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D1DBFF25-C9C3-9C48-8B7A-418176FAADD9}" xr6:coauthVersionLast="47" xr6:coauthVersionMax="48" xr10:uidLastSave="{00000000-0000-0000-0000-000000000000}"/>
  <bookViews>
    <workbookView xWindow="260" yWindow="1460" windowWidth="16300" windowHeight="11500" firstSheet="4"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7" i="6" l="1"/>
  <c r="G48" i="6"/>
  <c r="G49" i="6"/>
  <c r="G50" i="6"/>
  <c r="G51" i="6"/>
  <c r="G52" i="6"/>
  <c r="G53" i="6"/>
  <c r="G54" i="6"/>
  <c r="G56" i="6"/>
  <c r="G57" i="6"/>
  <c r="G58" i="6"/>
  <c r="G60" i="6"/>
  <c r="G62" i="6"/>
  <c r="G63" i="6"/>
  <c r="G65" i="6"/>
  <c r="G66" i="6"/>
  <c r="G67" i="6"/>
  <c r="G68" i="6"/>
  <c r="G69" i="6"/>
  <c r="G70" i="6"/>
  <c r="G71" i="6"/>
  <c r="F69" i="6"/>
  <c r="F66" i="6"/>
  <c r="D47" i="6"/>
  <c r="D66" i="6"/>
  <c r="D48" i="6"/>
  <c r="D46" i="6"/>
  <c r="G46" i="6" s="1"/>
  <c r="D70" i="6"/>
  <c r="D57" i="6"/>
  <c r="G41" i="6"/>
  <c r="G40" i="6"/>
  <c r="G38" i="6"/>
  <c r="G36" i="6"/>
  <c r="G35" i="6"/>
  <c r="G30" i="6"/>
  <c r="G29" i="6"/>
  <c r="G27" i="6"/>
  <c r="G26" i="6"/>
  <c r="F25" i="6"/>
  <c r="G25" i="6" s="1"/>
  <c r="G24" i="6"/>
  <c r="G23" i="6"/>
  <c r="G22" i="6"/>
  <c r="G20" i="6"/>
  <c r="G18" i="6"/>
  <c r="G17" i="6"/>
  <c r="G15" i="6"/>
  <c r="G14" i="6"/>
  <c r="G13" i="6"/>
  <c r="G12" i="6"/>
  <c r="G11" i="6"/>
  <c r="G9" i="6"/>
  <c r="G8" i="6"/>
  <c r="F7" i="6"/>
  <c r="G7" i="6" s="1"/>
  <c r="G6" i="6"/>
  <c r="G41" i="3"/>
  <c r="G40" i="3"/>
  <c r="G38" i="3"/>
  <c r="G36" i="3"/>
  <c r="G35" i="3"/>
  <c r="F7" i="3"/>
  <c r="G7" i="3"/>
  <c r="G8" i="3"/>
  <c r="G9" i="3"/>
  <c r="G11" i="3"/>
  <c r="G12" i="3"/>
  <c r="G13" i="3"/>
  <c r="G14" i="3"/>
  <c r="G15" i="3"/>
  <c r="G17" i="3"/>
  <c r="G18" i="3"/>
  <c r="G20" i="3"/>
  <c r="G22" i="3"/>
  <c r="G23" i="3"/>
  <c r="G24" i="3"/>
  <c r="F25" i="3"/>
  <c r="G25" i="3"/>
  <c r="G26" i="3"/>
  <c r="G27" i="3"/>
  <c r="G29" i="3"/>
  <c r="G30" i="3"/>
  <c r="G6" i="3"/>
</calcChain>
</file>

<file path=xl/sharedStrings.xml><?xml version="1.0" encoding="utf-8"?>
<sst xmlns="http://schemas.openxmlformats.org/spreadsheetml/2006/main" count="787" uniqueCount="271">
  <si>
    <t>LAO PEOPLE'S DEMOCRATIC REPUBLIC</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</si>
  <si>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</si>
  <si>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</si>
  <si>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</si>
  <si>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</si>
  <si>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</si>
  <si>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</si>
  <si>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</si>
  <si>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</si>
  <si>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</si>
  <si>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</si>
  <si>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</si>
  <si>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</si>
  <si>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</si>
  <si>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</si>
  <si>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</si>
  <si>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</si>
  <si>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</si>
  <si>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</si>
  <si>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</si>
  <si>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</si>
  <si>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</si>
  <si>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</si>
  <si>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</si>
  <si>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</si>
  <si>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</si>
  <si>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</si>
  <si>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</si>
  <si>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</si>
  <si>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</si>
  <si>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</si>
  <si>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</si>
  <si>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</si>
  <si>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</si>
  <si>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</si>
  <si>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</si>
  <si>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</si>
  <si>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</si>
  <si>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</si>
  <si>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</si>
  <si>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</si>
  <si>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</si>
  <si>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</si>
  <si>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</si>
  <si>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</si>
  <si>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</si>
  <si>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</si>
  <si>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</si>
  <si>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</si>
  <si>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</si>
  <si>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</si>
  <si>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</si>
  <si>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</si>
  <si>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</si>
  <si>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</si>
  <si>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</si>
  <si>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</si>
  <si>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</si>
  <si>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</si>
  <si>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</si>
  <si>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</si>
  <si>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</si>
  <si>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</si>
  <si>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</si>
  <si>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</si>
  <si>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</si>
  <si>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</si>
  <si>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</si>
  <si>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</si>
  <si>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</si>
  <si>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</si>
  <si>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</si>
  <si>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</si>
  <si>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</si>
  <si>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</si>
  <si>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</si>
  <si>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</si>
  <si>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</si>
  <si>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</si>
  <si>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</si>
  <si>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</si>
  <si>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</si>
  <si>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</si>
  <si>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</si>
  <si>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</si>
  <si>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</si>
  <si>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</si>
  <si>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Greater Mekong Sub-region Northern Economic Corridor Project</t>
  </si>
  <si>
    <t>Lao People's Democratic Republic</t>
  </si>
  <si>
    <t>Project</t>
  </si>
  <si>
    <t>S</t>
  </si>
  <si>
    <t>ADF</t>
  </si>
  <si>
    <t>Yes</t>
  </si>
  <si>
    <t xml:space="preserve">Govt of PRC, Govt of Thailand </t>
  </si>
  <si>
    <t>PRC, Thailand</t>
  </si>
  <si>
    <t>Small Towns Development Project</t>
  </si>
  <si>
    <t>No</t>
  </si>
  <si>
    <t xml:space="preserve">Decentralized Irrigation Development and Management Sector Project </t>
  </si>
  <si>
    <t>Sector Project</t>
  </si>
  <si>
    <t>AFD</t>
  </si>
  <si>
    <t>France</t>
  </si>
  <si>
    <t>Banking Sector Reform Program Loan (BSRP)</t>
  </si>
  <si>
    <t>Program</t>
  </si>
  <si>
    <t>Second Education Quality Improvement Project</t>
  </si>
  <si>
    <t>Sida</t>
  </si>
  <si>
    <t>Sweden</t>
  </si>
  <si>
    <t>Northern Area Rural Power Distribution Project</t>
  </si>
  <si>
    <t>NDF</t>
  </si>
  <si>
    <t>Multilateral</t>
  </si>
  <si>
    <t>G0083</t>
  </si>
  <si>
    <t>Private Sector and Small and Medium-sized Enterprises Development Program Cluster (Subprograms I)</t>
  </si>
  <si>
    <t xml:space="preserve">G0164 </t>
  </si>
  <si>
    <t>Private Sector and Small and Medium-sized Enterprises Development Program Cluster (Subprograms II)</t>
  </si>
  <si>
    <t>Northern Community-Managed Irrigation Sector Project</t>
  </si>
  <si>
    <t>34188-01</t>
  </si>
  <si>
    <t>Banking Sector Reform Program</t>
  </si>
  <si>
    <t>33359-013</t>
  </si>
  <si>
    <t>2252/2253</t>
  </si>
  <si>
    <t>Rural Finance Sector Development Program</t>
  </si>
  <si>
    <t>33357-013</t>
  </si>
  <si>
    <t>SDP-Program loan</t>
  </si>
  <si>
    <t xml:space="preserve">G0079 </t>
  </si>
  <si>
    <t>Health System Development Project</t>
  </si>
  <si>
    <t>32313-022</t>
  </si>
  <si>
    <t>Project grant</t>
  </si>
  <si>
    <t>Roads for Rural Development Project</t>
  </si>
  <si>
    <t>OFID, NDF</t>
  </si>
  <si>
    <t>2306/G0069</t>
  </si>
  <si>
    <t>Basic Education Sector Development Program</t>
  </si>
  <si>
    <t>32312; 32312-012</t>
  </si>
  <si>
    <t>G0016 / G0205</t>
  </si>
  <si>
    <t>Northern and Central Regions Water Supply and Sanitation Sector</t>
  </si>
  <si>
    <t>34197 / 
34197-04</t>
  </si>
  <si>
    <t>OFID, NORAD, UN Habitat</t>
  </si>
  <si>
    <t>Multilateral, Norway</t>
  </si>
  <si>
    <t xml:space="preserve">2259/8229 /G0055/G0056 </t>
  </si>
  <si>
    <t>Northern Region Sustainable Livelihoods through Livestock Development Project</t>
  </si>
  <si>
    <t>35297-013</t>
  </si>
  <si>
    <t>SDC, IFAD</t>
  </si>
  <si>
    <t>Switzerland, Multilateral</t>
  </si>
  <si>
    <t>1933/2780</t>
  </si>
  <si>
    <t xml:space="preserve">Nam Ngum River Basin Development Sector Project </t>
  </si>
  <si>
    <t>33356-013/33356-014</t>
  </si>
  <si>
    <t>Sector Project Loan</t>
  </si>
  <si>
    <t>G0172/0173</t>
  </si>
  <si>
    <t>Health Sector Development Program</t>
  </si>
  <si>
    <t>41376-022</t>
  </si>
  <si>
    <t>Sector Dev Program Grant</t>
  </si>
  <si>
    <t>1949/2809</t>
  </si>
  <si>
    <t>Smallholder Development Project</t>
  </si>
  <si>
    <t>31351-013/31351-014</t>
  </si>
  <si>
    <t>Project Loan</t>
  </si>
  <si>
    <t>G0082</t>
  </si>
  <si>
    <t>Northern Greater Mekong Subregion Transport Network Improvement Project</t>
  </si>
  <si>
    <t>41656-012</t>
  </si>
  <si>
    <t>Project Grant</t>
  </si>
  <si>
    <t>OFID, Govt of Australia, Export-Import Bank of Korea</t>
  </si>
  <si>
    <t>Multilateral, Australia, Korea</t>
  </si>
  <si>
    <t>0144/0145-G</t>
  </si>
  <si>
    <t>Sustainable Natural Resource Management and Productivity Enhancement Project</t>
  </si>
  <si>
    <t>37579-032</t>
  </si>
  <si>
    <t xml:space="preserve">ADF grant </t>
  </si>
  <si>
    <t>International Fund for Agricultural Development</t>
  </si>
  <si>
    <t>0166</t>
  </si>
  <si>
    <t>Strengthening Higher Education Project</t>
  </si>
  <si>
    <t>42134-022</t>
  </si>
  <si>
    <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</si>
  <si>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</si>
  <si>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</si>
  <si>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</si>
  <si>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</si>
  <si>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</si>
  <si>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</si>
  <si>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</si>
  <si>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</si>
  <si>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</si>
  <si>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</si>
  <si>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</si>
  <si>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</si>
  <si>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</si>
  <si>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</si>
  <si>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Greater Mekong Subregion: Nam Theun 2 Hydroelectric</t>
  </si>
  <si>
    <t>RFI</t>
  </si>
  <si>
    <t>Total annual greenhouse gas emissions reduction (tCO2e/year) </t>
  </si>
  <si>
    <t>Cargo transported and energy transmitted across borders ($) </t>
  </si>
  <si>
    <t>3.1.4</t>
  </si>
  <si>
    <t>TI</t>
  </si>
  <si>
    <t>Installed renewable energy capacity (megawatts)</t>
  </si>
  <si>
    <t>5.1.1</t>
  </si>
  <si>
    <t>Rural infrastructure assets established or improved (number)</t>
  </si>
  <si>
    <t>6.1.4</t>
  </si>
  <si>
    <t>Transparency and accountability measures in procurement and financial management supported in implementation (number) </t>
  </si>
  <si>
    <t>7.1.3</t>
  </si>
  <si>
    <t>Clean energy capacity for power trade installed or improved (megawatt equivalent)</t>
  </si>
  <si>
    <t>Strengthening Technical and Vocational Education and Training</t>
  </si>
  <si>
    <t>People benefiting from improved health services, education services, or social protection (number)</t>
  </si>
  <si>
    <t>Women represented in decision-making structures and processes (number) </t>
  </si>
  <si>
    <t>Entities with improved service delivery (number) </t>
  </si>
  <si>
    <t>1.1.1</t>
  </si>
  <si>
    <t>People enrolled in improved education and/or training (number) </t>
  </si>
  <si>
    <t>2.1.1</t>
  </si>
  <si>
    <t>Women enrolled in TVET and other job training (number) </t>
  </si>
  <si>
    <t>2.2.1</t>
  </si>
  <si>
    <t>Women and girls enrolled in STEM or nontraditional TVET (number)</t>
  </si>
  <si>
    <t>2.3.2</t>
  </si>
  <si>
    <t>Measures on gender equality supported in implementation (number)</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</si>
  <si>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</si>
  <si>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</si>
  <si>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</si>
  <si>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</si>
  <si>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B. Nonsovereign operation</t>
  </si>
  <si>
    <t>C. Technical assistance</t>
  </si>
  <si>
    <t xml:space="preserve">Strengthening Access to Finance for Micro, Small, and Medium-Sized Enterprises </t>
  </si>
  <si>
    <t>Strengthening Capacity for Health Sector  Governance Reforms</t>
  </si>
  <si>
    <t>Entities with improved management functions and financial stability (number) </t>
  </si>
  <si>
    <t>1.1.2</t>
  </si>
  <si>
    <t>Health services established or improved (number) </t>
  </si>
  <si>
    <t>1.1.3</t>
  </si>
  <si>
    <t>Social protection schemes established or improved (number)</t>
  </si>
  <si>
    <t>2.2.2</t>
  </si>
  <si>
    <t>Health services for women and girls established or improved (number)</t>
  </si>
  <si>
    <t>6.1.1</t>
  </si>
  <si>
    <t>Government officials with increased capacity to design, implement, monitor, and evaluate relevant measures (number)</t>
  </si>
  <si>
    <t>2020 Development Effectiveness Review</t>
  </si>
  <si>
    <t>https://www.adb.org/documents/development-effectiveness-review-2020-report</t>
  </si>
  <si>
    <t>GMS Nam Theun 2  Hydroelectric Project</t>
  </si>
  <si>
    <t>1.3.1</t>
  </si>
  <si>
    <t>Infrastructure assets established or improved (number)</t>
  </si>
  <si>
    <t>4.2.1</t>
  </si>
  <si>
    <t>Measures to improve regulatory, legal, and institutional environment for better planning supported in implementation (number)</t>
  </si>
  <si>
    <t>Strengthening Capacity to Develop the Employment Service System</t>
  </si>
  <si>
    <t>1.2.3</t>
  </si>
  <si>
    <t>Enhanced labor policies or standards implemented (number)</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</si>
  <si>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</si>
  <si>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</si>
  <si>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</si>
  <si>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</si>
  <si>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</si>
  <si>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</si>
  <si>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</si>
  <si>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</si>
  <si>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</si>
  <si>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5: Promoting Rural Development and Food Security</t>
  </si>
  <si>
    <t>OP 6: Strengthening Governance and Institutional Capacity</t>
  </si>
  <si>
    <t>OP 7: Fostering Regional Cooperation and Integration</t>
  </si>
  <si>
    <t>OP 4. Making Cities More Livable</t>
  </si>
  <si>
    <t>2021 Development Effectiveness Review</t>
  </si>
  <si>
    <t>https://www.adb.org/documents/development-effectiveness-review-2021-report</t>
  </si>
  <si>
    <t>Governance and Capacity Development in Public Sector Management Program (Subprograms 1 and 2)</t>
  </si>
  <si>
    <t>6.1.3</t>
  </si>
  <si>
    <t>Measures supported in implementation that promote resilience and responsiveness to economic shocks in a timely manner (number) </t>
  </si>
  <si>
    <t>Greater Mekong Subregion Northern Power Transmission Project</t>
  </si>
  <si>
    <t>Poor and vulnerable people with improved standards of living (number)</t>
  </si>
  <si>
    <t>People benefiting from increased rural investment (number)</t>
  </si>
  <si>
    <t>1.3.2</t>
  </si>
  <si>
    <t>New financial products and services made available to the poor and vulnerable (number) </t>
  </si>
  <si>
    <t>Health Sector Governance Program (Subprograms 1 and 2)</t>
  </si>
  <si>
    <t>6.2.2</t>
  </si>
  <si>
    <t>Measures supported in implementation to strengthen subnational entities' ability to better manage their public finances (number)</t>
  </si>
  <si>
    <t>Secondary Education Sector Development Program</t>
  </si>
  <si>
    <t>Jobs generated (number)</t>
  </si>
  <si>
    <t>2.3.1</t>
  </si>
  <si>
    <t>Women with strengthened leadership capacities (number)</t>
  </si>
  <si>
    <t>Small Towns Water Supply and Sanitation Sector Project</t>
  </si>
  <si>
    <t>People benefiting from improved services in urban areas (number)</t>
  </si>
  <si>
    <t>Economic Policy Support for Enhancing Productivity and Employment</t>
  </si>
  <si>
    <t>1.2.1</t>
  </si>
  <si>
    <t>Business development and financial sector measures supported in implementation (number) </t>
  </si>
  <si>
    <t>1.2.2</t>
  </si>
  <si>
    <t>Models for business development and financing established or improved (number)</t>
  </si>
  <si>
    <t>Support for Governance and Capacity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</si>
</sst>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0.0"/>
    <numFmt numFmtId="167" formatCode="[$-409]d\-mmm\-yy;@"/>
    <numFmt numFmtId="168" formatCode="#,##0.0"/>
    <numFmt numFmtId="169" formatCode="[$-409]dd\-mmm\-yy;@"/>
  </numFmts>
  <fonts count="29">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font>
    <font>
      <b/>
      <i/>
      <sz val="12"/>
      <color theme="1"/>
      <name val="Calibri"/>
      <family val="2"/>
      <scheme val="minor"/>
    </font>
    <font>
      <b/>
      <sz val="12"/>
      <color rgb="FF0070C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43" fontId="4" fillId="0" borderId="0" applyFont="0" applyFill="0" applyBorder="0" applyAlignment="0" applyProtection="0"/>
    <xf numFmtId="0" fontId="8" fillId="0" borderId="0" applyNumberFormat="0" applyFill="0" applyBorder="0" applyAlignment="0" applyProtection="0"/>
    <xf numFmtId="0" fontId="4" fillId="0" borderId="0"/>
    <xf numFmtId="43" fontId="3" fillId="0" borderId="0" applyFont="0" applyFill="0" applyBorder="0" applyAlignment="0" applyProtection="0"/>
    <xf numFmtId="0" fontId="12"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cellStyleXfs>
  <cellXfs count="157">
    <xf numFmtId="0" fontId="0" fillId="0" borderId="0" xfId="0"/>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164" fontId="6" fillId="2" borderId="0" xfId="1" applyNumberFormat="1" applyFont="1" applyFill="1"/>
    <xf numFmtId="0" fontId="6" fillId="2" borderId="0" xfId="1" applyNumberFormat="1" applyFont="1" applyFill="1"/>
    <xf numFmtId="164" fontId="6" fillId="2" borderId="0" xfId="1" applyNumberFormat="1" applyFont="1" applyFill="1" applyAlignment="1">
      <alignment horizontal="left"/>
    </xf>
    <xf numFmtId="164" fontId="6" fillId="2" borderId="0" xfId="1" applyNumberFormat="1" applyFont="1" applyFill="1" applyAlignment="1">
      <alignment horizontal="center"/>
    </xf>
    <xf numFmtId="164" fontId="6" fillId="2" borderId="0" xfId="1" applyNumberFormat="1" applyFont="1" applyFill="1" applyAlignment="1">
      <alignment horizontal="right"/>
    </xf>
    <xf numFmtId="3" fontId="5" fillId="0" borderId="1" xfId="0" applyNumberFormat="1" applyFont="1" applyBorder="1"/>
    <xf numFmtId="37" fontId="5" fillId="0" borderId="1" xfId="1" applyNumberFormat="1" applyFont="1" applyBorder="1"/>
    <xf numFmtId="37" fontId="5" fillId="0" borderId="1" xfId="1" applyNumberFormat="1" applyFont="1" applyFill="1" applyBorder="1" applyAlignment="1">
      <alignment horizontal="right"/>
    </xf>
    <xf numFmtId="0" fontId="5" fillId="0" borderId="1" xfId="0" applyFont="1" applyBorder="1" applyAlignment="1">
      <alignment horizontal="center"/>
    </xf>
    <xf numFmtId="1" fontId="7" fillId="0" borderId="1" xfId="1" applyNumberFormat="1" applyFont="1" applyBorder="1" applyAlignment="1">
      <alignment horizontal="left"/>
    </xf>
    <xf numFmtId="1" fontId="7" fillId="0" borderId="1" xfId="1" applyNumberFormat="1" applyFont="1" applyBorder="1" applyAlignment="1">
      <alignment horizontal="center"/>
    </xf>
    <xf numFmtId="1" fontId="7" fillId="0" borderId="1" xfId="1" applyNumberFormat="1" applyFont="1" applyBorder="1"/>
    <xf numFmtId="1" fontId="7" fillId="0" borderId="1" xfId="0" applyNumberFormat="1" applyFont="1" applyBorder="1"/>
    <xf numFmtId="0" fontId="7" fillId="0" borderId="1" xfId="0" applyFont="1" applyBorder="1" applyAlignment="1">
      <alignment horizontal="right" vertical="top"/>
    </xf>
    <xf numFmtId="0" fontId="7" fillId="0" borderId="1" xfId="0" applyFont="1" applyBorder="1" applyAlignment="1">
      <alignment horizontal="center" vertical="top"/>
    </xf>
    <xf numFmtId="165" fontId="7" fillId="0" borderId="1" xfId="0" applyNumberFormat="1" applyFont="1" applyBorder="1" applyAlignment="1">
      <alignment horizontal="center" vertical="center"/>
    </xf>
    <xf numFmtId="0" fontId="7" fillId="0" borderId="1" xfId="0" applyFont="1" applyBorder="1" applyAlignment="1">
      <alignment horizontal="center"/>
    </xf>
    <xf numFmtId="0" fontId="5" fillId="0" borderId="1" xfId="0" applyFont="1" applyBorder="1" applyAlignment="1">
      <alignment horizontal="left"/>
    </xf>
    <xf numFmtId="166" fontId="5" fillId="0" borderId="1" xfId="1" applyNumberFormat="1" applyFont="1" applyFill="1" applyBorder="1" applyAlignment="1">
      <alignment horizontal="right"/>
    </xf>
    <xf numFmtId="166" fontId="5" fillId="0" borderId="1" xfId="0" applyNumberFormat="1" applyFont="1" applyBorder="1" applyAlignment="1">
      <alignment horizontal="right"/>
    </xf>
    <xf numFmtId="166" fontId="5" fillId="0" borderId="1" xfId="0" applyNumberFormat="1" applyFont="1" applyBorder="1"/>
    <xf numFmtId="1" fontId="7" fillId="0" borderId="1" xfId="0" applyNumberFormat="1" applyFont="1" applyBorder="1" applyAlignment="1">
      <alignment horizontal="right"/>
    </xf>
    <xf numFmtId="167" fontId="9" fillId="0" borderId="1" xfId="2" applyNumberFormat="1" applyFont="1" applyBorder="1" applyAlignment="1">
      <alignment horizontal="center" vertical="top"/>
    </xf>
    <xf numFmtId="167" fontId="5" fillId="0" borderId="1" xfId="0" applyNumberFormat="1" applyFont="1" applyBorder="1" applyAlignment="1">
      <alignment horizontal="center"/>
    </xf>
    <xf numFmtId="0" fontId="7" fillId="3" borderId="1" xfId="2" applyFont="1" applyFill="1" applyBorder="1" applyAlignment="1">
      <alignment horizontal="right" wrapText="1"/>
    </xf>
    <xf numFmtId="0" fontId="7" fillId="3" borderId="1" xfId="2" applyFont="1" applyFill="1" applyBorder="1" applyAlignment="1">
      <alignment horizontal="center" wrapText="1"/>
    </xf>
    <xf numFmtId="15" fontId="7" fillId="0" borderId="1" xfId="3" applyNumberFormat="1" applyFont="1" applyBorder="1" applyAlignment="1">
      <alignment horizontal="center"/>
    </xf>
    <xf numFmtId="167" fontId="7" fillId="0" borderId="1" xfId="3" applyNumberFormat="1" applyFont="1" applyBorder="1" applyAlignment="1">
      <alignment horizontal="center"/>
    </xf>
    <xf numFmtId="0" fontId="7" fillId="0" borderId="1" xfId="3" applyFont="1" applyBorder="1" applyAlignment="1">
      <alignment horizontal="center"/>
    </xf>
    <xf numFmtId="0" fontId="5" fillId="0" borderId="1" xfId="0" quotePrefix="1" applyFont="1" applyBorder="1" applyAlignment="1">
      <alignment horizontal="left"/>
    </xf>
    <xf numFmtId="167" fontId="7" fillId="0" borderId="1" xfId="2" applyNumberFormat="1" applyFont="1" applyBorder="1" applyAlignment="1">
      <alignment horizontal="center" wrapText="1"/>
    </xf>
    <xf numFmtId="3" fontId="5" fillId="0" borderId="1" xfId="1" applyNumberFormat="1" applyFont="1" applyFill="1" applyBorder="1" applyAlignment="1">
      <alignment horizontal="right"/>
    </xf>
    <xf numFmtId="168" fontId="5" fillId="0" borderId="1" xfId="1" applyNumberFormat="1" applyFont="1" applyFill="1" applyBorder="1" applyAlignment="1">
      <alignment horizontal="center"/>
    </xf>
    <xf numFmtId="1" fontId="7" fillId="0" borderId="1" xfId="1" applyNumberFormat="1" applyFont="1" applyFill="1" applyBorder="1" applyAlignment="1">
      <alignment horizontal="left" vertical="top"/>
    </xf>
    <xf numFmtId="1" fontId="7" fillId="0" borderId="1" xfId="1" applyNumberFormat="1" applyFont="1" applyFill="1" applyBorder="1" applyAlignment="1">
      <alignment horizontal="center" vertical="top"/>
    </xf>
    <xf numFmtId="1" fontId="7" fillId="0" borderId="1" xfId="1" applyNumberFormat="1" applyFont="1" applyFill="1" applyBorder="1" applyAlignment="1">
      <alignment vertical="top"/>
    </xf>
    <xf numFmtId="1" fontId="7" fillId="0" borderId="1" xfId="1" applyNumberFormat="1" applyFont="1" applyFill="1" applyBorder="1"/>
    <xf numFmtId="1" fontId="7" fillId="0" borderId="1" xfId="1" applyNumberFormat="1" applyFont="1" applyFill="1" applyBorder="1" applyAlignment="1">
      <alignment horizontal="right"/>
    </xf>
    <xf numFmtId="0" fontId="7" fillId="0" borderId="1" xfId="0" applyFont="1" applyBorder="1" applyAlignment="1">
      <alignment horizontal="right"/>
    </xf>
    <xf numFmtId="169" fontId="7" fillId="0" borderId="1" xfId="0" applyNumberFormat="1" applyFont="1" applyBorder="1" applyAlignment="1">
      <alignment horizontal="center"/>
    </xf>
    <xf numFmtId="15" fontId="7" fillId="0" borderId="1" xfId="0" applyNumberFormat="1" applyFont="1" applyBorder="1" applyAlignment="1">
      <alignment horizontal="center"/>
    </xf>
    <xf numFmtId="1" fontId="7" fillId="0" borderId="1" xfId="1" applyNumberFormat="1" applyFont="1" applyFill="1" applyBorder="1" applyAlignment="1">
      <alignment horizontal="left"/>
    </xf>
    <xf numFmtId="1" fontId="7" fillId="0" borderId="1" xfId="1" applyNumberFormat="1" applyFont="1" applyFill="1" applyBorder="1" applyAlignment="1">
      <alignment horizontal="center"/>
    </xf>
    <xf numFmtId="167" fontId="7" fillId="0" borderId="1" xfId="0" applyNumberFormat="1" applyFont="1" applyBorder="1" applyAlignment="1">
      <alignment horizontal="center"/>
    </xf>
    <xf numFmtId="3" fontId="5" fillId="0" borderId="1" xfId="4" applyNumberFormat="1" applyFont="1" applyFill="1" applyBorder="1" applyAlignment="1"/>
    <xf numFmtId="0" fontId="5" fillId="0" borderId="1" xfId="0" applyFont="1" applyBorder="1" applyAlignment="1">
      <alignment horizontal="right"/>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left" vertical="center" wrapText="1"/>
    </xf>
    <xf numFmtId="0" fontId="10" fillId="0" borderId="0" xfId="0" applyFont="1" applyAlignment="1">
      <alignment horizontal="center"/>
    </xf>
    <xf numFmtId="0" fontId="6" fillId="0" borderId="0" xfId="0" applyFont="1" applyAlignment="1">
      <alignment horizontal="left"/>
    </xf>
    <xf numFmtId="0" fontId="6" fillId="0" borderId="0" xfId="0" applyFont="1" applyAlignment="1">
      <alignment horizontal="center"/>
    </xf>
    <xf numFmtId="0" fontId="6" fillId="0" borderId="0" xfId="0" applyFont="1"/>
    <xf numFmtId="0" fontId="6" fillId="0" borderId="0" xfId="0" applyFont="1" applyAlignment="1">
      <alignment horizontal="right"/>
    </xf>
    <xf numFmtId="0" fontId="6" fillId="0" borderId="0" xfId="0" applyFont="1" applyAlignment="1">
      <alignment wrapText="1"/>
    </xf>
    <xf numFmtId="0" fontId="8" fillId="0" borderId="0" xfId="0" applyFont="1"/>
    <xf numFmtId="0" fontId="8" fillId="0" borderId="0" xfId="0" applyFont="1" applyAlignment="1">
      <alignment horizontal="right"/>
    </xf>
    <xf numFmtId="0" fontId="8" fillId="0" borderId="0" xfId="0" applyFont="1" applyAlignment="1">
      <alignment horizontal="left"/>
    </xf>
    <xf numFmtId="0" fontId="8" fillId="0" borderId="0" xfId="0" applyFont="1" applyAlignment="1">
      <alignment horizontal="center"/>
    </xf>
    <xf numFmtId="0" fontId="11" fillId="0" borderId="0" xfId="0" applyFont="1"/>
    <xf numFmtId="0" fontId="8" fillId="0" borderId="0" xfId="0" applyFont="1" applyAlignment="1">
      <alignment wrapText="1"/>
    </xf>
    <xf numFmtId="0" fontId="12" fillId="0" borderId="0" xfId="5" applyFill="1"/>
    <xf numFmtId="0" fontId="13" fillId="0" borderId="0" xfId="0" applyFont="1"/>
    <xf numFmtId="0" fontId="14" fillId="0" borderId="0" xfId="0" quotePrefix="1" applyFont="1"/>
    <xf numFmtId="0" fontId="15" fillId="0" borderId="0" xfId="0" applyFont="1"/>
    <xf numFmtId="0" fontId="17" fillId="0" borderId="0" xfId="6" applyFont="1"/>
    <xf numFmtId="0" fontId="17" fillId="0" borderId="0" xfId="6" applyFont="1" applyAlignment="1">
      <alignment wrapText="1"/>
    </xf>
    <xf numFmtId="164" fontId="17" fillId="0" borderId="0" xfId="7" applyNumberFormat="1" applyFont="1"/>
    <xf numFmtId="0" fontId="2" fillId="0" borderId="0" xfId="6"/>
    <xf numFmtId="0" fontId="18" fillId="0" borderId="0" xfId="6" applyFont="1" applyAlignment="1">
      <alignment vertical="center"/>
    </xf>
    <xf numFmtId="0" fontId="18" fillId="0" borderId="0" xfId="6" applyFont="1"/>
    <xf numFmtId="0" fontId="16" fillId="0" borderId="0" xfId="6" applyFont="1"/>
    <xf numFmtId="0" fontId="20" fillId="0" borderId="0" xfId="6" applyFont="1"/>
    <xf numFmtId="164" fontId="0" fillId="0" borderId="0" xfId="7" applyNumberFormat="1" applyFont="1"/>
    <xf numFmtId="0" fontId="21" fillId="0" borderId="0" xfId="0" applyFont="1"/>
    <xf numFmtId="0" fontId="22" fillId="0" borderId="0" xfId="5" applyFont="1" applyFill="1"/>
    <xf numFmtId="0" fontId="18" fillId="0" borderId="0" xfId="6" applyFont="1" applyAlignment="1">
      <alignment horizontal="left" vertical="top"/>
    </xf>
    <xf numFmtId="0" fontId="18" fillId="0" borderId="0" xfId="6" quotePrefix="1" applyFont="1" applyAlignment="1">
      <alignment horizontal="right" vertical="top" wrapText="1"/>
    </xf>
    <xf numFmtId="164" fontId="18" fillId="0" borderId="0" xfId="7" quotePrefix="1" applyNumberFormat="1" applyFont="1" applyBorder="1" applyAlignment="1">
      <alignment horizontal="right" vertical="top"/>
    </xf>
    <xf numFmtId="0" fontId="19" fillId="0" borderId="0" xfId="6" applyFont="1" applyAlignment="1">
      <alignment horizontal="left" vertical="top"/>
    </xf>
    <xf numFmtId="0" fontId="19" fillId="0" borderId="0" xfId="6" quotePrefix="1" applyFont="1" applyAlignment="1">
      <alignment vertical="top" wrapText="1"/>
    </xf>
    <xf numFmtId="164" fontId="19" fillId="0" borderId="0" xfId="7" quotePrefix="1" applyNumberFormat="1" applyFont="1" applyBorder="1" applyAlignment="1">
      <alignment vertical="top"/>
    </xf>
    <xf numFmtId="0" fontId="17" fillId="0" borderId="0" xfId="6" applyFont="1" applyAlignment="1">
      <alignment horizontal="left" vertical="top"/>
    </xf>
    <xf numFmtId="0" fontId="17" fillId="0" borderId="0" xfId="6" quotePrefix="1" applyFont="1" applyAlignment="1">
      <alignment vertical="top" wrapText="1"/>
    </xf>
    <xf numFmtId="164" fontId="17" fillId="0" borderId="0" xfId="7" quotePrefix="1" applyNumberFormat="1" applyFont="1" applyBorder="1" applyAlignment="1">
      <alignment vertical="top"/>
    </xf>
    <xf numFmtId="0" fontId="17" fillId="0" borderId="0" xfId="6" quotePrefix="1" applyFont="1" applyAlignment="1">
      <alignment horizontal="left" vertical="top"/>
    </xf>
    <xf numFmtId="0" fontId="17" fillId="0" borderId="0" xfId="6" applyFont="1" applyAlignment="1">
      <alignment vertical="top" wrapText="1"/>
    </xf>
    <xf numFmtId="164" fontId="17" fillId="0" borderId="0" xfId="7" applyNumberFormat="1" applyFont="1" applyBorder="1" applyAlignment="1">
      <alignment vertical="top"/>
    </xf>
    <xf numFmtId="0" fontId="18" fillId="0" borderId="0" xfId="6" applyFont="1" applyAlignment="1">
      <alignment vertical="top" wrapText="1"/>
    </xf>
    <xf numFmtId="164" fontId="18" fillId="0" borderId="0" xfId="7" applyNumberFormat="1" applyFont="1" applyBorder="1" applyAlignment="1">
      <alignment vertical="top"/>
    </xf>
    <xf numFmtId="0" fontId="19" fillId="0" borderId="0" xfId="6" quotePrefix="1" applyFont="1" applyAlignment="1">
      <alignment horizontal="left" vertical="top"/>
    </xf>
    <xf numFmtId="0" fontId="19" fillId="0" borderId="0" xfId="6" applyFont="1" applyAlignment="1">
      <alignment vertical="top" wrapText="1"/>
    </xf>
    <xf numFmtId="164" fontId="19" fillId="0" borderId="0" xfId="7" applyNumberFormat="1" applyFont="1" applyBorder="1" applyAlignment="1">
      <alignment vertical="top"/>
    </xf>
    <xf numFmtId="0" fontId="17" fillId="13" borderId="0" xfId="6" applyFont="1" applyFill="1" applyAlignment="1">
      <alignment horizontal="center" vertical="top"/>
    </xf>
    <xf numFmtId="0" fontId="17" fillId="13" borderId="0" xfId="6" applyFont="1" applyFill="1" applyAlignment="1">
      <alignment horizontal="center" vertical="top" wrapText="1"/>
    </xf>
    <xf numFmtId="164" fontId="17" fillId="13" borderId="0" xfId="7" applyNumberFormat="1" applyFont="1" applyFill="1" applyBorder="1" applyAlignment="1">
      <alignment horizontal="center" vertical="top"/>
    </xf>
    <xf numFmtId="0" fontId="18" fillId="14" borderId="0" xfId="6" applyFont="1" applyFill="1" applyAlignment="1">
      <alignment horizontal="left" vertical="top"/>
    </xf>
    <xf numFmtId="0" fontId="18" fillId="14" borderId="0" xfId="6" quotePrefix="1" applyFont="1" applyFill="1" applyAlignment="1">
      <alignment horizontal="right" vertical="top" wrapText="1"/>
    </xf>
    <xf numFmtId="164" fontId="18" fillId="14" borderId="0" xfId="7" quotePrefix="1" applyNumberFormat="1" applyFont="1" applyFill="1" applyBorder="1" applyAlignment="1">
      <alignment horizontal="right" vertical="top"/>
    </xf>
    <xf numFmtId="0" fontId="23" fillId="13" borderId="2" xfId="6" applyFont="1" applyFill="1" applyBorder="1" applyAlignment="1">
      <alignment horizontal="center" vertical="top"/>
    </xf>
    <xf numFmtId="0" fontId="23" fillId="13" borderId="3" xfId="6" applyFont="1" applyFill="1" applyBorder="1" applyAlignment="1">
      <alignment horizontal="center" vertical="top"/>
    </xf>
    <xf numFmtId="164" fontId="23" fillId="13" borderId="3" xfId="1" applyNumberFormat="1" applyFont="1" applyFill="1" applyBorder="1" applyAlignment="1">
      <alignment horizontal="center" vertical="top"/>
    </xf>
    <xf numFmtId="164" fontId="23" fillId="13"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4" fontId="24" fillId="0" borderId="0" xfId="1" quotePrefix="1" applyNumberFormat="1" applyFont="1" applyBorder="1" applyAlignment="1">
      <alignment horizontal="right" vertical="top"/>
    </xf>
    <xf numFmtId="164" fontId="17" fillId="15" borderId="6" xfId="1" applyNumberFormat="1" applyFont="1" applyFill="1" applyBorder="1" applyAlignment="1">
      <alignment horizontal="right" vertical="top" wrapText="1"/>
    </xf>
    <xf numFmtId="164" fontId="17" fillId="0" borderId="0" xfId="1" quotePrefix="1" applyNumberFormat="1" applyFont="1" applyBorder="1" applyAlignment="1">
      <alignment horizontal="right" vertical="top"/>
    </xf>
    <xf numFmtId="164" fontId="19" fillId="0" borderId="0" xfId="1" quotePrefix="1" applyNumberFormat="1" applyFont="1" applyBorder="1" applyAlignment="1">
      <alignment horizontal="right" vertical="top"/>
    </xf>
    <xf numFmtId="164" fontId="17" fillId="0" borderId="8" xfId="7" applyNumberFormat="1" applyFont="1" applyBorder="1" applyAlignment="1">
      <alignment vertical="top"/>
    </xf>
    <xf numFmtId="164" fontId="17" fillId="0" borderId="8" xfId="1" quotePrefix="1" applyNumberFormat="1" applyFont="1" applyBorder="1" applyAlignment="1">
      <alignment horizontal="right" vertical="top"/>
    </xf>
    <xf numFmtId="164" fontId="17" fillId="15" borderId="9" xfId="1" applyNumberFormat="1" applyFont="1" applyFill="1" applyBorder="1" applyAlignment="1">
      <alignment horizontal="right" vertical="top" wrapText="1"/>
    </xf>
    <xf numFmtId="0" fontId="24" fillId="0" borderId="5" xfId="6" applyFont="1" applyBorder="1" applyAlignment="1">
      <alignment horizontal="left" vertical="top"/>
    </xf>
    <xf numFmtId="0" fontId="24" fillId="0" borderId="0" xfId="6" applyFont="1" applyAlignment="1">
      <alignment horizontal="left" vertical="top"/>
    </xf>
    <xf numFmtId="0" fontId="24" fillId="0" borderId="0" xfId="6" applyFont="1" applyAlignment="1">
      <alignment vertical="top" wrapText="1"/>
    </xf>
    <xf numFmtId="164" fontId="25" fillId="0" borderId="0" xfId="7" applyNumberFormat="1" applyFont="1"/>
    <xf numFmtId="0" fontId="17" fillId="0" borderId="5" xfId="6" applyFont="1" applyBorder="1" applyAlignment="1">
      <alignment horizontal="left" vertical="top"/>
    </xf>
    <xf numFmtId="0" fontId="17" fillId="0" borderId="7" xfId="6" applyFont="1" applyBorder="1" applyAlignment="1">
      <alignment horizontal="left" vertical="top"/>
    </xf>
    <xf numFmtId="0" fontId="17" fillId="0" borderId="8" xfId="6" applyFont="1" applyBorder="1" applyAlignment="1">
      <alignment horizontal="left" vertical="top"/>
    </xf>
    <xf numFmtId="0" fontId="17" fillId="0" borderId="8" xfId="6" applyFont="1" applyBorder="1" applyAlignment="1">
      <alignment vertical="top" wrapText="1"/>
    </xf>
    <xf numFmtId="0" fontId="26" fillId="0" borderId="0" xfId="5" applyFont="1" applyFill="1"/>
    <xf numFmtId="0" fontId="27" fillId="0" borderId="0" xfId="6" applyFont="1"/>
    <xf numFmtId="0" fontId="28" fillId="0" borderId="0" xfId="6" applyFont="1" applyAlignment="1">
      <alignment horizontal="left" vertical="center"/>
    </xf>
    <xf numFmtId="164" fontId="17" fillId="0" borderId="0" xfId="1" applyNumberFormat="1" applyFont="1" applyBorder="1" applyAlignment="1">
      <alignment vertical="top"/>
    </xf>
    <xf numFmtId="164" fontId="19" fillId="0" borderId="0" xfId="1" applyNumberFormat="1" applyFont="1" applyBorder="1" applyAlignment="1">
      <alignment vertical="top"/>
    </xf>
    <xf numFmtId="0" fontId="1" fillId="0" borderId="0" xfId="6" applyFont="1"/>
    <xf numFmtId="164" fontId="4" fillId="0" borderId="0" xfId="7" applyNumberFormat="1" applyFont="1"/>
    <xf numFmtId="0" fontId="24" fillId="0" borderId="5" xfId="8" quotePrefix="1" applyFont="1" applyBorder="1" applyAlignment="1">
      <alignment horizontal="left" vertical="top"/>
    </xf>
    <xf numFmtId="37" fontId="17" fillId="0" borderId="0" xfId="1" quotePrefix="1" applyNumberFormat="1" applyFont="1" applyBorder="1" applyAlignment="1">
      <alignment horizontal="right" vertical="top"/>
    </xf>
    <xf numFmtId="164" fontId="17" fillId="0" borderId="0" xfId="7" applyNumberFormat="1" applyFont="1" applyAlignment="1">
      <alignment vertical="top"/>
    </xf>
    <xf numFmtId="0" fontId="2" fillId="0" borderId="0" xfId="6" applyAlignment="1">
      <alignment vertical="top"/>
    </xf>
    <xf numFmtId="0" fontId="17" fillId="0" borderId="0" xfId="6" applyFont="1" applyAlignment="1">
      <alignment vertical="top"/>
    </xf>
    <xf numFmtId="164" fontId="25" fillId="0" borderId="0" xfId="7" applyNumberFormat="1" applyFont="1" applyAlignment="1">
      <alignment vertical="top"/>
    </xf>
    <xf numFmtId="0" fontId="1" fillId="0" borderId="0" xfId="6" quotePrefix="1" applyFont="1" applyAlignment="1">
      <alignment horizontal="right" vertical="top"/>
    </xf>
    <xf numFmtId="164" fontId="0" fillId="0" borderId="0" xfId="7" applyNumberFormat="1" applyFont="1" applyAlignment="1">
      <alignment vertical="top"/>
    </xf>
    <xf numFmtId="0" fontId="17" fillId="0" borderId="8" xfId="6" applyFont="1" applyBorder="1" applyAlignment="1">
      <alignment vertical="top"/>
    </xf>
    <xf numFmtId="164" fontId="17" fillId="0" borderId="0" xfId="1" applyNumberFormat="1" applyFont="1" applyFill="1" applyBorder="1" applyAlignment="1">
      <alignment vertical="top"/>
    </xf>
    <xf numFmtId="164" fontId="19" fillId="0" borderId="0" xfId="1" applyNumberFormat="1" applyFont="1" applyFill="1" applyBorder="1" applyAlignment="1">
      <alignment vertical="top"/>
    </xf>
    <xf numFmtId="0" fontId="6" fillId="4" borderId="1" xfId="0" applyFont="1" applyFill="1" applyBorder="1" applyAlignment="1">
      <alignment horizontal="center"/>
    </xf>
    <xf numFmtId="0" fontId="6" fillId="9" borderId="1" xfId="0" applyFont="1" applyFill="1" applyBorder="1" applyAlignment="1">
      <alignment horizontal="center"/>
    </xf>
    <xf numFmtId="0" fontId="6" fillId="8" borderId="1" xfId="0" applyFont="1" applyFill="1" applyBorder="1" applyAlignment="1">
      <alignment horizontal="center"/>
    </xf>
    <xf numFmtId="0" fontId="6" fillId="7" borderId="1" xfId="0" applyFont="1" applyFill="1" applyBorder="1" applyAlignment="1">
      <alignment horizontal="center"/>
    </xf>
    <xf numFmtId="0" fontId="6" fillId="6" borderId="1" xfId="0" applyFont="1" applyFill="1" applyBorder="1" applyAlignment="1">
      <alignment horizontal="center"/>
    </xf>
    <xf numFmtId="0" fontId="6" fillId="5" borderId="1" xfId="0" applyFont="1" applyFill="1" applyBorder="1" applyAlignment="1">
      <alignment horizontal="center"/>
    </xf>
  </cellXfs>
  <cellStyles count="9">
    <cellStyle name="Comma" xfId="1" builtinId="3"/>
    <cellStyle name="Comma 2" xfId="7" xr:uid="{12BEE6CD-BE17-AA46-80BA-756AED7F3098}"/>
    <cellStyle name="Comma 2 2" xfId="4" xr:uid="{00000000-0005-0000-0000-000001000000}"/>
    <cellStyle name="Hyperlink" xfId="5" builtinId="8"/>
    <cellStyle name="Normal" xfId="0" builtinId="0"/>
    <cellStyle name="Normal 12" xfId="3" xr:uid="{00000000-0005-0000-0000-000004000000}"/>
    <cellStyle name="Normal 2" xfId="6" xr:uid="{7A099D0E-7347-0843-BEED-6D17CB3EE475}"/>
    <cellStyle name="Normal 2 2" xfId="8" xr:uid="{D3955A75-CCAA-D04A-8914-D2A4500BCC31}"/>
    <cellStyle name="Normal 2 2 5" xfId="2" xr:uid="{00000000-0005-0000-0000-000005000000}"/>
  </cellStyles>
  <dxfs count="18">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2C814B-51D5-FD47-837E-BE6F93035364}" name="Table1367891011121314151617" displayName="Table1367891011121314151617" ref="A6:D42" totalsRowShown="0" headerRowDxfId="17" tableBorderDxfId="16">
  <tableColumns count="4">
    <tableColumn id="1" xr3:uid="{20FA6178-AA8E-9E47-9CD4-999D20264C83}" name="Indicator no." dataDxfId="15"/>
    <tableColumn id="5" xr3:uid="{9A13DC1E-47CE-E044-A294-B4BCA6325557}" name="Type" dataDxfId="14"/>
    <tableColumn id="2" xr3:uid="{155C0533-FEA4-074A-B209-A22D54A54085}" name="Indicator Name" dataDxfId="13"/>
    <tableColumn id="4" xr3:uid="{FEB9DE91-56AE-AB49-8C05-9591C68A3190}"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B52D40C-3971-AC48-B47E-5B34751E6F36}" name="Table13678910111213141516173" displayName="Table13678910111213141516173" ref="A6:D16" totalsRowShown="0" headerRowDxfId="11" tableBorderDxfId="10">
  <tableColumns count="4">
    <tableColumn id="1" xr3:uid="{A9AA690A-959E-364B-B1CC-5555EA1EE867}" name="Indicator no." dataDxfId="9"/>
    <tableColumn id="5" xr3:uid="{25341390-B2FF-A449-AFA2-F2ED5012846D}" name="Type" dataDxfId="8"/>
    <tableColumn id="2" xr3:uid="{AF6EA341-6CCD-BA4D-8E4B-953778117B6A}" name="Indicator Name" dataDxfId="7"/>
    <tableColumn id="4" xr3:uid="{57B42AA5-ABFF-3B4B-9A1B-D1AE4DC78639}"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A3A442-7B3D-AB4E-9CD5-555706FFECC0}" name="Table136789101112131415161734" displayName="Table136789101112131415161734" ref="A6:D50" totalsRowShown="0" headerRowDxfId="5" tableBorderDxfId="4">
  <tableColumns count="4">
    <tableColumn id="1" xr3:uid="{19C0DC5D-EBDB-E547-8124-D26EEFA25693}" name="Indicator no." dataDxfId="3"/>
    <tableColumn id="5" xr3:uid="{6F0D1BCA-183A-9540-869E-DE3A3F0E8C64}" name="Type" dataDxfId="2"/>
    <tableColumn id="2" xr3:uid="{79312E7A-A8EB-E743-9EC6-F510F0AF4BD4}" name="Indicator Name" dataDxfId="1"/>
    <tableColumn id="4" xr3:uid="{F3D49584-E03C-AA46-8418-54A21C64FF4F}"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9"/>
  <sheetViews>
    <sheetView zoomScale="95" zoomScaleNormal="95" workbookViewId="0">
      <selection activeCell="A6" sqref="A6"/>
    </sheetView>
  </sheetViews>
  <sheetFormatPr baseColWidth="10" defaultColWidth="8.83203125" defaultRowHeight="14"/>
  <cols>
    <col min="3" max="3" width="46.33203125" customWidth="1"/>
    <col min="4" max="4" width="11.33203125" customWidth="1"/>
    <col min="5" max="5" width="25.1640625" customWidth="1"/>
    <col min="6" max="6" width="13.1640625" customWidth="1"/>
    <col min="10" max="10" width="10.83203125" customWidth="1"/>
    <col min="11" max="12" width="11.6640625" hidden="1" customWidth="1"/>
    <col min="13" max="19" width="11.6640625" customWidth="1"/>
    <col min="20" max="21" width="11.6640625" hidden="1" customWidth="1"/>
    <col min="22" max="23" width="11.6640625" customWidth="1"/>
    <col min="24" max="24" width="14.6640625" customWidth="1"/>
    <col min="25" max="32" width="11.6640625" customWidth="1"/>
    <col min="33" max="77" width="13.6640625" customWidth="1"/>
  </cols>
  <sheetData>
    <row r="1" spans="1:77" ht="18">
      <c r="A1" s="78" t="s">
        <v>0</v>
      </c>
    </row>
    <row r="2" spans="1:77" ht="16">
      <c r="A2" s="76" t="s">
        <v>1</v>
      </c>
      <c r="B2" s="3"/>
      <c r="C2" s="5"/>
      <c r="D2" s="7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6"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5" t="s">
        <v>3</v>
      </c>
      <c r="B4" s="71"/>
      <c r="C4" s="74"/>
      <c r="D4" s="69"/>
      <c r="E4" s="73"/>
      <c r="F4" s="69"/>
      <c r="G4" s="72"/>
      <c r="H4" s="72"/>
      <c r="I4" s="72"/>
      <c r="J4" s="72"/>
      <c r="K4" s="70"/>
      <c r="L4" s="69"/>
      <c r="M4" s="69"/>
      <c r="N4" s="69"/>
      <c r="O4" s="69"/>
      <c r="P4" s="69"/>
      <c r="Q4" s="69"/>
      <c r="R4" s="69"/>
      <c r="S4" s="69"/>
      <c r="T4" s="69"/>
      <c r="U4" s="69"/>
      <c r="V4" s="69"/>
      <c r="W4" s="69"/>
      <c r="X4" s="69"/>
      <c r="Y4" s="69"/>
      <c r="Z4" s="69"/>
      <c r="AA4" s="69"/>
      <c r="AB4" s="70"/>
      <c r="AC4" s="72"/>
      <c r="AD4" s="71"/>
      <c r="AE4" s="71"/>
      <c r="AF4" s="70"/>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row>
    <row r="5" spans="1:77">
      <c r="B5" s="64"/>
      <c r="C5" s="68"/>
      <c r="D5" s="66"/>
      <c r="E5" s="66"/>
      <c r="F5" s="66"/>
      <c r="G5" s="65"/>
      <c r="H5" s="65"/>
      <c r="I5" s="65"/>
      <c r="J5" s="65"/>
      <c r="K5" s="67"/>
      <c r="L5" s="66"/>
      <c r="M5" s="66"/>
      <c r="N5" s="66"/>
      <c r="O5" s="66"/>
      <c r="P5" s="66"/>
      <c r="Q5" s="66"/>
      <c r="R5" s="66"/>
      <c r="S5" s="66"/>
      <c r="T5" s="66"/>
      <c r="U5" s="66"/>
      <c r="V5" s="66"/>
      <c r="W5" s="66"/>
      <c r="X5" s="66"/>
      <c r="Y5" s="66"/>
      <c r="Z5" s="66"/>
      <c r="AA5" s="66"/>
      <c r="AB5" s="66"/>
      <c r="AC5" s="65"/>
      <c r="AD5" s="64"/>
      <c r="AE5" s="64"/>
      <c r="AF5" s="63"/>
      <c r="AG5" s="152" t="s">
        <v>4</v>
      </c>
      <c r="AH5" s="152"/>
      <c r="AI5" s="152"/>
      <c r="AJ5" s="152"/>
      <c r="AK5" s="152"/>
      <c r="AL5" s="152"/>
      <c r="AM5" s="152"/>
      <c r="AN5" s="152"/>
      <c r="AO5" s="152"/>
      <c r="AP5" s="152"/>
      <c r="AQ5" s="153" t="s">
        <v>5</v>
      </c>
      <c r="AR5" s="153"/>
      <c r="AS5" s="153"/>
      <c r="AT5" s="153"/>
      <c r="AU5" s="153"/>
      <c r="AV5" s="153"/>
      <c r="AW5" s="153"/>
      <c r="AX5" s="153"/>
      <c r="AY5" s="153"/>
      <c r="AZ5" s="153"/>
      <c r="BA5" s="154" t="s">
        <v>6</v>
      </c>
      <c r="BB5" s="154"/>
      <c r="BC5" s="154"/>
      <c r="BD5" s="154"/>
      <c r="BE5" s="154"/>
      <c r="BF5" s="154"/>
      <c r="BG5" s="154"/>
      <c r="BH5" s="154"/>
      <c r="BI5" s="155" t="s">
        <v>7</v>
      </c>
      <c r="BJ5" s="155"/>
      <c r="BK5" s="155"/>
      <c r="BL5" s="155"/>
      <c r="BM5" s="156" t="s">
        <v>8</v>
      </c>
      <c r="BN5" s="156"/>
      <c r="BO5" s="156"/>
      <c r="BP5" s="156"/>
      <c r="BQ5" s="156"/>
      <c r="BR5" s="156"/>
      <c r="BS5" s="156"/>
      <c r="BT5" s="156"/>
      <c r="BU5" s="156"/>
      <c r="BV5" s="156"/>
      <c r="BW5" s="156"/>
      <c r="BX5" s="151" t="s">
        <v>9</v>
      </c>
      <c r="BY5" s="151"/>
    </row>
    <row r="6" spans="1:77" ht="71.25" customHeight="1">
      <c r="A6" s="61" t="s">
        <v>10</v>
      </c>
      <c r="B6" s="62" t="s">
        <v>11</v>
      </c>
      <c r="C6" s="61" t="s">
        <v>12</v>
      </c>
      <c r="D6" s="61" t="s">
        <v>13</v>
      </c>
      <c r="E6" s="61" t="s">
        <v>14</v>
      </c>
      <c r="F6" s="61" t="s">
        <v>15</v>
      </c>
      <c r="G6" s="61" t="s">
        <v>16</v>
      </c>
      <c r="H6" s="61" t="s">
        <v>17</v>
      </c>
      <c r="I6" s="61" t="s">
        <v>18</v>
      </c>
      <c r="J6" s="61" t="s">
        <v>19</v>
      </c>
      <c r="K6" s="60" t="s">
        <v>20</v>
      </c>
      <c r="L6" s="60" t="s">
        <v>21</v>
      </c>
      <c r="M6" s="60" t="s">
        <v>22</v>
      </c>
      <c r="N6" s="60" t="s">
        <v>23</v>
      </c>
      <c r="O6" s="60" t="s">
        <v>24</v>
      </c>
      <c r="P6" s="60" t="s">
        <v>25</v>
      </c>
      <c r="Q6" s="60" t="s">
        <v>26</v>
      </c>
      <c r="R6" s="60" t="s">
        <v>27</v>
      </c>
      <c r="S6" s="60" t="s">
        <v>28</v>
      </c>
      <c r="T6" s="59" t="s">
        <v>29</v>
      </c>
      <c r="U6" s="59" t="s">
        <v>30</v>
      </c>
      <c r="V6" s="59" t="s">
        <v>31</v>
      </c>
      <c r="W6" s="59" t="s">
        <v>32</v>
      </c>
      <c r="X6" s="59" t="s">
        <v>33</v>
      </c>
      <c r="Y6" s="59" t="s">
        <v>34</v>
      </c>
      <c r="Z6" s="59" t="s">
        <v>35</v>
      </c>
      <c r="AA6" s="59" t="s">
        <v>36</v>
      </c>
      <c r="AB6" s="59" t="s">
        <v>37</v>
      </c>
      <c r="AC6" s="59" t="s">
        <v>38</v>
      </c>
      <c r="AD6" s="59" t="s">
        <v>39</v>
      </c>
      <c r="AE6" s="59" t="s">
        <v>40</v>
      </c>
      <c r="AF6" s="58" t="s">
        <v>41</v>
      </c>
      <c r="AG6" s="57" t="s">
        <v>42</v>
      </c>
      <c r="AH6" s="57" t="s">
        <v>43</v>
      </c>
      <c r="AI6" s="57" t="s">
        <v>44</v>
      </c>
      <c r="AJ6" s="57" t="s">
        <v>45</v>
      </c>
      <c r="AK6" s="57" t="s">
        <v>46</v>
      </c>
      <c r="AL6" s="57" t="s">
        <v>47</v>
      </c>
      <c r="AM6" s="57" t="s">
        <v>48</v>
      </c>
      <c r="AN6" s="57" t="s">
        <v>49</v>
      </c>
      <c r="AO6" s="57" t="s">
        <v>50</v>
      </c>
      <c r="AP6" s="57" t="s">
        <v>51</v>
      </c>
      <c r="AQ6" s="56" t="s">
        <v>52</v>
      </c>
      <c r="AR6" s="56" t="s">
        <v>53</v>
      </c>
      <c r="AS6" s="56" t="s">
        <v>54</v>
      </c>
      <c r="AT6" s="56" t="s">
        <v>55</v>
      </c>
      <c r="AU6" s="56" t="s">
        <v>56</v>
      </c>
      <c r="AV6" s="56" t="s">
        <v>57</v>
      </c>
      <c r="AW6" s="56" t="s">
        <v>58</v>
      </c>
      <c r="AX6" s="56" t="s">
        <v>59</v>
      </c>
      <c r="AY6" s="56" t="s">
        <v>60</v>
      </c>
      <c r="AZ6" s="56" t="s">
        <v>61</v>
      </c>
      <c r="BA6" s="55" t="s">
        <v>62</v>
      </c>
      <c r="BB6" s="55" t="s">
        <v>63</v>
      </c>
      <c r="BC6" s="55" t="s">
        <v>64</v>
      </c>
      <c r="BD6" s="55" t="s">
        <v>65</v>
      </c>
      <c r="BE6" s="55" t="s">
        <v>66</v>
      </c>
      <c r="BF6" s="55" t="s">
        <v>67</v>
      </c>
      <c r="BG6" s="55" t="s">
        <v>68</v>
      </c>
      <c r="BH6" s="55" t="s">
        <v>69</v>
      </c>
      <c r="BI6" s="54" t="s">
        <v>70</v>
      </c>
      <c r="BJ6" s="54" t="s">
        <v>71</v>
      </c>
      <c r="BK6" s="54" t="s">
        <v>72</v>
      </c>
      <c r="BL6" s="54" t="s">
        <v>73</v>
      </c>
      <c r="BM6" s="53" t="s">
        <v>74</v>
      </c>
      <c r="BN6" s="53" t="s">
        <v>75</v>
      </c>
      <c r="BO6" s="53" t="s">
        <v>76</v>
      </c>
      <c r="BP6" s="53" t="s">
        <v>77</v>
      </c>
      <c r="BQ6" s="53" t="s">
        <v>78</v>
      </c>
      <c r="BR6" s="53" t="s">
        <v>79</v>
      </c>
      <c r="BS6" s="53" t="s">
        <v>80</v>
      </c>
      <c r="BT6" s="53" t="s">
        <v>81</v>
      </c>
      <c r="BU6" s="53" t="s">
        <v>82</v>
      </c>
      <c r="BV6" s="53" t="s">
        <v>83</v>
      </c>
      <c r="BW6" s="53" t="s">
        <v>84</v>
      </c>
      <c r="BX6" s="52" t="s">
        <v>85</v>
      </c>
      <c r="BY6" s="52" t="s">
        <v>86</v>
      </c>
    </row>
    <row r="7" spans="1:77">
      <c r="A7" s="23">
        <v>2010</v>
      </c>
      <c r="B7" s="23">
        <v>1989</v>
      </c>
      <c r="C7" s="23" t="s">
        <v>87</v>
      </c>
      <c r="D7" s="23">
        <v>34321</v>
      </c>
      <c r="E7" s="23" t="s">
        <v>88</v>
      </c>
      <c r="F7" s="23" t="s">
        <v>89</v>
      </c>
      <c r="G7" s="14" t="s">
        <v>90</v>
      </c>
      <c r="H7" s="29">
        <v>37610</v>
      </c>
      <c r="I7" s="29">
        <v>39994</v>
      </c>
      <c r="J7" s="14" t="s">
        <v>91</v>
      </c>
      <c r="K7" s="51"/>
      <c r="L7" s="43"/>
      <c r="M7" s="43">
        <v>34.700000000000003</v>
      </c>
      <c r="N7" s="43">
        <v>0</v>
      </c>
      <c r="O7" s="43">
        <v>34.700000000000003</v>
      </c>
      <c r="P7" s="43">
        <v>58.5</v>
      </c>
      <c r="Q7" s="43">
        <v>7.29</v>
      </c>
      <c r="R7" s="43">
        <v>0</v>
      </c>
      <c r="S7" s="43">
        <v>100.49000000000001</v>
      </c>
      <c r="T7" s="43"/>
      <c r="U7" s="43"/>
      <c r="V7" s="43">
        <v>34.1</v>
      </c>
      <c r="W7" s="43">
        <v>0</v>
      </c>
      <c r="X7" s="43">
        <v>34.1</v>
      </c>
      <c r="Y7" s="43">
        <v>91.78</v>
      </c>
      <c r="Z7" s="43">
        <v>3.2</v>
      </c>
      <c r="AA7" s="43">
        <v>0</v>
      </c>
      <c r="AB7" s="43">
        <v>129.07999999999998</v>
      </c>
      <c r="AC7" s="48" t="s">
        <v>92</v>
      </c>
      <c r="AD7" s="47" t="s">
        <v>93</v>
      </c>
      <c r="AE7" s="47" t="s">
        <v>94</v>
      </c>
      <c r="AF7" s="38" t="s">
        <v>92</v>
      </c>
      <c r="AG7" s="13">
        <v>0</v>
      </c>
      <c r="AH7" s="13">
        <v>0</v>
      </c>
      <c r="AI7" s="13">
        <v>0</v>
      </c>
      <c r="AJ7" s="13">
        <v>0</v>
      </c>
      <c r="AK7" s="13">
        <v>0</v>
      </c>
      <c r="AL7" s="13">
        <v>0</v>
      </c>
      <c r="AM7" s="13">
        <v>0</v>
      </c>
      <c r="AN7" s="13">
        <v>0</v>
      </c>
      <c r="AO7" s="37">
        <v>0</v>
      </c>
      <c r="AP7" s="37">
        <v>0</v>
      </c>
      <c r="AQ7" s="37">
        <v>143990.70000000001</v>
      </c>
      <c r="AR7" s="37">
        <v>0</v>
      </c>
      <c r="AS7" s="37">
        <v>226</v>
      </c>
      <c r="AT7" s="37">
        <v>0</v>
      </c>
      <c r="AU7" s="37">
        <v>226</v>
      </c>
      <c r="AV7" s="37">
        <v>141.476</v>
      </c>
      <c r="AW7" s="37">
        <v>84.524000000000001</v>
      </c>
      <c r="AX7" s="37">
        <v>0</v>
      </c>
      <c r="AY7" s="37">
        <v>0</v>
      </c>
      <c r="AZ7" s="37">
        <v>0</v>
      </c>
      <c r="BA7" s="37">
        <v>3200</v>
      </c>
      <c r="BB7" s="37">
        <v>0</v>
      </c>
      <c r="BC7" s="37">
        <v>3200</v>
      </c>
      <c r="BD7" s="37">
        <v>2680</v>
      </c>
      <c r="BE7" s="37">
        <v>0</v>
      </c>
      <c r="BF7" s="37">
        <v>0</v>
      </c>
      <c r="BG7" s="37">
        <v>0</v>
      </c>
      <c r="BH7" s="37">
        <v>0</v>
      </c>
      <c r="BI7" s="37">
        <v>0</v>
      </c>
      <c r="BJ7" s="37">
        <v>0</v>
      </c>
      <c r="BK7" s="37">
        <v>0</v>
      </c>
      <c r="BL7" s="37">
        <v>0</v>
      </c>
      <c r="BM7" s="37">
        <v>0</v>
      </c>
      <c r="BN7" s="37">
        <v>0</v>
      </c>
      <c r="BO7" s="37">
        <v>0</v>
      </c>
      <c r="BP7" s="37">
        <v>0</v>
      </c>
      <c r="BQ7" s="37">
        <v>0</v>
      </c>
      <c r="BR7" s="37">
        <v>0</v>
      </c>
      <c r="BS7" s="37">
        <v>0</v>
      </c>
      <c r="BT7" s="37">
        <v>0</v>
      </c>
      <c r="BU7" s="37">
        <v>0</v>
      </c>
      <c r="BV7" s="37">
        <v>0</v>
      </c>
      <c r="BW7" s="37">
        <v>0</v>
      </c>
      <c r="BX7" s="37">
        <v>0</v>
      </c>
      <c r="BY7" s="37">
        <v>0</v>
      </c>
    </row>
    <row r="8" spans="1:77">
      <c r="A8" s="23">
        <v>2010</v>
      </c>
      <c r="B8" s="23">
        <v>1994</v>
      </c>
      <c r="C8" s="23" t="s">
        <v>95</v>
      </c>
      <c r="D8" s="23">
        <v>31352</v>
      </c>
      <c r="E8" s="23" t="s">
        <v>88</v>
      </c>
      <c r="F8" s="23" t="s">
        <v>89</v>
      </c>
      <c r="G8" s="14" t="s">
        <v>90</v>
      </c>
      <c r="H8" s="29">
        <v>37649</v>
      </c>
      <c r="I8" s="29">
        <v>40366</v>
      </c>
      <c r="J8" s="14" t="s">
        <v>91</v>
      </c>
      <c r="K8" s="51"/>
      <c r="L8" s="43"/>
      <c r="M8" s="43">
        <v>16</v>
      </c>
      <c r="N8" s="43">
        <v>0</v>
      </c>
      <c r="O8" s="43">
        <v>16</v>
      </c>
      <c r="P8" s="43">
        <v>0</v>
      </c>
      <c r="Q8" s="43">
        <v>3.8</v>
      </c>
      <c r="R8" s="43">
        <v>0.2</v>
      </c>
      <c r="S8" s="43">
        <v>20</v>
      </c>
      <c r="T8" s="43"/>
      <c r="U8" s="43"/>
      <c r="V8" s="43">
        <v>18.41</v>
      </c>
      <c r="W8" s="43">
        <v>0</v>
      </c>
      <c r="X8" s="43">
        <v>18.41</v>
      </c>
      <c r="Y8" s="43">
        <v>0</v>
      </c>
      <c r="Z8" s="43">
        <v>2.5099999999999998</v>
      </c>
      <c r="AA8" s="43">
        <v>0.18</v>
      </c>
      <c r="AB8" s="43">
        <v>21.1</v>
      </c>
      <c r="AC8" s="48" t="s">
        <v>96</v>
      </c>
      <c r="AD8" s="47"/>
      <c r="AE8" s="47"/>
      <c r="AF8" s="38" t="s">
        <v>92</v>
      </c>
      <c r="AG8" s="13">
        <v>0</v>
      </c>
      <c r="AH8" s="13">
        <v>0</v>
      </c>
      <c r="AI8" s="13">
        <v>0</v>
      </c>
      <c r="AJ8" s="13">
        <v>0</v>
      </c>
      <c r="AK8" s="13">
        <v>0</v>
      </c>
      <c r="AL8" s="13">
        <v>0</v>
      </c>
      <c r="AM8" s="13">
        <v>0</v>
      </c>
      <c r="AN8" s="13">
        <v>0</v>
      </c>
      <c r="AO8" s="37">
        <v>0</v>
      </c>
      <c r="AP8" s="37">
        <v>26</v>
      </c>
      <c r="AQ8" s="37">
        <v>0</v>
      </c>
      <c r="AR8" s="37">
        <v>0</v>
      </c>
      <c r="AS8" s="37">
        <v>271</v>
      </c>
      <c r="AT8" s="37">
        <v>210</v>
      </c>
      <c r="AU8" s="37">
        <v>61</v>
      </c>
      <c r="AV8" s="37">
        <v>0</v>
      </c>
      <c r="AW8" s="37">
        <v>271</v>
      </c>
      <c r="AX8" s="37">
        <v>0</v>
      </c>
      <c r="AY8" s="37">
        <v>0</v>
      </c>
      <c r="AZ8" s="37">
        <v>0</v>
      </c>
      <c r="BA8" s="37">
        <v>949.15254237288127</v>
      </c>
      <c r="BB8" s="37">
        <v>0</v>
      </c>
      <c r="BC8" s="37">
        <v>949.15254237288127</v>
      </c>
      <c r="BD8" s="37">
        <v>0</v>
      </c>
      <c r="BE8" s="37">
        <v>0</v>
      </c>
      <c r="BF8" s="37">
        <v>4.3</v>
      </c>
      <c r="BG8" s="37">
        <v>0</v>
      </c>
      <c r="BH8" s="37">
        <v>0</v>
      </c>
      <c r="BI8" s="37">
        <v>1544</v>
      </c>
      <c r="BJ8" s="37">
        <v>1065.2098484937424</v>
      </c>
      <c r="BK8" s="37">
        <v>478.79015150625764</v>
      </c>
      <c r="BL8" s="37">
        <v>0</v>
      </c>
      <c r="BM8" s="37">
        <v>0</v>
      </c>
      <c r="BN8" s="37">
        <v>0</v>
      </c>
      <c r="BO8" s="37">
        <v>0</v>
      </c>
      <c r="BP8" s="37">
        <v>0</v>
      </c>
      <c r="BQ8" s="37">
        <v>0</v>
      </c>
      <c r="BR8" s="37">
        <v>0</v>
      </c>
      <c r="BS8" s="37">
        <v>0</v>
      </c>
      <c r="BT8" s="37">
        <v>0</v>
      </c>
      <c r="BU8" s="37">
        <v>0</v>
      </c>
      <c r="BV8" s="37">
        <v>0</v>
      </c>
      <c r="BW8" s="37">
        <v>0</v>
      </c>
      <c r="BX8" s="37">
        <v>0</v>
      </c>
      <c r="BY8" s="37">
        <v>0</v>
      </c>
    </row>
    <row r="9" spans="1:77">
      <c r="A9" s="23">
        <v>2010</v>
      </c>
      <c r="B9" s="23">
        <v>1788</v>
      </c>
      <c r="C9" s="23" t="s">
        <v>97</v>
      </c>
      <c r="D9" s="23">
        <v>30254</v>
      </c>
      <c r="E9" s="23" t="s">
        <v>88</v>
      </c>
      <c r="F9" s="23" t="s">
        <v>98</v>
      </c>
      <c r="G9" s="14" t="s">
        <v>90</v>
      </c>
      <c r="H9" s="29">
        <v>36858</v>
      </c>
      <c r="I9" s="29">
        <v>40300</v>
      </c>
      <c r="J9" s="14" t="s">
        <v>91</v>
      </c>
      <c r="K9" s="51"/>
      <c r="L9" s="43"/>
      <c r="M9" s="43">
        <v>15.5</v>
      </c>
      <c r="N9" s="43">
        <v>0</v>
      </c>
      <c r="O9" s="43">
        <v>15.5</v>
      </c>
      <c r="P9" s="43">
        <v>2.7</v>
      </c>
      <c r="Q9" s="43">
        <v>2</v>
      </c>
      <c r="R9" s="43">
        <v>4</v>
      </c>
      <c r="S9" s="43">
        <v>24.2</v>
      </c>
      <c r="T9" s="43"/>
      <c r="U9" s="43"/>
      <c r="V9" s="43">
        <v>17.600000000000001</v>
      </c>
      <c r="W9" s="43">
        <v>0</v>
      </c>
      <c r="X9" s="43">
        <v>17.600000000000001</v>
      </c>
      <c r="Y9" s="43">
        <v>3.9</v>
      </c>
      <c r="Z9" s="43">
        <v>2</v>
      </c>
      <c r="AA9" s="43">
        <v>4</v>
      </c>
      <c r="AB9" s="43">
        <v>27.5</v>
      </c>
      <c r="AC9" s="48" t="s">
        <v>92</v>
      </c>
      <c r="AD9" s="47" t="s">
        <v>99</v>
      </c>
      <c r="AE9" s="47" t="s">
        <v>100</v>
      </c>
      <c r="AF9" s="38" t="s">
        <v>92</v>
      </c>
      <c r="AG9" s="13">
        <v>0</v>
      </c>
      <c r="AH9" s="13">
        <v>0</v>
      </c>
      <c r="AI9" s="13">
        <v>0</v>
      </c>
      <c r="AJ9" s="13">
        <v>0</v>
      </c>
      <c r="AK9" s="13">
        <v>0</v>
      </c>
      <c r="AL9" s="13">
        <v>0</v>
      </c>
      <c r="AM9" s="13">
        <v>0</v>
      </c>
      <c r="AN9" s="13">
        <v>0</v>
      </c>
      <c r="AO9" s="37">
        <v>0</v>
      </c>
      <c r="AP9" s="37">
        <v>0</v>
      </c>
      <c r="AQ9" s="37">
        <v>0</v>
      </c>
      <c r="AR9" s="37">
        <v>0</v>
      </c>
      <c r="AS9" s="37">
        <v>0</v>
      </c>
      <c r="AT9" s="37">
        <v>0</v>
      </c>
      <c r="AU9" s="37">
        <v>0</v>
      </c>
      <c r="AV9" s="37">
        <v>0</v>
      </c>
      <c r="AW9" s="37">
        <v>0</v>
      </c>
      <c r="AX9" s="37">
        <v>0</v>
      </c>
      <c r="AY9" s="37">
        <v>0</v>
      </c>
      <c r="AZ9" s="37">
        <v>0</v>
      </c>
      <c r="BA9" s="37">
        <v>0</v>
      </c>
      <c r="BB9" s="37">
        <v>0</v>
      </c>
      <c r="BC9" s="37">
        <v>0</v>
      </c>
      <c r="BD9" s="37">
        <v>0</v>
      </c>
      <c r="BE9" s="37">
        <v>0</v>
      </c>
      <c r="BF9" s="37">
        <v>0</v>
      </c>
      <c r="BG9" s="37">
        <v>9445</v>
      </c>
      <c r="BH9" s="37">
        <v>0</v>
      </c>
      <c r="BI9" s="37">
        <v>0</v>
      </c>
      <c r="BJ9" s="37">
        <v>0</v>
      </c>
      <c r="BK9" s="37">
        <v>0</v>
      </c>
      <c r="BL9" s="37">
        <v>0</v>
      </c>
      <c r="BM9" s="37">
        <v>0</v>
      </c>
      <c r="BN9" s="37">
        <v>0</v>
      </c>
      <c r="BO9" s="37">
        <v>0</v>
      </c>
      <c r="BP9" s="37">
        <v>0</v>
      </c>
      <c r="BQ9" s="37">
        <v>0</v>
      </c>
      <c r="BR9" s="37">
        <v>0</v>
      </c>
      <c r="BS9" s="37">
        <v>0</v>
      </c>
      <c r="BT9" s="37">
        <v>0</v>
      </c>
      <c r="BU9" s="37">
        <v>0</v>
      </c>
      <c r="BV9" s="37">
        <v>0</v>
      </c>
      <c r="BW9" s="37">
        <v>0</v>
      </c>
      <c r="BX9" s="37">
        <v>0</v>
      </c>
      <c r="BY9" s="37">
        <v>0</v>
      </c>
    </row>
    <row r="10" spans="1:77">
      <c r="A10" s="23">
        <v>2010</v>
      </c>
      <c r="B10" s="23">
        <v>1946</v>
      </c>
      <c r="C10" s="23" t="s">
        <v>101</v>
      </c>
      <c r="D10" s="23">
        <v>33359</v>
      </c>
      <c r="E10" s="23" t="s">
        <v>88</v>
      </c>
      <c r="F10" s="23" t="s">
        <v>102</v>
      </c>
      <c r="G10" s="14" t="s">
        <v>90</v>
      </c>
      <c r="H10" s="29">
        <v>37588</v>
      </c>
      <c r="I10" s="29">
        <v>39903</v>
      </c>
      <c r="J10" s="14" t="s">
        <v>91</v>
      </c>
      <c r="K10" s="51"/>
      <c r="L10" s="43"/>
      <c r="M10" s="43">
        <v>15</v>
      </c>
      <c r="N10" s="43">
        <v>0</v>
      </c>
      <c r="O10" s="43">
        <v>15</v>
      </c>
      <c r="P10" s="43">
        <v>0</v>
      </c>
      <c r="Q10" s="43">
        <v>0</v>
      </c>
      <c r="R10" s="43">
        <v>0</v>
      </c>
      <c r="S10" s="43">
        <v>15</v>
      </c>
      <c r="T10" s="43"/>
      <c r="U10" s="43"/>
      <c r="V10" s="43">
        <v>17.042978000000002</v>
      </c>
      <c r="W10" s="43">
        <v>0</v>
      </c>
      <c r="X10" s="43">
        <v>17.042978000000002</v>
      </c>
      <c r="Y10" s="43">
        <v>0</v>
      </c>
      <c r="Z10" s="43">
        <v>0</v>
      </c>
      <c r="AA10" s="43">
        <v>0</v>
      </c>
      <c r="AB10" s="43">
        <v>17.042978000000002</v>
      </c>
      <c r="AC10" s="48" t="s">
        <v>96</v>
      </c>
      <c r="AD10" s="47"/>
      <c r="AE10" s="47"/>
      <c r="AF10" s="38" t="s">
        <v>96</v>
      </c>
      <c r="AG10" s="13">
        <v>0</v>
      </c>
      <c r="AH10" s="13">
        <v>0</v>
      </c>
      <c r="AI10" s="13">
        <v>0</v>
      </c>
      <c r="AJ10" s="13">
        <v>0</v>
      </c>
      <c r="AK10" s="13">
        <v>0</v>
      </c>
      <c r="AL10" s="13">
        <v>0</v>
      </c>
      <c r="AM10" s="13">
        <v>0</v>
      </c>
      <c r="AN10" s="13">
        <v>0</v>
      </c>
      <c r="AO10" s="37">
        <v>0</v>
      </c>
      <c r="AP10" s="37">
        <v>0</v>
      </c>
      <c r="AQ10" s="37">
        <v>0</v>
      </c>
      <c r="AR10" s="37">
        <v>0</v>
      </c>
      <c r="AS10" s="37">
        <v>0</v>
      </c>
      <c r="AT10" s="37">
        <v>0</v>
      </c>
      <c r="AU10" s="37">
        <v>0</v>
      </c>
      <c r="AV10" s="37">
        <v>0</v>
      </c>
      <c r="AW10" s="37">
        <v>0</v>
      </c>
      <c r="AX10" s="37">
        <v>0</v>
      </c>
      <c r="AY10" s="37">
        <v>0</v>
      </c>
      <c r="AZ10" s="37">
        <v>0</v>
      </c>
      <c r="BA10" s="37">
        <v>0</v>
      </c>
      <c r="BB10" s="37">
        <v>0</v>
      </c>
      <c r="BC10" s="37">
        <v>0</v>
      </c>
      <c r="BD10" s="37">
        <v>0</v>
      </c>
      <c r="BE10" s="37">
        <v>0</v>
      </c>
      <c r="BF10" s="37">
        <v>0</v>
      </c>
      <c r="BG10" s="37">
        <v>0</v>
      </c>
      <c r="BH10" s="37">
        <v>0</v>
      </c>
      <c r="BI10" s="37">
        <v>0</v>
      </c>
      <c r="BJ10" s="37">
        <v>0</v>
      </c>
      <c r="BK10" s="37">
        <v>0</v>
      </c>
      <c r="BL10" s="37">
        <v>0</v>
      </c>
      <c r="BM10" s="37">
        <v>0</v>
      </c>
      <c r="BN10" s="37">
        <v>0</v>
      </c>
      <c r="BO10" s="37">
        <v>0</v>
      </c>
      <c r="BP10" s="37">
        <v>0</v>
      </c>
      <c r="BQ10" s="37">
        <v>0</v>
      </c>
      <c r="BR10" s="37">
        <v>0</v>
      </c>
      <c r="BS10" s="37">
        <v>0</v>
      </c>
      <c r="BT10" s="37">
        <v>0</v>
      </c>
      <c r="BU10" s="37">
        <v>0</v>
      </c>
      <c r="BV10" s="37">
        <v>0</v>
      </c>
      <c r="BW10" s="37">
        <v>0</v>
      </c>
      <c r="BX10" s="37">
        <v>0</v>
      </c>
      <c r="BY10" s="37">
        <v>0</v>
      </c>
    </row>
    <row r="11" spans="1:77">
      <c r="A11" s="23">
        <v>2011</v>
      </c>
      <c r="B11" s="23">
        <v>1844</v>
      </c>
      <c r="C11" s="23" t="s">
        <v>103</v>
      </c>
      <c r="D11" s="23">
        <v>31345</v>
      </c>
      <c r="E11" s="23" t="s">
        <v>88</v>
      </c>
      <c r="F11" s="23" t="s">
        <v>89</v>
      </c>
      <c r="G11" s="22" t="s">
        <v>90</v>
      </c>
      <c r="H11" s="45">
        <v>37162</v>
      </c>
      <c r="I11" s="45">
        <v>40541</v>
      </c>
      <c r="J11" s="22" t="s">
        <v>91</v>
      </c>
      <c r="K11" s="44"/>
      <c r="L11" s="43"/>
      <c r="M11" s="43">
        <v>20</v>
      </c>
      <c r="N11" s="43">
        <v>0</v>
      </c>
      <c r="O11" s="43">
        <v>20</v>
      </c>
      <c r="P11" s="43">
        <v>9.6</v>
      </c>
      <c r="Q11" s="43">
        <v>8</v>
      </c>
      <c r="R11" s="43">
        <v>0</v>
      </c>
      <c r="S11" s="43">
        <v>37.6</v>
      </c>
      <c r="T11" s="43"/>
      <c r="U11" s="43"/>
      <c r="V11" s="43">
        <v>23.49</v>
      </c>
      <c r="W11" s="43">
        <v>0</v>
      </c>
      <c r="X11" s="43">
        <v>23.49</v>
      </c>
      <c r="Y11" s="43">
        <v>14.98</v>
      </c>
      <c r="Z11" s="43">
        <v>9</v>
      </c>
      <c r="AA11" s="43">
        <v>0</v>
      </c>
      <c r="AB11" s="43">
        <v>47.47</v>
      </c>
      <c r="AC11" s="48" t="s">
        <v>92</v>
      </c>
      <c r="AD11" s="47" t="s">
        <v>104</v>
      </c>
      <c r="AE11" s="47" t="s">
        <v>105</v>
      </c>
      <c r="AF11" s="38" t="s">
        <v>92</v>
      </c>
      <c r="AG11" s="13">
        <v>0</v>
      </c>
      <c r="AH11" s="13">
        <v>0</v>
      </c>
      <c r="AI11" s="13">
        <v>0</v>
      </c>
      <c r="AJ11" s="13">
        <v>0</v>
      </c>
      <c r="AK11" s="13">
        <v>0</v>
      </c>
      <c r="AL11" s="13">
        <v>0</v>
      </c>
      <c r="AM11" s="13">
        <v>0</v>
      </c>
      <c r="AN11" s="13">
        <v>0</v>
      </c>
      <c r="AO11" s="37">
        <v>0</v>
      </c>
      <c r="AP11" s="37">
        <v>0</v>
      </c>
      <c r="AQ11" s="37">
        <v>0</v>
      </c>
      <c r="AR11" s="37">
        <v>0</v>
      </c>
      <c r="AS11" s="37">
        <v>0</v>
      </c>
      <c r="AT11" s="37">
        <v>0</v>
      </c>
      <c r="AU11" s="37">
        <v>0</v>
      </c>
      <c r="AV11" s="37">
        <v>0</v>
      </c>
      <c r="AW11" s="37">
        <v>0</v>
      </c>
      <c r="AX11" s="37">
        <v>0</v>
      </c>
      <c r="AY11" s="37">
        <v>0</v>
      </c>
      <c r="AZ11" s="37">
        <v>0</v>
      </c>
      <c r="BA11" s="37">
        <v>0</v>
      </c>
      <c r="BB11" s="37">
        <v>0</v>
      </c>
      <c r="BC11" s="37">
        <v>0</v>
      </c>
      <c r="BD11" s="37">
        <v>0</v>
      </c>
      <c r="BE11" s="37">
        <v>0</v>
      </c>
      <c r="BF11" s="37">
        <v>0</v>
      </c>
      <c r="BG11" s="37">
        <v>0</v>
      </c>
      <c r="BH11" s="37">
        <v>0</v>
      </c>
      <c r="BI11" s="37">
        <v>0</v>
      </c>
      <c r="BJ11" s="37">
        <v>0</v>
      </c>
      <c r="BK11" s="37">
        <v>0</v>
      </c>
      <c r="BL11" s="37">
        <v>0</v>
      </c>
      <c r="BM11" s="37">
        <v>52560.4</v>
      </c>
      <c r="BN11" s="37">
        <v>25228.991999999998</v>
      </c>
      <c r="BO11" s="37">
        <v>27331.408000000003</v>
      </c>
      <c r="BP11" s="37">
        <v>0</v>
      </c>
      <c r="BQ11" s="37">
        <v>0</v>
      </c>
      <c r="BR11" s="37">
        <v>0</v>
      </c>
      <c r="BS11" s="37">
        <v>0</v>
      </c>
      <c r="BT11" s="37">
        <v>32417</v>
      </c>
      <c r="BU11" s="37">
        <v>13778.841</v>
      </c>
      <c r="BV11" s="37">
        <v>18638.159</v>
      </c>
      <c r="BW11" s="37">
        <v>0</v>
      </c>
      <c r="BX11" s="37">
        <v>0</v>
      </c>
      <c r="BY11" s="37">
        <v>0</v>
      </c>
    </row>
    <row r="12" spans="1:77">
      <c r="A12" s="23">
        <v>2011</v>
      </c>
      <c r="B12" s="23">
        <v>2005</v>
      </c>
      <c r="C12" s="23" t="s">
        <v>106</v>
      </c>
      <c r="D12" s="23">
        <v>31341</v>
      </c>
      <c r="E12" s="23" t="s">
        <v>88</v>
      </c>
      <c r="F12" s="23" t="s">
        <v>89</v>
      </c>
      <c r="G12" s="22" t="s">
        <v>90</v>
      </c>
      <c r="H12" s="49">
        <v>37882</v>
      </c>
      <c r="I12" s="49">
        <v>40352</v>
      </c>
      <c r="J12" s="22" t="s">
        <v>91</v>
      </c>
      <c r="K12" s="44"/>
      <c r="L12" s="43"/>
      <c r="M12" s="43">
        <v>30</v>
      </c>
      <c r="N12" s="43">
        <v>0</v>
      </c>
      <c r="O12" s="43">
        <v>30</v>
      </c>
      <c r="P12" s="43">
        <v>10</v>
      </c>
      <c r="Q12" s="43">
        <v>11.51</v>
      </c>
      <c r="R12" s="43">
        <v>0</v>
      </c>
      <c r="S12" s="43">
        <v>51.51</v>
      </c>
      <c r="T12" s="43"/>
      <c r="U12" s="43"/>
      <c r="V12" s="43">
        <v>31.57</v>
      </c>
      <c r="W12" s="43">
        <v>0</v>
      </c>
      <c r="X12" s="43">
        <v>31.57</v>
      </c>
      <c r="Y12" s="43">
        <v>16.57</v>
      </c>
      <c r="Z12" s="43">
        <v>15.25</v>
      </c>
      <c r="AA12" s="43">
        <v>0</v>
      </c>
      <c r="AB12" s="43">
        <v>63.39</v>
      </c>
      <c r="AC12" s="48" t="s">
        <v>92</v>
      </c>
      <c r="AD12" s="47" t="s">
        <v>107</v>
      </c>
      <c r="AE12" s="47" t="s">
        <v>108</v>
      </c>
      <c r="AF12" s="38" t="s">
        <v>92</v>
      </c>
      <c r="AG12" s="13">
        <v>0</v>
      </c>
      <c r="AH12" s="13">
        <v>0</v>
      </c>
      <c r="AI12" s="13">
        <v>0</v>
      </c>
      <c r="AJ12" s="13">
        <v>32830</v>
      </c>
      <c r="AK12" s="13">
        <v>32830</v>
      </c>
      <c r="AL12" s="13">
        <v>0</v>
      </c>
      <c r="AM12" s="13">
        <v>0</v>
      </c>
      <c r="AN12" s="13">
        <v>0</v>
      </c>
      <c r="AO12" s="37">
        <v>268.3</v>
      </c>
      <c r="AP12" s="37">
        <v>1812</v>
      </c>
      <c r="AQ12" s="37">
        <v>0</v>
      </c>
      <c r="AR12" s="37">
        <v>0</v>
      </c>
      <c r="AS12" s="37">
        <v>0</v>
      </c>
      <c r="AT12" s="37">
        <v>0</v>
      </c>
      <c r="AU12" s="37">
        <v>0</v>
      </c>
      <c r="AV12" s="37">
        <v>0</v>
      </c>
      <c r="AW12" s="37">
        <v>0</v>
      </c>
      <c r="AX12" s="37">
        <v>0</v>
      </c>
      <c r="AY12" s="37">
        <v>0</v>
      </c>
      <c r="AZ12" s="37">
        <v>0</v>
      </c>
      <c r="BA12" s="37">
        <v>0</v>
      </c>
      <c r="BB12" s="37">
        <v>0</v>
      </c>
      <c r="BC12" s="37">
        <v>0</v>
      </c>
      <c r="BD12" s="37">
        <v>0</v>
      </c>
      <c r="BE12" s="37">
        <v>0</v>
      </c>
      <c r="BF12" s="37">
        <v>0</v>
      </c>
      <c r="BG12" s="37">
        <v>0</v>
      </c>
      <c r="BH12" s="37">
        <v>0</v>
      </c>
      <c r="BI12" s="37">
        <v>0</v>
      </c>
      <c r="BJ12" s="37">
        <v>0</v>
      </c>
      <c r="BK12" s="37">
        <v>0</v>
      </c>
      <c r="BL12" s="37">
        <v>0</v>
      </c>
      <c r="BM12" s="37">
        <v>0</v>
      </c>
      <c r="BN12" s="37">
        <v>0</v>
      </c>
      <c r="BO12" s="37">
        <v>0</v>
      </c>
      <c r="BP12" s="37">
        <v>0</v>
      </c>
      <c r="BQ12" s="37">
        <v>0</v>
      </c>
      <c r="BR12" s="37">
        <v>0</v>
      </c>
      <c r="BS12" s="37">
        <v>0</v>
      </c>
      <c r="BT12" s="37">
        <v>0</v>
      </c>
      <c r="BU12" s="37">
        <v>0</v>
      </c>
      <c r="BV12" s="37">
        <v>0</v>
      </c>
      <c r="BW12" s="37">
        <v>0</v>
      </c>
      <c r="BX12" s="37">
        <v>0</v>
      </c>
      <c r="BY12" s="50">
        <v>0</v>
      </c>
    </row>
    <row r="13" spans="1:77">
      <c r="A13" s="23">
        <v>2011</v>
      </c>
      <c r="B13" s="23" t="s">
        <v>109</v>
      </c>
      <c r="C13" s="23" t="s">
        <v>110</v>
      </c>
      <c r="D13" s="23">
        <v>35304</v>
      </c>
      <c r="E13" s="23" t="s">
        <v>88</v>
      </c>
      <c r="F13" s="23" t="s">
        <v>102</v>
      </c>
      <c r="G13" s="22" t="s">
        <v>90</v>
      </c>
      <c r="H13" s="49">
        <v>39356</v>
      </c>
      <c r="I13" s="49">
        <v>39567</v>
      </c>
      <c r="J13" s="22" t="s">
        <v>91</v>
      </c>
      <c r="K13" s="44"/>
      <c r="L13" s="43"/>
      <c r="M13" s="43">
        <v>5</v>
      </c>
      <c r="N13" s="43">
        <v>0</v>
      </c>
      <c r="O13" s="43">
        <v>5</v>
      </c>
      <c r="P13" s="43">
        <v>0</v>
      </c>
      <c r="Q13" s="43">
        <v>0</v>
      </c>
      <c r="R13" s="43">
        <v>0</v>
      </c>
      <c r="S13" s="43">
        <v>5</v>
      </c>
      <c r="T13" s="43"/>
      <c r="U13" s="43"/>
      <c r="V13" s="43">
        <v>5</v>
      </c>
      <c r="W13" s="43">
        <v>0</v>
      </c>
      <c r="X13" s="43">
        <v>5</v>
      </c>
      <c r="Y13" s="43">
        <v>0</v>
      </c>
      <c r="Z13" s="43">
        <v>0</v>
      </c>
      <c r="AA13" s="43">
        <v>0</v>
      </c>
      <c r="AB13" s="43">
        <v>5</v>
      </c>
      <c r="AC13" s="48" t="s">
        <v>96</v>
      </c>
      <c r="AD13" s="47"/>
      <c r="AE13" s="47"/>
      <c r="AF13" s="38" t="s">
        <v>96</v>
      </c>
      <c r="AG13" s="13">
        <v>0</v>
      </c>
      <c r="AH13" s="13">
        <v>0</v>
      </c>
      <c r="AI13" s="13">
        <v>0</v>
      </c>
      <c r="AJ13" s="13">
        <v>0</v>
      </c>
      <c r="AK13" s="13">
        <v>0</v>
      </c>
      <c r="AL13" s="13">
        <v>0</v>
      </c>
      <c r="AM13" s="13">
        <v>0</v>
      </c>
      <c r="AN13" s="13">
        <v>0</v>
      </c>
      <c r="AO13" s="37">
        <v>0</v>
      </c>
      <c r="AP13" s="37">
        <v>0</v>
      </c>
      <c r="AQ13" s="37">
        <v>0</v>
      </c>
      <c r="AR13" s="37">
        <v>0</v>
      </c>
      <c r="AS13" s="37">
        <v>0</v>
      </c>
      <c r="AT13" s="37">
        <v>0</v>
      </c>
      <c r="AU13" s="37">
        <v>0</v>
      </c>
      <c r="AV13" s="37">
        <v>0</v>
      </c>
      <c r="AW13" s="37">
        <v>0</v>
      </c>
      <c r="AX13" s="37">
        <v>0</v>
      </c>
      <c r="AY13" s="37">
        <v>0</v>
      </c>
      <c r="AZ13" s="37">
        <v>0</v>
      </c>
      <c r="BA13" s="37">
        <v>0</v>
      </c>
      <c r="BB13" s="37">
        <v>0</v>
      </c>
      <c r="BC13" s="37">
        <v>0</v>
      </c>
      <c r="BD13" s="37">
        <v>0</v>
      </c>
      <c r="BE13" s="37">
        <v>0</v>
      </c>
      <c r="BF13" s="37">
        <v>0</v>
      </c>
      <c r="BG13" s="37">
        <v>0</v>
      </c>
      <c r="BH13" s="37">
        <v>0</v>
      </c>
      <c r="BI13" s="37">
        <v>0</v>
      </c>
      <c r="BJ13" s="37">
        <v>0</v>
      </c>
      <c r="BK13" s="37">
        <v>0</v>
      </c>
      <c r="BL13" s="37">
        <v>0</v>
      </c>
      <c r="BM13" s="37">
        <v>0</v>
      </c>
      <c r="BN13" s="37">
        <v>0</v>
      </c>
      <c r="BO13" s="37">
        <v>0</v>
      </c>
      <c r="BP13" s="37">
        <v>0</v>
      </c>
      <c r="BQ13" s="37">
        <v>0</v>
      </c>
      <c r="BR13" s="37">
        <v>0</v>
      </c>
      <c r="BS13" s="37">
        <v>0</v>
      </c>
      <c r="BT13" s="37">
        <v>0</v>
      </c>
      <c r="BU13" s="37">
        <v>0</v>
      </c>
      <c r="BV13" s="37">
        <v>0</v>
      </c>
      <c r="BW13" s="37">
        <v>0</v>
      </c>
      <c r="BX13" s="37">
        <v>0</v>
      </c>
      <c r="BY13" s="37">
        <v>0</v>
      </c>
    </row>
    <row r="14" spans="1:77">
      <c r="A14" s="23">
        <v>2011</v>
      </c>
      <c r="B14" s="23" t="s">
        <v>111</v>
      </c>
      <c r="C14" s="23" t="s">
        <v>112</v>
      </c>
      <c r="D14" s="23">
        <v>35304</v>
      </c>
      <c r="E14" s="23" t="s">
        <v>88</v>
      </c>
      <c r="F14" s="23" t="s">
        <v>102</v>
      </c>
      <c r="G14" s="22" t="s">
        <v>90</v>
      </c>
      <c r="H14" s="49">
        <v>40087</v>
      </c>
      <c r="I14" s="49">
        <v>40252</v>
      </c>
      <c r="J14" s="22" t="s">
        <v>91</v>
      </c>
      <c r="K14" s="44"/>
      <c r="L14" s="43"/>
      <c r="M14" s="43">
        <v>15</v>
      </c>
      <c r="N14" s="43">
        <v>0</v>
      </c>
      <c r="O14" s="43">
        <v>15</v>
      </c>
      <c r="P14" s="43">
        <v>0</v>
      </c>
      <c r="Q14" s="43">
        <v>0</v>
      </c>
      <c r="R14" s="43">
        <v>0</v>
      </c>
      <c r="S14" s="43">
        <v>15</v>
      </c>
      <c r="T14" s="43"/>
      <c r="U14" s="43"/>
      <c r="V14" s="43">
        <v>15</v>
      </c>
      <c r="W14" s="43">
        <v>0</v>
      </c>
      <c r="X14" s="43">
        <v>15</v>
      </c>
      <c r="Y14" s="43">
        <v>0</v>
      </c>
      <c r="Z14" s="43">
        <v>0</v>
      </c>
      <c r="AA14" s="43">
        <v>0</v>
      </c>
      <c r="AB14" s="43">
        <v>15</v>
      </c>
      <c r="AC14" s="48" t="s">
        <v>96</v>
      </c>
      <c r="AD14" s="47"/>
      <c r="AE14" s="47"/>
      <c r="AF14" s="38" t="s">
        <v>96</v>
      </c>
      <c r="AG14" s="13">
        <v>0</v>
      </c>
      <c r="AH14" s="13">
        <v>0</v>
      </c>
      <c r="AI14" s="13">
        <v>0</v>
      </c>
      <c r="AJ14" s="13">
        <v>0</v>
      </c>
      <c r="AK14" s="13">
        <v>0</v>
      </c>
      <c r="AL14" s="13">
        <v>0</v>
      </c>
      <c r="AM14" s="13">
        <v>0</v>
      </c>
      <c r="AN14" s="13">
        <v>0</v>
      </c>
      <c r="AO14" s="37">
        <v>0</v>
      </c>
      <c r="AP14" s="37">
        <v>0</v>
      </c>
      <c r="AQ14" s="37">
        <v>0</v>
      </c>
      <c r="AR14" s="37">
        <v>0</v>
      </c>
      <c r="AS14" s="37">
        <v>0</v>
      </c>
      <c r="AT14" s="37">
        <v>0</v>
      </c>
      <c r="AU14" s="37">
        <v>0</v>
      </c>
      <c r="AV14" s="37">
        <v>0</v>
      </c>
      <c r="AW14" s="37">
        <v>0</v>
      </c>
      <c r="AX14" s="37">
        <v>0</v>
      </c>
      <c r="AY14" s="37">
        <v>0</v>
      </c>
      <c r="AZ14" s="37">
        <v>0</v>
      </c>
      <c r="BA14" s="37">
        <v>0</v>
      </c>
      <c r="BB14" s="37">
        <v>0</v>
      </c>
      <c r="BC14" s="37">
        <v>0</v>
      </c>
      <c r="BD14" s="37">
        <v>0</v>
      </c>
      <c r="BE14" s="37">
        <v>0</v>
      </c>
      <c r="BF14" s="37">
        <v>0</v>
      </c>
      <c r="BG14" s="37">
        <v>0</v>
      </c>
      <c r="BH14" s="37">
        <v>0</v>
      </c>
      <c r="BI14" s="37">
        <v>0</v>
      </c>
      <c r="BJ14" s="37">
        <v>0</v>
      </c>
      <c r="BK14" s="37">
        <v>0</v>
      </c>
      <c r="BL14" s="37">
        <v>0</v>
      </c>
      <c r="BM14" s="37">
        <v>0</v>
      </c>
      <c r="BN14" s="37">
        <v>0</v>
      </c>
      <c r="BO14" s="37">
        <v>0</v>
      </c>
      <c r="BP14" s="37">
        <v>0</v>
      </c>
      <c r="BQ14" s="37">
        <v>0</v>
      </c>
      <c r="BR14" s="37">
        <v>0</v>
      </c>
      <c r="BS14" s="37">
        <v>0</v>
      </c>
      <c r="BT14" s="37">
        <v>0</v>
      </c>
      <c r="BU14" s="37">
        <v>0</v>
      </c>
      <c r="BV14" s="37">
        <v>0</v>
      </c>
      <c r="BW14" s="37">
        <v>0</v>
      </c>
      <c r="BX14" s="37">
        <v>0</v>
      </c>
      <c r="BY14" s="37">
        <v>0</v>
      </c>
    </row>
    <row r="15" spans="1:77">
      <c r="A15" s="23">
        <v>2011</v>
      </c>
      <c r="B15" s="23">
        <v>2086</v>
      </c>
      <c r="C15" s="23" t="s">
        <v>113</v>
      </c>
      <c r="D15" s="23" t="s">
        <v>114</v>
      </c>
      <c r="E15" s="23" t="s">
        <v>88</v>
      </c>
      <c r="F15" s="23" t="s">
        <v>89</v>
      </c>
      <c r="G15" s="22" t="s">
        <v>90</v>
      </c>
      <c r="H15" s="49">
        <v>38173</v>
      </c>
      <c r="I15" s="49">
        <v>40597</v>
      </c>
      <c r="J15" s="22" t="s">
        <v>91</v>
      </c>
      <c r="K15" s="44"/>
      <c r="L15" s="43"/>
      <c r="M15" s="43">
        <v>10</v>
      </c>
      <c r="N15" s="43">
        <v>0</v>
      </c>
      <c r="O15" s="43">
        <v>10</v>
      </c>
      <c r="P15" s="43">
        <v>0</v>
      </c>
      <c r="Q15" s="43">
        <v>1.9</v>
      </c>
      <c r="R15" s="43">
        <v>1</v>
      </c>
      <c r="S15" s="43">
        <v>12.9</v>
      </c>
      <c r="T15" s="43"/>
      <c r="U15" s="43"/>
      <c r="V15" s="43">
        <v>10.342000000000001</v>
      </c>
      <c r="W15" s="43">
        <v>0</v>
      </c>
      <c r="X15" s="43">
        <v>10.342000000000001</v>
      </c>
      <c r="Y15" s="43">
        <v>0</v>
      </c>
      <c r="Z15" s="43">
        <v>1</v>
      </c>
      <c r="AA15" s="43">
        <v>1.2529999999999999</v>
      </c>
      <c r="AB15" s="43">
        <v>12.595000000000001</v>
      </c>
      <c r="AC15" s="48" t="s">
        <v>96</v>
      </c>
      <c r="AD15" s="47"/>
      <c r="AE15" s="47"/>
      <c r="AF15" s="38" t="s">
        <v>92</v>
      </c>
      <c r="AG15" s="13">
        <v>0</v>
      </c>
      <c r="AH15" s="13">
        <v>0</v>
      </c>
      <c r="AI15" s="13">
        <v>0</v>
      </c>
      <c r="AJ15" s="13">
        <v>0</v>
      </c>
      <c r="AK15" s="13">
        <v>0</v>
      </c>
      <c r="AL15" s="13">
        <v>0</v>
      </c>
      <c r="AM15" s="13">
        <v>0</v>
      </c>
      <c r="AN15" s="13">
        <v>0</v>
      </c>
      <c r="AO15" s="37">
        <v>0</v>
      </c>
      <c r="AP15" s="37">
        <v>0</v>
      </c>
      <c r="AQ15" s="37">
        <v>0</v>
      </c>
      <c r="AR15" s="37">
        <v>0</v>
      </c>
      <c r="AS15" s="37">
        <v>29</v>
      </c>
      <c r="AT15" s="37">
        <v>0</v>
      </c>
      <c r="AU15" s="37">
        <v>29</v>
      </c>
      <c r="AV15" s="37">
        <v>29</v>
      </c>
      <c r="AW15" s="37">
        <v>0</v>
      </c>
      <c r="AX15" s="37">
        <v>0</v>
      </c>
      <c r="AY15" s="37">
        <v>0</v>
      </c>
      <c r="AZ15" s="37">
        <v>0</v>
      </c>
      <c r="BA15" s="37">
        <v>1309</v>
      </c>
      <c r="BB15" s="37">
        <v>1309</v>
      </c>
      <c r="BC15" s="37">
        <v>0</v>
      </c>
      <c r="BD15" s="37">
        <v>0</v>
      </c>
      <c r="BE15" s="37">
        <v>0</v>
      </c>
      <c r="BF15" s="37">
        <v>0</v>
      </c>
      <c r="BG15" s="37">
        <v>2210</v>
      </c>
      <c r="BH15" s="37">
        <v>0</v>
      </c>
      <c r="BI15" s="37">
        <v>0</v>
      </c>
      <c r="BJ15" s="37">
        <v>0</v>
      </c>
      <c r="BK15" s="37">
        <v>0</v>
      </c>
      <c r="BL15" s="37">
        <v>0</v>
      </c>
      <c r="BM15" s="37">
        <v>0</v>
      </c>
      <c r="BN15" s="37">
        <v>0</v>
      </c>
      <c r="BO15" s="37">
        <v>0</v>
      </c>
      <c r="BP15" s="37">
        <v>0</v>
      </c>
      <c r="BQ15" s="37">
        <v>0</v>
      </c>
      <c r="BR15" s="37">
        <v>0</v>
      </c>
      <c r="BS15" s="37">
        <v>0</v>
      </c>
      <c r="BT15" s="37">
        <v>0</v>
      </c>
      <c r="BU15" s="37">
        <v>0</v>
      </c>
      <c r="BV15" s="37">
        <v>0</v>
      </c>
      <c r="BW15" s="37">
        <v>0</v>
      </c>
      <c r="BX15" s="37">
        <v>0</v>
      </c>
      <c r="BY15" s="37">
        <v>0</v>
      </c>
    </row>
    <row r="16" spans="1:77">
      <c r="A16" s="23">
        <v>2012</v>
      </c>
      <c r="B16" s="23">
        <v>1946</v>
      </c>
      <c r="C16" s="23" t="s">
        <v>115</v>
      </c>
      <c r="D16" s="23" t="s">
        <v>116</v>
      </c>
      <c r="E16" s="23" t="s">
        <v>88</v>
      </c>
      <c r="F16" s="23" t="s">
        <v>102</v>
      </c>
      <c r="G16" s="22" t="s">
        <v>90</v>
      </c>
      <c r="H16" s="46">
        <v>37588</v>
      </c>
      <c r="I16" s="45">
        <v>39903</v>
      </c>
      <c r="J16" s="22" t="s">
        <v>91</v>
      </c>
      <c r="K16" s="44"/>
      <c r="L16" s="27"/>
      <c r="M16" s="27">
        <v>15</v>
      </c>
      <c r="N16" s="18">
        <v>0</v>
      </c>
      <c r="O16" s="43">
        <v>15</v>
      </c>
      <c r="P16" s="18">
        <v>0</v>
      </c>
      <c r="Q16" s="27">
        <v>0</v>
      </c>
      <c r="R16" s="27">
        <v>0</v>
      </c>
      <c r="S16" s="43">
        <v>15</v>
      </c>
      <c r="T16" s="43"/>
      <c r="U16" s="43"/>
      <c r="V16" s="43">
        <v>17.042978000000002</v>
      </c>
      <c r="W16" s="42">
        <v>0</v>
      </c>
      <c r="X16" s="43">
        <v>17.042978000000002</v>
      </c>
      <c r="Y16" s="42">
        <v>0</v>
      </c>
      <c r="Z16" s="42">
        <v>0</v>
      </c>
      <c r="AA16" s="42">
        <v>0</v>
      </c>
      <c r="AB16" s="41">
        <v>17.042978000000002</v>
      </c>
      <c r="AC16" s="40" t="s">
        <v>96</v>
      </c>
      <c r="AD16" s="39"/>
      <c r="AE16" s="39"/>
      <c r="AF16" s="38" t="s">
        <v>96</v>
      </c>
      <c r="AG16" s="13">
        <v>0</v>
      </c>
      <c r="AH16" s="13">
        <v>0</v>
      </c>
      <c r="AI16" s="13">
        <v>0</v>
      </c>
      <c r="AJ16" s="13">
        <v>0</v>
      </c>
      <c r="AK16" s="13">
        <v>0</v>
      </c>
      <c r="AL16" s="13">
        <v>0</v>
      </c>
      <c r="AM16" s="13">
        <v>0</v>
      </c>
      <c r="AN16" s="13">
        <v>0</v>
      </c>
      <c r="AO16" s="37">
        <v>0</v>
      </c>
      <c r="AP16" s="37">
        <v>0</v>
      </c>
      <c r="AQ16" s="37">
        <v>0</v>
      </c>
      <c r="AR16" s="37">
        <v>0</v>
      </c>
      <c r="AS16" s="37">
        <v>0</v>
      </c>
      <c r="AT16" s="37">
        <v>0</v>
      </c>
      <c r="AU16" s="37">
        <v>0</v>
      </c>
      <c r="AV16" s="37">
        <v>0</v>
      </c>
      <c r="AW16" s="37">
        <v>0</v>
      </c>
      <c r="AX16" s="37">
        <v>0</v>
      </c>
      <c r="AY16" s="37">
        <v>0</v>
      </c>
      <c r="AZ16" s="37">
        <v>0</v>
      </c>
      <c r="BA16" s="37">
        <v>0</v>
      </c>
      <c r="BB16" s="37">
        <v>0</v>
      </c>
      <c r="BC16" s="37">
        <v>0</v>
      </c>
      <c r="BD16" s="37">
        <v>0</v>
      </c>
      <c r="BE16" s="37">
        <v>0</v>
      </c>
      <c r="BF16" s="37">
        <v>0</v>
      </c>
      <c r="BG16" s="37">
        <v>0</v>
      </c>
      <c r="BH16" s="37">
        <v>0</v>
      </c>
      <c r="BI16" s="37">
        <v>0</v>
      </c>
      <c r="BJ16" s="37">
        <v>0</v>
      </c>
      <c r="BK16" s="37">
        <v>0</v>
      </c>
      <c r="BL16" s="37">
        <v>0</v>
      </c>
      <c r="BM16" s="37">
        <v>0</v>
      </c>
      <c r="BN16" s="37">
        <v>0</v>
      </c>
      <c r="BO16" s="37">
        <v>0</v>
      </c>
      <c r="BP16" s="37">
        <v>0</v>
      </c>
      <c r="BQ16" s="37">
        <v>0</v>
      </c>
      <c r="BR16" s="37">
        <v>0</v>
      </c>
      <c r="BS16" s="37">
        <v>0</v>
      </c>
      <c r="BT16" s="37">
        <v>0</v>
      </c>
      <c r="BU16" s="37">
        <v>0</v>
      </c>
      <c r="BV16" s="37">
        <v>0</v>
      </c>
      <c r="BW16" s="37">
        <v>0</v>
      </c>
      <c r="BX16" s="37">
        <v>0</v>
      </c>
      <c r="BY16" s="37">
        <v>0</v>
      </c>
    </row>
    <row r="17" spans="1:77">
      <c r="A17" s="23">
        <v>2013</v>
      </c>
      <c r="B17" s="35" t="s">
        <v>117</v>
      </c>
      <c r="C17" s="23" t="s">
        <v>118</v>
      </c>
      <c r="D17" s="23" t="s">
        <v>119</v>
      </c>
      <c r="E17" s="23" t="s">
        <v>88</v>
      </c>
      <c r="F17" s="23" t="s">
        <v>120</v>
      </c>
      <c r="G17" s="34" t="s">
        <v>90</v>
      </c>
      <c r="H17" s="36">
        <v>38946</v>
      </c>
      <c r="I17" s="36">
        <v>41173</v>
      </c>
      <c r="J17" s="31" t="s">
        <v>91</v>
      </c>
      <c r="K17" s="30"/>
      <c r="L17" s="18"/>
      <c r="M17" s="18">
        <v>7.6840000000000002</v>
      </c>
      <c r="N17" s="18">
        <v>0</v>
      </c>
      <c r="O17" s="18">
        <v>7.6840000000000002</v>
      </c>
      <c r="P17" s="18">
        <v>0</v>
      </c>
      <c r="Q17" s="18">
        <v>0.495</v>
      </c>
      <c r="R17" s="18">
        <v>0</v>
      </c>
      <c r="S17" s="18">
        <v>8.1790000000000003</v>
      </c>
      <c r="T17" s="18"/>
      <c r="U17" s="17"/>
      <c r="V17" s="17">
        <v>7.8280000000000003</v>
      </c>
      <c r="W17" s="17">
        <v>0</v>
      </c>
      <c r="X17" s="17">
        <v>7.8280000000000003</v>
      </c>
      <c r="Y17" s="17">
        <v>0</v>
      </c>
      <c r="Z17" s="17">
        <v>0</v>
      </c>
      <c r="AA17" s="17">
        <v>0</v>
      </c>
      <c r="AB17" s="17">
        <v>7.8280000000000003</v>
      </c>
      <c r="AC17" s="16" t="s">
        <v>96</v>
      </c>
      <c r="AD17" s="15"/>
      <c r="AE17" s="15"/>
      <c r="AF17" s="14" t="s">
        <v>92</v>
      </c>
      <c r="AG17" s="12">
        <v>0</v>
      </c>
      <c r="AH17" s="12">
        <v>0</v>
      </c>
      <c r="AI17" s="12">
        <v>0</v>
      </c>
      <c r="AJ17" s="12">
        <v>0</v>
      </c>
      <c r="AK17" s="12">
        <v>0</v>
      </c>
      <c r="AL17" s="12">
        <v>0</v>
      </c>
      <c r="AM17" s="12">
        <v>0</v>
      </c>
      <c r="AN17" s="12">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11695</v>
      </c>
      <c r="BJ17" s="11">
        <v>7792.3784999999998</v>
      </c>
      <c r="BK17" s="11">
        <v>3902.6215000000002</v>
      </c>
      <c r="BL17" s="11">
        <v>0</v>
      </c>
      <c r="BM17" s="11">
        <v>0</v>
      </c>
      <c r="BN17" s="11">
        <v>0</v>
      </c>
      <c r="BO17" s="11">
        <v>0</v>
      </c>
      <c r="BP17" s="11">
        <v>0</v>
      </c>
      <c r="BQ17" s="11">
        <v>0</v>
      </c>
      <c r="BR17" s="11">
        <v>0</v>
      </c>
      <c r="BS17" s="11">
        <v>0</v>
      </c>
      <c r="BT17" s="11">
        <v>0</v>
      </c>
      <c r="BU17" s="11">
        <v>0</v>
      </c>
      <c r="BV17" s="11">
        <v>0</v>
      </c>
      <c r="BW17" s="11">
        <v>0</v>
      </c>
      <c r="BX17" s="11">
        <v>0</v>
      </c>
      <c r="BY17" s="11">
        <v>0</v>
      </c>
    </row>
    <row r="18" spans="1:77">
      <c r="A18" s="23">
        <v>2013</v>
      </c>
      <c r="B18" s="35" t="s">
        <v>121</v>
      </c>
      <c r="C18" s="23" t="s">
        <v>122</v>
      </c>
      <c r="D18" s="23" t="s">
        <v>123</v>
      </c>
      <c r="E18" s="23" t="s">
        <v>88</v>
      </c>
      <c r="F18" s="23" t="s">
        <v>124</v>
      </c>
      <c r="G18" s="34" t="s">
        <v>90</v>
      </c>
      <c r="H18" s="33">
        <v>39262</v>
      </c>
      <c r="I18" s="32">
        <v>41340</v>
      </c>
      <c r="J18" s="31" t="s">
        <v>91</v>
      </c>
      <c r="K18" s="30"/>
      <c r="L18" s="18"/>
      <c r="M18" s="18">
        <v>13</v>
      </c>
      <c r="N18" s="18">
        <v>0</v>
      </c>
      <c r="O18" s="18">
        <v>13</v>
      </c>
      <c r="P18" s="18">
        <v>0</v>
      </c>
      <c r="Q18" s="18">
        <v>2</v>
      </c>
      <c r="R18" s="18">
        <v>0</v>
      </c>
      <c r="S18" s="18">
        <v>15</v>
      </c>
      <c r="T18" s="18"/>
      <c r="U18" s="17"/>
      <c r="V18" s="17">
        <v>12.99</v>
      </c>
      <c r="W18" s="17">
        <v>0</v>
      </c>
      <c r="X18" s="17">
        <v>12.99</v>
      </c>
      <c r="Y18" s="17">
        <v>0</v>
      </c>
      <c r="Z18" s="17">
        <v>2.57</v>
      </c>
      <c r="AA18" s="17">
        <v>0</v>
      </c>
      <c r="AB18" s="17">
        <v>15.56</v>
      </c>
      <c r="AC18" s="16" t="s">
        <v>96</v>
      </c>
      <c r="AD18" s="15"/>
      <c r="AE18" s="15"/>
      <c r="AF18" s="14" t="s">
        <v>96</v>
      </c>
      <c r="AG18" s="12">
        <v>0</v>
      </c>
      <c r="AH18" s="12">
        <v>0</v>
      </c>
      <c r="AI18" s="12">
        <v>0</v>
      </c>
      <c r="AJ18" s="12">
        <v>0</v>
      </c>
      <c r="AK18" s="12">
        <v>0</v>
      </c>
      <c r="AL18" s="12">
        <v>0</v>
      </c>
      <c r="AM18" s="12">
        <v>0</v>
      </c>
      <c r="AN18" s="12">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c r="A19" s="23">
        <v>2014</v>
      </c>
      <c r="B19" s="23">
        <v>2085</v>
      </c>
      <c r="C19" s="23" t="s">
        <v>125</v>
      </c>
      <c r="D19" s="23">
        <v>30271</v>
      </c>
      <c r="E19" s="23" t="s">
        <v>88</v>
      </c>
      <c r="F19" s="23" t="s">
        <v>89</v>
      </c>
      <c r="G19" s="22" t="s">
        <v>90</v>
      </c>
      <c r="H19" s="29">
        <v>38166</v>
      </c>
      <c r="I19" s="28">
        <v>41442</v>
      </c>
      <c r="J19" s="20" t="s">
        <v>91</v>
      </c>
      <c r="K19" s="19"/>
      <c r="L19" s="27"/>
      <c r="M19" s="27">
        <v>17.7</v>
      </c>
      <c r="N19" s="18">
        <v>0</v>
      </c>
      <c r="O19" s="18">
        <v>17.7</v>
      </c>
      <c r="P19" s="26">
        <v>13.3</v>
      </c>
      <c r="Q19" s="26">
        <v>8.1999999999999993</v>
      </c>
      <c r="R19" s="25">
        <v>0</v>
      </c>
      <c r="S19" s="24">
        <v>39.200000000000003</v>
      </c>
      <c r="T19" s="18"/>
      <c r="U19" s="17"/>
      <c r="V19" s="17">
        <v>18.79</v>
      </c>
      <c r="W19" s="17">
        <v>0</v>
      </c>
      <c r="X19" s="17">
        <v>18.79</v>
      </c>
      <c r="Y19" s="17">
        <v>16.32</v>
      </c>
      <c r="Z19" s="17">
        <v>14.35</v>
      </c>
      <c r="AA19" s="17">
        <v>0</v>
      </c>
      <c r="AB19" s="17">
        <v>49.46</v>
      </c>
      <c r="AC19" s="16" t="s">
        <v>92</v>
      </c>
      <c r="AD19" s="15" t="s">
        <v>126</v>
      </c>
      <c r="AE19" s="15" t="s">
        <v>108</v>
      </c>
      <c r="AF19" s="14" t="s">
        <v>92</v>
      </c>
      <c r="AG19" s="13">
        <v>0</v>
      </c>
      <c r="AH19" s="13">
        <v>0</v>
      </c>
      <c r="AI19" s="12">
        <v>0</v>
      </c>
      <c r="AJ19" s="12">
        <v>0</v>
      </c>
      <c r="AK19" s="12">
        <v>0</v>
      </c>
      <c r="AL19" s="12">
        <v>0</v>
      </c>
      <c r="AM19" s="12">
        <v>0</v>
      </c>
      <c r="AN19" s="11">
        <v>0</v>
      </c>
      <c r="AO19" s="11">
        <v>0</v>
      </c>
      <c r="AP19" s="11">
        <v>0</v>
      </c>
      <c r="AQ19" s="11">
        <v>616932</v>
      </c>
      <c r="AR19" s="11">
        <v>0</v>
      </c>
      <c r="AS19" s="11">
        <v>287.3</v>
      </c>
      <c r="AT19" s="11">
        <v>0</v>
      </c>
      <c r="AU19" s="11">
        <v>287.3</v>
      </c>
      <c r="AV19" s="11">
        <v>287.3</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c r="A20" s="23">
        <v>2014</v>
      </c>
      <c r="B20" s="23" t="s">
        <v>127</v>
      </c>
      <c r="C20" s="23" t="s">
        <v>128</v>
      </c>
      <c r="D20" s="23" t="s">
        <v>129</v>
      </c>
      <c r="E20" s="23" t="s">
        <v>88</v>
      </c>
      <c r="F20" s="23" t="s">
        <v>102</v>
      </c>
      <c r="G20" s="22" t="s">
        <v>90</v>
      </c>
      <c r="H20" s="29">
        <v>39071</v>
      </c>
      <c r="I20" s="28">
        <v>40702</v>
      </c>
      <c r="J20" s="20" t="s">
        <v>91</v>
      </c>
      <c r="K20" s="19"/>
      <c r="L20" s="27"/>
      <c r="M20" s="27">
        <v>21.560000000000002</v>
      </c>
      <c r="N20" s="18">
        <v>0</v>
      </c>
      <c r="O20" s="18">
        <v>21.560000000000002</v>
      </c>
      <c r="P20" s="26">
        <v>0</v>
      </c>
      <c r="Q20" s="26">
        <v>3.17</v>
      </c>
      <c r="R20" s="25">
        <v>0</v>
      </c>
      <c r="S20" s="24">
        <v>24.730000000000004</v>
      </c>
      <c r="T20" s="18"/>
      <c r="U20" s="17"/>
      <c r="V20" s="17">
        <v>21.54</v>
      </c>
      <c r="W20" s="17">
        <v>0</v>
      </c>
      <c r="X20" s="17">
        <v>21.54</v>
      </c>
      <c r="Y20" s="17">
        <v>0</v>
      </c>
      <c r="Z20" s="17">
        <v>3.22</v>
      </c>
      <c r="AA20" s="17">
        <v>0</v>
      </c>
      <c r="AB20" s="17">
        <v>24.759999999999998</v>
      </c>
      <c r="AC20" s="16" t="s">
        <v>96</v>
      </c>
      <c r="AD20" s="15"/>
      <c r="AE20" s="15"/>
      <c r="AF20" s="14" t="s">
        <v>92</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60000</v>
      </c>
      <c r="BN20" s="11">
        <v>30000</v>
      </c>
      <c r="BO20" s="11">
        <v>30000</v>
      </c>
      <c r="BP20" s="11">
        <v>550000</v>
      </c>
      <c r="BQ20" s="11">
        <v>258499.99999999997</v>
      </c>
      <c r="BR20" s="11">
        <v>291500</v>
      </c>
      <c r="BS20" s="11">
        <v>0</v>
      </c>
      <c r="BT20" s="11">
        <v>8070</v>
      </c>
      <c r="BU20" s="11">
        <v>3889.74</v>
      </c>
      <c r="BV20" s="11">
        <v>4180.26</v>
      </c>
      <c r="BW20" s="11">
        <v>0</v>
      </c>
      <c r="BX20" s="11">
        <v>0</v>
      </c>
      <c r="BY20" s="11">
        <v>0</v>
      </c>
    </row>
    <row r="21" spans="1:77">
      <c r="A21" s="23">
        <v>2014</v>
      </c>
      <c r="B21" s="23" t="s">
        <v>130</v>
      </c>
      <c r="C21" s="23" t="s">
        <v>131</v>
      </c>
      <c r="D21" s="23" t="s">
        <v>132</v>
      </c>
      <c r="E21" s="23" t="s">
        <v>88</v>
      </c>
      <c r="F21" s="23" t="s">
        <v>89</v>
      </c>
      <c r="G21" s="22" t="s">
        <v>90</v>
      </c>
      <c r="H21" s="29">
        <v>38589</v>
      </c>
      <c r="I21" s="28">
        <v>41775</v>
      </c>
      <c r="J21" s="20" t="s">
        <v>91</v>
      </c>
      <c r="K21" s="19"/>
      <c r="L21" s="27"/>
      <c r="M21" s="27">
        <v>16.600000000000001</v>
      </c>
      <c r="N21" s="18">
        <v>0</v>
      </c>
      <c r="O21" s="18">
        <v>16.600000000000001</v>
      </c>
      <c r="P21" s="26">
        <v>11.55</v>
      </c>
      <c r="Q21" s="26">
        <v>3.91</v>
      </c>
      <c r="R21" s="25">
        <v>0.09</v>
      </c>
      <c r="S21" s="24">
        <v>32.150000000000006</v>
      </c>
      <c r="T21" s="18"/>
      <c r="U21" s="17"/>
      <c r="V21" s="17">
        <v>16.46</v>
      </c>
      <c r="W21" s="17">
        <v>0</v>
      </c>
      <c r="X21" s="17">
        <v>16.46</v>
      </c>
      <c r="Y21" s="17">
        <v>11.39</v>
      </c>
      <c r="Z21" s="17">
        <v>5.64</v>
      </c>
      <c r="AA21" s="17">
        <v>0.17</v>
      </c>
      <c r="AB21" s="17">
        <v>33.660000000000004</v>
      </c>
      <c r="AC21" s="16" t="s">
        <v>92</v>
      </c>
      <c r="AD21" s="15" t="s">
        <v>133</v>
      </c>
      <c r="AE21" s="15" t="s">
        <v>134</v>
      </c>
      <c r="AF21" s="14" t="s">
        <v>92</v>
      </c>
      <c r="AG21" s="13">
        <v>0</v>
      </c>
      <c r="AH21" s="13">
        <v>0</v>
      </c>
      <c r="AI21" s="12">
        <v>0</v>
      </c>
      <c r="AJ21" s="12">
        <v>0</v>
      </c>
      <c r="AK21" s="12">
        <v>0</v>
      </c>
      <c r="AL21" s="12">
        <v>0</v>
      </c>
      <c r="AM21" s="12">
        <v>0</v>
      </c>
      <c r="AN21" s="11">
        <v>0</v>
      </c>
      <c r="AO21" s="11">
        <v>0</v>
      </c>
      <c r="AP21" s="11">
        <v>0</v>
      </c>
      <c r="AQ21" s="11">
        <v>0</v>
      </c>
      <c r="AR21" s="11">
        <v>0</v>
      </c>
      <c r="AS21" s="11">
        <v>9.6999999999999993</v>
      </c>
      <c r="AT21" s="11">
        <v>0</v>
      </c>
      <c r="AU21" s="11">
        <v>0</v>
      </c>
      <c r="AV21" s="11">
        <v>0</v>
      </c>
      <c r="AW21" s="11">
        <v>9.6999999999999993</v>
      </c>
      <c r="AX21" s="11">
        <v>0</v>
      </c>
      <c r="AY21" s="11">
        <v>0</v>
      </c>
      <c r="AZ21" s="11">
        <v>0</v>
      </c>
      <c r="BA21" s="11">
        <v>18173</v>
      </c>
      <c r="BB21" s="11">
        <v>0</v>
      </c>
      <c r="BC21" s="11">
        <v>18173</v>
      </c>
      <c r="BD21" s="11">
        <v>17565</v>
      </c>
      <c r="BE21" s="11">
        <v>0</v>
      </c>
      <c r="BF21" s="11">
        <v>756</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0</v>
      </c>
    </row>
    <row r="22" spans="1:77">
      <c r="A22" s="23">
        <v>2015</v>
      </c>
      <c r="B22" s="23" t="s">
        <v>135</v>
      </c>
      <c r="C22" s="23" t="s">
        <v>136</v>
      </c>
      <c r="D22" s="23" t="s">
        <v>137</v>
      </c>
      <c r="E22" s="23" t="s">
        <v>88</v>
      </c>
      <c r="F22" s="23" t="s">
        <v>89</v>
      </c>
      <c r="G22" s="22" t="s">
        <v>90</v>
      </c>
      <c r="H22" s="29">
        <v>38989</v>
      </c>
      <c r="I22" s="28">
        <v>41863</v>
      </c>
      <c r="J22" s="20" t="s">
        <v>91</v>
      </c>
      <c r="K22" s="19"/>
      <c r="L22" s="27"/>
      <c r="M22" s="27">
        <v>10</v>
      </c>
      <c r="N22" s="18">
        <v>0</v>
      </c>
      <c r="O22" s="18">
        <v>10</v>
      </c>
      <c r="P22" s="26">
        <v>6.5</v>
      </c>
      <c r="Q22" s="26">
        <v>1.1000000000000001</v>
      </c>
      <c r="R22" s="25">
        <v>0</v>
      </c>
      <c r="S22" s="24">
        <v>17.600000000000001</v>
      </c>
      <c r="T22" s="18"/>
      <c r="U22" s="17"/>
      <c r="V22" s="17">
        <v>10.18</v>
      </c>
      <c r="W22" s="17">
        <v>0</v>
      </c>
      <c r="X22" s="17">
        <v>10.18</v>
      </c>
      <c r="Y22" s="17">
        <v>6.12</v>
      </c>
      <c r="Z22" s="17">
        <v>1.75</v>
      </c>
      <c r="AA22" s="17">
        <v>0.48</v>
      </c>
      <c r="AB22" s="17">
        <v>18.53</v>
      </c>
      <c r="AC22" s="16" t="s">
        <v>92</v>
      </c>
      <c r="AD22" s="15" t="s">
        <v>138</v>
      </c>
      <c r="AE22" s="15" t="s">
        <v>139</v>
      </c>
      <c r="AF22" s="14" t="s">
        <v>92</v>
      </c>
      <c r="AG22" s="13">
        <v>0</v>
      </c>
      <c r="AH22" s="13">
        <v>0</v>
      </c>
      <c r="AI22" s="12">
        <v>0</v>
      </c>
      <c r="AJ22" s="12">
        <v>0</v>
      </c>
      <c r="AK22" s="12">
        <v>0</v>
      </c>
      <c r="AL22" s="12">
        <v>0</v>
      </c>
      <c r="AM22" s="12">
        <v>0</v>
      </c>
      <c r="AN22" s="11">
        <v>0</v>
      </c>
      <c r="AO22" s="11">
        <v>0</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9519</v>
      </c>
      <c r="BJ22" s="11">
        <v>4854.6900000000005</v>
      </c>
      <c r="BK22" s="11">
        <v>4664.3099999999995</v>
      </c>
      <c r="BL22" s="11">
        <v>0</v>
      </c>
      <c r="BM22" s="11">
        <v>0</v>
      </c>
      <c r="BN22" s="11">
        <v>0</v>
      </c>
      <c r="BO22" s="11">
        <v>0</v>
      </c>
      <c r="BP22" s="11">
        <v>0</v>
      </c>
      <c r="BQ22" s="11">
        <v>0</v>
      </c>
      <c r="BR22" s="11">
        <v>0</v>
      </c>
      <c r="BS22" s="11">
        <v>0</v>
      </c>
      <c r="BT22" s="11">
        <v>0</v>
      </c>
      <c r="BU22" s="11">
        <v>0</v>
      </c>
      <c r="BV22" s="11">
        <v>0</v>
      </c>
      <c r="BW22" s="11">
        <v>0</v>
      </c>
      <c r="BX22" s="11">
        <v>0</v>
      </c>
      <c r="BY22" s="11">
        <v>0</v>
      </c>
    </row>
    <row r="23" spans="1:77">
      <c r="A23" s="23">
        <v>2016</v>
      </c>
      <c r="B23" s="23" t="s">
        <v>140</v>
      </c>
      <c r="C23" s="23" t="s">
        <v>141</v>
      </c>
      <c r="D23" s="23" t="s">
        <v>142</v>
      </c>
      <c r="E23" s="23" t="s">
        <v>88</v>
      </c>
      <c r="F23" s="23" t="s">
        <v>143</v>
      </c>
      <c r="G23" s="22" t="s">
        <v>90</v>
      </c>
      <c r="H23" s="29">
        <v>37571</v>
      </c>
      <c r="I23" s="28">
        <v>42298</v>
      </c>
      <c r="J23" s="20" t="s">
        <v>91</v>
      </c>
      <c r="K23" s="19"/>
      <c r="L23" s="27"/>
      <c r="M23" s="27">
        <v>20</v>
      </c>
      <c r="N23" s="18">
        <v>0</v>
      </c>
      <c r="O23" s="18">
        <v>20</v>
      </c>
      <c r="P23" s="26">
        <v>3.74</v>
      </c>
      <c r="Q23" s="26">
        <v>4.26</v>
      </c>
      <c r="R23" s="25">
        <v>0</v>
      </c>
      <c r="S23" s="24">
        <v>28</v>
      </c>
      <c r="T23" s="18"/>
      <c r="U23" s="17"/>
      <c r="V23" s="17">
        <v>22.138999999999999</v>
      </c>
      <c r="W23" s="17">
        <v>0</v>
      </c>
      <c r="X23" s="17">
        <v>22.138999999999999</v>
      </c>
      <c r="Y23" s="17">
        <v>5.25</v>
      </c>
      <c r="Z23" s="17">
        <v>7.13</v>
      </c>
      <c r="AA23" s="17">
        <v>0</v>
      </c>
      <c r="AB23" s="17">
        <v>34.518999999999998</v>
      </c>
      <c r="AC23" s="16" t="s">
        <v>92</v>
      </c>
      <c r="AD23" s="15" t="s">
        <v>99</v>
      </c>
      <c r="AE23" s="15" t="s">
        <v>100</v>
      </c>
      <c r="AF23" s="14" t="s">
        <v>92</v>
      </c>
      <c r="AG23" s="13">
        <v>0</v>
      </c>
      <c r="AH23" s="13">
        <v>0</v>
      </c>
      <c r="AI23" s="12">
        <v>0</v>
      </c>
      <c r="AJ23" s="12">
        <v>0</v>
      </c>
      <c r="AK23" s="12">
        <v>0</v>
      </c>
      <c r="AL23" s="12">
        <v>0</v>
      </c>
      <c r="AM23" s="12">
        <v>0</v>
      </c>
      <c r="AN23" s="11">
        <v>0</v>
      </c>
      <c r="AO23" s="11">
        <v>0</v>
      </c>
      <c r="AP23" s="11">
        <v>0</v>
      </c>
      <c r="AQ23" s="11">
        <v>0</v>
      </c>
      <c r="AR23" s="11">
        <v>0</v>
      </c>
      <c r="AS23" s="11">
        <v>15</v>
      </c>
      <c r="AT23" s="11">
        <v>0</v>
      </c>
      <c r="AU23" s="11">
        <v>15</v>
      </c>
      <c r="AV23" s="11">
        <v>15</v>
      </c>
      <c r="AW23" s="11">
        <v>0</v>
      </c>
      <c r="AX23" s="11">
        <v>0</v>
      </c>
      <c r="AY23" s="11">
        <v>0</v>
      </c>
      <c r="AZ23" s="11">
        <v>0</v>
      </c>
      <c r="BA23" s="11">
        <v>0</v>
      </c>
      <c r="BB23" s="11">
        <v>0</v>
      </c>
      <c r="BC23" s="11">
        <v>0</v>
      </c>
      <c r="BD23" s="11">
        <v>0</v>
      </c>
      <c r="BE23" s="11">
        <v>0</v>
      </c>
      <c r="BF23" s="11">
        <v>0</v>
      </c>
      <c r="BG23" s="11">
        <v>1050</v>
      </c>
      <c r="BH23" s="11">
        <v>0</v>
      </c>
      <c r="BI23" s="11">
        <v>719</v>
      </c>
      <c r="BJ23" s="11">
        <v>611.15</v>
      </c>
      <c r="BK23" s="11">
        <v>107.85</v>
      </c>
      <c r="BL23" s="11">
        <v>0</v>
      </c>
      <c r="BM23" s="11">
        <v>0</v>
      </c>
      <c r="BN23" s="11">
        <v>0</v>
      </c>
      <c r="BO23" s="11">
        <v>0</v>
      </c>
      <c r="BP23" s="11">
        <v>0</v>
      </c>
      <c r="BQ23" s="11">
        <v>0</v>
      </c>
      <c r="BR23" s="11">
        <v>0</v>
      </c>
      <c r="BS23" s="11">
        <v>0</v>
      </c>
      <c r="BT23" s="11">
        <v>0</v>
      </c>
      <c r="BU23" s="11">
        <v>0</v>
      </c>
      <c r="BV23" s="11">
        <v>0</v>
      </c>
      <c r="BW23" s="11">
        <v>0</v>
      </c>
      <c r="BX23" s="11">
        <v>0</v>
      </c>
      <c r="BY23" s="11">
        <v>0</v>
      </c>
    </row>
    <row r="24" spans="1:77">
      <c r="A24" s="23">
        <v>2016</v>
      </c>
      <c r="B24" s="23" t="s">
        <v>144</v>
      </c>
      <c r="C24" s="23" t="s">
        <v>145</v>
      </c>
      <c r="D24" s="23" t="s">
        <v>146</v>
      </c>
      <c r="E24" s="23" t="s">
        <v>88</v>
      </c>
      <c r="F24" s="23" t="s">
        <v>147</v>
      </c>
      <c r="G24" s="22" t="s">
        <v>90</v>
      </c>
      <c r="H24" s="29">
        <v>40127</v>
      </c>
      <c r="I24" s="28">
        <v>42185</v>
      </c>
      <c r="J24" s="20" t="s">
        <v>91</v>
      </c>
      <c r="K24" s="19"/>
      <c r="L24" s="27"/>
      <c r="M24" s="27">
        <v>20</v>
      </c>
      <c r="N24" s="18">
        <v>0</v>
      </c>
      <c r="O24" s="18">
        <v>20</v>
      </c>
      <c r="P24" s="26">
        <v>0</v>
      </c>
      <c r="Q24" s="26">
        <v>0.8</v>
      </c>
      <c r="R24" s="25">
        <v>0</v>
      </c>
      <c r="S24" s="24">
        <v>20.8</v>
      </c>
      <c r="T24" s="18"/>
      <c r="U24" s="17"/>
      <c r="V24" s="17">
        <v>19.997</v>
      </c>
      <c r="W24" s="17">
        <v>0</v>
      </c>
      <c r="X24" s="17">
        <v>19.997</v>
      </c>
      <c r="Y24" s="17">
        <v>0</v>
      </c>
      <c r="Z24" s="17">
        <v>1.57</v>
      </c>
      <c r="AA24" s="17">
        <v>0</v>
      </c>
      <c r="AB24" s="17">
        <v>21.567</v>
      </c>
      <c r="AC24" s="16" t="s">
        <v>96</v>
      </c>
      <c r="AD24" s="15"/>
      <c r="AE24" s="15"/>
      <c r="AF24" s="14" t="s">
        <v>96</v>
      </c>
      <c r="AG24" s="13">
        <v>0</v>
      </c>
      <c r="AH24" s="13">
        <v>0</v>
      </c>
      <c r="AI24" s="12">
        <v>0</v>
      </c>
      <c r="AJ24" s="12">
        <v>0</v>
      </c>
      <c r="AK24" s="12">
        <v>0</v>
      </c>
      <c r="AL24" s="12">
        <v>0</v>
      </c>
      <c r="AM24" s="12">
        <v>0</v>
      </c>
      <c r="AN24" s="11">
        <v>0</v>
      </c>
      <c r="AO24" s="11">
        <v>0</v>
      </c>
      <c r="AP24" s="11">
        <v>0</v>
      </c>
      <c r="AQ24" s="11">
        <v>0</v>
      </c>
      <c r="AR24" s="11">
        <v>0</v>
      </c>
      <c r="AS24" s="11">
        <v>0</v>
      </c>
      <c r="AT24" s="11">
        <v>0</v>
      </c>
      <c r="AU24" s="11">
        <v>0</v>
      </c>
      <c r="AV24" s="11">
        <v>0</v>
      </c>
      <c r="AW24" s="11">
        <v>0</v>
      </c>
      <c r="AX24" s="11">
        <v>0</v>
      </c>
      <c r="AY24" s="11">
        <v>0</v>
      </c>
      <c r="AZ24" s="11">
        <v>0</v>
      </c>
      <c r="BA24" s="11">
        <v>0</v>
      </c>
      <c r="BB24" s="11">
        <v>0</v>
      </c>
      <c r="BC24" s="11">
        <v>0</v>
      </c>
      <c r="BD24" s="11">
        <v>0</v>
      </c>
      <c r="BE24" s="11">
        <v>0</v>
      </c>
      <c r="BF24" s="11">
        <v>0</v>
      </c>
      <c r="BG24" s="11">
        <v>0</v>
      </c>
      <c r="BH24" s="11">
        <v>0</v>
      </c>
      <c r="BI24" s="11">
        <v>0</v>
      </c>
      <c r="BJ24" s="11">
        <v>0</v>
      </c>
      <c r="BK24" s="11">
        <v>0</v>
      </c>
      <c r="BL24" s="11">
        <v>0</v>
      </c>
      <c r="BM24" s="11">
        <v>0</v>
      </c>
      <c r="BN24" s="11">
        <v>0</v>
      </c>
      <c r="BO24" s="11">
        <v>0</v>
      </c>
      <c r="BP24" s="11">
        <v>0</v>
      </c>
      <c r="BQ24" s="11">
        <v>0</v>
      </c>
      <c r="BR24" s="11">
        <v>0</v>
      </c>
      <c r="BS24" s="11">
        <v>0</v>
      </c>
      <c r="BT24" s="11">
        <v>0</v>
      </c>
      <c r="BU24" s="11">
        <v>0</v>
      </c>
      <c r="BV24" s="11">
        <v>0</v>
      </c>
      <c r="BW24" s="11">
        <v>0</v>
      </c>
      <c r="BX24" s="11">
        <v>0</v>
      </c>
      <c r="BY24" s="11">
        <v>0</v>
      </c>
    </row>
    <row r="25" spans="1:77">
      <c r="A25" s="23">
        <v>2016</v>
      </c>
      <c r="B25" s="23" t="s">
        <v>148</v>
      </c>
      <c r="C25" s="23" t="s">
        <v>149</v>
      </c>
      <c r="D25" s="23" t="s">
        <v>150</v>
      </c>
      <c r="E25" s="23" t="s">
        <v>88</v>
      </c>
      <c r="F25" s="23" t="s">
        <v>151</v>
      </c>
      <c r="G25" s="22" t="s">
        <v>90</v>
      </c>
      <c r="H25" s="29">
        <v>37588</v>
      </c>
      <c r="I25" s="28">
        <v>42258</v>
      </c>
      <c r="J25" s="20" t="s">
        <v>91</v>
      </c>
      <c r="K25" s="19"/>
      <c r="L25" s="27"/>
      <c r="M25" s="27">
        <v>17</v>
      </c>
      <c r="N25" s="18">
        <v>0</v>
      </c>
      <c r="O25" s="18">
        <v>17</v>
      </c>
      <c r="P25" s="26">
        <v>0</v>
      </c>
      <c r="Q25" s="26">
        <v>3.73</v>
      </c>
      <c r="R25" s="25">
        <v>0</v>
      </c>
      <c r="S25" s="24">
        <v>20.73</v>
      </c>
      <c r="T25" s="18"/>
      <c r="U25" s="17"/>
      <c r="V25" s="17">
        <v>18.427</v>
      </c>
      <c r="W25" s="17">
        <v>0</v>
      </c>
      <c r="X25" s="17">
        <v>18.427</v>
      </c>
      <c r="Y25" s="17">
        <v>0</v>
      </c>
      <c r="Z25" s="17">
        <v>4.3899999999999997</v>
      </c>
      <c r="AA25" s="17">
        <v>0</v>
      </c>
      <c r="AB25" s="17">
        <v>22.817</v>
      </c>
      <c r="AC25" s="16" t="s">
        <v>96</v>
      </c>
      <c r="AD25" s="15"/>
      <c r="AE25" s="15"/>
      <c r="AF25" s="14" t="s">
        <v>92</v>
      </c>
      <c r="AG25" s="13">
        <v>0</v>
      </c>
      <c r="AH25" s="13">
        <v>0</v>
      </c>
      <c r="AI25" s="12">
        <v>0</v>
      </c>
      <c r="AJ25" s="12">
        <v>0</v>
      </c>
      <c r="AK25" s="12">
        <v>0</v>
      </c>
      <c r="AL25" s="12">
        <v>0</v>
      </c>
      <c r="AM25" s="12">
        <v>0</v>
      </c>
      <c r="AN25" s="11">
        <v>0</v>
      </c>
      <c r="AO25" s="11">
        <v>0</v>
      </c>
      <c r="AP25" s="11">
        <v>0</v>
      </c>
      <c r="AQ25" s="11">
        <v>0</v>
      </c>
      <c r="AR25" s="11">
        <v>0</v>
      </c>
      <c r="AS25" s="11">
        <v>132</v>
      </c>
      <c r="AT25" s="11">
        <v>0</v>
      </c>
      <c r="AU25" s="11">
        <v>132</v>
      </c>
      <c r="AV25" s="11">
        <v>132</v>
      </c>
      <c r="AW25" s="11">
        <v>0</v>
      </c>
      <c r="AX25" s="11">
        <v>0</v>
      </c>
      <c r="AY25" s="11">
        <v>0</v>
      </c>
      <c r="AZ25" s="11">
        <v>0</v>
      </c>
      <c r="BA25" s="11">
        <v>0</v>
      </c>
      <c r="BB25" s="11">
        <v>0</v>
      </c>
      <c r="BC25" s="11">
        <v>0</v>
      </c>
      <c r="BD25" s="11">
        <v>0</v>
      </c>
      <c r="BE25" s="11">
        <v>0</v>
      </c>
      <c r="BF25" s="11">
        <v>0</v>
      </c>
      <c r="BG25" s="11">
        <v>0</v>
      </c>
      <c r="BH25" s="11">
        <v>0</v>
      </c>
      <c r="BI25" s="11">
        <v>60</v>
      </c>
      <c r="BJ25" s="11">
        <v>16</v>
      </c>
      <c r="BK25" s="11">
        <v>44</v>
      </c>
      <c r="BL25" s="11">
        <v>0</v>
      </c>
      <c r="BM25" s="11">
        <v>0</v>
      </c>
      <c r="BN25" s="11">
        <v>0</v>
      </c>
      <c r="BO25" s="11">
        <v>0</v>
      </c>
      <c r="BP25" s="11">
        <v>0</v>
      </c>
      <c r="BQ25" s="11">
        <v>0</v>
      </c>
      <c r="BR25" s="11">
        <v>0</v>
      </c>
      <c r="BS25" s="11">
        <v>0</v>
      </c>
      <c r="BT25" s="11">
        <v>0</v>
      </c>
      <c r="BU25" s="11">
        <v>0</v>
      </c>
      <c r="BV25" s="11">
        <v>0</v>
      </c>
      <c r="BW25" s="11">
        <v>0</v>
      </c>
      <c r="BX25" s="11">
        <v>0</v>
      </c>
      <c r="BY25" s="11">
        <v>0</v>
      </c>
    </row>
    <row r="26" spans="1:77">
      <c r="A26" s="23">
        <v>2016</v>
      </c>
      <c r="B26" s="23" t="s">
        <v>152</v>
      </c>
      <c r="C26" s="23" t="s">
        <v>153</v>
      </c>
      <c r="D26" s="23" t="s">
        <v>154</v>
      </c>
      <c r="E26" s="23" t="s">
        <v>88</v>
      </c>
      <c r="F26" s="23" t="s">
        <v>155</v>
      </c>
      <c r="G26" s="22" t="s">
        <v>90</v>
      </c>
      <c r="H26" s="29">
        <v>39352</v>
      </c>
      <c r="I26" s="28">
        <v>42480</v>
      </c>
      <c r="J26" s="20" t="s">
        <v>91</v>
      </c>
      <c r="K26" s="19"/>
      <c r="L26" s="27"/>
      <c r="M26" s="27">
        <v>54</v>
      </c>
      <c r="N26" s="18">
        <v>0</v>
      </c>
      <c r="O26" s="18">
        <v>54</v>
      </c>
      <c r="P26" s="26">
        <v>47.9</v>
      </c>
      <c r="Q26" s="26">
        <v>16.7</v>
      </c>
      <c r="R26" s="25">
        <v>0</v>
      </c>
      <c r="S26" s="24">
        <v>118.60000000000001</v>
      </c>
      <c r="T26" s="18"/>
      <c r="U26" s="17"/>
      <c r="V26" s="17">
        <v>53.994999999999997</v>
      </c>
      <c r="W26" s="17">
        <v>0</v>
      </c>
      <c r="X26" s="17">
        <v>53.994999999999997</v>
      </c>
      <c r="Y26" s="17">
        <v>46.4</v>
      </c>
      <c r="Z26" s="17">
        <v>6.7</v>
      </c>
      <c r="AA26" s="17">
        <v>0</v>
      </c>
      <c r="AB26" s="17">
        <v>107.095</v>
      </c>
      <c r="AC26" s="16" t="s">
        <v>92</v>
      </c>
      <c r="AD26" s="15" t="s">
        <v>156</v>
      </c>
      <c r="AE26" s="15" t="s">
        <v>157</v>
      </c>
      <c r="AF26" s="14" t="s">
        <v>92</v>
      </c>
      <c r="AG26" s="13">
        <v>0</v>
      </c>
      <c r="AH26" s="13">
        <v>0</v>
      </c>
      <c r="AI26" s="12">
        <v>0</v>
      </c>
      <c r="AJ26" s="12">
        <v>0</v>
      </c>
      <c r="AK26" s="12">
        <v>0</v>
      </c>
      <c r="AL26" s="12">
        <v>0</v>
      </c>
      <c r="AM26" s="12">
        <v>0</v>
      </c>
      <c r="AN26" s="11">
        <v>0</v>
      </c>
      <c r="AO26" s="11">
        <v>0</v>
      </c>
      <c r="AP26" s="11">
        <v>0</v>
      </c>
      <c r="AQ26" s="11">
        <v>1230000</v>
      </c>
      <c r="AR26" s="11">
        <v>0</v>
      </c>
      <c r="AS26" s="11">
        <v>454.2</v>
      </c>
      <c r="AT26" s="11">
        <v>367.5</v>
      </c>
      <c r="AU26" s="11">
        <v>86.7</v>
      </c>
      <c r="AV26" s="11">
        <v>454.2</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794183.33333333337</v>
      </c>
    </row>
    <row r="27" spans="1:77">
      <c r="A27" s="23">
        <v>2018</v>
      </c>
      <c r="B27" s="23" t="s">
        <v>158</v>
      </c>
      <c r="C27" s="23" t="s">
        <v>159</v>
      </c>
      <c r="D27" s="23" t="s">
        <v>160</v>
      </c>
      <c r="E27" s="23" t="s">
        <v>88</v>
      </c>
      <c r="F27" s="23" t="s">
        <v>89</v>
      </c>
      <c r="G27" s="22" t="s">
        <v>90</v>
      </c>
      <c r="H27" s="21">
        <v>39867</v>
      </c>
      <c r="I27" s="21">
        <v>42500</v>
      </c>
      <c r="J27" s="20" t="s">
        <v>161</v>
      </c>
      <c r="K27" s="19">
        <v>0</v>
      </c>
      <c r="L27" s="18">
        <v>20</v>
      </c>
      <c r="M27" s="18">
        <v>20</v>
      </c>
      <c r="N27" s="18">
        <v>0</v>
      </c>
      <c r="O27" s="18">
        <v>20</v>
      </c>
      <c r="P27" s="18">
        <v>15</v>
      </c>
      <c r="Q27" s="18">
        <v>1.7749999999999999</v>
      </c>
      <c r="R27" s="18">
        <v>0</v>
      </c>
      <c r="S27" s="18">
        <v>36.774999999999999</v>
      </c>
      <c r="T27" s="18">
        <v>0</v>
      </c>
      <c r="U27" s="17">
        <v>19.995999999999999</v>
      </c>
      <c r="V27" s="17">
        <v>19.995999999999999</v>
      </c>
      <c r="W27" s="17">
        <v>0</v>
      </c>
      <c r="X27" s="17">
        <v>19.995999999999999</v>
      </c>
      <c r="Y27" s="17">
        <v>15.183</v>
      </c>
      <c r="Z27" s="17">
        <v>1.774</v>
      </c>
      <c r="AA27" s="17">
        <v>0</v>
      </c>
      <c r="AB27" s="17">
        <v>36.953000000000003</v>
      </c>
      <c r="AC27" s="16" t="s">
        <v>92</v>
      </c>
      <c r="AD27" s="15" t="s">
        <v>162</v>
      </c>
      <c r="AE27" s="15" t="s">
        <v>108</v>
      </c>
      <c r="AF27" s="14" t="s">
        <v>92</v>
      </c>
      <c r="AG27" s="13">
        <v>0</v>
      </c>
      <c r="AH27" s="13">
        <v>0</v>
      </c>
      <c r="AI27" s="12">
        <v>0</v>
      </c>
      <c r="AJ27" s="12">
        <v>0</v>
      </c>
      <c r="AK27" s="12">
        <v>0</v>
      </c>
      <c r="AL27" s="12">
        <v>0</v>
      </c>
      <c r="AM27" s="12">
        <v>0</v>
      </c>
      <c r="AN27" s="11">
        <v>0</v>
      </c>
      <c r="AO27" s="11">
        <v>0</v>
      </c>
      <c r="AP27" s="11">
        <v>0</v>
      </c>
      <c r="AQ27" s="11">
        <v>0</v>
      </c>
      <c r="AR27" s="11">
        <v>0</v>
      </c>
      <c r="AS27" s="11">
        <v>15</v>
      </c>
      <c r="AT27" s="11">
        <v>0</v>
      </c>
      <c r="AU27" s="11">
        <v>0</v>
      </c>
      <c r="AV27" s="11">
        <v>15</v>
      </c>
      <c r="AW27" s="11">
        <v>0</v>
      </c>
      <c r="AX27" s="11">
        <v>0</v>
      </c>
      <c r="AY27" s="11">
        <v>0</v>
      </c>
      <c r="AZ27" s="11">
        <v>0</v>
      </c>
      <c r="BA27" s="11">
        <v>0</v>
      </c>
      <c r="BB27" s="11">
        <v>0</v>
      </c>
      <c r="BC27" s="11">
        <v>0</v>
      </c>
      <c r="BD27" s="11">
        <v>0</v>
      </c>
      <c r="BE27" s="11">
        <v>0</v>
      </c>
      <c r="BF27" s="11">
        <v>0</v>
      </c>
      <c r="BG27" s="11">
        <v>5785</v>
      </c>
      <c r="BH27" s="11">
        <v>0</v>
      </c>
      <c r="BI27" s="11">
        <v>0</v>
      </c>
      <c r="BJ27" s="11">
        <v>0</v>
      </c>
      <c r="BK27" s="11">
        <v>0</v>
      </c>
      <c r="BL27" s="11">
        <v>0</v>
      </c>
      <c r="BM27" s="11">
        <v>0</v>
      </c>
      <c r="BN27" s="11">
        <v>0</v>
      </c>
      <c r="BO27" s="11">
        <v>0</v>
      </c>
      <c r="BP27" s="11">
        <v>0</v>
      </c>
      <c r="BQ27" s="11">
        <v>0</v>
      </c>
      <c r="BR27" s="11">
        <v>0</v>
      </c>
      <c r="BS27" s="11">
        <v>0</v>
      </c>
      <c r="BT27" s="11">
        <v>0</v>
      </c>
      <c r="BU27" s="11">
        <v>0</v>
      </c>
      <c r="BV27" s="11">
        <v>0</v>
      </c>
      <c r="BW27" s="11">
        <v>0</v>
      </c>
      <c r="BX27" s="11">
        <v>0</v>
      </c>
      <c r="BY27" s="11">
        <v>0</v>
      </c>
    </row>
    <row r="28" spans="1:77">
      <c r="A28" s="23">
        <v>2018</v>
      </c>
      <c r="B28" s="23" t="s">
        <v>163</v>
      </c>
      <c r="C28" s="23" t="s">
        <v>164</v>
      </c>
      <c r="D28" s="23" t="s">
        <v>165</v>
      </c>
      <c r="E28" s="23" t="s">
        <v>88</v>
      </c>
      <c r="F28" s="23" t="s">
        <v>89</v>
      </c>
      <c r="G28" s="22" t="s">
        <v>90</v>
      </c>
      <c r="H28" s="21">
        <v>40091</v>
      </c>
      <c r="I28" s="21">
        <v>42955</v>
      </c>
      <c r="J28" s="20" t="s">
        <v>161</v>
      </c>
      <c r="K28" s="19">
        <v>0</v>
      </c>
      <c r="L28" s="18">
        <v>24.8</v>
      </c>
      <c r="M28" s="18">
        <v>24.8</v>
      </c>
      <c r="N28" s="18">
        <v>0</v>
      </c>
      <c r="O28" s="18">
        <v>24.8</v>
      </c>
      <c r="P28" s="18">
        <v>0</v>
      </c>
      <c r="Q28" s="18">
        <v>2</v>
      </c>
      <c r="R28" s="18">
        <v>2</v>
      </c>
      <c r="S28" s="18">
        <v>28.8</v>
      </c>
      <c r="T28" s="18">
        <v>0</v>
      </c>
      <c r="U28" s="17">
        <v>24.8</v>
      </c>
      <c r="V28" s="17">
        <v>24.8</v>
      </c>
      <c r="W28" s="17">
        <v>0</v>
      </c>
      <c r="X28" s="17">
        <v>24.8</v>
      </c>
      <c r="Y28" s="17">
        <v>0</v>
      </c>
      <c r="Z28" s="17">
        <v>2.04</v>
      </c>
      <c r="AA28" s="17">
        <v>0.75</v>
      </c>
      <c r="AB28" s="17">
        <v>27.59</v>
      </c>
      <c r="AC28" s="16" t="s">
        <v>96</v>
      </c>
      <c r="AD28" s="15" t="s">
        <v>166</v>
      </c>
      <c r="AE28" s="15" t="s">
        <v>166</v>
      </c>
      <c r="AF28" s="14" t="s">
        <v>96</v>
      </c>
      <c r="AG28" s="13">
        <v>0</v>
      </c>
      <c r="AH28" s="13">
        <v>0</v>
      </c>
      <c r="AI28" s="12">
        <v>0</v>
      </c>
      <c r="AJ28" s="12">
        <v>0</v>
      </c>
      <c r="AK28" s="12">
        <v>0</v>
      </c>
      <c r="AL28" s="12">
        <v>0</v>
      </c>
      <c r="AM28" s="12">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1">
        <v>0</v>
      </c>
      <c r="BL28" s="11">
        <v>0</v>
      </c>
      <c r="BM28" s="11">
        <v>0</v>
      </c>
      <c r="BN28" s="11">
        <v>0</v>
      </c>
      <c r="BO28" s="11">
        <v>0</v>
      </c>
      <c r="BP28" s="11">
        <v>0</v>
      </c>
      <c r="BQ28" s="11">
        <v>0</v>
      </c>
      <c r="BR28" s="11">
        <v>0</v>
      </c>
      <c r="BS28" s="11">
        <v>0</v>
      </c>
      <c r="BT28" s="11">
        <v>0</v>
      </c>
      <c r="BU28" s="11">
        <v>0</v>
      </c>
      <c r="BV28" s="11">
        <v>0</v>
      </c>
      <c r="BW28" s="11">
        <v>0</v>
      </c>
      <c r="BX28" s="11">
        <v>0</v>
      </c>
      <c r="BY28" s="11">
        <v>0</v>
      </c>
    </row>
    <row r="29" spans="1:77">
      <c r="A29" s="1"/>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c r="A30" s="1"/>
      <c r="B30" s="3"/>
      <c r="C30" s="5"/>
      <c r="D30" s="1"/>
      <c r="E30" s="1"/>
      <c r="F30" s="1"/>
      <c r="G30" s="4"/>
      <c r="H30" s="4"/>
      <c r="I30" s="4"/>
      <c r="J30" s="4"/>
      <c r="K30" s="2"/>
      <c r="L30" s="1"/>
      <c r="M30" s="1"/>
      <c r="N30" s="1"/>
      <c r="O30" s="1"/>
      <c r="P30" s="1"/>
      <c r="Q30" s="1"/>
      <c r="R30" s="1"/>
      <c r="S30" s="1"/>
      <c r="T30" s="1"/>
      <c r="U30" s="1"/>
      <c r="V30" s="1"/>
      <c r="W30" s="1"/>
      <c r="X30" s="1"/>
      <c r="Y30" s="1"/>
      <c r="Z30" s="1"/>
      <c r="AA30" s="1"/>
      <c r="AB30" s="1"/>
      <c r="AC30" s="4"/>
      <c r="AD30" s="3"/>
      <c r="AE30" s="3"/>
      <c r="AF30" s="2"/>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77">
      <c r="A31" s="6">
        <v>22</v>
      </c>
      <c r="B31" s="6">
        <v>22</v>
      </c>
      <c r="C31" s="6">
        <v>22</v>
      </c>
      <c r="D31" s="6">
        <v>22</v>
      </c>
      <c r="E31" s="6">
        <v>22</v>
      </c>
      <c r="F31" s="6">
        <v>22</v>
      </c>
      <c r="G31" s="6">
        <v>22</v>
      </c>
      <c r="H31" s="6">
        <v>22</v>
      </c>
      <c r="I31" s="6">
        <v>22</v>
      </c>
      <c r="J31" s="9">
        <v>22</v>
      </c>
      <c r="K31" s="10">
        <v>0</v>
      </c>
      <c r="L31" s="6">
        <v>44.8</v>
      </c>
      <c r="M31" s="6">
        <v>418.54399999999998</v>
      </c>
      <c r="N31" s="6">
        <v>0</v>
      </c>
      <c r="O31" s="6">
        <v>418.54399999999998</v>
      </c>
      <c r="P31" s="6">
        <v>178.79</v>
      </c>
      <c r="Q31" s="6">
        <v>82.639999999999986</v>
      </c>
      <c r="R31" s="6">
        <v>7.29</v>
      </c>
      <c r="S31" s="6">
        <v>687.2639999999999</v>
      </c>
      <c r="T31" s="6">
        <v>0</v>
      </c>
      <c r="U31" s="6">
        <v>44.795999999999999</v>
      </c>
      <c r="V31" s="6">
        <v>436.73995600000006</v>
      </c>
      <c r="W31" s="6">
        <v>0</v>
      </c>
      <c r="X31" s="6">
        <v>436.73995600000006</v>
      </c>
      <c r="Y31" s="6">
        <v>227.893</v>
      </c>
      <c r="Z31" s="6">
        <v>84.094000000000008</v>
      </c>
      <c r="AA31" s="6">
        <v>6.8330000000000002</v>
      </c>
      <c r="AB31" s="6">
        <v>755.55995600000006</v>
      </c>
      <c r="AC31" s="9">
        <v>22</v>
      </c>
      <c r="AD31" s="8">
        <v>11</v>
      </c>
      <c r="AE31" s="8">
        <v>11</v>
      </c>
      <c r="AF31" s="6">
        <v>22</v>
      </c>
      <c r="AG31" s="6">
        <v>0</v>
      </c>
      <c r="AH31" s="6">
        <v>0</v>
      </c>
      <c r="AI31" s="7">
        <v>0</v>
      </c>
      <c r="AJ31" s="6">
        <v>32830</v>
      </c>
      <c r="AK31" s="6">
        <v>32830</v>
      </c>
      <c r="AL31" s="6">
        <v>0</v>
      </c>
      <c r="AM31" s="6">
        <v>0</v>
      </c>
      <c r="AN31" s="6">
        <v>0</v>
      </c>
      <c r="AO31" s="6">
        <v>268.3</v>
      </c>
      <c r="AP31" s="6">
        <v>1838</v>
      </c>
      <c r="AQ31" s="6">
        <v>1990922.7</v>
      </c>
      <c r="AR31" s="6">
        <v>0</v>
      </c>
      <c r="AS31" s="6">
        <v>1439.2</v>
      </c>
      <c r="AT31" s="6">
        <v>577.5</v>
      </c>
      <c r="AU31" s="6">
        <v>837</v>
      </c>
      <c r="AV31" s="6">
        <v>1073.9760000000001</v>
      </c>
      <c r="AW31" s="6">
        <v>365.22399999999999</v>
      </c>
      <c r="AX31" s="6">
        <v>0</v>
      </c>
      <c r="AY31" s="7">
        <v>0</v>
      </c>
      <c r="AZ31" s="7">
        <v>0</v>
      </c>
      <c r="BA31" s="6">
        <v>23631.152542372882</v>
      </c>
      <c r="BB31" s="6">
        <v>1309</v>
      </c>
      <c r="BC31" s="6">
        <v>22322.152542372882</v>
      </c>
      <c r="BD31" s="6">
        <v>20245</v>
      </c>
      <c r="BE31" s="6">
        <v>0</v>
      </c>
      <c r="BF31" s="6">
        <v>760.3</v>
      </c>
      <c r="BG31" s="6">
        <v>18490</v>
      </c>
      <c r="BH31" s="6">
        <v>0</v>
      </c>
      <c r="BI31" s="6">
        <v>23537</v>
      </c>
      <c r="BJ31" s="6">
        <v>14339.428348493742</v>
      </c>
      <c r="BK31" s="6">
        <v>9197.5716515062577</v>
      </c>
      <c r="BL31" s="6">
        <v>0</v>
      </c>
      <c r="BM31" s="6">
        <v>112560.4</v>
      </c>
      <c r="BN31" s="6">
        <v>55228.991999999998</v>
      </c>
      <c r="BO31" s="6">
        <v>57331.408000000003</v>
      </c>
      <c r="BP31" s="6">
        <v>550000</v>
      </c>
      <c r="BQ31" s="6">
        <v>258499.99999999997</v>
      </c>
      <c r="BR31" s="6">
        <v>291500</v>
      </c>
      <c r="BS31" s="6">
        <v>0</v>
      </c>
      <c r="BT31" s="6">
        <v>40487</v>
      </c>
      <c r="BU31" s="6">
        <v>17668.580999999998</v>
      </c>
      <c r="BV31" s="6">
        <v>22818.419000000002</v>
      </c>
      <c r="BW31" s="6">
        <v>0</v>
      </c>
      <c r="BX31" s="6">
        <v>0</v>
      </c>
      <c r="BY31" s="6">
        <v>794183.33333333337</v>
      </c>
    </row>
    <row r="32" spans="1:77">
      <c r="A32" s="1"/>
      <c r="B32" s="3"/>
      <c r="C32" s="5"/>
      <c r="D32" s="1"/>
      <c r="E32" s="1"/>
      <c r="F32" s="1"/>
      <c r="G32" s="4"/>
      <c r="H32" s="4"/>
      <c r="I32" s="4"/>
      <c r="J32" s="4"/>
      <c r="K32" s="2"/>
      <c r="L32" s="1"/>
      <c r="M32" s="1"/>
      <c r="N32" s="1"/>
      <c r="O32" s="1"/>
      <c r="P32" s="1"/>
      <c r="Q32" s="1"/>
      <c r="R32" s="1"/>
      <c r="S32" s="1"/>
      <c r="T32" s="1"/>
      <c r="U32" s="1"/>
      <c r="V32" s="1"/>
      <c r="W32" s="1"/>
      <c r="X32" s="1"/>
      <c r="Y32" s="1"/>
      <c r="Z32" s="1"/>
      <c r="AA32" s="1"/>
      <c r="AB32" s="1"/>
      <c r="AC32" s="4"/>
      <c r="AD32" s="3"/>
      <c r="AE32" s="3"/>
      <c r="AF32" s="2"/>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c r="A33" s="1" t="s">
        <v>167</v>
      </c>
      <c r="B33" s="3"/>
      <c r="C33" s="5"/>
      <c r="D33" s="1"/>
      <c r="E33" s="1"/>
      <c r="F33" s="1"/>
      <c r="G33" s="4"/>
      <c r="H33" s="4"/>
      <c r="I33" s="4"/>
      <c r="J33" s="4"/>
      <c r="K33" s="2"/>
      <c r="L33" s="1"/>
      <c r="M33" s="1"/>
      <c r="N33" s="1"/>
      <c r="O33" s="1"/>
      <c r="P33" s="1"/>
      <c r="Q33" s="1"/>
      <c r="R33" s="1"/>
      <c r="S33" s="1"/>
      <c r="T33" s="1"/>
      <c r="U33" s="1"/>
      <c r="V33" s="1"/>
      <c r="W33" s="1"/>
      <c r="X33" s="1"/>
      <c r="Y33" s="1"/>
      <c r="Z33" s="1"/>
      <c r="AA33" s="1"/>
      <c r="AB33" s="1"/>
      <c r="AC33" s="4"/>
      <c r="AD33" s="3"/>
      <c r="AE33" s="3"/>
      <c r="AF33" s="2"/>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c r="A34" s="1" t="s">
        <v>168</v>
      </c>
      <c r="B34" s="3"/>
      <c r="C34" s="5"/>
      <c r="D34" s="1"/>
      <c r="E34" s="1"/>
      <c r="F34" s="1"/>
      <c r="G34" s="4"/>
      <c r="H34" s="4"/>
      <c r="I34" s="4"/>
      <c r="J34" s="4"/>
      <c r="K34" s="2"/>
      <c r="L34" s="1"/>
      <c r="M34" s="1"/>
      <c r="N34" s="1"/>
      <c r="O34" s="1"/>
      <c r="P34" s="1"/>
      <c r="Q34" s="1"/>
      <c r="R34" s="1"/>
      <c r="S34" s="1"/>
      <c r="T34" s="1"/>
      <c r="U34" s="1"/>
      <c r="V34" s="1"/>
      <c r="W34" s="1"/>
      <c r="X34" s="1"/>
      <c r="Y34" s="1"/>
      <c r="Z34" s="1"/>
      <c r="AA34" s="1"/>
      <c r="AB34" s="1"/>
      <c r="AC34" s="4"/>
      <c r="AD34" s="3"/>
      <c r="AE34" s="3"/>
      <c r="AF34" s="2"/>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c r="A35" s="1" t="s">
        <v>169</v>
      </c>
      <c r="B35" s="3"/>
      <c r="C35" s="5"/>
      <c r="D35" s="1"/>
      <c r="E35" s="1"/>
      <c r="F35" s="1"/>
      <c r="G35" s="4"/>
      <c r="H35" s="4"/>
      <c r="I35" s="4"/>
      <c r="J35" s="4"/>
      <c r="K35" s="2"/>
      <c r="L35" s="1"/>
      <c r="M35" s="1"/>
      <c r="N35" s="1"/>
      <c r="O35" s="1"/>
      <c r="P35" s="1"/>
      <c r="Q35" s="1"/>
      <c r="R35" s="1"/>
      <c r="S35" s="1"/>
      <c r="T35" s="1"/>
      <c r="U35" s="1"/>
      <c r="V35" s="1"/>
      <c r="W35" s="1"/>
      <c r="X35" s="1"/>
      <c r="Y35" s="1"/>
      <c r="Z35" s="1"/>
      <c r="AA35" s="1"/>
      <c r="AB35" s="1"/>
      <c r="AC35" s="4"/>
      <c r="AD35" s="3"/>
      <c r="AE35" s="3"/>
      <c r="AF35" s="2"/>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c r="A36" s="1" t="s">
        <v>170</v>
      </c>
    </row>
    <row r="37" spans="1:77">
      <c r="A37" s="1" t="s">
        <v>171</v>
      </c>
    </row>
    <row r="38" spans="1:77">
      <c r="A38" s="1"/>
    </row>
    <row r="39" spans="1:77">
      <c r="A39" s="1" t="s">
        <v>172</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A1644-CB5F-3640-BDB4-C1B6AA7005E9}">
  <dimension ref="A1:D42"/>
  <sheetViews>
    <sheetView zoomScale="135" workbookViewId="0"/>
  </sheetViews>
  <sheetFormatPr baseColWidth="10" defaultColWidth="10.83203125" defaultRowHeight="16"/>
  <cols>
    <col min="1" max="2" width="10.83203125" style="82"/>
    <col min="3" max="3" width="65.33203125" style="82" customWidth="1"/>
    <col min="4" max="4" width="14.83203125" style="87" customWidth="1"/>
    <col min="5" max="16384" width="10.83203125" style="82"/>
  </cols>
  <sheetData>
    <row r="1" spans="1:4">
      <c r="A1" s="88" t="s">
        <v>0</v>
      </c>
      <c r="B1" s="79"/>
      <c r="C1" s="80"/>
      <c r="D1" s="81"/>
    </row>
    <row r="2" spans="1:4">
      <c r="A2" s="88" t="s">
        <v>173</v>
      </c>
      <c r="B2" s="79"/>
      <c r="C2" s="80"/>
      <c r="D2" s="81"/>
    </row>
    <row r="3" spans="1:4">
      <c r="A3" s="88" t="s">
        <v>174</v>
      </c>
      <c r="B3" s="79"/>
      <c r="C3" s="80"/>
      <c r="D3" s="81"/>
    </row>
    <row r="4" spans="1:4">
      <c r="A4" s="89" t="s">
        <v>175</v>
      </c>
      <c r="B4" s="79"/>
      <c r="C4" s="80"/>
      <c r="D4" s="81"/>
    </row>
    <row r="5" spans="1:4">
      <c r="A5" s="83"/>
      <c r="B5" s="84"/>
      <c r="C5" s="80"/>
      <c r="D5" s="81"/>
    </row>
    <row r="6" spans="1:4">
      <c r="A6" s="107" t="s">
        <v>176</v>
      </c>
      <c r="B6" s="107" t="s">
        <v>177</v>
      </c>
      <c r="C6" s="108" t="s">
        <v>178</v>
      </c>
      <c r="D6" s="109" t="s">
        <v>179</v>
      </c>
    </row>
    <row r="7" spans="1:4" s="85" customFormat="1">
      <c r="A7" s="90" t="s">
        <v>180</v>
      </c>
      <c r="B7" s="90"/>
      <c r="C7" s="91"/>
      <c r="D7" s="92"/>
    </row>
    <row r="8" spans="1:4" s="86" customFormat="1" ht="16" customHeight="1">
      <c r="A8" s="93" t="s">
        <v>181</v>
      </c>
      <c r="B8" s="93"/>
      <c r="C8" s="94"/>
      <c r="D8" s="95"/>
    </row>
    <row r="9" spans="1:4" ht="16" customHeight="1">
      <c r="A9" s="96">
        <v>3.1</v>
      </c>
      <c r="B9" s="96" t="s">
        <v>182</v>
      </c>
      <c r="C9" s="97" t="s">
        <v>183</v>
      </c>
      <c r="D9" s="98">
        <v>2600000</v>
      </c>
    </row>
    <row r="10" spans="1:4" ht="16" customHeight="1">
      <c r="A10" s="96">
        <v>7.1</v>
      </c>
      <c r="B10" s="96" t="s">
        <v>182</v>
      </c>
      <c r="C10" s="97" t="s">
        <v>184</v>
      </c>
      <c r="D10" s="98">
        <v>219300000</v>
      </c>
    </row>
    <row r="11" spans="1:4" ht="16" customHeight="1">
      <c r="A11" s="96" t="s">
        <v>185</v>
      </c>
      <c r="B11" s="96" t="s">
        <v>186</v>
      </c>
      <c r="C11" s="97" t="s">
        <v>187</v>
      </c>
      <c r="D11" s="98">
        <v>1070</v>
      </c>
    </row>
    <row r="12" spans="1:4" ht="16" customHeight="1">
      <c r="A12" s="96" t="s">
        <v>188</v>
      </c>
      <c r="B12" s="96" t="s">
        <v>186</v>
      </c>
      <c r="C12" s="97" t="s">
        <v>189</v>
      </c>
      <c r="D12" s="98">
        <v>2</v>
      </c>
    </row>
    <row r="13" spans="1:4" ht="16" customHeight="1">
      <c r="A13" s="96" t="s">
        <v>190</v>
      </c>
      <c r="B13" s="96" t="s">
        <v>186</v>
      </c>
      <c r="C13" s="97" t="s">
        <v>191</v>
      </c>
      <c r="D13" s="98">
        <v>1</v>
      </c>
    </row>
    <row r="14" spans="1:4" ht="16" customHeight="1">
      <c r="A14" s="96" t="s">
        <v>192</v>
      </c>
      <c r="B14" s="96" t="s">
        <v>186</v>
      </c>
      <c r="C14" s="97" t="s">
        <v>193</v>
      </c>
      <c r="D14" s="98">
        <v>995</v>
      </c>
    </row>
    <row r="15" spans="1:4" s="86" customFormat="1" ht="16" customHeight="1">
      <c r="A15" s="93" t="s">
        <v>194</v>
      </c>
      <c r="B15" s="93"/>
      <c r="C15" s="94"/>
      <c r="D15" s="95"/>
    </row>
    <row r="16" spans="1:4" ht="16" customHeight="1">
      <c r="A16" s="96">
        <v>1.1000000000000001</v>
      </c>
      <c r="B16" s="96" t="s">
        <v>182</v>
      </c>
      <c r="C16" s="97" t="s">
        <v>195</v>
      </c>
      <c r="D16" s="98">
        <v>21058</v>
      </c>
    </row>
    <row r="17" spans="1:4" ht="16" customHeight="1">
      <c r="A17" s="96">
        <v>2.2999999999999998</v>
      </c>
      <c r="B17" s="96" t="s">
        <v>182</v>
      </c>
      <c r="C17" s="97" t="s">
        <v>196</v>
      </c>
      <c r="D17" s="98">
        <v>21</v>
      </c>
    </row>
    <row r="18" spans="1:4" ht="16" customHeight="1">
      <c r="A18" s="96">
        <v>6.2</v>
      </c>
      <c r="B18" s="96" t="s">
        <v>182</v>
      </c>
      <c r="C18" s="97" t="s">
        <v>197</v>
      </c>
      <c r="D18" s="98">
        <v>10</v>
      </c>
    </row>
    <row r="19" spans="1:4" ht="16" customHeight="1">
      <c r="A19" s="96" t="s">
        <v>198</v>
      </c>
      <c r="B19" s="96" t="s">
        <v>186</v>
      </c>
      <c r="C19" s="97" t="s">
        <v>199</v>
      </c>
      <c r="D19" s="98">
        <v>5678</v>
      </c>
    </row>
    <row r="20" spans="1:4" ht="16" customHeight="1">
      <c r="A20" s="96" t="s">
        <v>200</v>
      </c>
      <c r="B20" s="96" t="s">
        <v>186</v>
      </c>
      <c r="C20" s="97" t="s">
        <v>201</v>
      </c>
      <c r="D20" s="98">
        <v>2479.9694976076553</v>
      </c>
    </row>
    <row r="21" spans="1:4" ht="16" customHeight="1">
      <c r="A21" s="96" t="s">
        <v>202</v>
      </c>
      <c r="B21" s="96" t="s">
        <v>186</v>
      </c>
      <c r="C21" s="97" t="s">
        <v>203</v>
      </c>
      <c r="D21" s="98">
        <v>80</v>
      </c>
    </row>
    <row r="22" spans="1:4" ht="16" customHeight="1">
      <c r="A22" s="96" t="s">
        <v>204</v>
      </c>
      <c r="B22" s="96" t="s">
        <v>186</v>
      </c>
      <c r="C22" s="97" t="s">
        <v>205</v>
      </c>
      <c r="D22" s="98">
        <v>4</v>
      </c>
    </row>
    <row r="23" spans="1:4" ht="16" customHeight="1">
      <c r="A23" s="99" t="s">
        <v>206</v>
      </c>
      <c r="B23" s="99" t="s">
        <v>186</v>
      </c>
      <c r="C23" s="97" t="s">
        <v>207</v>
      </c>
      <c r="D23" s="98">
        <v>3</v>
      </c>
    </row>
    <row r="24" spans="1:4" ht="16" customHeight="1">
      <c r="A24" s="96" t="s">
        <v>208</v>
      </c>
      <c r="B24" s="96" t="s">
        <v>186</v>
      </c>
      <c r="C24" s="100" t="s">
        <v>209</v>
      </c>
      <c r="D24" s="101">
        <v>3</v>
      </c>
    </row>
    <row r="25" spans="1:4" s="85" customFormat="1" ht="15" customHeight="1">
      <c r="A25" s="110" t="s">
        <v>210</v>
      </c>
      <c r="B25" s="110"/>
      <c r="C25" s="111"/>
      <c r="D25" s="112" t="s">
        <v>166</v>
      </c>
    </row>
    <row r="26" spans="1:4" s="85" customFormat="1" ht="15" customHeight="1">
      <c r="A26" s="90" t="s">
        <v>211</v>
      </c>
      <c r="B26" s="90"/>
      <c r="C26" s="102"/>
      <c r="D26" s="103"/>
    </row>
    <row r="27" spans="1:4" s="86" customFormat="1" ht="15" customHeight="1">
      <c r="A27" s="104" t="s">
        <v>212</v>
      </c>
      <c r="B27" s="93"/>
      <c r="C27" s="105"/>
      <c r="D27" s="106"/>
    </row>
    <row r="28" spans="1:4" ht="15" customHeight="1">
      <c r="A28" s="99" t="s">
        <v>198</v>
      </c>
      <c r="B28" s="96" t="s">
        <v>186</v>
      </c>
      <c r="C28" s="100" t="s">
        <v>199</v>
      </c>
      <c r="D28" s="101">
        <v>222</v>
      </c>
    </row>
    <row r="29" spans="1:4" ht="15" customHeight="1">
      <c r="A29" s="99" t="s">
        <v>204</v>
      </c>
      <c r="B29" s="96" t="s">
        <v>186</v>
      </c>
      <c r="C29" s="100" t="s">
        <v>205</v>
      </c>
      <c r="D29" s="101">
        <v>1</v>
      </c>
    </row>
    <row r="30" spans="1:4" ht="15" customHeight="1">
      <c r="A30" s="99" t="s">
        <v>206</v>
      </c>
      <c r="B30" s="96" t="s">
        <v>186</v>
      </c>
      <c r="C30" s="100" t="s">
        <v>207</v>
      </c>
      <c r="D30" s="101">
        <v>1</v>
      </c>
    </row>
    <row r="31" spans="1:4" s="86" customFormat="1" ht="15" customHeight="1">
      <c r="A31" s="104" t="s">
        <v>213</v>
      </c>
      <c r="B31" s="93"/>
      <c r="C31" s="105"/>
      <c r="D31" s="106"/>
    </row>
    <row r="32" spans="1:4" ht="15" customHeight="1">
      <c r="A32" s="99">
        <v>6.1</v>
      </c>
      <c r="B32" s="96" t="s">
        <v>182</v>
      </c>
      <c r="C32" s="100" t="s">
        <v>214</v>
      </c>
      <c r="D32" s="101">
        <v>25</v>
      </c>
    </row>
    <row r="33" spans="1:4" ht="15" customHeight="1">
      <c r="A33" s="99">
        <v>6.2</v>
      </c>
      <c r="B33" s="96" t="s">
        <v>182</v>
      </c>
      <c r="C33" s="100" t="s">
        <v>197</v>
      </c>
      <c r="D33" s="101">
        <v>135</v>
      </c>
    </row>
    <row r="34" spans="1:4" ht="15" customHeight="1">
      <c r="A34" s="99" t="s">
        <v>198</v>
      </c>
      <c r="B34" s="96" t="s">
        <v>186</v>
      </c>
      <c r="C34" s="100" t="s">
        <v>199</v>
      </c>
      <c r="D34" s="101">
        <v>3000</v>
      </c>
    </row>
    <row r="35" spans="1:4" ht="15" customHeight="1">
      <c r="A35" s="99" t="s">
        <v>215</v>
      </c>
      <c r="B35" s="96" t="s">
        <v>186</v>
      </c>
      <c r="C35" s="100" t="s">
        <v>216</v>
      </c>
      <c r="D35" s="101">
        <v>1</v>
      </c>
    </row>
    <row r="36" spans="1:4" ht="15" customHeight="1">
      <c r="A36" s="99" t="s">
        <v>217</v>
      </c>
      <c r="B36" s="96" t="s">
        <v>186</v>
      </c>
      <c r="C36" s="100" t="s">
        <v>218</v>
      </c>
      <c r="D36" s="101">
        <v>1</v>
      </c>
    </row>
    <row r="37" spans="1:4" ht="15" customHeight="1">
      <c r="A37" s="99" t="s">
        <v>200</v>
      </c>
      <c r="B37" s="96" t="s">
        <v>186</v>
      </c>
      <c r="C37" s="100" t="s">
        <v>201</v>
      </c>
      <c r="D37" s="101">
        <v>92</v>
      </c>
    </row>
    <row r="38" spans="1:4" ht="15" customHeight="1">
      <c r="A38" s="99" t="s">
        <v>219</v>
      </c>
      <c r="B38" s="96" t="s">
        <v>186</v>
      </c>
      <c r="C38" s="100" t="s">
        <v>220</v>
      </c>
      <c r="D38" s="101">
        <v>1</v>
      </c>
    </row>
    <row r="39" spans="1:4" ht="15" customHeight="1">
      <c r="A39" s="99" t="s">
        <v>221</v>
      </c>
      <c r="B39" s="96" t="s">
        <v>186</v>
      </c>
      <c r="C39" s="100" t="s">
        <v>222</v>
      </c>
      <c r="D39" s="101">
        <v>214</v>
      </c>
    </row>
    <row r="40" spans="1:4" ht="15" customHeight="1">
      <c r="A40" s="99" t="s">
        <v>206</v>
      </c>
      <c r="B40" s="96" t="s">
        <v>186</v>
      </c>
      <c r="C40" s="100" t="s">
        <v>207</v>
      </c>
      <c r="D40" s="101">
        <v>3</v>
      </c>
    </row>
    <row r="41" spans="1:4" ht="15" customHeight="1">
      <c r="A41" s="99" t="s">
        <v>190</v>
      </c>
      <c r="B41" s="96" t="s">
        <v>186</v>
      </c>
      <c r="C41" s="100" t="s">
        <v>191</v>
      </c>
      <c r="D41" s="101">
        <v>1</v>
      </c>
    </row>
    <row r="42" spans="1:4" ht="15" customHeight="1">
      <c r="A42" s="99" t="s">
        <v>208</v>
      </c>
      <c r="B42" s="96" t="s">
        <v>186</v>
      </c>
      <c r="C42" s="100" t="s">
        <v>209</v>
      </c>
      <c r="D42" s="101">
        <v>1</v>
      </c>
    </row>
  </sheetData>
  <hyperlinks>
    <hyperlink ref="A4" r:id="rId1" xr:uid="{BB7B11A3-7EB3-F54D-AA1D-C51AEFBDA8A4}"/>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877AE-666D-1A4C-BD67-95402B3B268C}">
  <dimension ref="A1:D16"/>
  <sheetViews>
    <sheetView topLeftCell="A4" zoomScale="135" workbookViewId="0">
      <selection activeCell="A13" sqref="A13"/>
    </sheetView>
  </sheetViews>
  <sheetFormatPr baseColWidth="10" defaultColWidth="10.83203125" defaultRowHeight="16"/>
  <cols>
    <col min="1" max="2" width="10.83203125" style="82"/>
    <col min="3" max="3" width="65.33203125" style="82" customWidth="1"/>
    <col min="4" max="4" width="14.83203125" style="87" customWidth="1"/>
    <col min="5" max="16384" width="10.83203125" style="82"/>
  </cols>
  <sheetData>
    <row r="1" spans="1:4">
      <c r="A1" s="88" t="s">
        <v>0</v>
      </c>
      <c r="B1" s="79"/>
      <c r="C1" s="80"/>
      <c r="D1" s="81"/>
    </row>
    <row r="2" spans="1:4">
      <c r="A2" s="88" t="s">
        <v>223</v>
      </c>
      <c r="B2" s="79"/>
      <c r="C2" s="80"/>
      <c r="D2" s="81"/>
    </row>
    <row r="3" spans="1:4">
      <c r="A3" s="88" t="s">
        <v>174</v>
      </c>
      <c r="B3" s="79"/>
      <c r="C3" s="80"/>
      <c r="D3" s="81"/>
    </row>
    <row r="4" spans="1:4">
      <c r="A4" s="133" t="s">
        <v>224</v>
      </c>
      <c r="B4" s="79"/>
      <c r="C4" s="80"/>
      <c r="D4" s="81"/>
    </row>
    <row r="5" spans="1:4">
      <c r="A5" s="83"/>
      <c r="B5" s="84"/>
      <c r="C5" s="80"/>
      <c r="D5" s="81"/>
    </row>
    <row r="6" spans="1:4">
      <c r="A6" s="107" t="s">
        <v>176</v>
      </c>
      <c r="B6" s="107" t="s">
        <v>177</v>
      </c>
      <c r="C6" s="108" t="s">
        <v>178</v>
      </c>
      <c r="D6" s="109" t="s">
        <v>179</v>
      </c>
    </row>
    <row r="7" spans="1:4" s="85" customFormat="1">
      <c r="A7" s="110" t="s">
        <v>180</v>
      </c>
      <c r="B7" s="110"/>
      <c r="C7" s="111"/>
      <c r="D7" s="112" t="s">
        <v>166</v>
      </c>
    </row>
    <row r="8" spans="1:4" s="85" customFormat="1" ht="15" customHeight="1">
      <c r="A8" s="90" t="s">
        <v>210</v>
      </c>
      <c r="B8" s="90"/>
      <c r="C8" s="102"/>
      <c r="D8" s="103"/>
    </row>
    <row r="9" spans="1:4" s="134" customFormat="1" ht="15" customHeight="1">
      <c r="A9" s="104" t="s">
        <v>225</v>
      </c>
      <c r="B9" s="93"/>
      <c r="C9" s="105"/>
      <c r="D9" s="106"/>
    </row>
    <row r="10" spans="1:4" s="85" customFormat="1" ht="15" customHeight="1">
      <c r="A10" s="99">
        <v>6.2</v>
      </c>
      <c r="B10" s="96" t="s">
        <v>182</v>
      </c>
      <c r="C10" s="100" t="s">
        <v>197</v>
      </c>
      <c r="D10" s="101">
        <v>1</v>
      </c>
    </row>
    <row r="11" spans="1:4" s="85" customFormat="1" ht="15" customHeight="1">
      <c r="A11" s="99" t="s">
        <v>226</v>
      </c>
      <c r="B11" s="96" t="s">
        <v>186</v>
      </c>
      <c r="C11" s="100" t="s">
        <v>227</v>
      </c>
      <c r="D11" s="101">
        <v>3</v>
      </c>
    </row>
    <row r="12" spans="1:4" s="85" customFormat="1" ht="15" customHeight="1">
      <c r="A12" s="99" t="s">
        <v>228</v>
      </c>
      <c r="B12" s="96" t="s">
        <v>186</v>
      </c>
      <c r="C12" s="100" t="s">
        <v>229</v>
      </c>
      <c r="D12" s="101">
        <v>1</v>
      </c>
    </row>
    <row r="13" spans="1:4" s="85" customFormat="1" ht="15" customHeight="1">
      <c r="A13" s="90" t="s">
        <v>211</v>
      </c>
      <c r="B13" s="90"/>
      <c r="C13" s="102"/>
      <c r="D13" s="103"/>
    </row>
    <row r="14" spans="1:4" s="86" customFormat="1" ht="15" customHeight="1">
      <c r="A14" s="104" t="s">
        <v>230</v>
      </c>
      <c r="B14" s="93"/>
      <c r="C14" s="105"/>
      <c r="D14" s="106"/>
    </row>
    <row r="15" spans="1:4" ht="15" customHeight="1">
      <c r="A15" s="99" t="s">
        <v>231</v>
      </c>
      <c r="B15" s="96" t="s">
        <v>186</v>
      </c>
      <c r="C15" s="100" t="s">
        <v>232</v>
      </c>
      <c r="D15" s="101">
        <v>1</v>
      </c>
    </row>
    <row r="16" spans="1:4" ht="15" customHeight="1">
      <c r="A16" s="99" t="s">
        <v>221</v>
      </c>
      <c r="B16" s="96" t="s">
        <v>186</v>
      </c>
      <c r="C16" s="100" t="s">
        <v>222</v>
      </c>
      <c r="D16" s="101">
        <v>95</v>
      </c>
    </row>
  </sheetData>
  <hyperlinks>
    <hyperlink ref="A4" r:id="rId1" xr:uid="{575B3C54-403F-6147-BBF6-303639288F06}"/>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EF4D8-F65D-9345-9E50-A5520591229D}">
  <dimension ref="A1:G41"/>
  <sheetViews>
    <sheetView topLeftCell="A29" zoomScale="135" workbookViewId="0">
      <selection activeCell="C44" sqref="C44"/>
    </sheetView>
  </sheetViews>
  <sheetFormatPr baseColWidth="10" defaultColWidth="10.83203125" defaultRowHeight="16"/>
  <cols>
    <col min="1" max="1" width="14" style="82" customWidth="1"/>
    <col min="2" max="2" width="10.83203125" style="82"/>
    <col min="3" max="3" width="65.33203125" style="82" customWidth="1"/>
    <col min="4" max="4" width="14.83203125" style="87" customWidth="1"/>
    <col min="5" max="16384" width="10.83203125" style="82"/>
  </cols>
  <sheetData>
    <row r="1" spans="1:7">
      <c r="A1" s="88" t="s">
        <v>0</v>
      </c>
      <c r="B1" s="79"/>
      <c r="C1" s="80"/>
      <c r="D1" s="81"/>
    </row>
    <row r="2" spans="1:7">
      <c r="A2" s="88"/>
      <c r="B2" s="79"/>
      <c r="C2" s="80"/>
      <c r="D2" s="81"/>
    </row>
    <row r="3" spans="1:7">
      <c r="A3" s="135">
        <v>2019</v>
      </c>
      <c r="B3" s="84"/>
      <c r="C3" s="80"/>
      <c r="D3" s="81"/>
    </row>
    <row r="4" spans="1:7">
      <c r="A4" s="113" t="s">
        <v>233</v>
      </c>
      <c r="B4" s="114" t="s">
        <v>177</v>
      </c>
      <c r="C4" s="114" t="s">
        <v>234</v>
      </c>
      <c r="D4" s="115" t="s">
        <v>235</v>
      </c>
      <c r="E4" s="115" t="s">
        <v>236</v>
      </c>
      <c r="F4" s="115" t="s">
        <v>237</v>
      </c>
      <c r="G4" s="116" t="s">
        <v>238</v>
      </c>
    </row>
    <row r="5" spans="1:7">
      <c r="A5" s="117" t="s">
        <v>239</v>
      </c>
      <c r="B5" s="126"/>
      <c r="C5" s="127"/>
      <c r="D5" s="118"/>
      <c r="E5" s="79"/>
      <c r="F5" s="79"/>
      <c r="G5" s="119"/>
    </row>
    <row r="6" spans="1:7" ht="30">
      <c r="A6" s="129">
        <v>1.1000000000000001</v>
      </c>
      <c r="B6" s="96" t="s">
        <v>182</v>
      </c>
      <c r="C6" s="100" t="s">
        <v>195</v>
      </c>
      <c r="D6" s="101">
        <v>21058</v>
      </c>
      <c r="E6" s="101">
        <v>0</v>
      </c>
      <c r="F6" s="120">
        <v>0</v>
      </c>
      <c r="G6" s="119">
        <f>SUM(D6:F6)</f>
        <v>21058</v>
      </c>
    </row>
    <row r="7" spans="1:7">
      <c r="A7" s="129" t="s">
        <v>198</v>
      </c>
      <c r="B7" s="96" t="s">
        <v>186</v>
      </c>
      <c r="C7" s="100" t="s">
        <v>199</v>
      </c>
      <c r="D7" s="101">
        <v>5678</v>
      </c>
      <c r="E7" s="101">
        <v>0</v>
      </c>
      <c r="F7" s="120">
        <f>222+3000</f>
        <v>3222</v>
      </c>
      <c r="G7" s="119">
        <f t="shared" ref="G7:G30" si="0">SUM(D7:F7)</f>
        <v>8900</v>
      </c>
    </row>
    <row r="8" spans="1:7">
      <c r="A8" s="129" t="s">
        <v>215</v>
      </c>
      <c r="B8" s="96" t="s">
        <v>186</v>
      </c>
      <c r="C8" s="100" t="s">
        <v>216</v>
      </c>
      <c r="D8" s="101">
        <v>0</v>
      </c>
      <c r="E8" s="101">
        <v>0</v>
      </c>
      <c r="F8" s="101">
        <v>1</v>
      </c>
      <c r="G8" s="119">
        <f t="shared" si="0"/>
        <v>1</v>
      </c>
    </row>
    <row r="9" spans="1:7">
      <c r="A9" s="129" t="s">
        <v>217</v>
      </c>
      <c r="B9" s="96" t="s">
        <v>186</v>
      </c>
      <c r="C9" s="100" t="s">
        <v>218</v>
      </c>
      <c r="D9" s="101">
        <v>0</v>
      </c>
      <c r="E9" s="101">
        <v>0</v>
      </c>
      <c r="F9" s="101">
        <v>1</v>
      </c>
      <c r="G9" s="119">
        <f t="shared" si="0"/>
        <v>1</v>
      </c>
    </row>
    <row r="10" spans="1:7">
      <c r="A10" s="117" t="s">
        <v>240</v>
      </c>
      <c r="B10" s="126"/>
      <c r="C10" s="127"/>
      <c r="D10" s="121"/>
      <c r="E10" s="101"/>
      <c r="F10" s="120"/>
      <c r="G10" s="119"/>
    </row>
    <row r="11" spans="1:7">
      <c r="A11" s="129">
        <v>2.2999999999999998</v>
      </c>
      <c r="B11" s="96" t="s">
        <v>182</v>
      </c>
      <c r="C11" s="100" t="s">
        <v>196</v>
      </c>
      <c r="D11" s="101">
        <v>21</v>
      </c>
      <c r="E11" s="101">
        <v>0</v>
      </c>
      <c r="F11" s="120">
        <v>0</v>
      </c>
      <c r="G11" s="119">
        <f t="shared" si="0"/>
        <v>21</v>
      </c>
    </row>
    <row r="12" spans="1:7">
      <c r="A12" s="129" t="s">
        <v>200</v>
      </c>
      <c r="B12" s="96" t="s">
        <v>186</v>
      </c>
      <c r="C12" s="100" t="s">
        <v>201</v>
      </c>
      <c r="D12" s="101">
        <v>2479.9694976076553</v>
      </c>
      <c r="E12" s="101">
        <v>0</v>
      </c>
      <c r="F12" s="120">
        <v>92</v>
      </c>
      <c r="G12" s="119">
        <f t="shared" si="0"/>
        <v>2571.9694976076553</v>
      </c>
    </row>
    <row r="13" spans="1:7">
      <c r="A13" s="129" t="s">
        <v>202</v>
      </c>
      <c r="B13" s="96" t="s">
        <v>186</v>
      </c>
      <c r="C13" s="100" t="s">
        <v>203</v>
      </c>
      <c r="D13" s="101">
        <v>80</v>
      </c>
      <c r="E13" s="101">
        <v>0</v>
      </c>
      <c r="F13" s="120">
        <v>0</v>
      </c>
      <c r="G13" s="119">
        <f t="shared" si="0"/>
        <v>80</v>
      </c>
    </row>
    <row r="14" spans="1:7">
      <c r="A14" s="129" t="s">
        <v>219</v>
      </c>
      <c r="B14" s="96" t="s">
        <v>186</v>
      </c>
      <c r="C14" s="100" t="s">
        <v>220</v>
      </c>
      <c r="D14" s="101">
        <v>1</v>
      </c>
      <c r="E14" s="101"/>
      <c r="F14" s="120">
        <v>0</v>
      </c>
      <c r="G14" s="119">
        <f t="shared" si="0"/>
        <v>1</v>
      </c>
    </row>
    <row r="15" spans="1:7">
      <c r="A15" s="129" t="s">
        <v>204</v>
      </c>
      <c r="B15" s="96" t="s">
        <v>186</v>
      </c>
      <c r="C15" s="100" t="s">
        <v>205</v>
      </c>
      <c r="D15" s="101">
        <v>4</v>
      </c>
      <c r="E15" s="101">
        <v>0</v>
      </c>
      <c r="F15" s="120">
        <v>1</v>
      </c>
      <c r="G15" s="119">
        <f t="shared" si="0"/>
        <v>5</v>
      </c>
    </row>
    <row r="16" spans="1:7">
      <c r="A16" s="117" t="s">
        <v>241</v>
      </c>
      <c r="B16" s="126"/>
      <c r="C16" s="127"/>
      <c r="D16" s="118"/>
      <c r="E16" s="101"/>
      <c r="F16" s="120"/>
      <c r="G16" s="119"/>
    </row>
    <row r="17" spans="1:7">
      <c r="A17" s="129">
        <v>3.1</v>
      </c>
      <c r="B17" s="96" t="s">
        <v>182</v>
      </c>
      <c r="C17" s="100" t="s">
        <v>183</v>
      </c>
      <c r="D17" s="101">
        <v>2600000</v>
      </c>
      <c r="E17" s="101">
        <v>0</v>
      </c>
      <c r="F17" s="120">
        <v>0</v>
      </c>
      <c r="G17" s="119">
        <f t="shared" si="0"/>
        <v>2600000</v>
      </c>
    </row>
    <row r="18" spans="1:7">
      <c r="A18" s="129" t="s">
        <v>185</v>
      </c>
      <c r="B18" s="96" t="s">
        <v>186</v>
      </c>
      <c r="C18" s="100" t="s">
        <v>187</v>
      </c>
      <c r="D18" s="101">
        <v>1070</v>
      </c>
      <c r="E18" s="101">
        <v>0</v>
      </c>
      <c r="F18" s="120">
        <v>0</v>
      </c>
      <c r="G18" s="119">
        <f t="shared" si="0"/>
        <v>1070</v>
      </c>
    </row>
    <row r="19" spans="1:7">
      <c r="A19" s="117" t="s">
        <v>242</v>
      </c>
      <c r="B19" s="126"/>
      <c r="C19" s="127"/>
      <c r="D19" s="118"/>
      <c r="E19" s="101"/>
      <c r="F19" s="120"/>
      <c r="G19" s="119"/>
    </row>
    <row r="20" spans="1:7">
      <c r="A20" s="129" t="s">
        <v>188</v>
      </c>
      <c r="B20" s="96" t="s">
        <v>186</v>
      </c>
      <c r="C20" s="100" t="s">
        <v>189</v>
      </c>
      <c r="D20" s="101">
        <v>2</v>
      </c>
      <c r="E20" s="101">
        <v>0</v>
      </c>
      <c r="F20" s="120">
        <v>0</v>
      </c>
      <c r="G20" s="119">
        <f t="shared" si="0"/>
        <v>2</v>
      </c>
    </row>
    <row r="21" spans="1:7">
      <c r="A21" s="117" t="s">
        <v>243</v>
      </c>
      <c r="B21" s="126"/>
      <c r="C21" s="127"/>
      <c r="D21" s="121"/>
      <c r="E21" s="101"/>
      <c r="F21" s="120"/>
      <c r="G21" s="119"/>
    </row>
    <row r="22" spans="1:7">
      <c r="A22" s="129">
        <v>6.1</v>
      </c>
      <c r="B22" s="96" t="s">
        <v>182</v>
      </c>
      <c r="C22" s="100" t="s">
        <v>214</v>
      </c>
      <c r="D22" s="101">
        <v>0</v>
      </c>
      <c r="E22" s="101">
        <v>0</v>
      </c>
      <c r="F22" s="101">
        <v>25</v>
      </c>
      <c r="G22" s="119">
        <f t="shared" si="0"/>
        <v>25</v>
      </c>
    </row>
    <row r="23" spans="1:7">
      <c r="A23" s="129">
        <v>6.2</v>
      </c>
      <c r="B23" s="96" t="s">
        <v>182</v>
      </c>
      <c r="C23" s="100" t="s">
        <v>197</v>
      </c>
      <c r="D23" s="79">
        <v>10</v>
      </c>
      <c r="E23" s="101">
        <v>0</v>
      </c>
      <c r="F23" s="101">
        <v>135</v>
      </c>
      <c r="G23" s="119">
        <f t="shared" si="0"/>
        <v>145</v>
      </c>
    </row>
    <row r="24" spans="1:7" ht="30">
      <c r="A24" s="129" t="s">
        <v>221</v>
      </c>
      <c r="B24" s="96" t="s">
        <v>186</v>
      </c>
      <c r="C24" s="100" t="s">
        <v>222</v>
      </c>
      <c r="D24" s="101">
        <v>0</v>
      </c>
      <c r="E24" s="101">
        <v>0</v>
      </c>
      <c r="F24" s="101">
        <v>214</v>
      </c>
      <c r="G24" s="119">
        <f t="shared" si="0"/>
        <v>214</v>
      </c>
    </row>
    <row r="25" spans="1:7" ht="30">
      <c r="A25" s="129" t="s">
        <v>206</v>
      </c>
      <c r="B25" s="96" t="s">
        <v>186</v>
      </c>
      <c r="C25" s="100" t="s">
        <v>207</v>
      </c>
      <c r="D25" s="79">
        <v>3</v>
      </c>
      <c r="E25" s="101">
        <v>0</v>
      </c>
      <c r="F25" s="101">
        <f>3+1</f>
        <v>4</v>
      </c>
      <c r="G25" s="119">
        <f t="shared" si="0"/>
        <v>7</v>
      </c>
    </row>
    <row r="26" spans="1:7" ht="30">
      <c r="A26" s="129" t="s">
        <v>190</v>
      </c>
      <c r="B26" s="96" t="s">
        <v>186</v>
      </c>
      <c r="C26" s="100" t="s">
        <v>191</v>
      </c>
      <c r="D26" s="79">
        <v>1</v>
      </c>
      <c r="E26" s="101">
        <v>0</v>
      </c>
      <c r="F26" s="101">
        <v>1</v>
      </c>
      <c r="G26" s="119">
        <f t="shared" si="0"/>
        <v>2</v>
      </c>
    </row>
    <row r="27" spans="1:7" ht="30">
      <c r="A27" s="129" t="s">
        <v>208</v>
      </c>
      <c r="B27" s="96" t="s">
        <v>186</v>
      </c>
      <c r="C27" s="100" t="s">
        <v>209</v>
      </c>
      <c r="D27" s="79">
        <v>3</v>
      </c>
      <c r="E27" s="101">
        <v>0</v>
      </c>
      <c r="F27" s="101">
        <v>1</v>
      </c>
      <c r="G27" s="119">
        <f t="shared" si="0"/>
        <v>4</v>
      </c>
    </row>
    <row r="28" spans="1:7">
      <c r="A28" s="125" t="s">
        <v>244</v>
      </c>
      <c r="B28" s="126"/>
      <c r="C28" s="127"/>
      <c r="D28" s="118"/>
      <c r="E28" s="101"/>
      <c r="F28" s="120"/>
      <c r="G28" s="119"/>
    </row>
    <row r="29" spans="1:7">
      <c r="A29" s="129">
        <v>7.1</v>
      </c>
      <c r="B29" s="96" t="s">
        <v>182</v>
      </c>
      <c r="C29" s="100" t="s">
        <v>184</v>
      </c>
      <c r="D29" s="101">
        <v>219300000</v>
      </c>
      <c r="E29" s="101">
        <v>0</v>
      </c>
      <c r="F29" s="120">
        <v>0</v>
      </c>
      <c r="G29" s="119">
        <f t="shared" si="0"/>
        <v>219300000</v>
      </c>
    </row>
    <row r="30" spans="1:7">
      <c r="A30" s="130" t="s">
        <v>192</v>
      </c>
      <c r="B30" s="131" t="s">
        <v>186</v>
      </c>
      <c r="C30" s="132" t="s">
        <v>193</v>
      </c>
      <c r="D30" s="122">
        <v>995</v>
      </c>
      <c r="E30" s="122">
        <v>0</v>
      </c>
      <c r="F30" s="123">
        <v>0</v>
      </c>
      <c r="G30" s="124">
        <f t="shared" si="0"/>
        <v>995</v>
      </c>
    </row>
    <row r="31" spans="1:7">
      <c r="A31" s="79"/>
      <c r="B31" s="79"/>
      <c r="C31" s="79"/>
      <c r="D31" s="128"/>
      <c r="E31" s="79"/>
      <c r="F31" s="79"/>
      <c r="G31" s="79"/>
    </row>
    <row r="32" spans="1:7">
      <c r="A32" s="135">
        <v>2020</v>
      </c>
      <c r="B32" s="84"/>
      <c r="C32" s="80"/>
      <c r="D32" s="81"/>
    </row>
    <row r="33" spans="1:7">
      <c r="A33" s="113" t="s">
        <v>233</v>
      </c>
      <c r="B33" s="114" t="s">
        <v>177</v>
      </c>
      <c r="C33" s="114" t="s">
        <v>234</v>
      </c>
      <c r="D33" s="115" t="s">
        <v>235</v>
      </c>
      <c r="E33" s="115" t="s">
        <v>236</v>
      </c>
      <c r="F33" s="115" t="s">
        <v>237</v>
      </c>
      <c r="G33" s="116" t="s">
        <v>238</v>
      </c>
    </row>
    <row r="34" spans="1:7">
      <c r="A34" s="117" t="s">
        <v>239</v>
      </c>
      <c r="B34" s="126"/>
      <c r="C34" s="127"/>
      <c r="D34" s="118"/>
      <c r="E34" s="79"/>
      <c r="F34" s="79"/>
      <c r="G34" s="119"/>
    </row>
    <row r="35" spans="1:7">
      <c r="A35" s="129" t="s">
        <v>231</v>
      </c>
      <c r="B35" s="96" t="s">
        <v>186</v>
      </c>
      <c r="C35" s="100" t="s">
        <v>232</v>
      </c>
      <c r="D35" s="101">
        <v>0</v>
      </c>
      <c r="E35" s="101">
        <v>0</v>
      </c>
      <c r="F35" s="120">
        <v>1</v>
      </c>
      <c r="G35" s="119">
        <f>SUM(D35:F35)</f>
        <v>1</v>
      </c>
    </row>
    <row r="36" spans="1:7">
      <c r="A36" s="129" t="s">
        <v>226</v>
      </c>
      <c r="B36" s="96" t="s">
        <v>186</v>
      </c>
      <c r="C36" s="100" t="s">
        <v>227</v>
      </c>
      <c r="D36" s="101">
        <v>0</v>
      </c>
      <c r="E36" s="101">
        <v>3</v>
      </c>
      <c r="F36" s="120">
        <v>0</v>
      </c>
      <c r="G36" s="119">
        <f t="shared" ref="G36" si="1">SUM(D36:F36)</f>
        <v>3</v>
      </c>
    </row>
    <row r="37" spans="1:7">
      <c r="A37" s="117" t="s">
        <v>245</v>
      </c>
      <c r="B37" s="126"/>
      <c r="C37" s="127"/>
      <c r="D37" s="118"/>
      <c r="E37" s="101"/>
      <c r="F37" s="120"/>
      <c r="G37" s="119"/>
    </row>
    <row r="38" spans="1:7" ht="30">
      <c r="A38" s="129" t="s">
        <v>228</v>
      </c>
      <c r="B38" s="96" t="s">
        <v>186</v>
      </c>
      <c r="C38" s="100" t="s">
        <v>229</v>
      </c>
      <c r="D38" s="101">
        <v>0</v>
      </c>
      <c r="E38" s="101">
        <v>1</v>
      </c>
      <c r="F38" s="120">
        <v>0</v>
      </c>
      <c r="G38" s="119">
        <f t="shared" ref="G38" si="2">SUM(D38:F38)</f>
        <v>1</v>
      </c>
    </row>
    <row r="39" spans="1:7">
      <c r="A39" s="117" t="s">
        <v>243</v>
      </c>
      <c r="B39" s="126"/>
      <c r="C39" s="127"/>
      <c r="D39" s="101"/>
      <c r="E39" s="101"/>
      <c r="F39" s="120"/>
      <c r="G39" s="119"/>
    </row>
    <row r="40" spans="1:7">
      <c r="A40" s="129">
        <v>6.2</v>
      </c>
      <c r="B40" s="96" t="s">
        <v>182</v>
      </c>
      <c r="C40" s="100" t="s">
        <v>197</v>
      </c>
      <c r="D40" s="101">
        <v>0</v>
      </c>
      <c r="E40" s="101">
        <v>1</v>
      </c>
      <c r="F40" s="101">
        <v>0</v>
      </c>
      <c r="G40" s="119">
        <f t="shared" ref="G40:G41" si="3">SUM(D40:F40)</f>
        <v>1</v>
      </c>
    </row>
    <row r="41" spans="1:7" ht="30">
      <c r="A41" s="130" t="s">
        <v>221</v>
      </c>
      <c r="B41" s="131" t="s">
        <v>186</v>
      </c>
      <c r="C41" s="132" t="s">
        <v>222</v>
      </c>
      <c r="D41" s="122">
        <v>0</v>
      </c>
      <c r="E41" s="122">
        <v>0</v>
      </c>
      <c r="F41" s="123">
        <v>95</v>
      </c>
      <c r="G41" s="124">
        <f t="shared" si="3"/>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5287-830B-9D48-816F-E872130CC189}">
  <dimension ref="A1:D52"/>
  <sheetViews>
    <sheetView topLeftCell="A10" zoomScale="135" workbookViewId="0"/>
  </sheetViews>
  <sheetFormatPr baseColWidth="10" defaultColWidth="10.83203125" defaultRowHeight="16"/>
  <cols>
    <col min="1" max="2" width="10.83203125" style="82"/>
    <col min="3" max="3" width="65.33203125" style="82" customWidth="1"/>
    <col min="4" max="4" width="14.83203125" style="87" customWidth="1"/>
    <col min="5" max="16384" width="10.83203125" style="82"/>
  </cols>
  <sheetData>
    <row r="1" spans="1:4">
      <c r="A1" s="88" t="s">
        <v>0</v>
      </c>
      <c r="B1" s="79"/>
      <c r="C1" s="80"/>
      <c r="D1" s="81"/>
    </row>
    <row r="2" spans="1:4">
      <c r="A2" s="88" t="s">
        <v>246</v>
      </c>
      <c r="B2" s="79"/>
      <c r="C2" s="80"/>
      <c r="D2" s="81"/>
    </row>
    <row r="3" spans="1:4">
      <c r="A3" s="88" t="s">
        <v>174</v>
      </c>
      <c r="B3" s="79"/>
      <c r="C3" s="80"/>
      <c r="D3" s="81"/>
    </row>
    <row r="4" spans="1:4">
      <c r="A4" s="75" t="s">
        <v>247</v>
      </c>
      <c r="B4" s="79"/>
      <c r="C4" s="80"/>
      <c r="D4" s="81"/>
    </row>
    <row r="5" spans="1:4">
      <c r="A5" s="83"/>
      <c r="B5" s="84"/>
      <c r="C5" s="80"/>
      <c r="D5" s="81"/>
    </row>
    <row r="6" spans="1:4">
      <c r="A6" s="107" t="s">
        <v>176</v>
      </c>
      <c r="B6" s="107" t="s">
        <v>177</v>
      </c>
      <c r="C6" s="108" t="s">
        <v>178</v>
      </c>
      <c r="D6" s="109" t="s">
        <v>179</v>
      </c>
    </row>
    <row r="7" spans="1:4" s="85" customFormat="1" ht="15" customHeight="1">
      <c r="A7" s="90" t="s">
        <v>180</v>
      </c>
      <c r="B7" s="90"/>
      <c r="C7" s="102"/>
      <c r="D7" s="103"/>
    </row>
    <row r="8" spans="1:4" s="86" customFormat="1" ht="15" customHeight="1">
      <c r="A8" s="93" t="s">
        <v>248</v>
      </c>
      <c r="B8" s="93"/>
      <c r="C8" s="105"/>
      <c r="D8" s="137"/>
    </row>
    <row r="9" spans="1:4" s="138" customFormat="1" ht="15" customHeight="1">
      <c r="A9" s="96">
        <v>6.2</v>
      </c>
      <c r="B9" s="96" t="s">
        <v>182</v>
      </c>
      <c r="C9" s="100" t="s">
        <v>197</v>
      </c>
      <c r="D9" s="149">
        <v>3</v>
      </c>
    </row>
    <row r="10" spans="1:4" s="138" customFormat="1" ht="15" customHeight="1">
      <c r="A10" s="96" t="s">
        <v>200</v>
      </c>
      <c r="B10" s="96" t="s">
        <v>186</v>
      </c>
      <c r="C10" s="100" t="s">
        <v>201</v>
      </c>
      <c r="D10" s="149">
        <v>892.125</v>
      </c>
    </row>
    <row r="11" spans="1:4" s="138" customFormat="1" ht="15" customHeight="1">
      <c r="A11" s="96" t="s">
        <v>221</v>
      </c>
      <c r="B11" s="96" t="s">
        <v>186</v>
      </c>
      <c r="C11" s="100" t="s">
        <v>222</v>
      </c>
      <c r="D11" s="149">
        <v>2365</v>
      </c>
    </row>
    <row r="12" spans="1:4" s="138" customFormat="1" ht="15" customHeight="1">
      <c r="A12" s="96" t="s">
        <v>206</v>
      </c>
      <c r="B12" s="96" t="s">
        <v>186</v>
      </c>
      <c r="C12" s="100" t="s">
        <v>207</v>
      </c>
      <c r="D12" s="149">
        <v>2</v>
      </c>
    </row>
    <row r="13" spans="1:4" s="138" customFormat="1" ht="15" customHeight="1">
      <c r="A13" s="96" t="s">
        <v>249</v>
      </c>
      <c r="B13" s="96" t="s">
        <v>186</v>
      </c>
      <c r="C13" s="100" t="s">
        <v>250</v>
      </c>
      <c r="D13" s="149">
        <v>1</v>
      </c>
    </row>
    <row r="14" spans="1:4" s="138" customFormat="1" ht="15" customHeight="1">
      <c r="A14" s="96" t="s">
        <v>208</v>
      </c>
      <c r="B14" s="96" t="s">
        <v>186</v>
      </c>
      <c r="C14" s="100" t="s">
        <v>209</v>
      </c>
      <c r="D14" s="149">
        <v>3</v>
      </c>
    </row>
    <row r="15" spans="1:4" s="86" customFormat="1" ht="15" customHeight="1">
      <c r="A15" s="93" t="s">
        <v>251</v>
      </c>
      <c r="B15" s="93"/>
      <c r="C15" s="105"/>
      <c r="D15" s="150"/>
    </row>
    <row r="16" spans="1:4" s="138" customFormat="1" ht="15" customHeight="1">
      <c r="A16" s="96">
        <v>1.3</v>
      </c>
      <c r="B16" s="96" t="s">
        <v>182</v>
      </c>
      <c r="C16" s="100" t="s">
        <v>252</v>
      </c>
      <c r="D16" s="149">
        <v>46809.599999999999</v>
      </c>
    </row>
    <row r="17" spans="1:4" s="138" customFormat="1" ht="15" customHeight="1">
      <c r="A17" s="96">
        <v>5.0999999999999996</v>
      </c>
      <c r="B17" s="96" t="s">
        <v>182</v>
      </c>
      <c r="C17" s="100" t="s">
        <v>253</v>
      </c>
      <c r="D17" s="149">
        <v>127703.5</v>
      </c>
    </row>
    <row r="18" spans="1:4" s="138" customFormat="1" ht="15" customHeight="1">
      <c r="A18" s="96" t="s">
        <v>226</v>
      </c>
      <c r="B18" s="96" t="s">
        <v>186</v>
      </c>
      <c r="C18" s="100" t="s">
        <v>227</v>
      </c>
      <c r="D18" s="149">
        <v>4</v>
      </c>
    </row>
    <row r="19" spans="1:4" s="138" customFormat="1" ht="15" customHeight="1">
      <c r="A19" s="96" t="s">
        <v>254</v>
      </c>
      <c r="B19" s="96" t="s">
        <v>186</v>
      </c>
      <c r="C19" s="100" t="s">
        <v>255</v>
      </c>
      <c r="D19" s="149">
        <v>1</v>
      </c>
    </row>
    <row r="20" spans="1:4" s="138" customFormat="1" ht="15" customHeight="1">
      <c r="A20" s="96" t="s">
        <v>188</v>
      </c>
      <c r="B20" s="96" t="s">
        <v>186</v>
      </c>
      <c r="C20" s="100" t="s">
        <v>189</v>
      </c>
      <c r="D20" s="149">
        <v>4</v>
      </c>
    </row>
    <row r="21" spans="1:4" s="86" customFormat="1" ht="15" customHeight="1">
      <c r="A21" s="93" t="s">
        <v>256</v>
      </c>
      <c r="B21" s="93"/>
      <c r="C21" s="105"/>
      <c r="D21" s="150"/>
    </row>
    <row r="22" spans="1:4" s="138" customFormat="1" ht="15" customHeight="1">
      <c r="A22" s="96">
        <v>1.1000000000000001</v>
      </c>
      <c r="B22" s="96" t="s">
        <v>182</v>
      </c>
      <c r="C22" s="100" t="s">
        <v>195</v>
      </c>
      <c r="D22" s="149">
        <v>3834000</v>
      </c>
    </row>
    <row r="23" spans="1:4" s="138" customFormat="1" ht="15" customHeight="1">
      <c r="A23" s="96" t="s">
        <v>217</v>
      </c>
      <c r="B23" s="96" t="s">
        <v>186</v>
      </c>
      <c r="C23" s="100" t="s">
        <v>218</v>
      </c>
      <c r="D23" s="149">
        <v>1</v>
      </c>
    </row>
    <row r="24" spans="1:4" s="138" customFormat="1" ht="15" customHeight="1">
      <c r="A24" s="96" t="s">
        <v>200</v>
      </c>
      <c r="B24" s="96" t="s">
        <v>186</v>
      </c>
      <c r="C24" s="100" t="s">
        <v>201</v>
      </c>
      <c r="D24" s="149">
        <v>1226</v>
      </c>
    </row>
    <row r="25" spans="1:4" s="138" customFormat="1" ht="15" customHeight="1">
      <c r="A25" s="96" t="s">
        <v>221</v>
      </c>
      <c r="B25" s="96" t="s">
        <v>186</v>
      </c>
      <c r="C25" s="100" t="s">
        <v>222</v>
      </c>
      <c r="D25" s="149">
        <v>2132</v>
      </c>
    </row>
    <row r="26" spans="1:4" s="138" customFormat="1" ht="15" customHeight="1">
      <c r="A26" s="96" t="s">
        <v>190</v>
      </c>
      <c r="B26" s="96" t="s">
        <v>186</v>
      </c>
      <c r="C26" s="100" t="s">
        <v>191</v>
      </c>
      <c r="D26" s="149">
        <v>1</v>
      </c>
    </row>
    <row r="27" spans="1:4" s="138" customFormat="1" ht="15" customHeight="1">
      <c r="A27" s="96" t="s">
        <v>208</v>
      </c>
      <c r="B27" s="96" t="s">
        <v>186</v>
      </c>
      <c r="C27" s="100" t="s">
        <v>209</v>
      </c>
      <c r="D27" s="149">
        <v>1</v>
      </c>
    </row>
    <row r="28" spans="1:4" s="138" customFormat="1" ht="15" customHeight="1">
      <c r="A28" s="96" t="s">
        <v>257</v>
      </c>
      <c r="B28" s="96" t="s">
        <v>186</v>
      </c>
      <c r="C28" s="100" t="s">
        <v>258</v>
      </c>
      <c r="D28" s="149">
        <v>1</v>
      </c>
    </row>
    <row r="29" spans="1:4" s="86" customFormat="1" ht="15" customHeight="1">
      <c r="A29" s="93" t="s">
        <v>259</v>
      </c>
      <c r="B29" s="93"/>
      <c r="C29" s="105"/>
      <c r="D29" s="150"/>
    </row>
    <row r="30" spans="1:4" s="138" customFormat="1" ht="15" customHeight="1">
      <c r="A30" s="96">
        <v>1.1000000000000001</v>
      </c>
      <c r="B30" s="96" t="s">
        <v>182</v>
      </c>
      <c r="C30" s="100" t="s">
        <v>195</v>
      </c>
      <c r="D30" s="149">
        <v>634724</v>
      </c>
    </row>
    <row r="31" spans="1:4" s="138" customFormat="1" ht="15" customHeight="1">
      <c r="A31" s="96">
        <v>1.2</v>
      </c>
      <c r="B31" s="96" t="s">
        <v>182</v>
      </c>
      <c r="C31" s="100" t="s">
        <v>260</v>
      </c>
      <c r="D31" s="149">
        <v>150</v>
      </c>
    </row>
    <row r="32" spans="1:4" s="138" customFormat="1" ht="15" customHeight="1">
      <c r="A32" s="96">
        <v>1.3</v>
      </c>
      <c r="B32" s="96" t="s">
        <v>182</v>
      </c>
      <c r="C32" s="100" t="s">
        <v>252</v>
      </c>
      <c r="D32" s="149">
        <v>2940</v>
      </c>
    </row>
    <row r="33" spans="1:4" s="138" customFormat="1" ht="15" customHeight="1">
      <c r="A33" s="96" t="s">
        <v>198</v>
      </c>
      <c r="B33" s="96" t="s">
        <v>186</v>
      </c>
      <c r="C33" s="100" t="s">
        <v>199</v>
      </c>
      <c r="D33" s="149">
        <v>32311</v>
      </c>
    </row>
    <row r="34" spans="1:4" s="138" customFormat="1" ht="15" customHeight="1">
      <c r="A34" s="96" t="s">
        <v>261</v>
      </c>
      <c r="B34" s="96" t="s">
        <v>186</v>
      </c>
      <c r="C34" s="100" t="s">
        <v>262</v>
      </c>
      <c r="D34" s="149">
        <v>2059</v>
      </c>
    </row>
    <row r="35" spans="1:4" s="138" customFormat="1" ht="15" customHeight="1">
      <c r="A35" s="96" t="s">
        <v>221</v>
      </c>
      <c r="B35" s="96" t="s">
        <v>186</v>
      </c>
      <c r="C35" s="100" t="s">
        <v>222</v>
      </c>
      <c r="D35" s="149">
        <v>4968</v>
      </c>
    </row>
    <row r="36" spans="1:4" s="86" customFormat="1" ht="15" customHeight="1">
      <c r="A36" s="93" t="s">
        <v>263</v>
      </c>
      <c r="B36" s="93"/>
      <c r="C36" s="105"/>
      <c r="D36" s="150"/>
    </row>
    <row r="37" spans="1:4" s="138" customFormat="1" ht="15" customHeight="1">
      <c r="A37" s="96">
        <v>1.2</v>
      </c>
      <c r="B37" s="96" t="s">
        <v>182</v>
      </c>
      <c r="C37" s="100" t="s">
        <v>260</v>
      </c>
      <c r="D37" s="149">
        <v>312</v>
      </c>
    </row>
    <row r="38" spans="1:4" s="138" customFormat="1" ht="15" customHeight="1">
      <c r="A38" s="96">
        <v>2.2999999999999998</v>
      </c>
      <c r="B38" s="96" t="s">
        <v>182</v>
      </c>
      <c r="C38" s="100" t="s">
        <v>196</v>
      </c>
      <c r="D38" s="149">
        <v>8</v>
      </c>
    </row>
    <row r="39" spans="1:4" s="138" customFormat="1" ht="15" customHeight="1">
      <c r="A39" s="96">
        <v>4.0999999999999996</v>
      </c>
      <c r="B39" s="96" t="s">
        <v>182</v>
      </c>
      <c r="C39" s="100" t="s">
        <v>264</v>
      </c>
      <c r="D39" s="149">
        <v>154460</v>
      </c>
    </row>
    <row r="40" spans="1:4" s="85" customFormat="1">
      <c r="A40" s="110" t="s">
        <v>210</v>
      </c>
      <c r="B40" s="110"/>
      <c r="C40" s="111"/>
      <c r="D40" s="112" t="s">
        <v>166</v>
      </c>
    </row>
    <row r="41" spans="1:4" s="86" customFormat="1" ht="15" customHeight="1">
      <c r="A41" s="90" t="s">
        <v>211</v>
      </c>
      <c r="B41" s="93"/>
      <c r="C41" s="105"/>
      <c r="D41" s="106"/>
    </row>
    <row r="42" spans="1:4" s="86" customFormat="1" ht="15" customHeight="1">
      <c r="A42" s="93" t="s">
        <v>265</v>
      </c>
      <c r="B42" s="93"/>
      <c r="C42" s="105"/>
      <c r="D42" s="150"/>
    </row>
    <row r="43" spans="1:4" s="86" customFormat="1" ht="15" customHeight="1">
      <c r="A43" s="96" t="s">
        <v>266</v>
      </c>
      <c r="B43" s="96" t="s">
        <v>186</v>
      </c>
      <c r="C43" s="100" t="s">
        <v>267</v>
      </c>
      <c r="D43" s="149">
        <v>2</v>
      </c>
    </row>
    <row r="44" spans="1:4" s="86" customFormat="1" ht="15" customHeight="1">
      <c r="A44" s="96" t="s">
        <v>268</v>
      </c>
      <c r="B44" s="96" t="s">
        <v>186</v>
      </c>
      <c r="C44" s="100" t="s">
        <v>269</v>
      </c>
      <c r="D44" s="149">
        <v>1</v>
      </c>
    </row>
    <row r="45" spans="1:4" s="86" customFormat="1" ht="15" customHeight="1">
      <c r="A45" s="96" t="s">
        <v>221</v>
      </c>
      <c r="B45" s="96" t="s">
        <v>186</v>
      </c>
      <c r="C45" s="100" t="s">
        <v>222</v>
      </c>
      <c r="D45" s="149">
        <v>69</v>
      </c>
    </row>
    <row r="46" spans="1:4" s="86" customFormat="1" ht="15" customHeight="1">
      <c r="A46" s="93" t="s">
        <v>270</v>
      </c>
      <c r="B46" s="93"/>
      <c r="C46" s="105"/>
      <c r="D46" s="150"/>
    </row>
    <row r="47" spans="1:4" s="86" customFormat="1" ht="15" customHeight="1">
      <c r="A47" s="96" t="s">
        <v>215</v>
      </c>
      <c r="B47" s="96" t="s">
        <v>186</v>
      </c>
      <c r="C47" s="100" t="s">
        <v>216</v>
      </c>
      <c r="D47" s="149">
        <v>0</v>
      </c>
    </row>
    <row r="48" spans="1:4" s="86" customFormat="1" ht="15" customHeight="1">
      <c r="A48" s="96" t="s">
        <v>221</v>
      </c>
      <c r="B48" s="96" t="s">
        <v>186</v>
      </c>
      <c r="C48" s="100" t="s">
        <v>222</v>
      </c>
      <c r="D48" s="149">
        <v>50</v>
      </c>
    </row>
    <row r="49" spans="1:4" s="86" customFormat="1" ht="15" customHeight="1">
      <c r="A49" s="96" t="s">
        <v>206</v>
      </c>
      <c r="B49" s="96" t="s">
        <v>186</v>
      </c>
      <c r="C49" s="100" t="s">
        <v>207</v>
      </c>
      <c r="D49" s="136">
        <v>0</v>
      </c>
    </row>
    <row r="50" spans="1:4" s="86" customFormat="1" ht="15" customHeight="1">
      <c r="A50" s="96" t="s">
        <v>190</v>
      </c>
      <c r="B50" s="96" t="s">
        <v>186</v>
      </c>
      <c r="C50" s="100" t="s">
        <v>191</v>
      </c>
      <c r="D50" s="136">
        <v>1</v>
      </c>
    </row>
    <row r="51" spans="1:4" s="138" customFormat="1">
      <c r="D51" s="139"/>
    </row>
    <row r="52" spans="1:4" s="138" customFormat="1">
      <c r="D52" s="139"/>
    </row>
  </sheetData>
  <hyperlinks>
    <hyperlink ref="A4" r:id="rId1" xr:uid="{2452FA37-C162-9747-9915-6F5D0FC4011A}"/>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0C37-4B87-7442-B0FE-344390AC3129}">
  <dimension ref="A1:G71"/>
  <sheetViews>
    <sheetView tabSelected="1" topLeftCell="A36" zoomScale="91" zoomScaleNormal="91" workbookViewId="0">
      <selection activeCell="A45" sqref="A45:G71"/>
    </sheetView>
  </sheetViews>
  <sheetFormatPr baseColWidth="10" defaultColWidth="10.83203125" defaultRowHeight="16"/>
  <cols>
    <col min="1" max="1" width="14" style="82" customWidth="1"/>
    <col min="2" max="2" width="10.83203125" style="82"/>
    <col min="3" max="3" width="65.33203125" style="82" customWidth="1"/>
    <col min="4" max="4" width="14.83203125" style="147" customWidth="1"/>
    <col min="5" max="6" width="10.83203125" style="143"/>
    <col min="7" max="16384" width="10.83203125" style="82"/>
  </cols>
  <sheetData>
    <row r="1" spans="1:7">
      <c r="A1" s="88" t="s">
        <v>0</v>
      </c>
      <c r="B1" s="79"/>
      <c r="C1" s="80"/>
      <c r="D1" s="142"/>
    </row>
    <row r="2" spans="1:7">
      <c r="A2" s="88"/>
      <c r="B2" s="79"/>
      <c r="C2" s="80"/>
      <c r="D2" s="142"/>
    </row>
    <row r="3" spans="1:7">
      <c r="A3" s="135">
        <v>2019</v>
      </c>
      <c r="B3" s="84"/>
      <c r="C3" s="80"/>
      <c r="D3" s="142"/>
    </row>
    <row r="4" spans="1:7">
      <c r="A4" s="113" t="s">
        <v>233</v>
      </c>
      <c r="B4" s="114" t="s">
        <v>177</v>
      </c>
      <c r="C4" s="114" t="s">
        <v>234</v>
      </c>
      <c r="D4" s="115" t="s">
        <v>235</v>
      </c>
      <c r="E4" s="115" t="s">
        <v>236</v>
      </c>
      <c r="F4" s="115" t="s">
        <v>237</v>
      </c>
      <c r="G4" s="116" t="s">
        <v>238</v>
      </c>
    </row>
    <row r="5" spans="1:7">
      <c r="A5" s="117" t="s">
        <v>239</v>
      </c>
      <c r="B5" s="126"/>
      <c r="C5" s="127"/>
      <c r="D5" s="118"/>
      <c r="E5" s="144"/>
      <c r="F5" s="144"/>
      <c r="G5" s="119"/>
    </row>
    <row r="6" spans="1:7" ht="30">
      <c r="A6" s="129">
        <v>1.1000000000000001</v>
      </c>
      <c r="B6" s="96" t="s">
        <v>182</v>
      </c>
      <c r="C6" s="100" t="s">
        <v>195</v>
      </c>
      <c r="D6" s="101">
        <v>21058</v>
      </c>
      <c r="E6" s="101">
        <v>0</v>
      </c>
      <c r="F6" s="120">
        <v>0</v>
      </c>
      <c r="G6" s="119">
        <f>SUM(D6:F6)</f>
        <v>21058</v>
      </c>
    </row>
    <row r="7" spans="1:7">
      <c r="A7" s="129" t="s">
        <v>198</v>
      </c>
      <c r="B7" s="96" t="s">
        <v>186</v>
      </c>
      <c r="C7" s="100" t="s">
        <v>199</v>
      </c>
      <c r="D7" s="101">
        <v>5678</v>
      </c>
      <c r="E7" s="101">
        <v>0</v>
      </c>
      <c r="F7" s="120">
        <f>222+3000</f>
        <v>3222</v>
      </c>
      <c r="G7" s="119">
        <f t="shared" ref="G7:G30" si="0">SUM(D7:F7)</f>
        <v>8900</v>
      </c>
    </row>
    <row r="8" spans="1:7">
      <c r="A8" s="129" t="s">
        <v>215</v>
      </c>
      <c r="B8" s="96" t="s">
        <v>186</v>
      </c>
      <c r="C8" s="100" t="s">
        <v>216</v>
      </c>
      <c r="D8" s="101">
        <v>0</v>
      </c>
      <c r="E8" s="101">
        <v>0</v>
      </c>
      <c r="F8" s="101">
        <v>1</v>
      </c>
      <c r="G8" s="119">
        <f t="shared" si="0"/>
        <v>1</v>
      </c>
    </row>
    <row r="9" spans="1:7">
      <c r="A9" s="129" t="s">
        <v>217</v>
      </c>
      <c r="B9" s="96" t="s">
        <v>186</v>
      </c>
      <c r="C9" s="100" t="s">
        <v>218</v>
      </c>
      <c r="D9" s="101">
        <v>0</v>
      </c>
      <c r="E9" s="101">
        <v>0</v>
      </c>
      <c r="F9" s="101">
        <v>1</v>
      </c>
      <c r="G9" s="119">
        <f t="shared" si="0"/>
        <v>1</v>
      </c>
    </row>
    <row r="10" spans="1:7">
      <c r="A10" s="117" t="s">
        <v>240</v>
      </c>
      <c r="B10" s="126"/>
      <c r="C10" s="127"/>
      <c r="D10" s="121"/>
      <c r="E10" s="101"/>
      <c r="F10" s="120"/>
      <c r="G10" s="119"/>
    </row>
    <row r="11" spans="1:7">
      <c r="A11" s="129">
        <v>2.2999999999999998</v>
      </c>
      <c r="B11" s="96" t="s">
        <v>182</v>
      </c>
      <c r="C11" s="100" t="s">
        <v>196</v>
      </c>
      <c r="D11" s="101">
        <v>21</v>
      </c>
      <c r="E11" s="101">
        <v>0</v>
      </c>
      <c r="F11" s="120">
        <v>0</v>
      </c>
      <c r="G11" s="119">
        <f t="shared" si="0"/>
        <v>21</v>
      </c>
    </row>
    <row r="12" spans="1:7">
      <c r="A12" s="129" t="s">
        <v>200</v>
      </c>
      <c r="B12" s="96" t="s">
        <v>186</v>
      </c>
      <c r="C12" s="100" t="s">
        <v>201</v>
      </c>
      <c r="D12" s="101">
        <v>2479.9694976076553</v>
      </c>
      <c r="E12" s="101">
        <v>0</v>
      </c>
      <c r="F12" s="120">
        <v>92</v>
      </c>
      <c r="G12" s="119">
        <f t="shared" si="0"/>
        <v>2571.9694976076553</v>
      </c>
    </row>
    <row r="13" spans="1:7">
      <c r="A13" s="129" t="s">
        <v>202</v>
      </c>
      <c r="B13" s="96" t="s">
        <v>186</v>
      </c>
      <c r="C13" s="100" t="s">
        <v>203</v>
      </c>
      <c r="D13" s="101">
        <v>80</v>
      </c>
      <c r="E13" s="101">
        <v>0</v>
      </c>
      <c r="F13" s="120">
        <v>0</v>
      </c>
      <c r="G13" s="119">
        <f t="shared" si="0"/>
        <v>80</v>
      </c>
    </row>
    <row r="14" spans="1:7">
      <c r="A14" s="129" t="s">
        <v>219</v>
      </c>
      <c r="B14" s="96" t="s">
        <v>186</v>
      </c>
      <c r="C14" s="100" t="s">
        <v>220</v>
      </c>
      <c r="D14" s="101">
        <v>1</v>
      </c>
      <c r="E14" s="101"/>
      <c r="F14" s="120">
        <v>0</v>
      </c>
      <c r="G14" s="119">
        <f t="shared" si="0"/>
        <v>1</v>
      </c>
    </row>
    <row r="15" spans="1:7">
      <c r="A15" s="129" t="s">
        <v>204</v>
      </c>
      <c r="B15" s="96" t="s">
        <v>186</v>
      </c>
      <c r="C15" s="100" t="s">
        <v>205</v>
      </c>
      <c r="D15" s="101">
        <v>4</v>
      </c>
      <c r="E15" s="101">
        <v>0</v>
      </c>
      <c r="F15" s="120">
        <v>1</v>
      </c>
      <c r="G15" s="119">
        <f t="shared" si="0"/>
        <v>5</v>
      </c>
    </row>
    <row r="16" spans="1:7">
      <c r="A16" s="117" t="s">
        <v>241</v>
      </c>
      <c r="B16" s="126"/>
      <c r="C16" s="127"/>
      <c r="D16" s="118"/>
      <c r="E16" s="101"/>
      <c r="F16" s="120"/>
      <c r="G16" s="119"/>
    </row>
    <row r="17" spans="1:7">
      <c r="A17" s="129">
        <v>3.1</v>
      </c>
      <c r="B17" s="96" t="s">
        <v>182</v>
      </c>
      <c r="C17" s="100" t="s">
        <v>183</v>
      </c>
      <c r="D17" s="101">
        <v>2600000</v>
      </c>
      <c r="E17" s="101">
        <v>0</v>
      </c>
      <c r="F17" s="120">
        <v>0</v>
      </c>
      <c r="G17" s="119">
        <f t="shared" si="0"/>
        <v>2600000</v>
      </c>
    </row>
    <row r="18" spans="1:7">
      <c r="A18" s="129" t="s">
        <v>185</v>
      </c>
      <c r="B18" s="96" t="s">
        <v>186</v>
      </c>
      <c r="C18" s="100" t="s">
        <v>187</v>
      </c>
      <c r="D18" s="101">
        <v>1070</v>
      </c>
      <c r="E18" s="101">
        <v>0</v>
      </c>
      <c r="F18" s="120">
        <v>0</v>
      </c>
      <c r="G18" s="119">
        <f t="shared" si="0"/>
        <v>1070</v>
      </c>
    </row>
    <row r="19" spans="1:7">
      <c r="A19" s="117" t="s">
        <v>242</v>
      </c>
      <c r="B19" s="126"/>
      <c r="C19" s="127"/>
      <c r="D19" s="118"/>
      <c r="E19" s="101"/>
      <c r="F19" s="120"/>
      <c r="G19" s="119"/>
    </row>
    <row r="20" spans="1:7">
      <c r="A20" s="129" t="s">
        <v>188</v>
      </c>
      <c r="B20" s="96" t="s">
        <v>186</v>
      </c>
      <c r="C20" s="100" t="s">
        <v>189</v>
      </c>
      <c r="D20" s="101">
        <v>2</v>
      </c>
      <c r="E20" s="101">
        <v>0</v>
      </c>
      <c r="F20" s="120">
        <v>0</v>
      </c>
      <c r="G20" s="119">
        <f t="shared" si="0"/>
        <v>2</v>
      </c>
    </row>
    <row r="21" spans="1:7">
      <c r="A21" s="117" t="s">
        <v>243</v>
      </c>
      <c r="B21" s="126"/>
      <c r="C21" s="127"/>
      <c r="D21" s="121"/>
      <c r="E21" s="101"/>
      <c r="F21" s="120"/>
      <c r="G21" s="119"/>
    </row>
    <row r="22" spans="1:7">
      <c r="A22" s="129">
        <v>6.1</v>
      </c>
      <c r="B22" s="96" t="s">
        <v>182</v>
      </c>
      <c r="C22" s="100" t="s">
        <v>214</v>
      </c>
      <c r="D22" s="101">
        <v>0</v>
      </c>
      <c r="E22" s="101">
        <v>0</v>
      </c>
      <c r="F22" s="101">
        <v>25</v>
      </c>
      <c r="G22" s="119">
        <f t="shared" si="0"/>
        <v>25</v>
      </c>
    </row>
    <row r="23" spans="1:7">
      <c r="A23" s="129">
        <v>6.2</v>
      </c>
      <c r="B23" s="96" t="s">
        <v>182</v>
      </c>
      <c r="C23" s="100" t="s">
        <v>197</v>
      </c>
      <c r="D23" s="144">
        <v>10</v>
      </c>
      <c r="E23" s="101">
        <v>0</v>
      </c>
      <c r="F23" s="101">
        <v>135</v>
      </c>
      <c r="G23" s="119">
        <f t="shared" si="0"/>
        <v>145</v>
      </c>
    </row>
    <row r="24" spans="1:7" ht="30">
      <c r="A24" s="129" t="s">
        <v>221</v>
      </c>
      <c r="B24" s="96" t="s">
        <v>186</v>
      </c>
      <c r="C24" s="100" t="s">
        <v>222</v>
      </c>
      <c r="D24" s="101">
        <v>0</v>
      </c>
      <c r="E24" s="101">
        <v>0</v>
      </c>
      <c r="F24" s="101">
        <v>214</v>
      </c>
      <c r="G24" s="119">
        <f t="shared" si="0"/>
        <v>214</v>
      </c>
    </row>
    <row r="25" spans="1:7" ht="30">
      <c r="A25" s="129" t="s">
        <v>206</v>
      </c>
      <c r="B25" s="96" t="s">
        <v>186</v>
      </c>
      <c r="C25" s="100" t="s">
        <v>207</v>
      </c>
      <c r="D25" s="144">
        <v>3</v>
      </c>
      <c r="E25" s="101">
        <v>0</v>
      </c>
      <c r="F25" s="101">
        <f>3+1</f>
        <v>4</v>
      </c>
      <c r="G25" s="119">
        <f t="shared" si="0"/>
        <v>7</v>
      </c>
    </row>
    <row r="26" spans="1:7" ht="30">
      <c r="A26" s="129" t="s">
        <v>190</v>
      </c>
      <c r="B26" s="96" t="s">
        <v>186</v>
      </c>
      <c r="C26" s="100" t="s">
        <v>191</v>
      </c>
      <c r="D26" s="144">
        <v>1</v>
      </c>
      <c r="E26" s="101">
        <v>0</v>
      </c>
      <c r="F26" s="101">
        <v>1</v>
      </c>
      <c r="G26" s="119">
        <f t="shared" si="0"/>
        <v>2</v>
      </c>
    </row>
    <row r="27" spans="1:7" ht="30">
      <c r="A27" s="129" t="s">
        <v>208</v>
      </c>
      <c r="B27" s="96" t="s">
        <v>186</v>
      </c>
      <c r="C27" s="100" t="s">
        <v>209</v>
      </c>
      <c r="D27" s="144">
        <v>3</v>
      </c>
      <c r="E27" s="101">
        <v>0</v>
      </c>
      <c r="F27" s="101">
        <v>1</v>
      </c>
      <c r="G27" s="119">
        <f t="shared" si="0"/>
        <v>4</v>
      </c>
    </row>
    <row r="28" spans="1:7">
      <c r="A28" s="125" t="s">
        <v>244</v>
      </c>
      <c r="B28" s="126"/>
      <c r="C28" s="127"/>
      <c r="D28" s="118"/>
      <c r="E28" s="101"/>
      <c r="F28" s="120"/>
      <c r="G28" s="119"/>
    </row>
    <row r="29" spans="1:7">
      <c r="A29" s="129">
        <v>7.1</v>
      </c>
      <c r="B29" s="96" t="s">
        <v>182</v>
      </c>
      <c r="C29" s="100" t="s">
        <v>184</v>
      </c>
      <c r="D29" s="101">
        <v>219300000</v>
      </c>
      <c r="E29" s="101">
        <v>0</v>
      </c>
      <c r="F29" s="120">
        <v>0</v>
      </c>
      <c r="G29" s="119">
        <f t="shared" si="0"/>
        <v>219300000</v>
      </c>
    </row>
    <row r="30" spans="1:7">
      <c r="A30" s="130" t="s">
        <v>192</v>
      </c>
      <c r="B30" s="131" t="s">
        <v>186</v>
      </c>
      <c r="C30" s="132" t="s">
        <v>193</v>
      </c>
      <c r="D30" s="122">
        <v>995</v>
      </c>
      <c r="E30" s="122">
        <v>0</v>
      </c>
      <c r="F30" s="123">
        <v>0</v>
      </c>
      <c r="G30" s="124">
        <f t="shared" si="0"/>
        <v>995</v>
      </c>
    </row>
    <row r="31" spans="1:7">
      <c r="A31" s="79"/>
      <c r="B31" s="79"/>
      <c r="C31" s="79"/>
      <c r="D31" s="145"/>
      <c r="E31" s="144"/>
      <c r="F31" s="144"/>
      <c r="G31" s="79"/>
    </row>
    <row r="32" spans="1:7">
      <c r="A32" s="135">
        <v>2020</v>
      </c>
      <c r="B32" s="84"/>
      <c r="C32" s="80"/>
      <c r="D32" s="142"/>
    </row>
    <row r="33" spans="1:7">
      <c r="A33" s="113" t="s">
        <v>233</v>
      </c>
      <c r="B33" s="114" t="s">
        <v>177</v>
      </c>
      <c r="C33" s="114" t="s">
        <v>234</v>
      </c>
      <c r="D33" s="115" t="s">
        <v>235</v>
      </c>
      <c r="E33" s="115" t="s">
        <v>236</v>
      </c>
      <c r="F33" s="115" t="s">
        <v>237</v>
      </c>
      <c r="G33" s="116" t="s">
        <v>238</v>
      </c>
    </row>
    <row r="34" spans="1:7">
      <c r="A34" s="117" t="s">
        <v>239</v>
      </c>
      <c r="B34" s="126"/>
      <c r="C34" s="127"/>
      <c r="D34" s="118"/>
      <c r="E34" s="144"/>
      <c r="F34" s="144"/>
      <c r="G34" s="119"/>
    </row>
    <row r="35" spans="1:7">
      <c r="A35" s="129" t="s">
        <v>231</v>
      </c>
      <c r="B35" s="96" t="s">
        <v>186</v>
      </c>
      <c r="C35" s="100" t="s">
        <v>232</v>
      </c>
      <c r="D35" s="101">
        <v>0</v>
      </c>
      <c r="E35" s="101">
        <v>0</v>
      </c>
      <c r="F35" s="120">
        <v>1</v>
      </c>
      <c r="G35" s="119">
        <f>SUM(D35:F35)</f>
        <v>1</v>
      </c>
    </row>
    <row r="36" spans="1:7">
      <c r="A36" s="129" t="s">
        <v>226</v>
      </c>
      <c r="B36" s="96" t="s">
        <v>186</v>
      </c>
      <c r="C36" s="100" t="s">
        <v>227</v>
      </c>
      <c r="D36" s="101">
        <v>0</v>
      </c>
      <c r="E36" s="101">
        <v>3</v>
      </c>
      <c r="F36" s="120">
        <v>0</v>
      </c>
      <c r="G36" s="119">
        <f t="shared" ref="G36" si="1">SUM(D36:F36)</f>
        <v>3</v>
      </c>
    </row>
    <row r="37" spans="1:7">
      <c r="A37" s="117" t="s">
        <v>245</v>
      </c>
      <c r="B37" s="126"/>
      <c r="C37" s="127"/>
      <c r="D37" s="118"/>
      <c r="E37" s="101"/>
      <c r="F37" s="120"/>
      <c r="G37" s="119"/>
    </row>
    <row r="38" spans="1:7" ht="30">
      <c r="A38" s="129" t="s">
        <v>228</v>
      </c>
      <c r="B38" s="96" t="s">
        <v>186</v>
      </c>
      <c r="C38" s="100" t="s">
        <v>229</v>
      </c>
      <c r="D38" s="101">
        <v>0</v>
      </c>
      <c r="E38" s="101">
        <v>1</v>
      </c>
      <c r="F38" s="120">
        <v>0</v>
      </c>
      <c r="G38" s="119">
        <f t="shared" ref="G38" si="2">SUM(D38:F38)</f>
        <v>1</v>
      </c>
    </row>
    <row r="39" spans="1:7">
      <c r="A39" s="117" t="s">
        <v>243</v>
      </c>
      <c r="B39" s="126"/>
      <c r="C39" s="127"/>
      <c r="D39" s="101"/>
      <c r="E39" s="101"/>
      <c r="F39" s="120"/>
      <c r="G39" s="119"/>
    </row>
    <row r="40" spans="1:7">
      <c r="A40" s="129">
        <v>6.2</v>
      </c>
      <c r="B40" s="96" t="s">
        <v>182</v>
      </c>
      <c r="C40" s="100" t="s">
        <v>197</v>
      </c>
      <c r="D40" s="101">
        <v>0</v>
      </c>
      <c r="E40" s="101">
        <v>1</v>
      </c>
      <c r="F40" s="101">
        <v>0</v>
      </c>
      <c r="G40" s="119">
        <f t="shared" ref="G40:G41" si="3">SUM(D40:F40)</f>
        <v>1</v>
      </c>
    </row>
    <row r="41" spans="1:7" ht="30">
      <c r="A41" s="130" t="s">
        <v>221</v>
      </c>
      <c r="B41" s="131" t="s">
        <v>186</v>
      </c>
      <c r="C41" s="132" t="s">
        <v>222</v>
      </c>
      <c r="D41" s="122">
        <v>0</v>
      </c>
      <c r="E41" s="122">
        <v>0</v>
      </c>
      <c r="F41" s="123">
        <v>95</v>
      </c>
      <c r="G41" s="124">
        <f t="shared" si="3"/>
        <v>95</v>
      </c>
    </row>
    <row r="43" spans="1:7">
      <c r="A43" s="135">
        <v>2021</v>
      </c>
      <c r="B43" s="84"/>
      <c r="C43" s="80"/>
      <c r="D43" s="142"/>
    </row>
    <row r="44" spans="1:7">
      <c r="A44" s="113" t="s">
        <v>233</v>
      </c>
      <c r="B44" s="114" t="s">
        <v>177</v>
      </c>
      <c r="C44" s="114" t="s">
        <v>234</v>
      </c>
      <c r="D44" s="115" t="s">
        <v>235</v>
      </c>
      <c r="E44" s="115" t="s">
        <v>236</v>
      </c>
      <c r="F44" s="115" t="s">
        <v>237</v>
      </c>
      <c r="G44" s="116" t="s">
        <v>238</v>
      </c>
    </row>
    <row r="45" spans="1:7">
      <c r="A45" s="117" t="s">
        <v>239</v>
      </c>
      <c r="B45" s="126"/>
      <c r="C45" s="127"/>
      <c r="D45" s="118"/>
      <c r="E45" s="144"/>
      <c r="F45" s="144"/>
      <c r="G45" s="119"/>
    </row>
    <row r="46" spans="1:7" ht="30">
      <c r="A46" s="129">
        <v>1.1000000000000001</v>
      </c>
      <c r="B46" s="96" t="s">
        <v>182</v>
      </c>
      <c r="C46" s="100" t="s">
        <v>195</v>
      </c>
      <c r="D46" s="101">
        <f>3834000+'2021'!D30</f>
        <v>4468724</v>
      </c>
      <c r="E46" s="101">
        <v>0</v>
      </c>
      <c r="F46" s="120">
        <v>0</v>
      </c>
      <c r="G46" s="119">
        <f>SUM(D46:F46)</f>
        <v>4468724</v>
      </c>
    </row>
    <row r="47" spans="1:7">
      <c r="A47" s="129">
        <v>1.2</v>
      </c>
      <c r="B47" s="96" t="s">
        <v>182</v>
      </c>
      <c r="C47" s="100" t="s">
        <v>260</v>
      </c>
      <c r="D47" s="101">
        <f>150+'2021'!D37</f>
        <v>462</v>
      </c>
      <c r="E47" s="101">
        <v>0</v>
      </c>
      <c r="F47" s="120">
        <v>0</v>
      </c>
      <c r="G47" s="119">
        <f t="shared" ref="G47:G71" si="4">SUM(D47:F47)</f>
        <v>462</v>
      </c>
    </row>
    <row r="48" spans="1:7">
      <c r="A48" s="129">
        <v>1.3</v>
      </c>
      <c r="B48" s="96" t="s">
        <v>182</v>
      </c>
      <c r="C48" s="100" t="s">
        <v>252</v>
      </c>
      <c r="D48" s="101">
        <f>46809.6+'2021'!D32</f>
        <v>49749.599999999999</v>
      </c>
      <c r="E48" s="101">
        <v>0</v>
      </c>
      <c r="F48" s="120">
        <v>0</v>
      </c>
      <c r="G48" s="119">
        <f t="shared" si="4"/>
        <v>49749.599999999999</v>
      </c>
    </row>
    <row r="49" spans="1:7">
      <c r="A49" s="129" t="s">
        <v>198</v>
      </c>
      <c r="B49" s="96" t="s">
        <v>186</v>
      </c>
      <c r="C49" s="100" t="s">
        <v>199</v>
      </c>
      <c r="D49" s="101">
        <v>32311</v>
      </c>
      <c r="E49" s="101">
        <v>0</v>
      </c>
      <c r="F49" s="120">
        <v>0</v>
      </c>
      <c r="G49" s="119">
        <f t="shared" si="4"/>
        <v>32311</v>
      </c>
    </row>
    <row r="50" spans="1:7">
      <c r="A50" s="129" t="s">
        <v>217</v>
      </c>
      <c r="B50" s="96" t="s">
        <v>186</v>
      </c>
      <c r="C50" s="100" t="s">
        <v>218</v>
      </c>
      <c r="D50" s="101">
        <v>1</v>
      </c>
      <c r="E50" s="101">
        <v>0</v>
      </c>
      <c r="F50" s="120">
        <v>0</v>
      </c>
      <c r="G50" s="119">
        <f t="shared" si="4"/>
        <v>1</v>
      </c>
    </row>
    <row r="51" spans="1:7">
      <c r="A51" s="129" t="s">
        <v>266</v>
      </c>
      <c r="B51" s="96" t="s">
        <v>186</v>
      </c>
      <c r="C51" s="100" t="s">
        <v>267</v>
      </c>
      <c r="D51" s="146" t="s">
        <v>166</v>
      </c>
      <c r="E51" s="101">
        <v>0</v>
      </c>
      <c r="F51" s="101">
        <v>2</v>
      </c>
      <c r="G51" s="119">
        <f t="shared" si="4"/>
        <v>2</v>
      </c>
    </row>
    <row r="52" spans="1:7">
      <c r="A52" s="129" t="s">
        <v>268</v>
      </c>
      <c r="B52" s="96" t="s">
        <v>186</v>
      </c>
      <c r="C52" s="100" t="s">
        <v>269</v>
      </c>
      <c r="D52" s="146" t="s">
        <v>166</v>
      </c>
      <c r="E52" s="101">
        <v>0</v>
      </c>
      <c r="F52" s="101">
        <v>1</v>
      </c>
      <c r="G52" s="119">
        <f t="shared" si="4"/>
        <v>1</v>
      </c>
    </row>
    <row r="53" spans="1:7">
      <c r="A53" s="129" t="s">
        <v>226</v>
      </c>
      <c r="B53" s="96" t="s">
        <v>186</v>
      </c>
      <c r="C53" s="100" t="s">
        <v>227</v>
      </c>
      <c r="D53" s="101">
        <v>4</v>
      </c>
      <c r="E53" s="101">
        <v>0</v>
      </c>
      <c r="F53" s="101">
        <v>0</v>
      </c>
      <c r="G53" s="119">
        <f t="shared" si="4"/>
        <v>4</v>
      </c>
    </row>
    <row r="54" spans="1:7">
      <c r="A54" s="129" t="s">
        <v>254</v>
      </c>
      <c r="B54" s="96" t="s">
        <v>186</v>
      </c>
      <c r="C54" s="100" t="s">
        <v>255</v>
      </c>
      <c r="D54" s="101">
        <v>1</v>
      </c>
      <c r="E54" s="101">
        <v>0</v>
      </c>
      <c r="F54" s="101">
        <v>0</v>
      </c>
      <c r="G54" s="119">
        <f t="shared" si="4"/>
        <v>1</v>
      </c>
    </row>
    <row r="55" spans="1:7">
      <c r="A55" s="117" t="s">
        <v>240</v>
      </c>
      <c r="B55" s="126"/>
      <c r="C55" s="127"/>
      <c r="D55" s="121"/>
      <c r="E55" s="101"/>
      <c r="F55" s="101"/>
      <c r="G55" s="119"/>
    </row>
    <row r="56" spans="1:7">
      <c r="A56" s="129">
        <v>2.2999999999999998</v>
      </c>
      <c r="B56" s="96" t="s">
        <v>182</v>
      </c>
      <c r="C56" s="100" t="s">
        <v>196</v>
      </c>
      <c r="D56" s="101">
        <v>8</v>
      </c>
      <c r="E56" s="101">
        <v>0</v>
      </c>
      <c r="F56" s="120">
        <v>0</v>
      </c>
      <c r="G56" s="119">
        <f t="shared" si="4"/>
        <v>8</v>
      </c>
    </row>
    <row r="57" spans="1:7">
      <c r="A57" s="129" t="s">
        <v>200</v>
      </c>
      <c r="B57" s="96" t="s">
        <v>186</v>
      </c>
      <c r="C57" s="100" t="s">
        <v>201</v>
      </c>
      <c r="D57" s="101">
        <f>892.125+'2021'!D24</f>
        <v>2118.125</v>
      </c>
      <c r="E57" s="101">
        <v>0</v>
      </c>
      <c r="F57" s="120">
        <v>0</v>
      </c>
      <c r="G57" s="119">
        <f t="shared" si="4"/>
        <v>2118.125</v>
      </c>
    </row>
    <row r="58" spans="1:7">
      <c r="A58" s="129" t="s">
        <v>261</v>
      </c>
      <c r="B58" s="96" t="s">
        <v>186</v>
      </c>
      <c r="C58" s="100" t="s">
        <v>262</v>
      </c>
      <c r="D58" s="101">
        <v>2059</v>
      </c>
      <c r="E58" s="101">
        <v>0</v>
      </c>
      <c r="F58" s="120">
        <v>0</v>
      </c>
      <c r="G58" s="119">
        <f t="shared" si="4"/>
        <v>2059</v>
      </c>
    </row>
    <row r="59" spans="1:7">
      <c r="A59" s="140" t="s">
        <v>245</v>
      </c>
      <c r="B59" s="126"/>
      <c r="C59" s="127"/>
      <c r="D59" s="118"/>
      <c r="E59" s="101"/>
      <c r="F59" s="120"/>
      <c r="G59" s="119"/>
    </row>
    <row r="60" spans="1:7">
      <c r="A60" s="129">
        <v>4.0999999999999996</v>
      </c>
      <c r="B60" s="96" t="s">
        <v>182</v>
      </c>
      <c r="C60" s="100" t="s">
        <v>264</v>
      </c>
      <c r="D60" s="101">
        <v>154460</v>
      </c>
      <c r="E60" s="101">
        <v>0</v>
      </c>
      <c r="F60" s="120">
        <v>0</v>
      </c>
      <c r="G60" s="119">
        <f t="shared" si="4"/>
        <v>154460</v>
      </c>
    </row>
    <row r="61" spans="1:7">
      <c r="A61" s="117" t="s">
        <v>242</v>
      </c>
      <c r="B61" s="126"/>
      <c r="C61" s="127"/>
      <c r="D61" s="118"/>
      <c r="E61" s="101"/>
      <c r="F61" s="120"/>
      <c r="G61" s="119"/>
    </row>
    <row r="62" spans="1:7">
      <c r="A62" s="129">
        <v>5.0999999999999996</v>
      </c>
      <c r="B62" s="96" t="s">
        <v>182</v>
      </c>
      <c r="C62" s="100" t="s">
        <v>253</v>
      </c>
      <c r="D62" s="101">
        <v>127703.5</v>
      </c>
      <c r="E62" s="101">
        <v>0</v>
      </c>
      <c r="F62" s="120">
        <v>0</v>
      </c>
      <c r="G62" s="119">
        <f t="shared" si="4"/>
        <v>127703.5</v>
      </c>
    </row>
    <row r="63" spans="1:7">
      <c r="A63" s="129" t="s">
        <v>188</v>
      </c>
      <c r="B63" s="96" t="s">
        <v>186</v>
      </c>
      <c r="C63" s="100" t="s">
        <v>189</v>
      </c>
      <c r="D63" s="101">
        <v>4</v>
      </c>
      <c r="E63" s="101">
        <v>0</v>
      </c>
      <c r="F63" s="120">
        <v>0</v>
      </c>
      <c r="G63" s="119">
        <f t="shared" si="4"/>
        <v>4</v>
      </c>
    </row>
    <row r="64" spans="1:7">
      <c r="A64" s="117" t="s">
        <v>243</v>
      </c>
      <c r="B64" s="126"/>
      <c r="C64" s="127"/>
      <c r="D64" s="121"/>
      <c r="E64" s="101"/>
      <c r="F64" s="120"/>
      <c r="G64" s="119"/>
    </row>
    <row r="65" spans="1:7">
      <c r="A65" s="129">
        <v>6.2</v>
      </c>
      <c r="B65" s="96" t="s">
        <v>182</v>
      </c>
      <c r="C65" s="100" t="s">
        <v>197</v>
      </c>
      <c r="D65" s="144">
        <v>3</v>
      </c>
      <c r="E65" s="101">
        <v>0</v>
      </c>
      <c r="F65" s="120">
        <v>0</v>
      </c>
      <c r="G65" s="119">
        <f t="shared" si="4"/>
        <v>3</v>
      </c>
    </row>
    <row r="66" spans="1:7" ht="30">
      <c r="A66" s="129" t="s">
        <v>221</v>
      </c>
      <c r="B66" s="96" t="s">
        <v>186</v>
      </c>
      <c r="C66" s="100" t="s">
        <v>222</v>
      </c>
      <c r="D66" s="101">
        <f>2365+'2021'!D25+'2021'!D35</f>
        <v>9465</v>
      </c>
      <c r="E66" s="101">
        <v>0</v>
      </c>
      <c r="F66" s="120">
        <f>'2021'!D45+'2021'!D48</f>
        <v>119</v>
      </c>
      <c r="G66" s="119">
        <f t="shared" si="4"/>
        <v>9584</v>
      </c>
    </row>
    <row r="67" spans="1:7" ht="30">
      <c r="A67" s="129" t="s">
        <v>206</v>
      </c>
      <c r="B67" s="96" t="s">
        <v>186</v>
      </c>
      <c r="C67" s="100" t="s">
        <v>207</v>
      </c>
      <c r="D67" s="144">
        <v>2</v>
      </c>
      <c r="E67" s="101">
        <v>0</v>
      </c>
      <c r="F67" s="141">
        <v>0</v>
      </c>
      <c r="G67" s="119">
        <f t="shared" si="4"/>
        <v>2</v>
      </c>
    </row>
    <row r="68" spans="1:7" ht="30">
      <c r="A68" s="129" t="s">
        <v>249</v>
      </c>
      <c r="B68" s="96" t="s">
        <v>186</v>
      </c>
      <c r="C68" s="100" t="s">
        <v>250</v>
      </c>
      <c r="D68" s="144">
        <v>1</v>
      </c>
      <c r="E68" s="101">
        <v>0</v>
      </c>
      <c r="F68" s="120">
        <v>0</v>
      </c>
      <c r="G68" s="119">
        <f t="shared" si="4"/>
        <v>1</v>
      </c>
    </row>
    <row r="69" spans="1:7" ht="30">
      <c r="A69" s="129" t="s">
        <v>190</v>
      </c>
      <c r="B69" s="96" t="s">
        <v>186</v>
      </c>
      <c r="C69" s="100" t="s">
        <v>191</v>
      </c>
      <c r="D69" s="144">
        <v>1</v>
      </c>
      <c r="E69" s="101">
        <v>0</v>
      </c>
      <c r="F69" s="120">
        <f>'2021'!D50</f>
        <v>1</v>
      </c>
      <c r="G69" s="119">
        <f t="shared" si="4"/>
        <v>2</v>
      </c>
    </row>
    <row r="70" spans="1:7" ht="30">
      <c r="A70" s="129" t="s">
        <v>208</v>
      </c>
      <c r="B70" s="96" t="s">
        <v>186</v>
      </c>
      <c r="C70" s="100" t="s">
        <v>209</v>
      </c>
      <c r="D70" s="144">
        <f>3+'2021'!D27</f>
        <v>4</v>
      </c>
      <c r="E70" s="101">
        <v>0</v>
      </c>
      <c r="F70" s="120">
        <v>0</v>
      </c>
      <c r="G70" s="119">
        <f t="shared" si="4"/>
        <v>4</v>
      </c>
    </row>
    <row r="71" spans="1:7" ht="30">
      <c r="A71" s="130" t="s">
        <v>257</v>
      </c>
      <c r="B71" s="131" t="s">
        <v>186</v>
      </c>
      <c r="C71" s="132" t="s">
        <v>258</v>
      </c>
      <c r="D71" s="148">
        <v>1</v>
      </c>
      <c r="E71" s="122">
        <v>0</v>
      </c>
      <c r="F71" s="123">
        <v>0</v>
      </c>
      <c r="G71" s="124">
        <f t="shared" si="4"/>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91ABDC-AEA7-48B3-ABDF-298A5FEB694E}">
  <ds:schemaRefs>
    <ds:schemaRef ds:uri="http://www.w3.org/XML/1998/namespace"/>
    <ds:schemaRef ds:uri="http://schemas.microsoft.com/office/2006/metadata/properties"/>
    <ds:schemaRef ds:uri="a4fb19f8-e303-47ed-b2f8-d8a5044c492f"/>
    <ds:schemaRef ds:uri="http://schemas.openxmlformats.org/package/2006/metadata/core-properties"/>
    <ds:schemaRef ds:uri="http://schemas.microsoft.com/office/2006/documentManagement/types"/>
    <ds:schemaRef ds:uri="http://purl.org/dc/elements/1.1/"/>
    <ds:schemaRef ds:uri="http://purl.org/dc/terms/"/>
    <ds:schemaRef ds:uri="http://schemas.microsoft.com/office/infopath/2007/PartnerControls"/>
    <ds:schemaRef ds:uri="600e8ff9-9ee0-49b5-be24-8a4cae0e22ab"/>
    <ds:schemaRef ds:uri="c1fdd505-2570-46c2-bd04-3e0f2d874cf5"/>
    <ds:schemaRef ds:uri="http://purl.org/dc/dcmitype/"/>
  </ds:schemaRefs>
</ds:datastoreItem>
</file>

<file path=customXml/itemProps2.xml><?xml version="1.0" encoding="utf-8"?>
<ds:datastoreItem xmlns:ds="http://schemas.openxmlformats.org/officeDocument/2006/customXml" ds:itemID="{184F43E9-3548-40BF-9ECC-11A9CE572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A83B7-4BDD-4EB2-A00D-1C036A6856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2019-04-10T05:56:30Z</dcterms:created>
  <dcterms:modified xsi:type="dcterms:W3CDTF">2022-05-24T09:51:10Z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