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0" documentId="13_ncr:1_{1D24713A-56BA-FE4B-B49D-398022442550}" xr6:coauthVersionLast="47" xr6:coauthVersionMax="48" xr10:uidLastSave="{00000000-0000-0000-0000-000000000000}"/>
  <bookViews>
    <workbookView xWindow="820" yWindow="4120" windowWidth="16260" windowHeight="11080" firstSheet="4" activeTab="5" xr2:uid="{00000000-000D-0000-FFFF-FFFF00000000}"/>
  </bookViews>
  <sheets>
    <sheet name="2010-2018" sheetId="1" r:id="rId1"/>
    <sheet name="2019" sheetId="2" r:id="rId2"/>
    <sheet name="2020" sheetId="4" r:id="rId3"/>
    <sheet name="2019-2020 Aggregate" sheetId="3" r:id="rId4"/>
    <sheet name="2021" sheetId="5" r:id="rId5"/>
    <sheet name="2019-2021 Aggregate"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6" i="6" l="1"/>
  <c r="G38" i="6"/>
  <c r="G40" i="6"/>
  <c r="G42" i="6"/>
  <c r="G44" i="6"/>
  <c r="G45" i="6"/>
  <c r="G46" i="6"/>
  <c r="G47" i="6"/>
  <c r="G48" i="6"/>
  <c r="G49" i="6"/>
  <c r="G50" i="6"/>
  <c r="G34" i="6"/>
  <c r="D37" i="6"/>
  <c r="G37" i="6" s="1"/>
  <c r="D35" i="6"/>
  <c r="G35" i="6" s="1"/>
  <c r="D48" i="6"/>
  <c r="D45" i="6"/>
  <c r="G29" i="6"/>
  <c r="G28" i="6"/>
  <c r="G26" i="6"/>
  <c r="G25" i="6"/>
  <c r="F24" i="6"/>
  <c r="G24" i="6" s="1"/>
  <c r="G23" i="6"/>
  <c r="G21" i="6"/>
  <c r="G19" i="6"/>
  <c r="G17" i="6"/>
  <c r="G12" i="6"/>
  <c r="F11" i="6"/>
  <c r="G11" i="6" s="1"/>
  <c r="F10" i="6"/>
  <c r="G10" i="6" s="1"/>
  <c r="G8" i="6"/>
  <c r="F7" i="6"/>
  <c r="G7" i="6" s="1"/>
  <c r="F6" i="6"/>
  <c r="G6" i="6" s="1"/>
  <c r="G28" i="3"/>
  <c r="G24" i="3"/>
  <c r="F24" i="3"/>
  <c r="G17" i="3"/>
  <c r="G29" i="3"/>
  <c r="G26" i="3"/>
  <c r="G25" i="3"/>
  <c r="G23" i="3"/>
  <c r="G21" i="3"/>
  <c r="G19" i="3"/>
  <c r="F7" i="3"/>
  <c r="G7" i="3"/>
  <c r="G8" i="3"/>
  <c r="F10" i="3"/>
  <c r="G10" i="3"/>
  <c r="F11" i="3"/>
  <c r="G11" i="3"/>
  <c r="G12" i="3"/>
  <c r="F6" i="3"/>
  <c r="G6" i="3"/>
</calcChain>
</file>

<file path=xl/sharedStrings.xml><?xml version="1.0" encoding="utf-8"?>
<sst xmlns="http://schemas.openxmlformats.org/spreadsheetml/2006/main" count="842" uniqueCount="297">
  <si>
    <t>INDONESIA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</si>
  <si>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</si>
  <si>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</si>
  <si>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</si>
  <si>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</si>
  <si>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</si>
  <si>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</si>
  <si>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</si>
  <si>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</si>
  <si>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</si>
  <si>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</si>
  <si>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</si>
  <si>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</si>
  <si>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</si>
  <si>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</si>
  <si>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</si>
  <si>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</si>
  <si>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</si>
  <si>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</si>
  <si>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</si>
  <si>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</si>
  <si>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</si>
  <si>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</si>
  <si>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</si>
  <si>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</si>
  <si>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</si>
  <si>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</si>
  <si>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</si>
  <si>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</si>
  <si>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</si>
  <si>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</si>
  <si>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</si>
  <si>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</si>
  <si>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</si>
  <si>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</si>
  <si>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</si>
  <si>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</si>
  <si>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</si>
  <si>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</si>
  <si>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</si>
  <si>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</si>
  <si>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</si>
  <si>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</si>
  <si>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</si>
  <si>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</si>
  <si>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</si>
  <si>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</si>
  <si>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</si>
  <si>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</si>
  <si>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</si>
  <si>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</si>
  <si>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</si>
  <si>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</si>
  <si>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</si>
  <si>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</si>
  <si>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</si>
  <si>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</si>
  <si>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</si>
  <si>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</si>
  <si>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</si>
  <si>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</si>
  <si>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</si>
  <si>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</si>
  <si>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</si>
  <si>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</si>
  <si>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</si>
  <si>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</si>
  <si>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</si>
  <si>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</si>
  <si>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</si>
  <si>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</si>
  <si>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</si>
  <si>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</si>
  <si>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</si>
  <si>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</si>
  <si>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</si>
  <si>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</si>
  <si>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</si>
  <si>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</si>
  <si>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</si>
  <si>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</si>
  <si>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</si>
  <si>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</si>
  <si>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</si>
  <si>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</si>
  <si>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</si>
  <si>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</si>
  <si>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Rural Infrastructure Support Project</t>
  </si>
  <si>
    <t>Indonesia</t>
  </si>
  <si>
    <t>Project</t>
  </si>
  <si>
    <t>S</t>
  </si>
  <si>
    <t>ADF</t>
  </si>
  <si>
    <t>No</t>
  </si>
  <si>
    <t>Yes</t>
  </si>
  <si>
    <t>State Audit Reform Sector Development Program</t>
  </si>
  <si>
    <t>35144-01</t>
  </si>
  <si>
    <t>Program</t>
  </si>
  <si>
    <t>OCR</t>
  </si>
  <si>
    <t>Marine &amp; Coastal Resources Management</t>
  </si>
  <si>
    <t>Decentralized Health Services Project</t>
  </si>
  <si>
    <t>35144-013</t>
  </si>
  <si>
    <t>Govt of Netherlands</t>
  </si>
  <si>
    <t>Netherlands</t>
  </si>
  <si>
    <t>Road Rehabilitation-2 Project</t>
  </si>
  <si>
    <t>Countercyclical Support</t>
  </si>
  <si>
    <t>CSF</t>
  </si>
  <si>
    <t xml:space="preserve">G0002 </t>
  </si>
  <si>
    <t>Earthquake and Tsunami Emergency Support Project</t>
  </si>
  <si>
    <t>Others</t>
  </si>
  <si>
    <t>Neighborhood Upgrading and Shelter Sector Project</t>
  </si>
  <si>
    <t>Poor Farmers’ Income Improvement Through Innovation Project</t>
  </si>
  <si>
    <t xml:space="preserve">S </t>
  </si>
  <si>
    <t>7224/2214</t>
  </si>
  <si>
    <t>Tangguh Liquefied Natural Gas Project</t>
  </si>
  <si>
    <t>38919-014</t>
  </si>
  <si>
    <t>Loan</t>
  </si>
  <si>
    <t>NS</t>
  </si>
  <si>
    <t>Decentralized Basic Education Project (L)</t>
  </si>
  <si>
    <t>31137-013</t>
  </si>
  <si>
    <t>G0047</t>
  </si>
  <si>
    <t>Decentralized Basic Education Project (G)</t>
  </si>
  <si>
    <t>31137-023</t>
  </si>
  <si>
    <t>Sustainable Capacity Building for Decentralization Project</t>
  </si>
  <si>
    <t xml:space="preserve">35261-013 </t>
  </si>
  <si>
    <t>Local Government Finance and Government Reform Sector Development Program</t>
  </si>
  <si>
    <t>36541-013</t>
  </si>
  <si>
    <t>Local Government Finance and Government Reform Sector Development Project</t>
  </si>
  <si>
    <t>36541-023</t>
  </si>
  <si>
    <t>Rural Infrastructure Support to the PNPM Mandiri Project</t>
  </si>
  <si>
    <t>40247-013</t>
  </si>
  <si>
    <t>Coral Reef Rehabilitation and Management Project Phase II</t>
  </si>
  <si>
    <t>32176-013</t>
  </si>
  <si>
    <t>2488/ 2595/ 2723</t>
  </si>
  <si>
    <t>Fourth Development Policy Support Program</t>
  </si>
  <si>
    <t>43092-013</t>
  </si>
  <si>
    <t>Community Water Services and Health Project</t>
  </si>
  <si>
    <t>34152-013</t>
  </si>
  <si>
    <t>7282/2432</t>
  </si>
  <si>
    <t>Bank Mandiri</t>
  </si>
  <si>
    <t>42905-014</t>
  </si>
  <si>
    <t>7262/2349</t>
  </si>
  <si>
    <t>PT Pam Lyonnaise Jaya (West Jakarta Water Supply)</t>
  </si>
  <si>
    <t>41913-014</t>
  </si>
  <si>
    <t xml:space="preserve">Second Decentralized Health Services Project
</t>
  </si>
  <si>
    <t>Madrasah Education Development Project</t>
  </si>
  <si>
    <t>Rural Infrastructure Support to the PNPM Mandiri Project II</t>
  </si>
  <si>
    <t>2064/G4299</t>
  </si>
  <si>
    <t>Participatory Irrigation Sector Project</t>
  </si>
  <si>
    <t>Sector Project</t>
  </si>
  <si>
    <t xml:space="preserve">Govt of Netherlands </t>
  </si>
  <si>
    <t>2065/G4299</t>
  </si>
  <si>
    <t>Renewable Energy Development Sector Project</t>
  </si>
  <si>
    <t>Sustainable Aquaculture Development for Food Security and Poverty Reduction Project</t>
  </si>
  <si>
    <t>35183-013</t>
  </si>
  <si>
    <t>2379/2577</t>
  </si>
  <si>
    <t>Capital Market Development Program Cluster</t>
  </si>
  <si>
    <t>32507-013/32057-023</t>
  </si>
  <si>
    <t>Program cluster</t>
  </si>
  <si>
    <t>Power Transmission Improvement Sector Project</t>
  </si>
  <si>
    <t>35139-013</t>
  </si>
  <si>
    <t>Nutrition Improvement through Community Empowerment Project</t>
  </si>
  <si>
    <t>38117-013</t>
  </si>
  <si>
    <t>Vocational Education Strengthening Project</t>
  </si>
  <si>
    <t>33409-013</t>
  </si>
  <si>
    <t>Project Loan</t>
  </si>
  <si>
    <t>2478/2786</t>
  </si>
  <si>
    <t xml:space="preserve">Second Local Government Finance and Governance </t>
  </si>
  <si>
    <t>38264-013/42208-013</t>
  </si>
  <si>
    <t>Acquisition and Securitization of Motor Loan Porftolios by Deutsche Bank AG</t>
  </si>
  <si>
    <t>40927-014</t>
  </si>
  <si>
    <t>Loan/guarantee</t>
  </si>
  <si>
    <t xml:space="preserve">Poverty Reduction and Millennium Development Goals Acceleration Program </t>
  </si>
  <si>
    <t>40003-013</t>
  </si>
  <si>
    <t>Program loan</t>
  </si>
  <si>
    <t>Regular OCR</t>
  </si>
  <si>
    <t>Indonesian Infrastructure Financing Facility Company Project</t>
  </si>
  <si>
    <t>42109-013</t>
  </si>
  <si>
    <t>Project loan</t>
  </si>
  <si>
    <t>Urban Sanitation and Rural Infrastructure Support to the PNPM Mandiri Project</t>
  </si>
  <si>
    <t>43255-013</t>
  </si>
  <si>
    <t>Financial Market Development and Integration Program</t>
  </si>
  <si>
    <t>44252-013</t>
  </si>
  <si>
    <t>2263/2264/2475/2708/0064-G</t>
  </si>
  <si>
    <t>Infrastructure Reform Sector Development Program (Subprograms 1, 2, and 3, and an Infrastructure Project Development Facility)</t>
  </si>
  <si>
    <t xml:space="preserve">40009-013/ 40009-023/ 40009-033/40009-043
</t>
  </si>
  <si>
    <t>Sector Development Program/Project</t>
  </si>
  <si>
    <t>Government of Netherlands</t>
  </si>
  <si>
    <t>2619/8245/0198-G</t>
  </si>
  <si>
    <t>Java–Bali Electricity Distribution Performance Improvement Project</t>
  </si>
  <si>
    <t>40061-013</t>
  </si>
  <si>
    <t>CEFPF, AFD</t>
  </si>
  <si>
    <t>2740/7793</t>
  </si>
  <si>
    <t>Indonesia Eximbank</t>
  </si>
  <si>
    <t>44906-014/44133-012</t>
  </si>
  <si>
    <t>NA</t>
  </si>
  <si>
    <t>International Commercial Banks</t>
  </si>
  <si>
    <t>2942/3068</t>
  </si>
  <si>
    <t>Inclusive Growth through Improved Connectivity Program (Subprograms 1 and 2)</t>
  </si>
  <si>
    <t>46093-001/ 46093-004</t>
  </si>
  <si>
    <t>0027/2500/2501/0216</t>
  </si>
  <si>
    <t>Integrated Citarum Water Resources Management Investment Program</t>
  </si>
  <si>
    <t>37049-013/37049-023</t>
  </si>
  <si>
    <t>MFF/Project</t>
  </si>
  <si>
    <t>GEF=Global
Environment Facility; Multi-Donor Trust Fund under the Water Financing Partnership Facility</t>
  </si>
  <si>
    <t>COL</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</si>
  <si>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</si>
  <si>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</si>
  <si>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</si>
  <si>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</si>
  <si>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</si>
  <si>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</si>
  <si>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</si>
  <si>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</si>
  <si>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</si>
  <si>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</si>
  <si>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</si>
  <si>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</si>
  <si>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</si>
  <si>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</si>
  <si>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t>
  </si>
  <si>
    <t>B. Nonsovereign operation</t>
  </si>
  <si>
    <t>C. Technical assistance</t>
  </si>
  <si>
    <t>Aligning Asian Development Bank and Country Systems for Improved Project Performance</t>
  </si>
  <si>
    <t>RFI</t>
  </si>
  <si>
    <t>Entities with improved management functions and financial stability (number) </t>
  </si>
  <si>
    <t>6.1.1</t>
  </si>
  <si>
    <t>TI</t>
  </si>
  <si>
    <t>Government officials with increased capacity to design, implement, monitor, and evaluate relevant measures (number)</t>
  </si>
  <si>
    <t>6.1.4</t>
  </si>
  <si>
    <t>Transparency and accountability measures in procurement and financial management supported in implementation (number) </t>
  </si>
  <si>
    <t>Institutional Strengthening of Baluran and Bali Barat National Park Authorities to Address Biodiversity Conservation</t>
  </si>
  <si>
    <t>3.2.4</t>
  </si>
  <si>
    <t>National and subnational disaster risk reduction and/or management plans supported in implementation (number) </t>
  </si>
  <si>
    <t>Strengthening Performance Management System in the Ministry of National Development Planning (BAPPENAS)</t>
  </si>
  <si>
    <t>Sustainable and Inclusive Energy Program</t>
  </si>
  <si>
    <t>3.1.5</t>
  </si>
  <si>
    <t>Low-carbon solutions promoted and implemented (number) </t>
  </si>
  <si>
    <t xml:space="preserve">Sustainable Forest and Biodiversity Management in Borneo </t>
  </si>
  <si>
    <t>3.3.4</t>
  </si>
  <si>
    <t>Solutions to conserve, restore, and/or enhance terrestrial, coastal, and marine areas implemented (number) </t>
  </si>
  <si>
    <t>2020 Development Effectiveness Review</t>
  </si>
  <si>
    <t>https://www.adb.org/documents/development-effectiveness-review-2020-report</t>
  </si>
  <si>
    <t>Precautionary Financing Facility</t>
  </si>
  <si>
    <t>6.1.3</t>
  </si>
  <si>
    <t>Measures supported in implementation that promote resilience and responsiveness to economic shocks in a timely manner (number) </t>
  </si>
  <si>
    <t>Regional Roads Development Project</t>
  </si>
  <si>
    <t>5.1.1</t>
  </si>
  <si>
    <t>Rural infrastructure assets established or improved (number)</t>
  </si>
  <si>
    <t>7.1.1</t>
  </si>
  <si>
    <t>Transport and ICT connectivity assets established or improved (number)</t>
  </si>
  <si>
    <t>Enhancing the Regulatory Framework of Financial Sector Development and Oversight</t>
  </si>
  <si>
    <t>6.1.2</t>
  </si>
  <si>
    <t>Measures supported in implementation to improve capacity of public organizations to promote the private sector and finance sector (number)</t>
  </si>
  <si>
    <t>Strengthening the Local Government Bond Market</t>
  </si>
  <si>
    <t>Sustainable Infrastructure Assistance Program</t>
  </si>
  <si>
    <t>3.3.2</t>
  </si>
  <si>
    <t>Solutions to enhance pollution control and resource efficiency implemented (number) </t>
  </si>
  <si>
    <t>4.2.1</t>
  </si>
  <si>
    <t>Measures to improve regulatory, legal, and institutional environment for better planning supported in implementation (number)</t>
  </si>
  <si>
    <t>7.1.2</t>
  </si>
  <si>
    <t>Measures to improve the efficiency and/or productivity of cross-border connectivity supported in implementation (number) </t>
  </si>
  <si>
    <t>Pillar/Sub-pillar</t>
  </si>
  <si>
    <t>Indicator name</t>
  </si>
  <si>
    <t>SOV</t>
  </si>
  <si>
    <t>NSO</t>
  </si>
  <si>
    <t>TA</t>
  </si>
  <si>
    <t>Total</t>
  </si>
  <si>
    <t>OP 3: Tackilng Climate Change, Building Climate and Disaster Resilience, and Enhancing Environmental Sustainability</t>
  </si>
  <si>
    <t>OP 6: Strengthening Governance and Institutional Capacity</t>
  </si>
  <si>
    <t>OP 3: Tackilng Climate Change, Building Resilience, and Enhancing Environmental Sustainability</t>
  </si>
  <si>
    <t>OP 4. Making Cities More Livable</t>
  </si>
  <si>
    <t>OP 5: Promoting Rural Development and Food Security</t>
  </si>
  <si>
    <t>OP 7: Fostering Regional Cooperation and Integration</t>
  </si>
  <si>
    <t>2021 Development Effectiveness Review</t>
  </si>
  <si>
    <t>https://www.adb.org/documents/development-effectiveness-review-2021-report</t>
  </si>
  <si>
    <t>Electricity Grid Strengthening—Sumatra Program</t>
  </si>
  <si>
    <t>Poor and vulnerable people with improved standards of living (number)</t>
  </si>
  <si>
    <t>Entities with improved service delivery (number) </t>
  </si>
  <si>
    <t>1.3.1</t>
  </si>
  <si>
    <t>Infrastructure assets established or improved (number)</t>
  </si>
  <si>
    <t>3.1.1</t>
  </si>
  <si>
    <t>Additional climate finance mobilized ($) </t>
  </si>
  <si>
    <t>Financial Market Development and Inclusion Program</t>
  </si>
  <si>
    <t>1.3.3</t>
  </si>
  <si>
    <t>Measures for increased inclusiveness supported in implementation (number)</t>
  </si>
  <si>
    <t>2.3.2</t>
  </si>
  <si>
    <t>Measures on gender equality supported in implementation (number)</t>
  </si>
  <si>
    <t>6.2.1</t>
  </si>
  <si>
    <t>Service delivery standards adopted and/or supported in implementation by government and/or private entities (number)</t>
  </si>
  <si>
    <t>Fiscal and Public Expenditure Management Program</t>
  </si>
  <si>
    <t>People benefiting from improved health services, education services, or social protection (number)</t>
  </si>
  <si>
    <t>1.1.3</t>
  </si>
  <si>
    <t>Social protection schemes established or improved (number)</t>
  </si>
  <si>
    <t>Java–Bali 500-Kilovolt Power Transmission Crossing Project</t>
  </si>
  <si>
    <t>Strengthening Knowledge Sharing in Indonesia</t>
  </si>
  <si>
    <t>OP 1:  Addressing Remaining Poverty and Reducing Inequalities</t>
  </si>
  <si>
    <t>OP 2: Accelerating Progress in Gender Equality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</si>
</sst>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30">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rgb="FF9C0006"/>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b/>
      <sz val="10"/>
      <color rgb="FF0070C0"/>
      <name val="Calibri"/>
      <family val="2"/>
      <scheme val="minor"/>
    </font>
    <font>
      <b/>
      <sz val="12"/>
      <color rgb="FF0070C0"/>
      <name val="Calibri Bold"/>
    </font>
    <font>
      <b/>
      <i/>
      <sz val="12"/>
      <color theme="1"/>
      <name val="Calibri"/>
      <family val="2"/>
      <scheme val="minor"/>
    </font>
  </fonts>
  <fills count="18">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indexed="9"/>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6" fillId="0" borderId="0" applyFont="0" applyFill="0" applyBorder="0" applyAlignment="0" applyProtection="0"/>
    <xf numFmtId="0" fontId="5" fillId="2" borderId="0" applyNumberFormat="0" applyBorder="0" applyAlignment="0" applyProtection="0"/>
    <xf numFmtId="0" fontId="10" fillId="0" borderId="0" applyNumberFormat="0" applyFill="0" applyBorder="0" applyAlignment="0" applyProtection="0"/>
    <xf numFmtId="0" fontId="6" fillId="0" borderId="0"/>
    <xf numFmtId="43" fontId="4" fillId="0" borderId="0" applyFont="0" applyFill="0" applyBorder="0" applyAlignment="0" applyProtection="0"/>
    <xf numFmtId="0" fontId="14" fillId="0" borderId="0" applyNumberFormat="0" applyFill="0" applyBorder="0" applyAlignment="0" applyProtection="0"/>
    <xf numFmtId="0" fontId="3" fillId="0" borderId="0"/>
    <xf numFmtId="43" fontId="3" fillId="0" borderId="0" applyFont="0" applyFill="0" applyBorder="0" applyAlignment="0" applyProtection="0"/>
    <xf numFmtId="0" fontId="1" fillId="0" borderId="0"/>
  </cellStyleXfs>
  <cellXfs count="177">
    <xf numFmtId="0" fontId="0" fillId="0" borderId="0" xfId="0"/>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164" fontId="8" fillId="3" borderId="0" xfId="1" applyNumberFormat="1" applyFont="1" applyFill="1"/>
    <xf numFmtId="0" fontId="8" fillId="3" borderId="0" xfId="1" applyNumberFormat="1" applyFont="1" applyFill="1"/>
    <xf numFmtId="164" fontId="8" fillId="3" borderId="0" xfId="1" applyNumberFormat="1" applyFont="1" applyFill="1" applyAlignment="1">
      <alignment horizontal="left"/>
    </xf>
    <xf numFmtId="164" fontId="8" fillId="3" borderId="0" xfId="1" applyNumberFormat="1" applyFont="1" applyFill="1" applyAlignment="1">
      <alignment horizontal="center"/>
    </xf>
    <xf numFmtId="164" fontId="8" fillId="3" borderId="0" xfId="1" applyNumberFormat="1" applyFont="1" applyFill="1" applyAlignment="1">
      <alignment horizontal="right"/>
    </xf>
    <xf numFmtId="3" fontId="7" fillId="0" borderId="1" xfId="0" applyNumberFormat="1" applyFont="1" applyBorder="1"/>
    <xf numFmtId="37" fontId="7" fillId="0" borderId="1" xfId="1" applyNumberFormat="1" applyFont="1" applyBorder="1"/>
    <xf numFmtId="37" fontId="7" fillId="0" borderId="1" xfId="1" applyNumberFormat="1" applyFont="1" applyFill="1" applyBorder="1" applyAlignment="1">
      <alignment horizontal="right"/>
    </xf>
    <xf numFmtId="0" fontId="7" fillId="0" borderId="1" xfId="0" applyFont="1" applyBorder="1" applyAlignment="1">
      <alignment horizontal="center"/>
    </xf>
    <xf numFmtId="1" fontId="9" fillId="0" borderId="1" xfId="1" applyNumberFormat="1" applyFont="1" applyBorder="1" applyAlignment="1">
      <alignment horizontal="left"/>
    </xf>
    <xf numFmtId="1" fontId="9" fillId="0" borderId="1" xfId="1" applyNumberFormat="1" applyFont="1" applyBorder="1" applyAlignment="1">
      <alignment horizontal="center"/>
    </xf>
    <xf numFmtId="1" fontId="9" fillId="0" borderId="1" xfId="1" applyNumberFormat="1" applyFont="1" applyBorder="1"/>
    <xf numFmtId="1" fontId="9" fillId="0" borderId="1" xfId="0" applyNumberFormat="1" applyFont="1" applyBorder="1"/>
    <xf numFmtId="0" fontId="9" fillId="0" borderId="1" xfId="0" applyFont="1" applyBorder="1" applyAlignment="1">
      <alignment horizontal="right" vertical="top"/>
    </xf>
    <xf numFmtId="0" fontId="9" fillId="0" borderId="1" xfId="0" applyFont="1" applyBorder="1" applyAlignment="1">
      <alignment horizontal="center" vertical="top"/>
    </xf>
    <xf numFmtId="165" fontId="9" fillId="0" borderId="1" xfId="0" applyNumberFormat="1" applyFont="1" applyBorder="1" applyAlignment="1">
      <alignment horizontal="center" vertical="center"/>
    </xf>
    <xf numFmtId="0" fontId="9" fillId="0" borderId="1" xfId="0" applyFont="1" applyBorder="1" applyAlignment="1">
      <alignment horizontal="center"/>
    </xf>
    <xf numFmtId="0" fontId="7" fillId="0" borderId="1" xfId="0" applyFont="1" applyBorder="1" applyAlignment="1">
      <alignment horizontal="left"/>
    </xf>
    <xf numFmtId="166" fontId="7" fillId="0" borderId="1" xfId="1" applyNumberFormat="1" applyFont="1" applyFill="1" applyBorder="1" applyAlignment="1">
      <alignment horizontal="right"/>
    </xf>
    <xf numFmtId="166" fontId="7" fillId="0" borderId="1" xfId="0" applyNumberFormat="1" applyFont="1" applyBorder="1" applyAlignment="1">
      <alignment horizontal="right"/>
    </xf>
    <xf numFmtId="166" fontId="7" fillId="0" borderId="1" xfId="0" applyNumberFormat="1" applyFont="1" applyBorder="1"/>
    <xf numFmtId="1" fontId="9" fillId="0" borderId="1" xfId="0" applyNumberFormat="1" applyFont="1" applyBorder="1" applyAlignment="1">
      <alignment horizontal="right"/>
    </xf>
    <xf numFmtId="167" fontId="11" fillId="0" borderId="1" xfId="3" applyNumberFormat="1" applyFont="1" applyBorder="1" applyAlignment="1">
      <alignment horizontal="center" vertical="top"/>
    </xf>
    <xf numFmtId="167" fontId="7" fillId="0" borderId="1" xfId="0" applyNumberFormat="1" applyFont="1" applyBorder="1" applyAlignment="1">
      <alignment horizontal="center"/>
    </xf>
    <xf numFmtId="167" fontId="11" fillId="0" borderId="1" xfId="3" applyNumberFormat="1" applyFont="1" applyFill="1" applyBorder="1" applyAlignment="1">
      <alignment horizontal="center" vertical="top"/>
    </xf>
    <xf numFmtId="167" fontId="11" fillId="4" borderId="1" xfId="3" applyNumberFormat="1" applyFont="1" applyFill="1" applyBorder="1" applyAlignment="1">
      <alignment horizontal="center" vertical="top"/>
    </xf>
    <xf numFmtId="37" fontId="7" fillId="0" borderId="1" xfId="1" applyNumberFormat="1" applyFont="1" applyFill="1" applyBorder="1"/>
    <xf numFmtId="1" fontId="9" fillId="0" borderId="1" xfId="1" applyNumberFormat="1" applyFont="1" applyFill="1" applyBorder="1" applyAlignment="1">
      <alignment horizontal="left"/>
    </xf>
    <xf numFmtId="1" fontId="9" fillId="0" borderId="1" xfId="1" applyNumberFormat="1" applyFont="1" applyFill="1" applyBorder="1" applyAlignment="1">
      <alignment horizontal="center"/>
    </xf>
    <xf numFmtId="1" fontId="9" fillId="0" borderId="1" xfId="1" applyNumberFormat="1" applyFont="1" applyFill="1" applyBorder="1"/>
    <xf numFmtId="0" fontId="9" fillId="0" borderId="1" xfId="3" applyFont="1" applyFill="1" applyBorder="1" applyAlignment="1">
      <alignment horizontal="right" vertical="top" wrapText="1"/>
    </xf>
    <xf numFmtId="0" fontId="9" fillId="0" borderId="1" xfId="3" applyFont="1" applyFill="1" applyBorder="1" applyAlignment="1">
      <alignment horizontal="center" vertical="top" wrapText="1"/>
    </xf>
    <xf numFmtId="167" fontId="9" fillId="0" borderId="1" xfId="3" applyNumberFormat="1" applyFont="1" applyFill="1" applyBorder="1" applyAlignment="1">
      <alignment horizontal="center" vertical="top" wrapText="1"/>
    </xf>
    <xf numFmtId="0" fontId="9" fillId="0" borderId="1" xfId="4" applyFont="1" applyBorder="1" applyAlignment="1">
      <alignment horizontal="center"/>
    </xf>
    <xf numFmtId="0" fontId="7" fillId="0" borderId="1" xfId="0" quotePrefix="1" applyFont="1" applyBorder="1" applyAlignment="1">
      <alignment horizontal="left"/>
    </xf>
    <xf numFmtId="0" fontId="9" fillId="5" borderId="1" xfId="3" applyFont="1" applyFill="1" applyBorder="1" applyAlignment="1">
      <alignment horizontal="right" wrapText="1"/>
    </xf>
    <xf numFmtId="0" fontId="9" fillId="5" borderId="1" xfId="3" applyFont="1" applyFill="1" applyBorder="1" applyAlignment="1">
      <alignment horizontal="center" wrapText="1"/>
    </xf>
    <xf numFmtId="15" fontId="9" fillId="0" borderId="1" xfId="4" applyNumberFormat="1" applyFont="1" applyBorder="1" applyAlignment="1">
      <alignment horizontal="center"/>
    </xf>
    <xf numFmtId="167" fontId="9" fillId="0" borderId="1" xfId="4" applyNumberFormat="1" applyFont="1" applyBorder="1" applyAlignment="1">
      <alignment horizontal="center"/>
    </xf>
    <xf numFmtId="3" fontId="7" fillId="0" borderId="1" xfId="1" applyNumberFormat="1" applyFont="1" applyFill="1" applyBorder="1" applyAlignment="1">
      <alignment horizontal="right"/>
    </xf>
    <xf numFmtId="168" fontId="7" fillId="0" borderId="1" xfId="1" applyNumberFormat="1" applyFont="1" applyFill="1" applyBorder="1" applyAlignment="1">
      <alignment horizontal="center"/>
    </xf>
    <xf numFmtId="1" fontId="9" fillId="0" borderId="1" xfId="1" applyNumberFormat="1" applyFont="1" applyFill="1" applyBorder="1" applyAlignment="1">
      <alignment horizontal="left" vertical="top"/>
    </xf>
    <xf numFmtId="1" fontId="9" fillId="0" borderId="1" xfId="1" applyNumberFormat="1" applyFont="1" applyFill="1" applyBorder="1" applyAlignment="1">
      <alignment horizontal="center" vertical="top"/>
    </xf>
    <xf numFmtId="1" fontId="9" fillId="0" borderId="1" xfId="1" applyNumberFormat="1" applyFont="1" applyFill="1" applyBorder="1" applyAlignment="1">
      <alignment vertical="top"/>
    </xf>
    <xf numFmtId="1" fontId="9" fillId="0" borderId="1" xfId="1" applyNumberFormat="1" applyFont="1" applyFill="1" applyBorder="1" applyAlignment="1">
      <alignment horizontal="right"/>
    </xf>
    <xf numFmtId="1" fontId="9" fillId="0" borderId="1" xfId="1" applyNumberFormat="1" applyFont="1" applyFill="1" applyBorder="1" applyAlignment="1">
      <alignment vertical="top" wrapText="1"/>
    </xf>
    <xf numFmtId="1" fontId="9" fillId="0" borderId="1" xfId="2" applyNumberFormat="1" applyFont="1" applyFill="1" applyBorder="1" applyAlignment="1">
      <alignment vertical="top" wrapText="1"/>
    </xf>
    <xf numFmtId="0" fontId="9" fillId="0" borderId="1" xfId="2" applyFont="1" applyFill="1" applyBorder="1" applyAlignment="1">
      <alignment horizontal="right" vertical="top" wrapText="1"/>
    </xf>
    <xf numFmtId="0" fontId="9" fillId="0" borderId="1" xfId="2" applyFont="1" applyFill="1" applyBorder="1" applyAlignment="1">
      <alignment horizontal="center" vertical="top" wrapText="1"/>
    </xf>
    <xf numFmtId="169" fontId="9" fillId="0" borderId="1" xfId="0" applyNumberFormat="1" applyFont="1" applyBorder="1" applyAlignment="1">
      <alignment horizontal="center"/>
    </xf>
    <xf numFmtId="15" fontId="9" fillId="0" borderId="1" xfId="2" quotePrefix="1" applyNumberFormat="1" applyFont="1" applyFill="1" applyBorder="1" applyAlignment="1">
      <alignment horizontal="center" vertical="top" wrapText="1"/>
    </xf>
    <xf numFmtId="1" fontId="9" fillId="0" borderId="1" xfId="2" applyNumberFormat="1" applyFont="1" applyFill="1" applyBorder="1" applyAlignment="1">
      <alignment vertical="top"/>
    </xf>
    <xf numFmtId="167" fontId="9" fillId="0" borderId="1" xfId="2" applyNumberFormat="1" applyFont="1" applyFill="1" applyBorder="1" applyAlignment="1">
      <alignment horizontal="center" vertical="top"/>
    </xf>
    <xf numFmtId="167" fontId="9" fillId="0" borderId="1" xfId="2" quotePrefix="1" applyNumberFormat="1" applyFont="1" applyFill="1" applyBorder="1" applyAlignment="1">
      <alignment horizontal="center" vertical="top" wrapText="1"/>
    </xf>
    <xf numFmtId="0" fontId="9" fillId="0" borderId="1" xfId="0" applyFont="1" applyBorder="1" applyAlignment="1">
      <alignment horizontal="right"/>
    </xf>
    <xf numFmtId="15" fontId="9" fillId="0" borderId="1" xfId="0" applyNumberFormat="1" applyFont="1" applyBorder="1" applyAlignment="1">
      <alignment horizontal="center"/>
    </xf>
    <xf numFmtId="1" fontId="9" fillId="0" borderId="1" xfId="5" applyNumberFormat="1" applyFont="1" applyFill="1" applyBorder="1"/>
    <xf numFmtId="164" fontId="9" fillId="0" borderId="1" xfId="1" applyNumberFormat="1" applyFont="1" applyFill="1" applyBorder="1" applyAlignment="1">
      <alignment horizontal="left"/>
    </xf>
    <xf numFmtId="164" fontId="9" fillId="0" borderId="1" xfId="1" applyNumberFormat="1" applyFont="1" applyFill="1" applyBorder="1" applyAlignment="1">
      <alignment horizontal="center"/>
    </xf>
    <xf numFmtId="164" fontId="9" fillId="0" borderId="1" xfId="1" applyNumberFormat="1" applyFont="1" applyFill="1" applyBorder="1" applyAlignment="1">
      <alignment horizontal="right"/>
    </xf>
    <xf numFmtId="164" fontId="9" fillId="0" borderId="1" xfId="1" applyNumberFormat="1" applyFont="1" applyFill="1" applyBorder="1"/>
    <xf numFmtId="167" fontId="9" fillId="0" borderId="1" xfId="0" applyNumberFormat="1" applyFont="1" applyBorder="1" applyAlignment="1">
      <alignment horizontal="center"/>
    </xf>
    <xf numFmtId="3" fontId="7" fillId="0" borderId="1" xfId="0" applyNumberFormat="1" applyFont="1" applyBorder="1" applyAlignment="1">
      <alignment vertical="top"/>
    </xf>
    <xf numFmtId="3" fontId="7" fillId="0" borderId="1" xfId="5" applyNumberFormat="1" applyFont="1" applyFill="1" applyBorder="1" applyAlignment="1">
      <alignment horizontal="right"/>
    </xf>
    <xf numFmtId="0" fontId="7" fillId="0" borderId="1" xfId="0" applyFont="1" applyBorder="1" applyAlignment="1">
      <alignment horizontal="right"/>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5" borderId="1" xfId="0" applyFont="1" applyFill="1" applyBorder="1" applyAlignment="1">
      <alignment horizontal="left" vertical="center" wrapText="1"/>
    </xf>
    <xf numFmtId="0" fontId="12"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8" fillId="0" borderId="0" xfId="0" applyFont="1"/>
    <xf numFmtId="0" fontId="8" fillId="0" borderId="0" xfId="0" applyFont="1" applyAlignment="1">
      <alignment horizontal="right"/>
    </xf>
    <xf numFmtId="0" fontId="8" fillId="0" borderId="0" xfId="0" applyFont="1" applyAlignment="1">
      <alignment wrapText="1"/>
    </xf>
    <xf numFmtId="0" fontId="10" fillId="0" borderId="0" xfId="0" applyFont="1"/>
    <xf numFmtId="0" fontId="10" fillId="0" borderId="0" xfId="0" applyFont="1" applyAlignment="1">
      <alignment horizontal="right"/>
    </xf>
    <xf numFmtId="0" fontId="10" fillId="0" borderId="0" xfId="0" applyFont="1" applyAlignment="1">
      <alignment horizontal="left"/>
    </xf>
    <xf numFmtId="0" fontId="10" fillId="0" borderId="0" xfId="0" applyFont="1" applyAlignment="1">
      <alignment horizontal="center"/>
    </xf>
    <xf numFmtId="0" fontId="13" fillId="0" borderId="0" xfId="0" applyFont="1"/>
    <xf numFmtId="0" fontId="10" fillId="0" borderId="0" xfId="0" applyFont="1" applyAlignment="1">
      <alignment wrapText="1"/>
    </xf>
    <xf numFmtId="0" fontId="14" fillId="0" borderId="0" xfId="6" applyFill="1"/>
    <xf numFmtId="0" fontId="15" fillId="0" borderId="0" xfId="0" applyFont="1"/>
    <xf numFmtId="0" fontId="16" fillId="0" borderId="0" xfId="0" quotePrefix="1" applyFont="1"/>
    <xf numFmtId="0" fontId="17" fillId="0" borderId="0" xfId="0" applyFont="1"/>
    <xf numFmtId="0" fontId="19" fillId="0" borderId="0" xfId="7" applyFont="1"/>
    <xf numFmtId="0" fontId="19" fillId="0" borderId="0" xfId="7" applyFont="1" applyAlignment="1">
      <alignment wrapText="1"/>
    </xf>
    <xf numFmtId="164" fontId="19" fillId="0" borderId="0" xfId="8" applyNumberFormat="1" applyFont="1"/>
    <xf numFmtId="0" fontId="3" fillId="0" borderId="0" xfId="7"/>
    <xf numFmtId="0" fontId="20" fillId="0" borderId="0" xfId="7" applyFont="1" applyAlignment="1">
      <alignment vertical="center"/>
    </xf>
    <xf numFmtId="0" fontId="20" fillId="0" borderId="0" xfId="7" applyFont="1"/>
    <xf numFmtId="0" fontId="18" fillId="0" borderId="0" xfId="7" applyFont="1"/>
    <xf numFmtId="0" fontId="22" fillId="0" borderId="0" xfId="7" applyFont="1"/>
    <xf numFmtId="164" fontId="0" fillId="0" borderId="0" xfId="8" applyNumberFormat="1" applyFont="1"/>
    <xf numFmtId="0" fontId="23" fillId="0" borderId="0" xfId="0" applyFont="1"/>
    <xf numFmtId="0" fontId="24" fillId="0" borderId="0" xfId="6" applyFont="1" applyFill="1"/>
    <xf numFmtId="0" fontId="19" fillId="15" borderId="0" xfId="7" applyFont="1" applyFill="1" applyAlignment="1">
      <alignment horizontal="center" vertical="top"/>
    </xf>
    <xf numFmtId="0" fontId="19" fillId="15" borderId="0" xfId="7" applyFont="1" applyFill="1" applyAlignment="1">
      <alignment horizontal="center" vertical="top" wrapText="1"/>
    </xf>
    <xf numFmtId="164" fontId="19" fillId="15" borderId="0" xfId="8" applyNumberFormat="1" applyFont="1" applyFill="1" applyBorder="1" applyAlignment="1">
      <alignment horizontal="center" vertical="top"/>
    </xf>
    <xf numFmtId="0" fontId="20" fillId="16" borderId="0" xfId="7" applyFont="1" applyFill="1" applyAlignment="1">
      <alignment horizontal="left" vertical="top"/>
    </xf>
    <xf numFmtId="0" fontId="20" fillId="16" borderId="0" xfId="7" quotePrefix="1" applyFont="1" applyFill="1" applyAlignment="1">
      <alignment horizontal="right" vertical="top" wrapText="1"/>
    </xf>
    <xf numFmtId="164" fontId="20" fillId="16" borderId="0" xfId="8" quotePrefix="1" applyNumberFormat="1" applyFont="1" applyFill="1" applyBorder="1" applyAlignment="1">
      <alignment horizontal="right" vertical="top"/>
    </xf>
    <xf numFmtId="0" fontId="20" fillId="0" borderId="0" xfId="7" applyFont="1" applyAlignment="1">
      <alignment horizontal="left" vertical="top"/>
    </xf>
    <xf numFmtId="0" fontId="20" fillId="0" borderId="0" xfId="7" applyFont="1" applyAlignment="1">
      <alignment vertical="top" wrapText="1"/>
    </xf>
    <xf numFmtId="164" fontId="20" fillId="0" borderId="0" xfId="8" applyNumberFormat="1" applyFont="1" applyBorder="1" applyAlignment="1">
      <alignment vertical="top"/>
    </xf>
    <xf numFmtId="0" fontId="21" fillId="0" borderId="0" xfId="7" applyFont="1" applyAlignment="1">
      <alignment horizontal="left" vertical="top"/>
    </xf>
    <xf numFmtId="0" fontId="21" fillId="0" borderId="0" xfId="7" applyFont="1" applyAlignment="1">
      <alignment vertical="top" wrapText="1"/>
    </xf>
    <xf numFmtId="164" fontId="21" fillId="0" borderId="0" xfId="8" applyNumberFormat="1" applyFont="1" applyBorder="1" applyAlignment="1">
      <alignment vertical="top"/>
    </xf>
    <xf numFmtId="0" fontId="19" fillId="0" borderId="0" xfId="7" applyFont="1" applyAlignment="1">
      <alignment horizontal="left" vertical="top"/>
    </xf>
    <xf numFmtId="0" fontId="19" fillId="0" borderId="0" xfId="7" applyFont="1" applyAlignment="1">
      <alignment vertical="top" wrapText="1"/>
    </xf>
    <xf numFmtId="164" fontId="19" fillId="0" borderId="0" xfId="8" applyNumberFormat="1" applyFont="1" applyBorder="1" applyAlignment="1">
      <alignment vertical="top"/>
    </xf>
    <xf numFmtId="0" fontId="19" fillId="0" borderId="0" xfId="7" quotePrefix="1" applyFont="1" applyAlignment="1">
      <alignment horizontal="left" vertical="top"/>
    </xf>
    <xf numFmtId="0" fontId="25" fillId="15" borderId="2" xfId="7" applyFont="1" applyFill="1" applyBorder="1" applyAlignment="1">
      <alignment horizontal="center" vertical="top"/>
    </xf>
    <xf numFmtId="0" fontId="25" fillId="15" borderId="3" xfId="7" applyFont="1" applyFill="1" applyBorder="1" applyAlignment="1">
      <alignment horizontal="center" vertical="top"/>
    </xf>
    <xf numFmtId="0" fontId="25" fillId="15" borderId="4" xfId="7" applyFont="1" applyFill="1" applyBorder="1" applyAlignment="1">
      <alignment horizontal="center" vertical="top"/>
    </xf>
    <xf numFmtId="0" fontId="26" fillId="0" borderId="5" xfId="7" quotePrefix="1" applyFont="1" applyBorder="1" applyAlignment="1">
      <alignment horizontal="left" vertical="top"/>
    </xf>
    <xf numFmtId="0" fontId="21" fillId="17" borderId="6" xfId="7" applyFont="1" applyFill="1" applyBorder="1" applyAlignment="1">
      <alignment horizontal="right" vertical="top" wrapText="1"/>
    </xf>
    <xf numFmtId="43" fontId="19" fillId="0" borderId="8" xfId="7" quotePrefix="1" applyNumberFormat="1" applyFont="1" applyBorder="1" applyAlignment="1">
      <alignment horizontal="right" vertical="top"/>
    </xf>
    <xf numFmtId="164" fontId="19" fillId="17" borderId="6" xfId="7" applyNumberFormat="1" applyFont="1" applyFill="1" applyBorder="1" applyAlignment="1">
      <alignment horizontal="right" vertical="top" wrapText="1"/>
    </xf>
    <xf numFmtId="0" fontId="26" fillId="0" borderId="0" xfId="7" applyFont="1" applyAlignment="1">
      <alignment horizontal="left" vertical="top"/>
    </xf>
    <xf numFmtId="0" fontId="26" fillId="0" borderId="0" xfId="7" applyFont="1" applyAlignment="1">
      <alignment vertical="top" wrapText="1"/>
    </xf>
    <xf numFmtId="43" fontId="21" fillId="0" borderId="0" xfId="7" quotePrefix="1" applyNumberFormat="1" applyFont="1" applyAlignment="1">
      <alignment horizontal="right" vertical="top"/>
    </xf>
    <xf numFmtId="0" fontId="26" fillId="0" borderId="0" xfId="7" applyFont="1" applyAlignment="1">
      <alignment vertical="top"/>
    </xf>
    <xf numFmtId="43" fontId="19" fillId="0" borderId="0" xfId="7" quotePrefix="1" applyNumberFormat="1" applyFont="1" applyAlignment="1">
      <alignment horizontal="right" vertical="top"/>
    </xf>
    <xf numFmtId="164" fontId="0" fillId="0" borderId="0" xfId="8" applyNumberFormat="1" applyFont="1" applyBorder="1"/>
    <xf numFmtId="0" fontId="26" fillId="0" borderId="0" xfId="7" applyFont="1" applyAlignment="1">
      <alignment horizontal="right" vertical="top"/>
    </xf>
    <xf numFmtId="0" fontId="19" fillId="0" borderId="5" xfId="7" applyFont="1" applyBorder="1" applyAlignment="1">
      <alignment horizontal="left" vertical="top"/>
    </xf>
    <xf numFmtId="164" fontId="21" fillId="17" borderId="6" xfId="7" applyNumberFormat="1" applyFont="1" applyFill="1" applyBorder="1" applyAlignment="1">
      <alignment horizontal="right" vertical="top" wrapText="1"/>
    </xf>
    <xf numFmtId="0" fontId="19" fillId="0" borderId="7" xfId="7" applyFont="1" applyBorder="1" applyAlignment="1">
      <alignment horizontal="left" vertical="top"/>
    </xf>
    <xf numFmtId="0" fontId="19" fillId="0" borderId="8" xfId="7" applyFont="1" applyBorder="1" applyAlignment="1">
      <alignment horizontal="left" vertical="top"/>
    </xf>
    <xf numFmtId="0" fontId="19" fillId="0" borderId="8" xfId="7" applyFont="1" applyBorder="1" applyAlignment="1">
      <alignment vertical="top" wrapText="1"/>
    </xf>
    <xf numFmtId="164" fontId="19" fillId="0" borderId="8" xfId="8" applyNumberFormat="1" applyFont="1" applyBorder="1" applyAlignment="1">
      <alignment vertical="top"/>
    </xf>
    <xf numFmtId="164" fontId="19" fillId="17" borderId="9" xfId="7" applyNumberFormat="1" applyFont="1" applyFill="1" applyBorder="1" applyAlignment="1">
      <alignment horizontal="right" vertical="top" wrapText="1"/>
    </xf>
    <xf numFmtId="0" fontId="20" fillId="16" borderId="0" xfId="7" quotePrefix="1" applyFont="1" applyFill="1" applyAlignment="1">
      <alignment vertical="top" wrapText="1"/>
    </xf>
    <xf numFmtId="164" fontId="20" fillId="16" borderId="0" xfId="1" quotePrefix="1" applyNumberFormat="1" applyFont="1" applyFill="1" applyBorder="1" applyAlignment="1">
      <alignment vertical="top"/>
    </xf>
    <xf numFmtId="164" fontId="19" fillId="0" borderId="0" xfId="1" applyNumberFormat="1" applyFont="1" applyBorder="1" applyAlignment="1">
      <alignment vertical="top"/>
    </xf>
    <xf numFmtId="0" fontId="2" fillId="0" borderId="0" xfId="7" applyFont="1"/>
    <xf numFmtId="0" fontId="27" fillId="0" borderId="0" xfId="7" applyFont="1" applyAlignment="1">
      <alignment horizontal="left" vertical="center"/>
    </xf>
    <xf numFmtId="0" fontId="28" fillId="0" borderId="0" xfId="0" applyFont="1" applyAlignment="1">
      <alignment horizontal="left"/>
    </xf>
    <xf numFmtId="164" fontId="25" fillId="15" borderId="3" xfId="1" applyNumberFormat="1" applyFont="1" applyFill="1" applyBorder="1" applyAlignment="1">
      <alignment horizontal="center" vertical="top"/>
    </xf>
    <xf numFmtId="164" fontId="25" fillId="15" borderId="4" xfId="1" applyNumberFormat="1" applyFont="1" applyFill="1" applyBorder="1" applyAlignment="1">
      <alignment horizontal="center" vertical="top"/>
    </xf>
    <xf numFmtId="164" fontId="26" fillId="0" borderId="0" xfId="1" quotePrefix="1" applyNumberFormat="1" applyFont="1" applyBorder="1" applyAlignment="1">
      <alignment horizontal="right" vertical="top"/>
    </xf>
    <xf numFmtId="164" fontId="19" fillId="17" borderId="6" xfId="1" applyNumberFormat="1" applyFont="1" applyFill="1" applyBorder="1" applyAlignment="1">
      <alignment horizontal="right" vertical="top" wrapText="1"/>
    </xf>
    <xf numFmtId="164" fontId="19" fillId="0" borderId="0" xfId="1" quotePrefix="1" applyNumberFormat="1" applyFont="1" applyBorder="1" applyAlignment="1">
      <alignment horizontal="right" vertical="top"/>
    </xf>
    <xf numFmtId="164" fontId="21" fillId="0" borderId="0" xfId="1" quotePrefix="1" applyNumberFormat="1" applyFont="1" applyBorder="1" applyAlignment="1">
      <alignment horizontal="right" vertical="top"/>
    </xf>
    <xf numFmtId="0" fontId="19" fillId="0" borderId="0" xfId="7" quotePrefix="1" applyFont="1" applyAlignment="1">
      <alignment vertical="top" wrapText="1"/>
    </xf>
    <xf numFmtId="164" fontId="19" fillId="0" borderId="0" xfId="1" quotePrefix="1" applyNumberFormat="1" applyFont="1" applyBorder="1" applyAlignment="1">
      <alignment vertical="top"/>
    </xf>
    <xf numFmtId="0" fontId="19" fillId="0" borderId="5" xfId="7" quotePrefix="1" applyFont="1" applyBorder="1" applyAlignment="1">
      <alignment horizontal="left" vertical="top"/>
    </xf>
    <xf numFmtId="0" fontId="26" fillId="0" borderId="5" xfId="7" applyFont="1" applyBorder="1" applyAlignment="1">
      <alignment horizontal="left" vertical="top"/>
    </xf>
    <xf numFmtId="164" fontId="19" fillId="0" borderId="8" xfId="1" quotePrefix="1" applyNumberFormat="1" applyFont="1" applyBorder="1" applyAlignment="1">
      <alignment horizontal="right" vertical="top"/>
    </xf>
    <xf numFmtId="164" fontId="19" fillId="17" borderId="9" xfId="1" applyNumberFormat="1" applyFont="1" applyFill="1" applyBorder="1" applyAlignment="1">
      <alignment horizontal="right" vertical="top" wrapText="1"/>
    </xf>
    <xf numFmtId="164" fontId="19" fillId="17" borderId="0" xfId="1" applyNumberFormat="1" applyFont="1" applyFill="1" applyBorder="1" applyAlignment="1">
      <alignment horizontal="right" vertical="top" wrapText="1"/>
    </xf>
    <xf numFmtId="0" fontId="29" fillId="0" borderId="0" xfId="7" applyFont="1"/>
    <xf numFmtId="0" fontId="26" fillId="0" borderId="5" xfId="9" quotePrefix="1" applyFont="1" applyBorder="1" applyAlignment="1">
      <alignment horizontal="left" vertical="top"/>
    </xf>
    <xf numFmtId="0" fontId="19" fillId="0" borderId="5" xfId="9" quotePrefix="1" applyFont="1" applyBorder="1" applyAlignment="1">
      <alignment horizontal="left" vertical="top"/>
    </xf>
    <xf numFmtId="164" fontId="19" fillId="0" borderId="0" xfId="1" applyNumberFormat="1" applyFont="1" applyFill="1" applyBorder="1" applyAlignment="1">
      <alignment vertical="top"/>
    </xf>
    <xf numFmtId="164" fontId="21" fillId="0" borderId="0" xfId="1" applyNumberFormat="1" applyFont="1" applyFill="1" applyBorder="1" applyAlignment="1">
      <alignment vertical="top"/>
    </xf>
    <xf numFmtId="164" fontId="19" fillId="0" borderId="0" xfId="8" applyNumberFormat="1" applyFont="1" applyFill="1" applyBorder="1" applyAlignment="1">
      <alignment vertical="top"/>
    </xf>
    <xf numFmtId="0" fontId="8" fillId="6" borderId="1" xfId="0" applyFont="1" applyFill="1" applyBorder="1" applyAlignment="1">
      <alignment horizontal="center"/>
    </xf>
    <xf numFmtId="0" fontId="8" fillId="11" borderId="1" xfId="0" applyFont="1" applyFill="1" applyBorder="1" applyAlignment="1">
      <alignment horizontal="center"/>
    </xf>
    <xf numFmtId="0" fontId="8" fillId="10" borderId="1" xfId="0" applyFont="1" applyFill="1" applyBorder="1" applyAlignment="1">
      <alignment horizontal="center"/>
    </xf>
    <xf numFmtId="0" fontId="8" fillId="9" borderId="1" xfId="0" applyFont="1" applyFill="1" applyBorder="1" applyAlignment="1">
      <alignment horizontal="center"/>
    </xf>
    <xf numFmtId="0" fontId="8" fillId="8" borderId="1" xfId="0" applyFont="1" applyFill="1" applyBorder="1" applyAlignment="1">
      <alignment horizontal="center"/>
    </xf>
    <xf numFmtId="0" fontId="8" fillId="7" borderId="1" xfId="0" applyFont="1" applyFill="1" applyBorder="1" applyAlignment="1">
      <alignment horizontal="center"/>
    </xf>
  </cellXfs>
  <cellStyles count="10">
    <cellStyle name="Bad" xfId="2" builtinId="27"/>
    <cellStyle name="Comma" xfId="1" builtinId="3"/>
    <cellStyle name="Comma 2" xfId="8" xr:uid="{9C6D7F9D-AD02-2B43-80FE-26E4E95160E6}"/>
    <cellStyle name="Comma 2 2" xfId="5" xr:uid="{00000000-0005-0000-0000-000002000000}"/>
    <cellStyle name="Hyperlink" xfId="6" builtinId="8"/>
    <cellStyle name="Normal" xfId="0" builtinId="0"/>
    <cellStyle name="Normal 12" xfId="4" xr:uid="{00000000-0005-0000-0000-000005000000}"/>
    <cellStyle name="Normal 2" xfId="7" xr:uid="{19B75F40-AB9E-564E-8F17-B272332B6AA0}"/>
    <cellStyle name="Normal 2 2" xfId="9" xr:uid="{341A2A4B-9F57-E64A-B6C1-031C82DEBD96}"/>
    <cellStyle name="Normal 2 2 5" xfId="3" xr:uid="{00000000-0005-0000-0000-000006000000}"/>
  </cellStyles>
  <dxfs count="18">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C4DE6C-2921-6E42-91D2-E1D1A6816D54}" name="Table13678910111213" displayName="Table13678910111213" ref="A6:D26" totalsRowShown="0" headerRowDxfId="17" tableBorderDxfId="16">
  <tableColumns count="4">
    <tableColumn id="1" xr3:uid="{E5748887-96F9-7540-8849-E7282C28B7C9}" name="Indicator no." dataDxfId="15"/>
    <tableColumn id="5" xr3:uid="{A19D7AA1-F982-EF4A-B5EF-887647157A49}" name="Type" dataDxfId="14"/>
    <tableColumn id="2" xr3:uid="{CA2F91E4-578B-2B4D-965F-E3111503CCAC}" name="Indicator Name" dataDxfId="13"/>
    <tableColumn id="4" xr3:uid="{E7C0E9C4-80C1-184E-B5BA-C3C292C365DD}"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C9AB2B-C869-C34B-AE7C-62DE324634D1}" name="Table136789101112133" displayName="Table136789101112133" ref="A6:D24" totalsRowShown="0" headerRowDxfId="11" tableBorderDxfId="10">
  <tableColumns count="4">
    <tableColumn id="1" xr3:uid="{DEAA67CD-52AF-DE42-86AE-B25857087DA4}" name="Indicator no." dataDxfId="9"/>
    <tableColumn id="5" xr3:uid="{29FD473A-5454-A141-AC71-1E64805B341B}" name="Type" dataDxfId="8"/>
    <tableColumn id="2" xr3:uid="{2901285A-C952-1641-9F7C-C276F4683BBB}" name="Indicator Name" dataDxfId="7"/>
    <tableColumn id="4" xr3:uid="{DF1EF763-F6A7-AB46-A543-F1F63CD3B2B4}"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EFA1D6-1F9B-6B42-88EB-95210BBB2C88}" name="Table1367891011121334" displayName="Table1367891011121334" ref="A6:D34" totalsRowShown="0" headerRowDxfId="5" tableBorderDxfId="4">
  <tableColumns count="4">
    <tableColumn id="1" xr3:uid="{D14F72CC-B307-8B4E-ACF3-70FE29CED3E1}" name="Indicator no." dataDxfId="3"/>
    <tableColumn id="5" xr3:uid="{12699B4A-BD9A-4B48-8DCE-EBA917FA24B3}" name="Type" dataDxfId="2"/>
    <tableColumn id="2" xr3:uid="{135377A4-A67B-714F-8670-D315451AADDC}" name="Indicator Name" dataDxfId="1"/>
    <tableColumn id="4" xr3:uid="{D5F57BA5-9170-BB45-A0DF-E27D86075A38}"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65"/>
  <sheetViews>
    <sheetView zoomScale="95" zoomScaleNormal="95" workbookViewId="0">
      <selection activeCell="A6" sqref="A6"/>
    </sheetView>
  </sheetViews>
  <sheetFormatPr baseColWidth="10" defaultColWidth="8.83203125" defaultRowHeight="14"/>
  <cols>
    <col min="3" max="3" width="42.1640625" customWidth="1"/>
    <col min="10" max="10" width="18.33203125" customWidth="1"/>
    <col min="11" max="12" width="0" hidden="1" customWidth="1"/>
    <col min="13" max="19" width="11.6640625" customWidth="1"/>
    <col min="20" max="21" width="11.6640625" hidden="1" customWidth="1"/>
    <col min="22" max="23" width="11.6640625" customWidth="1"/>
    <col min="24" max="24" width="14.6640625" customWidth="1"/>
    <col min="25" max="32" width="11.6640625" customWidth="1"/>
    <col min="33" max="75" width="12.6640625" customWidth="1"/>
    <col min="76" max="77" width="14.5" customWidth="1"/>
  </cols>
  <sheetData>
    <row r="1" spans="1:77" ht="18">
      <c r="A1" s="97" t="s">
        <v>0</v>
      </c>
    </row>
    <row r="2" spans="1:77" ht="16">
      <c r="A2" s="95" t="s">
        <v>1</v>
      </c>
      <c r="B2" s="3"/>
      <c r="C2" s="5"/>
      <c r="D2" s="96"/>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95"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94" t="s">
        <v>3</v>
      </c>
      <c r="B4" s="90"/>
      <c r="C4" s="93"/>
      <c r="D4" s="88"/>
      <c r="E4" s="92"/>
      <c r="F4" s="88"/>
      <c r="G4" s="91"/>
      <c r="H4" s="91"/>
      <c r="I4" s="91"/>
      <c r="J4" s="91"/>
      <c r="K4" s="89"/>
      <c r="L4" s="88"/>
      <c r="M4" s="88"/>
      <c r="N4" s="88"/>
      <c r="O4" s="88"/>
      <c r="P4" s="88"/>
      <c r="Q4" s="88"/>
      <c r="R4" s="88"/>
      <c r="S4" s="88"/>
      <c r="T4" s="88"/>
      <c r="U4" s="88"/>
      <c r="V4" s="88"/>
      <c r="W4" s="88"/>
      <c r="X4" s="88"/>
      <c r="Y4" s="88"/>
      <c r="Z4" s="88"/>
      <c r="AA4" s="88"/>
      <c r="AB4" s="89"/>
      <c r="AC4" s="91"/>
      <c r="AD4" s="90"/>
      <c r="AE4" s="90"/>
      <c r="AF4" s="89"/>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row>
    <row r="5" spans="1:77">
      <c r="B5" s="83"/>
      <c r="C5" s="87"/>
      <c r="D5" s="85"/>
      <c r="E5" s="85"/>
      <c r="F5" s="85"/>
      <c r="G5" s="84"/>
      <c r="H5" s="84"/>
      <c r="I5" s="84"/>
      <c r="J5" s="84"/>
      <c r="K5" s="86"/>
      <c r="L5" s="85"/>
      <c r="M5" s="85"/>
      <c r="N5" s="85"/>
      <c r="O5" s="85"/>
      <c r="P5" s="85"/>
      <c r="Q5" s="85"/>
      <c r="R5" s="85"/>
      <c r="S5" s="85"/>
      <c r="T5" s="85"/>
      <c r="U5" s="85"/>
      <c r="V5" s="85"/>
      <c r="W5" s="85"/>
      <c r="X5" s="85"/>
      <c r="Y5" s="85"/>
      <c r="Z5" s="85"/>
      <c r="AA5" s="85"/>
      <c r="AB5" s="85"/>
      <c r="AC5" s="84"/>
      <c r="AD5" s="83"/>
      <c r="AE5" s="83"/>
      <c r="AF5" s="82"/>
      <c r="AG5" s="172" t="s">
        <v>4</v>
      </c>
      <c r="AH5" s="172"/>
      <c r="AI5" s="172"/>
      <c r="AJ5" s="172"/>
      <c r="AK5" s="172"/>
      <c r="AL5" s="172"/>
      <c r="AM5" s="172"/>
      <c r="AN5" s="172"/>
      <c r="AO5" s="172"/>
      <c r="AP5" s="172"/>
      <c r="AQ5" s="173" t="s">
        <v>5</v>
      </c>
      <c r="AR5" s="173"/>
      <c r="AS5" s="173"/>
      <c r="AT5" s="173"/>
      <c r="AU5" s="173"/>
      <c r="AV5" s="173"/>
      <c r="AW5" s="173"/>
      <c r="AX5" s="173"/>
      <c r="AY5" s="173"/>
      <c r="AZ5" s="173"/>
      <c r="BA5" s="174" t="s">
        <v>6</v>
      </c>
      <c r="BB5" s="174"/>
      <c r="BC5" s="174"/>
      <c r="BD5" s="174"/>
      <c r="BE5" s="174"/>
      <c r="BF5" s="174"/>
      <c r="BG5" s="174"/>
      <c r="BH5" s="174"/>
      <c r="BI5" s="175" t="s">
        <v>7</v>
      </c>
      <c r="BJ5" s="175"/>
      <c r="BK5" s="175"/>
      <c r="BL5" s="175"/>
      <c r="BM5" s="176" t="s">
        <v>8</v>
      </c>
      <c r="BN5" s="176"/>
      <c r="BO5" s="176"/>
      <c r="BP5" s="176"/>
      <c r="BQ5" s="176"/>
      <c r="BR5" s="176"/>
      <c r="BS5" s="176"/>
      <c r="BT5" s="176"/>
      <c r="BU5" s="176"/>
      <c r="BV5" s="176"/>
      <c r="BW5" s="176"/>
      <c r="BX5" s="171" t="s">
        <v>9</v>
      </c>
      <c r="BY5" s="171"/>
    </row>
    <row r="6" spans="1:77" ht="92.25" customHeight="1">
      <c r="A6" s="80" t="s">
        <v>10</v>
      </c>
      <c r="B6" s="81" t="s">
        <v>11</v>
      </c>
      <c r="C6" s="80" t="s">
        <v>12</v>
      </c>
      <c r="D6" s="80" t="s">
        <v>13</v>
      </c>
      <c r="E6" s="80" t="s">
        <v>14</v>
      </c>
      <c r="F6" s="80" t="s">
        <v>15</v>
      </c>
      <c r="G6" s="80" t="s">
        <v>16</v>
      </c>
      <c r="H6" s="80" t="s">
        <v>17</v>
      </c>
      <c r="I6" s="80" t="s">
        <v>18</v>
      </c>
      <c r="J6" s="80" t="s">
        <v>19</v>
      </c>
      <c r="K6" s="79" t="s">
        <v>20</v>
      </c>
      <c r="L6" s="79" t="s">
        <v>21</v>
      </c>
      <c r="M6" s="79" t="s">
        <v>22</v>
      </c>
      <c r="N6" s="79" t="s">
        <v>23</v>
      </c>
      <c r="O6" s="79" t="s">
        <v>24</v>
      </c>
      <c r="P6" s="79" t="s">
        <v>25</v>
      </c>
      <c r="Q6" s="79" t="s">
        <v>26</v>
      </c>
      <c r="R6" s="79" t="s">
        <v>27</v>
      </c>
      <c r="S6" s="79" t="s">
        <v>28</v>
      </c>
      <c r="T6" s="78" t="s">
        <v>29</v>
      </c>
      <c r="U6" s="78" t="s">
        <v>30</v>
      </c>
      <c r="V6" s="78" t="s">
        <v>31</v>
      </c>
      <c r="W6" s="78" t="s">
        <v>32</v>
      </c>
      <c r="X6" s="78" t="s">
        <v>33</v>
      </c>
      <c r="Y6" s="78" t="s">
        <v>34</v>
      </c>
      <c r="Z6" s="78" t="s">
        <v>35</v>
      </c>
      <c r="AA6" s="78" t="s">
        <v>36</v>
      </c>
      <c r="AB6" s="78" t="s">
        <v>37</v>
      </c>
      <c r="AC6" s="78" t="s">
        <v>38</v>
      </c>
      <c r="AD6" s="78" t="s">
        <v>39</v>
      </c>
      <c r="AE6" s="78" t="s">
        <v>40</v>
      </c>
      <c r="AF6" s="77" t="s">
        <v>41</v>
      </c>
      <c r="AG6" s="76" t="s">
        <v>42</v>
      </c>
      <c r="AH6" s="76" t="s">
        <v>43</v>
      </c>
      <c r="AI6" s="76" t="s">
        <v>44</v>
      </c>
      <c r="AJ6" s="76" t="s">
        <v>45</v>
      </c>
      <c r="AK6" s="76" t="s">
        <v>46</v>
      </c>
      <c r="AL6" s="76" t="s">
        <v>47</v>
      </c>
      <c r="AM6" s="76" t="s">
        <v>48</v>
      </c>
      <c r="AN6" s="76" t="s">
        <v>49</v>
      </c>
      <c r="AO6" s="76" t="s">
        <v>50</v>
      </c>
      <c r="AP6" s="76" t="s">
        <v>51</v>
      </c>
      <c r="AQ6" s="75" t="s">
        <v>52</v>
      </c>
      <c r="AR6" s="75" t="s">
        <v>53</v>
      </c>
      <c r="AS6" s="75" t="s">
        <v>54</v>
      </c>
      <c r="AT6" s="75" t="s">
        <v>55</v>
      </c>
      <c r="AU6" s="75" t="s">
        <v>56</v>
      </c>
      <c r="AV6" s="75" t="s">
        <v>57</v>
      </c>
      <c r="AW6" s="75" t="s">
        <v>58</v>
      </c>
      <c r="AX6" s="75" t="s">
        <v>59</v>
      </c>
      <c r="AY6" s="75" t="s">
        <v>60</v>
      </c>
      <c r="AZ6" s="75" t="s">
        <v>61</v>
      </c>
      <c r="BA6" s="74" t="s">
        <v>62</v>
      </c>
      <c r="BB6" s="74" t="s">
        <v>63</v>
      </c>
      <c r="BC6" s="74" t="s">
        <v>64</v>
      </c>
      <c r="BD6" s="74" t="s">
        <v>65</v>
      </c>
      <c r="BE6" s="74" t="s">
        <v>66</v>
      </c>
      <c r="BF6" s="74" t="s">
        <v>67</v>
      </c>
      <c r="BG6" s="74" t="s">
        <v>68</v>
      </c>
      <c r="BH6" s="74" t="s">
        <v>69</v>
      </c>
      <c r="BI6" s="73" t="s">
        <v>70</v>
      </c>
      <c r="BJ6" s="73" t="s">
        <v>71</v>
      </c>
      <c r="BK6" s="73" t="s">
        <v>72</v>
      </c>
      <c r="BL6" s="73" t="s">
        <v>73</v>
      </c>
      <c r="BM6" s="72" t="s">
        <v>74</v>
      </c>
      <c r="BN6" s="72" t="s">
        <v>75</v>
      </c>
      <c r="BO6" s="72" t="s">
        <v>76</v>
      </c>
      <c r="BP6" s="72" t="s">
        <v>77</v>
      </c>
      <c r="BQ6" s="72" t="s">
        <v>78</v>
      </c>
      <c r="BR6" s="72" t="s">
        <v>79</v>
      </c>
      <c r="BS6" s="72" t="s">
        <v>80</v>
      </c>
      <c r="BT6" s="72" t="s">
        <v>81</v>
      </c>
      <c r="BU6" s="72" t="s">
        <v>82</v>
      </c>
      <c r="BV6" s="72" t="s">
        <v>83</v>
      </c>
      <c r="BW6" s="72" t="s">
        <v>84</v>
      </c>
      <c r="BX6" s="71" t="s">
        <v>85</v>
      </c>
      <c r="BY6" s="71" t="s">
        <v>86</v>
      </c>
    </row>
    <row r="7" spans="1:77">
      <c r="A7" s="23">
        <v>2010</v>
      </c>
      <c r="B7" s="23">
        <v>2221</v>
      </c>
      <c r="C7" s="23" t="s">
        <v>87</v>
      </c>
      <c r="D7" s="23">
        <v>39597</v>
      </c>
      <c r="E7" s="23" t="s">
        <v>88</v>
      </c>
      <c r="F7" s="23" t="s">
        <v>89</v>
      </c>
      <c r="G7" s="14" t="s">
        <v>90</v>
      </c>
      <c r="H7" s="29">
        <v>38705</v>
      </c>
      <c r="I7" s="29">
        <v>40036</v>
      </c>
      <c r="J7" s="14" t="s">
        <v>91</v>
      </c>
      <c r="K7" s="70"/>
      <c r="L7" s="50"/>
      <c r="M7" s="50">
        <v>50</v>
      </c>
      <c r="N7" s="50">
        <v>0</v>
      </c>
      <c r="O7" s="50">
        <v>50</v>
      </c>
      <c r="P7" s="50">
        <v>0</v>
      </c>
      <c r="Q7" s="50">
        <v>5.97</v>
      </c>
      <c r="R7" s="50">
        <v>4.8499999999999996</v>
      </c>
      <c r="S7" s="50">
        <v>60.82</v>
      </c>
      <c r="T7" s="50"/>
      <c r="U7" s="50"/>
      <c r="V7" s="50">
        <v>51.1</v>
      </c>
      <c r="W7" s="50">
        <v>0</v>
      </c>
      <c r="X7" s="50">
        <v>51.1</v>
      </c>
      <c r="Y7" s="50">
        <v>0</v>
      </c>
      <c r="Z7" s="50">
        <v>6.34</v>
      </c>
      <c r="AA7" s="50">
        <v>4.93</v>
      </c>
      <c r="AB7" s="50">
        <v>62.37</v>
      </c>
      <c r="AC7" s="34" t="s">
        <v>92</v>
      </c>
      <c r="AD7" s="33"/>
      <c r="AE7" s="33"/>
      <c r="AF7" s="46" t="s">
        <v>93</v>
      </c>
      <c r="AG7" s="13">
        <v>0</v>
      </c>
      <c r="AH7" s="13">
        <v>0</v>
      </c>
      <c r="AI7" s="13">
        <v>0</v>
      </c>
      <c r="AJ7" s="13">
        <v>0</v>
      </c>
      <c r="AK7" s="13">
        <v>0</v>
      </c>
      <c r="AL7" s="13">
        <v>0</v>
      </c>
      <c r="AM7" s="13">
        <v>0</v>
      </c>
      <c r="AN7" s="13">
        <v>0</v>
      </c>
      <c r="AO7" s="45">
        <v>0</v>
      </c>
      <c r="AP7" s="45">
        <v>0</v>
      </c>
      <c r="AQ7" s="45">
        <v>0</v>
      </c>
      <c r="AR7" s="45">
        <v>0</v>
      </c>
      <c r="AS7" s="45">
        <v>3849</v>
      </c>
      <c r="AT7" s="45">
        <v>176</v>
      </c>
      <c r="AU7" s="45">
        <v>3673</v>
      </c>
      <c r="AV7" s="45">
        <v>3849</v>
      </c>
      <c r="AW7" s="45">
        <v>0</v>
      </c>
      <c r="AX7" s="45">
        <v>0</v>
      </c>
      <c r="AY7" s="45">
        <v>0</v>
      </c>
      <c r="AZ7" s="45">
        <v>0</v>
      </c>
      <c r="BA7" s="45">
        <v>423200</v>
      </c>
      <c r="BB7" s="45">
        <v>423200</v>
      </c>
      <c r="BC7" s="45">
        <v>0</v>
      </c>
      <c r="BD7" s="45">
        <v>15870</v>
      </c>
      <c r="BE7" s="45">
        <v>0</v>
      </c>
      <c r="BF7" s="45">
        <v>656.87</v>
      </c>
      <c r="BG7" s="45">
        <v>0</v>
      </c>
      <c r="BH7" s="45">
        <v>0</v>
      </c>
      <c r="BI7" s="45">
        <v>0</v>
      </c>
      <c r="BJ7" s="45">
        <v>0</v>
      </c>
      <c r="BK7" s="45">
        <v>0</v>
      </c>
      <c r="BL7" s="45">
        <v>0</v>
      </c>
      <c r="BM7" s="45">
        <v>0</v>
      </c>
      <c r="BN7" s="45">
        <v>0</v>
      </c>
      <c r="BO7" s="45">
        <v>0</v>
      </c>
      <c r="BP7" s="45">
        <v>0</v>
      </c>
      <c r="BQ7" s="45">
        <v>0</v>
      </c>
      <c r="BR7" s="45">
        <v>0</v>
      </c>
      <c r="BS7" s="45">
        <v>0</v>
      </c>
      <c r="BT7" s="45">
        <v>0</v>
      </c>
      <c r="BU7" s="45">
        <v>0</v>
      </c>
      <c r="BV7" s="45">
        <v>0</v>
      </c>
      <c r="BW7" s="45">
        <v>0</v>
      </c>
      <c r="BX7" s="45">
        <v>0</v>
      </c>
      <c r="BY7" s="45">
        <v>0</v>
      </c>
    </row>
    <row r="8" spans="1:77">
      <c r="A8" s="23">
        <v>2010</v>
      </c>
      <c r="B8" s="23">
        <v>2126</v>
      </c>
      <c r="C8" s="23" t="s">
        <v>94</v>
      </c>
      <c r="D8" s="23" t="s">
        <v>95</v>
      </c>
      <c r="E8" s="23" t="s">
        <v>88</v>
      </c>
      <c r="F8" s="23" t="s">
        <v>96</v>
      </c>
      <c r="G8" s="14" t="s">
        <v>90</v>
      </c>
      <c r="H8" s="29">
        <v>38334</v>
      </c>
      <c r="I8" s="29">
        <v>39444</v>
      </c>
      <c r="J8" s="14" t="s">
        <v>97</v>
      </c>
      <c r="K8" s="70"/>
      <c r="L8" s="50"/>
      <c r="M8" s="50">
        <v>0</v>
      </c>
      <c r="N8" s="50">
        <v>200</v>
      </c>
      <c r="O8" s="50">
        <v>200</v>
      </c>
      <c r="P8" s="50">
        <v>0</v>
      </c>
      <c r="Q8" s="50">
        <v>0</v>
      </c>
      <c r="R8" s="50">
        <v>0</v>
      </c>
      <c r="S8" s="50">
        <v>200</v>
      </c>
      <c r="T8" s="50"/>
      <c r="U8" s="50"/>
      <c r="V8" s="50">
        <v>0</v>
      </c>
      <c r="W8" s="50">
        <v>100</v>
      </c>
      <c r="X8" s="50">
        <v>100</v>
      </c>
      <c r="Y8" s="50">
        <v>0</v>
      </c>
      <c r="Z8" s="50">
        <v>0</v>
      </c>
      <c r="AA8" s="50">
        <v>0</v>
      </c>
      <c r="AB8" s="50">
        <v>100</v>
      </c>
      <c r="AC8" s="34" t="s">
        <v>92</v>
      </c>
      <c r="AD8" s="33"/>
      <c r="AE8" s="33"/>
      <c r="AF8" s="46" t="s">
        <v>92</v>
      </c>
      <c r="AG8" s="13">
        <v>0</v>
      </c>
      <c r="AH8" s="13">
        <v>0</v>
      </c>
      <c r="AI8" s="13">
        <v>0</v>
      </c>
      <c r="AJ8" s="13">
        <v>0</v>
      </c>
      <c r="AK8" s="13">
        <v>0</v>
      </c>
      <c r="AL8" s="13">
        <v>0</v>
      </c>
      <c r="AM8" s="13">
        <v>0</v>
      </c>
      <c r="AN8" s="13">
        <v>0</v>
      </c>
      <c r="AO8" s="45">
        <v>0</v>
      </c>
      <c r="AP8" s="45">
        <v>0</v>
      </c>
      <c r="AQ8" s="45">
        <v>0</v>
      </c>
      <c r="AR8" s="45">
        <v>0</v>
      </c>
      <c r="AS8" s="45">
        <v>0</v>
      </c>
      <c r="AT8" s="45">
        <v>0</v>
      </c>
      <c r="AU8" s="45">
        <v>0</v>
      </c>
      <c r="AV8" s="45">
        <v>0</v>
      </c>
      <c r="AW8" s="45">
        <v>0</v>
      </c>
      <c r="AX8" s="45">
        <v>0</v>
      </c>
      <c r="AY8" s="45">
        <v>0</v>
      </c>
      <c r="AZ8" s="45">
        <v>0</v>
      </c>
      <c r="BA8" s="45">
        <v>0</v>
      </c>
      <c r="BB8" s="45">
        <v>0</v>
      </c>
      <c r="BC8" s="45">
        <v>0</v>
      </c>
      <c r="BD8" s="45">
        <v>0</v>
      </c>
      <c r="BE8" s="45">
        <v>0</v>
      </c>
      <c r="BF8" s="45">
        <v>0</v>
      </c>
      <c r="BG8" s="45">
        <v>0</v>
      </c>
      <c r="BH8" s="45">
        <v>0</v>
      </c>
      <c r="BI8" s="45">
        <v>0</v>
      </c>
      <c r="BJ8" s="45">
        <v>0</v>
      </c>
      <c r="BK8" s="45">
        <v>0</v>
      </c>
      <c r="BL8" s="45">
        <v>0</v>
      </c>
      <c r="BM8" s="45">
        <v>0</v>
      </c>
      <c r="BN8" s="45">
        <v>0</v>
      </c>
      <c r="BO8" s="45">
        <v>0</v>
      </c>
      <c r="BP8" s="45">
        <v>0</v>
      </c>
      <c r="BQ8" s="45">
        <v>0</v>
      </c>
      <c r="BR8" s="45">
        <v>0</v>
      </c>
      <c r="BS8" s="45">
        <v>0</v>
      </c>
      <c r="BT8" s="45">
        <v>0</v>
      </c>
      <c r="BU8" s="45">
        <v>0</v>
      </c>
      <c r="BV8" s="45">
        <v>0</v>
      </c>
      <c r="BW8" s="45">
        <v>0</v>
      </c>
      <c r="BX8" s="45">
        <v>0</v>
      </c>
      <c r="BY8" s="45">
        <v>0</v>
      </c>
    </row>
    <row r="9" spans="1:77">
      <c r="A9" s="23">
        <v>2010</v>
      </c>
      <c r="B9" s="23">
        <v>1770</v>
      </c>
      <c r="C9" s="23" t="s">
        <v>98</v>
      </c>
      <c r="D9" s="23">
        <v>31153</v>
      </c>
      <c r="E9" s="23" t="s">
        <v>88</v>
      </c>
      <c r="F9" s="23" t="s">
        <v>89</v>
      </c>
      <c r="G9" s="14" t="s">
        <v>90</v>
      </c>
      <c r="H9" s="29">
        <v>36856</v>
      </c>
      <c r="I9" s="29">
        <v>40018</v>
      </c>
      <c r="J9" s="14" t="s">
        <v>91</v>
      </c>
      <c r="K9" s="70"/>
      <c r="L9" s="50"/>
      <c r="M9" s="50">
        <v>50</v>
      </c>
      <c r="N9" s="50">
        <v>0</v>
      </c>
      <c r="O9" s="50">
        <v>50</v>
      </c>
      <c r="P9" s="50">
        <v>0</v>
      </c>
      <c r="Q9" s="50">
        <v>17.899999999999999</v>
      </c>
      <c r="R9" s="50">
        <v>2.2999999999999998</v>
      </c>
      <c r="S9" s="50">
        <v>70.2</v>
      </c>
      <c r="T9" s="50"/>
      <c r="U9" s="50"/>
      <c r="V9" s="50">
        <v>45.478000000000002</v>
      </c>
      <c r="W9" s="50">
        <v>0</v>
      </c>
      <c r="X9" s="50">
        <v>45.478000000000002</v>
      </c>
      <c r="Y9" s="50">
        <v>0</v>
      </c>
      <c r="Z9" s="50">
        <v>18.669</v>
      </c>
      <c r="AA9" s="50">
        <v>2.0990000000000002</v>
      </c>
      <c r="AB9" s="50">
        <v>66.246000000000009</v>
      </c>
      <c r="AC9" s="34" t="s">
        <v>92</v>
      </c>
      <c r="AD9" s="33"/>
      <c r="AE9" s="33"/>
      <c r="AF9" s="46" t="s">
        <v>92</v>
      </c>
      <c r="AG9" s="13">
        <v>0</v>
      </c>
      <c r="AH9" s="13">
        <v>0</v>
      </c>
      <c r="AI9" s="13">
        <v>0</v>
      </c>
      <c r="AJ9" s="13">
        <v>0</v>
      </c>
      <c r="AK9" s="13">
        <v>0</v>
      </c>
      <c r="AL9" s="13">
        <v>0</v>
      </c>
      <c r="AM9" s="13">
        <v>0</v>
      </c>
      <c r="AN9" s="13">
        <v>0</v>
      </c>
      <c r="AO9" s="45">
        <v>0</v>
      </c>
      <c r="AP9" s="45">
        <v>0</v>
      </c>
      <c r="AQ9" s="45">
        <v>0</v>
      </c>
      <c r="AR9" s="45">
        <v>0</v>
      </c>
      <c r="AS9" s="45">
        <v>0</v>
      </c>
      <c r="AT9" s="45">
        <v>0</v>
      </c>
      <c r="AU9" s="45">
        <v>0</v>
      </c>
      <c r="AV9" s="45">
        <v>0</v>
      </c>
      <c r="AW9" s="45">
        <v>0</v>
      </c>
      <c r="AX9" s="45">
        <v>0</v>
      </c>
      <c r="AY9" s="45">
        <v>0</v>
      </c>
      <c r="AZ9" s="45">
        <v>0</v>
      </c>
      <c r="BA9" s="45">
        <v>0</v>
      </c>
      <c r="BB9" s="45">
        <v>0</v>
      </c>
      <c r="BC9" s="45">
        <v>0</v>
      </c>
      <c r="BD9" s="45">
        <v>0</v>
      </c>
      <c r="BE9" s="45">
        <v>0</v>
      </c>
      <c r="BF9" s="45">
        <v>0</v>
      </c>
      <c r="BG9" s="45">
        <v>0</v>
      </c>
      <c r="BH9" s="45">
        <v>0</v>
      </c>
      <c r="BI9" s="45">
        <v>0</v>
      </c>
      <c r="BJ9" s="45">
        <v>0</v>
      </c>
      <c r="BK9" s="45">
        <v>0</v>
      </c>
      <c r="BL9" s="45">
        <v>0</v>
      </c>
      <c r="BM9" s="45">
        <v>0</v>
      </c>
      <c r="BN9" s="45">
        <v>0</v>
      </c>
      <c r="BO9" s="45">
        <v>0</v>
      </c>
      <c r="BP9" s="45">
        <v>0</v>
      </c>
      <c r="BQ9" s="45">
        <v>0</v>
      </c>
      <c r="BR9" s="45">
        <v>0</v>
      </c>
      <c r="BS9" s="45">
        <v>0</v>
      </c>
      <c r="BT9" s="45">
        <v>0</v>
      </c>
      <c r="BU9" s="45">
        <v>0</v>
      </c>
      <c r="BV9" s="45">
        <v>0</v>
      </c>
      <c r="BW9" s="45">
        <v>0</v>
      </c>
      <c r="BX9" s="45">
        <v>0</v>
      </c>
      <c r="BY9" s="45">
        <v>0</v>
      </c>
    </row>
    <row r="10" spans="1:77">
      <c r="A10" s="23">
        <v>2010</v>
      </c>
      <c r="B10" s="23">
        <v>1810</v>
      </c>
      <c r="C10" s="23" t="s">
        <v>99</v>
      </c>
      <c r="D10" s="23">
        <v>34007</v>
      </c>
      <c r="E10" s="23" t="s">
        <v>88</v>
      </c>
      <c r="F10" s="23" t="s">
        <v>89</v>
      </c>
      <c r="G10" s="14" t="s">
        <v>90</v>
      </c>
      <c r="H10" s="29">
        <v>36874</v>
      </c>
      <c r="I10" s="29">
        <v>39994</v>
      </c>
      <c r="J10" s="14" t="s">
        <v>91</v>
      </c>
      <c r="K10" s="70"/>
      <c r="L10" s="50"/>
      <c r="M10" s="50">
        <v>65</v>
      </c>
      <c r="N10" s="50">
        <v>0</v>
      </c>
      <c r="O10" s="50">
        <v>65</v>
      </c>
      <c r="P10" s="50">
        <v>0</v>
      </c>
      <c r="Q10" s="50">
        <v>22.036000000000001</v>
      </c>
      <c r="R10" s="50">
        <v>0</v>
      </c>
      <c r="S10" s="50">
        <v>87.036000000000001</v>
      </c>
      <c r="T10" s="50"/>
      <c r="U10" s="50"/>
      <c r="V10" s="50">
        <v>59.311</v>
      </c>
      <c r="W10" s="50">
        <v>0</v>
      </c>
      <c r="X10" s="50">
        <v>59.311</v>
      </c>
      <c r="Y10" s="50">
        <v>0</v>
      </c>
      <c r="Z10" s="50">
        <v>32.26</v>
      </c>
      <c r="AA10" s="50">
        <v>0</v>
      </c>
      <c r="AB10" s="50">
        <v>91.570999999999998</v>
      </c>
      <c r="AC10" s="34" t="s">
        <v>92</v>
      </c>
      <c r="AD10" s="33"/>
      <c r="AE10" s="33"/>
      <c r="AF10" s="46" t="s">
        <v>92</v>
      </c>
      <c r="AG10" s="13">
        <v>0</v>
      </c>
      <c r="AH10" s="13">
        <v>0</v>
      </c>
      <c r="AI10" s="13">
        <v>0</v>
      </c>
      <c r="AJ10" s="13">
        <v>0</v>
      </c>
      <c r="AK10" s="13">
        <v>0</v>
      </c>
      <c r="AL10" s="13">
        <v>0</v>
      </c>
      <c r="AM10" s="13">
        <v>0</v>
      </c>
      <c r="AN10" s="13">
        <v>0</v>
      </c>
      <c r="AO10" s="45">
        <v>0</v>
      </c>
      <c r="AP10" s="45">
        <v>0</v>
      </c>
      <c r="AQ10" s="45">
        <v>0</v>
      </c>
      <c r="AR10" s="45">
        <v>0</v>
      </c>
      <c r="AS10" s="45">
        <v>0</v>
      </c>
      <c r="AT10" s="45">
        <v>0</v>
      </c>
      <c r="AU10" s="45">
        <v>0</v>
      </c>
      <c r="AV10" s="45">
        <v>0</v>
      </c>
      <c r="AW10" s="45">
        <v>0</v>
      </c>
      <c r="AX10" s="45">
        <v>0</v>
      </c>
      <c r="AY10" s="45">
        <v>0</v>
      </c>
      <c r="AZ10" s="45">
        <v>0</v>
      </c>
      <c r="BA10" s="45">
        <v>0</v>
      </c>
      <c r="BB10" s="45">
        <v>0</v>
      </c>
      <c r="BC10" s="45">
        <v>0</v>
      </c>
      <c r="BD10" s="45">
        <v>0</v>
      </c>
      <c r="BE10" s="45">
        <v>0</v>
      </c>
      <c r="BF10" s="45">
        <v>0</v>
      </c>
      <c r="BG10" s="45">
        <v>0</v>
      </c>
      <c r="BH10" s="45">
        <v>0</v>
      </c>
      <c r="BI10" s="45">
        <v>0</v>
      </c>
      <c r="BJ10" s="45">
        <v>0</v>
      </c>
      <c r="BK10" s="45">
        <v>0</v>
      </c>
      <c r="BL10" s="45">
        <v>0</v>
      </c>
      <c r="BM10" s="45">
        <v>0</v>
      </c>
      <c r="BN10" s="45">
        <v>0</v>
      </c>
      <c r="BO10" s="45">
        <v>0</v>
      </c>
      <c r="BP10" s="45">
        <v>0</v>
      </c>
      <c r="BQ10" s="45">
        <v>0</v>
      </c>
      <c r="BR10" s="45">
        <v>0</v>
      </c>
      <c r="BS10" s="45">
        <v>0</v>
      </c>
      <c r="BT10" s="45">
        <v>0</v>
      </c>
      <c r="BU10" s="45">
        <v>0</v>
      </c>
      <c r="BV10" s="45">
        <v>0</v>
      </c>
      <c r="BW10" s="45">
        <v>0</v>
      </c>
      <c r="BX10" s="45">
        <v>0</v>
      </c>
      <c r="BY10" s="45">
        <v>0</v>
      </c>
    </row>
    <row r="11" spans="1:77">
      <c r="A11" s="23">
        <v>2011</v>
      </c>
      <c r="B11" s="23">
        <v>2127</v>
      </c>
      <c r="C11" s="23" t="s">
        <v>94</v>
      </c>
      <c r="D11" s="23" t="s">
        <v>100</v>
      </c>
      <c r="E11" s="23" t="s">
        <v>88</v>
      </c>
      <c r="F11" s="23" t="s">
        <v>96</v>
      </c>
      <c r="G11" s="22" t="s">
        <v>90</v>
      </c>
      <c r="H11" s="67">
        <v>38334</v>
      </c>
      <c r="I11" s="67">
        <v>40543</v>
      </c>
      <c r="J11" s="22" t="s">
        <v>91</v>
      </c>
      <c r="K11" s="60"/>
      <c r="L11" s="50"/>
      <c r="M11" s="50">
        <v>25.001000000000001</v>
      </c>
      <c r="N11" s="50">
        <v>0</v>
      </c>
      <c r="O11" s="50">
        <v>25.001000000000001</v>
      </c>
      <c r="P11" s="50">
        <v>5.0010000000000003</v>
      </c>
      <c r="Q11" s="50">
        <v>12.728999999999999</v>
      </c>
      <c r="R11" s="50">
        <v>0</v>
      </c>
      <c r="S11" s="50">
        <v>42.731000000000002</v>
      </c>
      <c r="T11" s="50"/>
      <c r="U11" s="50"/>
      <c r="V11" s="50">
        <v>21.768999999999998</v>
      </c>
      <c r="W11" s="50">
        <v>0</v>
      </c>
      <c r="X11" s="50">
        <v>21.768999999999998</v>
      </c>
      <c r="Y11" s="50">
        <v>4.4450000000000003</v>
      </c>
      <c r="Z11" s="50">
        <v>4.96</v>
      </c>
      <c r="AA11" s="50">
        <v>0</v>
      </c>
      <c r="AB11" s="50">
        <v>31.173999999999999</v>
      </c>
      <c r="AC11" s="34" t="s">
        <v>93</v>
      </c>
      <c r="AD11" s="33" t="s">
        <v>101</v>
      </c>
      <c r="AE11" s="33" t="s">
        <v>102</v>
      </c>
      <c r="AF11" s="46" t="s">
        <v>92</v>
      </c>
      <c r="AG11" s="13">
        <v>0</v>
      </c>
      <c r="AH11" s="13">
        <v>0</v>
      </c>
      <c r="AI11" s="13">
        <v>0</v>
      </c>
      <c r="AJ11" s="13">
        <v>0</v>
      </c>
      <c r="AK11" s="13">
        <v>0</v>
      </c>
      <c r="AL11" s="13">
        <v>0</v>
      </c>
      <c r="AM11" s="13">
        <v>0</v>
      </c>
      <c r="AN11" s="13">
        <v>0</v>
      </c>
      <c r="AO11" s="45">
        <v>0</v>
      </c>
      <c r="AP11" s="45">
        <v>0</v>
      </c>
      <c r="AQ11" s="45">
        <v>0</v>
      </c>
      <c r="AR11" s="45">
        <v>0</v>
      </c>
      <c r="AS11" s="45">
        <v>0</v>
      </c>
      <c r="AT11" s="45">
        <v>0</v>
      </c>
      <c r="AU11" s="45">
        <v>0</v>
      </c>
      <c r="AV11" s="45">
        <v>0</v>
      </c>
      <c r="AW11" s="11">
        <v>0</v>
      </c>
      <c r="AX11" s="45">
        <v>0</v>
      </c>
      <c r="AY11" s="45">
        <v>0</v>
      </c>
      <c r="AZ11" s="45">
        <v>0</v>
      </c>
      <c r="BA11" s="45">
        <v>0</v>
      </c>
      <c r="BB11" s="45">
        <v>0</v>
      </c>
      <c r="BC11" s="45">
        <v>0</v>
      </c>
      <c r="BD11" s="45">
        <v>0</v>
      </c>
      <c r="BE11" s="45">
        <v>0</v>
      </c>
      <c r="BF11" s="45">
        <v>0</v>
      </c>
      <c r="BG11" s="45">
        <v>0</v>
      </c>
      <c r="BH11" s="45">
        <v>0</v>
      </c>
      <c r="BI11" s="45">
        <v>0</v>
      </c>
      <c r="BJ11" s="45">
        <v>0</v>
      </c>
      <c r="BK11" s="45">
        <v>0</v>
      </c>
      <c r="BL11" s="45">
        <v>0</v>
      </c>
      <c r="BM11" s="45">
        <v>0</v>
      </c>
      <c r="BN11" s="45">
        <v>0</v>
      </c>
      <c r="BO11" s="45">
        <v>0</v>
      </c>
      <c r="BP11" s="45">
        <v>0</v>
      </c>
      <c r="BQ11" s="45">
        <v>0</v>
      </c>
      <c r="BR11" s="45">
        <v>0</v>
      </c>
      <c r="BS11" s="45">
        <v>0</v>
      </c>
      <c r="BT11" s="45">
        <v>0</v>
      </c>
      <c r="BU11" s="45">
        <v>0</v>
      </c>
      <c r="BV11" s="45">
        <v>0</v>
      </c>
      <c r="BW11" s="45">
        <v>0</v>
      </c>
      <c r="BX11" s="45">
        <v>0</v>
      </c>
      <c r="BY11" s="45">
        <v>0</v>
      </c>
    </row>
    <row r="12" spans="1:77">
      <c r="A12" s="23">
        <v>2011</v>
      </c>
      <c r="B12" s="23">
        <v>2184</v>
      </c>
      <c r="C12" s="23" t="s">
        <v>103</v>
      </c>
      <c r="D12" s="23">
        <v>34159</v>
      </c>
      <c r="E12" s="23" t="s">
        <v>88</v>
      </c>
      <c r="F12" s="23" t="s">
        <v>89</v>
      </c>
      <c r="G12" s="22" t="s">
        <v>90</v>
      </c>
      <c r="H12" s="67">
        <v>38624</v>
      </c>
      <c r="I12" s="67">
        <v>40652</v>
      </c>
      <c r="J12" s="22" t="s">
        <v>97</v>
      </c>
      <c r="K12" s="60"/>
      <c r="L12" s="50"/>
      <c r="M12" s="50">
        <v>0</v>
      </c>
      <c r="N12" s="50">
        <v>151</v>
      </c>
      <c r="O12" s="50">
        <v>151</v>
      </c>
      <c r="P12" s="50">
        <v>0</v>
      </c>
      <c r="Q12" s="50">
        <v>64.8</v>
      </c>
      <c r="R12" s="50">
        <v>0</v>
      </c>
      <c r="S12" s="50">
        <v>215.8</v>
      </c>
      <c r="T12" s="50"/>
      <c r="U12" s="50"/>
      <c r="V12" s="50">
        <v>0</v>
      </c>
      <c r="W12" s="50">
        <v>143.05000000000001</v>
      </c>
      <c r="X12" s="50">
        <v>143.05000000000001</v>
      </c>
      <c r="Y12" s="50">
        <v>0</v>
      </c>
      <c r="Z12" s="50">
        <v>131.06</v>
      </c>
      <c r="AA12" s="50">
        <v>0</v>
      </c>
      <c r="AB12" s="50">
        <v>274.11</v>
      </c>
      <c r="AC12" s="34" t="s">
        <v>92</v>
      </c>
      <c r="AD12" s="33"/>
      <c r="AE12" s="33"/>
      <c r="AF12" s="46" t="s">
        <v>93</v>
      </c>
      <c r="AG12" s="13">
        <v>0</v>
      </c>
      <c r="AH12" s="13">
        <v>0</v>
      </c>
      <c r="AI12" s="13">
        <v>0</v>
      </c>
      <c r="AJ12" s="13">
        <v>0</v>
      </c>
      <c r="AK12" s="13">
        <v>0</v>
      </c>
      <c r="AL12" s="13">
        <v>0</v>
      </c>
      <c r="AM12" s="13">
        <v>0</v>
      </c>
      <c r="AN12" s="13">
        <v>0</v>
      </c>
      <c r="AO12" s="45">
        <v>0</v>
      </c>
      <c r="AP12" s="45">
        <v>0</v>
      </c>
      <c r="AQ12" s="45">
        <v>4674202</v>
      </c>
      <c r="AR12" s="45">
        <v>0</v>
      </c>
      <c r="AS12" s="45">
        <v>1145.08</v>
      </c>
      <c r="AT12" s="45">
        <v>1145.08</v>
      </c>
      <c r="AU12" s="45">
        <v>0</v>
      </c>
      <c r="AV12" s="45">
        <v>753.46263999999996</v>
      </c>
      <c r="AW12" s="45">
        <v>391.61735999999996</v>
      </c>
      <c r="AX12" s="45">
        <v>0</v>
      </c>
      <c r="AY12" s="45">
        <v>0</v>
      </c>
      <c r="AZ12" s="45">
        <v>0</v>
      </c>
      <c r="BA12" s="45">
        <v>0</v>
      </c>
      <c r="BB12" s="45">
        <v>0</v>
      </c>
      <c r="BC12" s="45">
        <v>0</v>
      </c>
      <c r="BD12" s="45">
        <v>0</v>
      </c>
      <c r="BE12" s="45">
        <v>0</v>
      </c>
      <c r="BF12" s="45">
        <v>0</v>
      </c>
      <c r="BG12" s="45">
        <v>0</v>
      </c>
      <c r="BH12" s="45">
        <v>0</v>
      </c>
      <c r="BI12" s="45">
        <v>0</v>
      </c>
      <c r="BJ12" s="45">
        <v>0</v>
      </c>
      <c r="BK12" s="45">
        <v>0</v>
      </c>
      <c r="BL12" s="45">
        <v>0</v>
      </c>
      <c r="BM12" s="45">
        <v>0</v>
      </c>
      <c r="BN12" s="45">
        <v>0</v>
      </c>
      <c r="BO12" s="45">
        <v>0</v>
      </c>
      <c r="BP12" s="45">
        <v>0</v>
      </c>
      <c r="BQ12" s="45">
        <v>0</v>
      </c>
      <c r="BR12" s="45">
        <v>0</v>
      </c>
      <c r="BS12" s="45">
        <v>0</v>
      </c>
      <c r="BT12" s="45">
        <v>0</v>
      </c>
      <c r="BU12" s="45">
        <v>0</v>
      </c>
      <c r="BV12" s="45">
        <v>0</v>
      </c>
      <c r="BW12" s="45">
        <v>0</v>
      </c>
      <c r="BX12" s="45">
        <v>0</v>
      </c>
      <c r="BY12" s="45">
        <v>0</v>
      </c>
    </row>
    <row r="13" spans="1:77">
      <c r="A13" s="23">
        <v>2011</v>
      </c>
      <c r="B13" s="23">
        <v>2563</v>
      </c>
      <c r="C13" s="23" t="s">
        <v>104</v>
      </c>
      <c r="D13" s="23">
        <v>43317</v>
      </c>
      <c r="E13" s="23" t="s">
        <v>88</v>
      </c>
      <c r="F13" s="23" t="s">
        <v>105</v>
      </c>
      <c r="G13" s="22" t="s">
        <v>90</v>
      </c>
      <c r="H13" s="67">
        <v>40093</v>
      </c>
      <c r="I13" s="67">
        <v>40268</v>
      </c>
      <c r="J13" s="22" t="s">
        <v>97</v>
      </c>
      <c r="K13" s="60"/>
      <c r="L13" s="50"/>
      <c r="M13" s="50">
        <v>0</v>
      </c>
      <c r="N13" s="50">
        <v>500</v>
      </c>
      <c r="O13" s="50">
        <v>500</v>
      </c>
      <c r="P13" s="50">
        <v>0</v>
      </c>
      <c r="Q13" s="50">
        <v>0</v>
      </c>
      <c r="R13" s="50">
        <v>0</v>
      </c>
      <c r="S13" s="50">
        <v>500</v>
      </c>
      <c r="T13" s="50"/>
      <c r="U13" s="50"/>
      <c r="V13" s="50">
        <v>0</v>
      </c>
      <c r="W13" s="50">
        <v>500</v>
      </c>
      <c r="X13" s="50">
        <v>500</v>
      </c>
      <c r="Y13" s="50">
        <v>0</v>
      </c>
      <c r="Z13" s="50">
        <v>0</v>
      </c>
      <c r="AA13" s="50">
        <v>0</v>
      </c>
      <c r="AB13" s="50">
        <v>500</v>
      </c>
      <c r="AC13" s="34" t="s">
        <v>92</v>
      </c>
      <c r="AD13" s="33"/>
      <c r="AE13" s="33"/>
      <c r="AF13" s="46" t="s">
        <v>92</v>
      </c>
      <c r="AG13" s="13">
        <v>0</v>
      </c>
      <c r="AH13" s="13">
        <v>0</v>
      </c>
      <c r="AI13" s="13">
        <v>0</v>
      </c>
      <c r="AJ13" s="13">
        <v>0</v>
      </c>
      <c r="AK13" s="13">
        <v>0</v>
      </c>
      <c r="AL13" s="13">
        <v>0</v>
      </c>
      <c r="AM13" s="13">
        <v>0</v>
      </c>
      <c r="AN13" s="13">
        <v>0</v>
      </c>
      <c r="AO13" s="45">
        <v>0</v>
      </c>
      <c r="AP13" s="45">
        <v>0</v>
      </c>
      <c r="AQ13" s="45">
        <v>0</v>
      </c>
      <c r="AR13" s="45">
        <v>0</v>
      </c>
      <c r="AS13" s="45">
        <v>0</v>
      </c>
      <c r="AT13" s="45">
        <v>0</v>
      </c>
      <c r="AU13" s="45">
        <v>0</v>
      </c>
      <c r="AV13" s="45">
        <v>0</v>
      </c>
      <c r="AW13" s="45">
        <v>0</v>
      </c>
      <c r="AX13" s="45">
        <v>0</v>
      </c>
      <c r="AY13" s="45">
        <v>0</v>
      </c>
      <c r="AZ13" s="45">
        <v>0</v>
      </c>
      <c r="BA13" s="69">
        <v>0</v>
      </c>
      <c r="BB13" s="45">
        <v>0</v>
      </c>
      <c r="BC13" s="69">
        <v>0</v>
      </c>
      <c r="BD13" s="11">
        <v>0</v>
      </c>
      <c r="BE13" s="45">
        <v>0</v>
      </c>
      <c r="BF13" s="45">
        <v>0</v>
      </c>
      <c r="BG13" s="45">
        <v>0</v>
      </c>
      <c r="BH13" s="45">
        <v>0</v>
      </c>
      <c r="BI13" s="45">
        <v>0</v>
      </c>
      <c r="BJ13" s="45">
        <v>0</v>
      </c>
      <c r="BK13" s="45">
        <v>0</v>
      </c>
      <c r="BL13" s="45">
        <v>0</v>
      </c>
      <c r="BM13" s="45">
        <v>0</v>
      </c>
      <c r="BN13" s="45">
        <v>0</v>
      </c>
      <c r="BO13" s="45">
        <v>0</v>
      </c>
      <c r="BP13" s="45">
        <v>0</v>
      </c>
      <c r="BQ13" s="45">
        <v>0</v>
      </c>
      <c r="BR13" s="45">
        <v>0</v>
      </c>
      <c r="BS13" s="45">
        <v>0</v>
      </c>
      <c r="BT13" s="45">
        <v>0</v>
      </c>
      <c r="BU13" s="45">
        <v>0</v>
      </c>
      <c r="BV13" s="45">
        <v>0</v>
      </c>
      <c r="BW13" s="45">
        <v>0</v>
      </c>
      <c r="BX13" s="45">
        <v>0</v>
      </c>
      <c r="BY13" s="45">
        <v>0</v>
      </c>
    </row>
    <row r="14" spans="1:77">
      <c r="A14" s="23">
        <v>2011</v>
      </c>
      <c r="B14" s="23" t="s">
        <v>106</v>
      </c>
      <c r="C14" s="23" t="s">
        <v>107</v>
      </c>
      <c r="D14" s="23">
        <v>39127</v>
      </c>
      <c r="E14" s="23" t="s">
        <v>88</v>
      </c>
      <c r="F14" s="23" t="s">
        <v>89</v>
      </c>
      <c r="G14" s="22" t="s">
        <v>90</v>
      </c>
      <c r="H14" s="67">
        <v>38449</v>
      </c>
      <c r="I14" s="67">
        <v>40542</v>
      </c>
      <c r="J14" s="22" t="s">
        <v>108</v>
      </c>
      <c r="K14" s="60"/>
      <c r="L14" s="50"/>
      <c r="M14" s="50">
        <v>0</v>
      </c>
      <c r="N14" s="50">
        <v>0</v>
      </c>
      <c r="O14" s="50">
        <v>0</v>
      </c>
      <c r="P14" s="50">
        <v>0</v>
      </c>
      <c r="Q14" s="50">
        <v>28</v>
      </c>
      <c r="R14" s="50">
        <v>290</v>
      </c>
      <c r="S14" s="50">
        <v>318</v>
      </c>
      <c r="T14" s="50"/>
      <c r="U14" s="50"/>
      <c r="V14" s="50">
        <v>0</v>
      </c>
      <c r="W14" s="50">
        <v>0</v>
      </c>
      <c r="X14" s="50">
        <v>0</v>
      </c>
      <c r="Y14" s="50">
        <v>3.49</v>
      </c>
      <c r="Z14" s="50">
        <v>32.880000000000003</v>
      </c>
      <c r="AA14" s="50">
        <v>290.83999999999997</v>
      </c>
      <c r="AB14" s="50">
        <v>327.20999999999998</v>
      </c>
      <c r="AC14" s="34" t="s">
        <v>93</v>
      </c>
      <c r="AD14" s="33" t="s">
        <v>101</v>
      </c>
      <c r="AE14" s="33" t="s">
        <v>102</v>
      </c>
      <c r="AF14" s="46" t="s">
        <v>93</v>
      </c>
      <c r="AG14" s="13">
        <v>0</v>
      </c>
      <c r="AH14" s="13">
        <v>0</v>
      </c>
      <c r="AI14" s="13">
        <v>0</v>
      </c>
      <c r="AJ14" s="13">
        <v>1294</v>
      </c>
      <c r="AK14" s="13">
        <v>851.452</v>
      </c>
      <c r="AL14" s="13">
        <v>442.548</v>
      </c>
      <c r="AM14" s="13">
        <v>0</v>
      </c>
      <c r="AN14" s="13">
        <v>0</v>
      </c>
      <c r="AO14" s="45">
        <v>31</v>
      </c>
      <c r="AP14" s="45">
        <v>0</v>
      </c>
      <c r="AQ14" s="45">
        <v>0</v>
      </c>
      <c r="AR14" s="45">
        <v>0</v>
      </c>
      <c r="AS14" s="45">
        <v>75</v>
      </c>
      <c r="AT14" s="45">
        <v>72</v>
      </c>
      <c r="AU14" s="45">
        <v>3</v>
      </c>
      <c r="AV14" s="45">
        <v>49.35</v>
      </c>
      <c r="AW14" s="45">
        <v>25.65</v>
      </c>
      <c r="AX14" s="45">
        <v>0</v>
      </c>
      <c r="AY14" s="45">
        <v>0</v>
      </c>
      <c r="AZ14" s="45">
        <v>0</v>
      </c>
      <c r="BA14" s="45">
        <v>31273</v>
      </c>
      <c r="BB14" s="45">
        <v>20577.633999999998</v>
      </c>
      <c r="BC14" s="45">
        <v>10695.366000000002</v>
      </c>
      <c r="BD14" s="45">
        <v>0</v>
      </c>
      <c r="BE14" s="45">
        <v>0</v>
      </c>
      <c r="BF14" s="45">
        <v>0</v>
      </c>
      <c r="BG14" s="45">
        <v>56400</v>
      </c>
      <c r="BH14" s="45">
        <v>0</v>
      </c>
      <c r="BI14" s="45">
        <v>11000</v>
      </c>
      <c r="BJ14" s="45">
        <v>6500</v>
      </c>
      <c r="BK14" s="45">
        <v>4500</v>
      </c>
      <c r="BL14" s="45">
        <v>0</v>
      </c>
      <c r="BM14" s="45">
        <v>0</v>
      </c>
      <c r="BN14" s="45">
        <v>0</v>
      </c>
      <c r="BO14" s="45">
        <v>0</v>
      </c>
      <c r="BP14" s="45">
        <v>0</v>
      </c>
      <c r="BQ14" s="45">
        <v>0</v>
      </c>
      <c r="BR14" s="45">
        <v>0</v>
      </c>
      <c r="BS14" s="45">
        <v>0</v>
      </c>
      <c r="BT14" s="45">
        <v>0</v>
      </c>
      <c r="BU14" s="45">
        <v>0</v>
      </c>
      <c r="BV14" s="45">
        <v>0</v>
      </c>
      <c r="BW14" s="45">
        <v>0</v>
      </c>
      <c r="BX14" s="45">
        <v>0</v>
      </c>
      <c r="BY14" s="45">
        <v>0</v>
      </c>
    </row>
    <row r="15" spans="1:77">
      <c r="A15" s="23">
        <v>2011</v>
      </c>
      <c r="B15" s="23">
        <v>2072</v>
      </c>
      <c r="C15" s="23" t="s">
        <v>109</v>
      </c>
      <c r="D15" s="23">
        <v>35143</v>
      </c>
      <c r="E15" s="23" t="s">
        <v>88</v>
      </c>
      <c r="F15" s="23" t="s">
        <v>89</v>
      </c>
      <c r="G15" s="22" t="s">
        <v>90</v>
      </c>
      <c r="H15" s="67">
        <v>37974</v>
      </c>
      <c r="I15" s="67">
        <v>40694</v>
      </c>
      <c r="J15" s="22" t="s">
        <v>97</v>
      </c>
      <c r="K15" s="60"/>
      <c r="L15" s="50"/>
      <c r="M15" s="50">
        <v>0</v>
      </c>
      <c r="N15" s="50">
        <v>68.599999999999994</v>
      </c>
      <c r="O15" s="50">
        <v>68.599999999999994</v>
      </c>
      <c r="P15" s="50">
        <v>0</v>
      </c>
      <c r="Q15" s="50">
        <v>36.200000000000003</v>
      </c>
      <c r="R15" s="50">
        <v>1.7</v>
      </c>
      <c r="S15" s="50">
        <v>106.5</v>
      </c>
      <c r="T15" s="50"/>
      <c r="U15" s="50"/>
      <c r="V15" s="50">
        <v>0</v>
      </c>
      <c r="W15" s="50">
        <v>47.09</v>
      </c>
      <c r="X15" s="50">
        <v>47.09</v>
      </c>
      <c r="Y15" s="50">
        <v>0</v>
      </c>
      <c r="Z15" s="50">
        <v>31.89</v>
      </c>
      <c r="AA15" s="50">
        <v>3.02</v>
      </c>
      <c r="AB15" s="50">
        <v>82</v>
      </c>
      <c r="AC15" s="34" t="s">
        <v>92</v>
      </c>
      <c r="AD15" s="33"/>
      <c r="AE15" s="33"/>
      <c r="AF15" s="46" t="s">
        <v>93</v>
      </c>
      <c r="AG15" s="13">
        <v>0</v>
      </c>
      <c r="AH15" s="13">
        <v>0</v>
      </c>
      <c r="AI15" s="13">
        <v>0</v>
      </c>
      <c r="AJ15" s="13">
        <v>0</v>
      </c>
      <c r="AK15" s="13">
        <v>0</v>
      </c>
      <c r="AL15" s="13">
        <v>0</v>
      </c>
      <c r="AM15" s="13">
        <v>0</v>
      </c>
      <c r="AN15" s="13">
        <v>0</v>
      </c>
      <c r="AO15" s="45">
        <v>0</v>
      </c>
      <c r="AP15" s="45">
        <v>0</v>
      </c>
      <c r="AQ15" s="45">
        <v>0</v>
      </c>
      <c r="AR15" s="45">
        <v>0</v>
      </c>
      <c r="AS15" s="45">
        <v>1600</v>
      </c>
      <c r="AT15" s="45">
        <v>0</v>
      </c>
      <c r="AU15" s="45">
        <v>1600</v>
      </c>
      <c r="AV15" s="45">
        <v>0</v>
      </c>
      <c r="AW15" s="45">
        <v>1600</v>
      </c>
      <c r="AX15" s="45">
        <v>0</v>
      </c>
      <c r="AY15" s="45">
        <v>0</v>
      </c>
      <c r="AZ15" s="45">
        <v>0</v>
      </c>
      <c r="BA15" s="45">
        <v>6500</v>
      </c>
      <c r="BB15" s="45">
        <v>0</v>
      </c>
      <c r="BC15" s="45">
        <v>6500</v>
      </c>
      <c r="BD15" s="45">
        <v>26200</v>
      </c>
      <c r="BE15" s="45">
        <v>0</v>
      </c>
      <c r="BF15" s="45">
        <v>27.751000000000001</v>
      </c>
      <c r="BG15" s="45">
        <v>0</v>
      </c>
      <c r="BH15" s="45">
        <v>0</v>
      </c>
      <c r="BI15" s="45">
        <v>2164</v>
      </c>
      <c r="BJ15" s="45">
        <v>1146.92</v>
      </c>
      <c r="BK15" s="45">
        <v>1017.0799999999999</v>
      </c>
      <c r="BL15" s="45">
        <v>0</v>
      </c>
      <c r="BM15" s="45">
        <v>0</v>
      </c>
      <c r="BN15" s="45">
        <v>0</v>
      </c>
      <c r="BO15" s="45">
        <v>0</v>
      </c>
      <c r="BP15" s="68">
        <v>0</v>
      </c>
      <c r="BQ15" s="45">
        <v>0</v>
      </c>
      <c r="BR15" s="45">
        <v>0</v>
      </c>
      <c r="BS15" s="45">
        <v>0</v>
      </c>
      <c r="BT15" s="45">
        <v>0</v>
      </c>
      <c r="BU15" s="45">
        <v>0</v>
      </c>
      <c r="BV15" s="45">
        <v>0</v>
      </c>
      <c r="BW15" s="45">
        <v>0</v>
      </c>
      <c r="BX15" s="45">
        <v>0</v>
      </c>
      <c r="BY15" s="45">
        <v>0</v>
      </c>
    </row>
    <row r="16" spans="1:77">
      <c r="A16" s="23">
        <v>2011</v>
      </c>
      <c r="B16" s="23">
        <v>2073</v>
      </c>
      <c r="C16" s="23" t="s">
        <v>109</v>
      </c>
      <c r="D16" s="23">
        <v>35143</v>
      </c>
      <c r="E16" s="23" t="s">
        <v>88</v>
      </c>
      <c r="F16" s="23" t="s">
        <v>89</v>
      </c>
      <c r="G16" s="22" t="s">
        <v>90</v>
      </c>
      <c r="H16" s="67">
        <v>37974</v>
      </c>
      <c r="I16" s="67">
        <v>40694</v>
      </c>
      <c r="J16" s="22" t="s">
        <v>91</v>
      </c>
      <c r="K16" s="60"/>
      <c r="L16" s="50"/>
      <c r="M16" s="50">
        <v>20</v>
      </c>
      <c r="N16" s="50">
        <v>0</v>
      </c>
      <c r="O16" s="50">
        <v>20</v>
      </c>
      <c r="P16" s="50">
        <v>0</v>
      </c>
      <c r="Q16" s="50">
        <v>0</v>
      </c>
      <c r="R16" s="50">
        <v>0</v>
      </c>
      <c r="S16" s="50">
        <v>20</v>
      </c>
      <c r="T16" s="50"/>
      <c r="U16" s="50"/>
      <c r="V16" s="50">
        <v>20.56</v>
      </c>
      <c r="W16" s="50">
        <v>0</v>
      </c>
      <c r="X16" s="50">
        <v>20.56</v>
      </c>
      <c r="Y16" s="50">
        <v>0</v>
      </c>
      <c r="Z16" s="50">
        <v>0</v>
      </c>
      <c r="AA16" s="50">
        <v>0</v>
      </c>
      <c r="AB16" s="50">
        <v>20.56</v>
      </c>
      <c r="AC16" s="34" t="s">
        <v>92</v>
      </c>
      <c r="AD16" s="33"/>
      <c r="AE16" s="33"/>
      <c r="AF16" s="46" t="s">
        <v>92</v>
      </c>
      <c r="AG16" s="13">
        <v>0</v>
      </c>
      <c r="AH16" s="13">
        <v>0</v>
      </c>
      <c r="AI16" s="13">
        <v>0</v>
      </c>
      <c r="AJ16" s="13">
        <v>0</v>
      </c>
      <c r="AK16" s="13">
        <v>0</v>
      </c>
      <c r="AL16" s="13">
        <v>0</v>
      </c>
      <c r="AM16" s="13">
        <v>0</v>
      </c>
      <c r="AN16" s="13">
        <v>0</v>
      </c>
      <c r="AO16" s="45">
        <v>0</v>
      </c>
      <c r="AP16" s="45">
        <v>0</v>
      </c>
      <c r="AQ16" s="45">
        <v>0</v>
      </c>
      <c r="AR16" s="45">
        <v>0</v>
      </c>
      <c r="AS16" s="45">
        <v>0</v>
      </c>
      <c r="AT16" s="45">
        <v>0</v>
      </c>
      <c r="AU16" s="45">
        <v>0</v>
      </c>
      <c r="AV16" s="45">
        <v>0</v>
      </c>
      <c r="AW16" s="45">
        <v>0</v>
      </c>
      <c r="AX16" s="45">
        <v>0</v>
      </c>
      <c r="AY16" s="45">
        <v>0</v>
      </c>
      <c r="AZ16" s="45">
        <v>0</v>
      </c>
      <c r="BA16" s="45">
        <v>0</v>
      </c>
      <c r="BB16" s="45">
        <v>0</v>
      </c>
      <c r="BC16" s="45">
        <v>0</v>
      </c>
      <c r="BD16" s="45">
        <v>0</v>
      </c>
      <c r="BE16" s="45">
        <v>0</v>
      </c>
      <c r="BF16" s="45">
        <v>0</v>
      </c>
      <c r="BG16" s="45">
        <v>0</v>
      </c>
      <c r="BH16" s="45">
        <v>0</v>
      </c>
      <c r="BI16" s="45">
        <v>0</v>
      </c>
      <c r="BJ16" s="45">
        <v>0</v>
      </c>
      <c r="BK16" s="45">
        <v>0</v>
      </c>
      <c r="BL16" s="45">
        <v>0</v>
      </c>
      <c r="BM16" s="45">
        <v>0</v>
      </c>
      <c r="BN16" s="45">
        <v>0</v>
      </c>
      <c r="BO16" s="45">
        <v>0</v>
      </c>
      <c r="BP16" s="45">
        <v>0</v>
      </c>
      <c r="BQ16" s="45">
        <v>0</v>
      </c>
      <c r="BR16" s="45">
        <v>0</v>
      </c>
      <c r="BS16" s="45">
        <v>0</v>
      </c>
      <c r="BT16" s="45">
        <v>0</v>
      </c>
      <c r="BU16" s="45">
        <v>0</v>
      </c>
      <c r="BV16" s="45">
        <v>0</v>
      </c>
      <c r="BW16" s="45">
        <v>0</v>
      </c>
      <c r="BX16" s="45">
        <v>0</v>
      </c>
      <c r="BY16" s="45">
        <v>0</v>
      </c>
    </row>
    <row r="17" spans="1:77">
      <c r="A17" s="23">
        <v>2011</v>
      </c>
      <c r="B17" s="23">
        <v>1909</v>
      </c>
      <c r="C17" s="23" t="s">
        <v>110</v>
      </c>
      <c r="D17" s="23">
        <v>34112</v>
      </c>
      <c r="E17" s="23" t="s">
        <v>88</v>
      </c>
      <c r="F17" s="23" t="s">
        <v>89</v>
      </c>
      <c r="G17" s="22" t="s">
        <v>111</v>
      </c>
      <c r="H17" s="67">
        <v>37483</v>
      </c>
      <c r="I17" s="67">
        <v>37483</v>
      </c>
      <c r="J17" s="22" t="s">
        <v>91</v>
      </c>
      <c r="K17" s="60"/>
      <c r="L17" s="50"/>
      <c r="M17" s="50">
        <v>56</v>
      </c>
      <c r="N17" s="50">
        <v>0</v>
      </c>
      <c r="O17" s="50">
        <v>56</v>
      </c>
      <c r="P17" s="50">
        <v>0</v>
      </c>
      <c r="Q17" s="50">
        <v>8.17</v>
      </c>
      <c r="R17" s="50">
        <v>6.75</v>
      </c>
      <c r="S17" s="50">
        <v>70.92</v>
      </c>
      <c r="T17" s="50"/>
      <c r="U17" s="50"/>
      <c r="V17" s="50">
        <v>50.765000000000001</v>
      </c>
      <c r="W17" s="50">
        <v>0</v>
      </c>
      <c r="X17" s="50">
        <v>50.765000000000001</v>
      </c>
      <c r="Y17" s="50">
        <v>0</v>
      </c>
      <c r="Z17" s="50">
        <v>25.195</v>
      </c>
      <c r="AA17" s="50">
        <v>0</v>
      </c>
      <c r="AB17" s="50">
        <v>75.960000000000008</v>
      </c>
      <c r="AC17" s="34" t="s">
        <v>92</v>
      </c>
      <c r="AD17" s="33"/>
      <c r="AE17" s="33"/>
      <c r="AF17" s="46" t="s">
        <v>93</v>
      </c>
      <c r="AG17" s="13">
        <v>0</v>
      </c>
      <c r="AH17" s="13">
        <v>0</v>
      </c>
      <c r="AI17" s="13">
        <v>0</v>
      </c>
      <c r="AJ17" s="13">
        <v>0</v>
      </c>
      <c r="AK17" s="13">
        <v>0</v>
      </c>
      <c r="AL17" s="13">
        <v>0</v>
      </c>
      <c r="AM17" s="13">
        <v>0</v>
      </c>
      <c r="AN17" s="13">
        <v>0</v>
      </c>
      <c r="AO17" s="45">
        <v>0</v>
      </c>
      <c r="AP17" s="45">
        <v>0</v>
      </c>
      <c r="AQ17" s="45">
        <v>0</v>
      </c>
      <c r="AR17" s="45">
        <v>0</v>
      </c>
      <c r="AS17" s="45">
        <v>11630</v>
      </c>
      <c r="AT17" s="45">
        <v>0</v>
      </c>
      <c r="AU17" s="45">
        <v>11630</v>
      </c>
      <c r="AV17" s="45">
        <v>11630</v>
      </c>
      <c r="AW17" s="45">
        <v>0</v>
      </c>
      <c r="AX17" s="45">
        <v>0</v>
      </c>
      <c r="AY17" s="45">
        <v>0</v>
      </c>
      <c r="AZ17" s="45">
        <v>0</v>
      </c>
      <c r="BA17" s="45">
        <v>0</v>
      </c>
      <c r="BB17" s="45">
        <v>0</v>
      </c>
      <c r="BC17" s="45">
        <v>0</v>
      </c>
      <c r="BD17" s="45">
        <v>0</v>
      </c>
      <c r="BE17" s="45">
        <v>0</v>
      </c>
      <c r="BF17" s="45">
        <v>0</v>
      </c>
      <c r="BG17" s="45">
        <v>3553.5</v>
      </c>
      <c r="BH17" s="45">
        <v>0</v>
      </c>
      <c r="BI17" s="45">
        <v>0</v>
      </c>
      <c r="BJ17" s="45">
        <v>0</v>
      </c>
      <c r="BK17" s="45">
        <v>0</v>
      </c>
      <c r="BL17" s="45">
        <v>0</v>
      </c>
      <c r="BM17" s="45">
        <v>0</v>
      </c>
      <c r="BN17" s="45">
        <v>0</v>
      </c>
      <c r="BO17" s="45">
        <v>0</v>
      </c>
      <c r="BP17" s="45">
        <v>0</v>
      </c>
      <c r="BQ17" s="45">
        <v>0</v>
      </c>
      <c r="BR17" s="45">
        <v>0</v>
      </c>
      <c r="BS17" s="45">
        <v>0</v>
      </c>
      <c r="BT17" s="45">
        <v>0</v>
      </c>
      <c r="BU17" s="45">
        <v>0</v>
      </c>
      <c r="BV17" s="45">
        <v>0</v>
      </c>
      <c r="BW17" s="45">
        <v>0</v>
      </c>
      <c r="BX17" s="45">
        <v>0</v>
      </c>
      <c r="BY17" s="45">
        <v>0</v>
      </c>
    </row>
    <row r="18" spans="1:77">
      <c r="A18" s="23">
        <v>2012</v>
      </c>
      <c r="B18" s="23" t="s">
        <v>112</v>
      </c>
      <c r="C18" s="23" t="s">
        <v>113</v>
      </c>
      <c r="D18" s="23" t="s">
        <v>114</v>
      </c>
      <c r="E18" s="23" t="s">
        <v>88</v>
      </c>
      <c r="F18" s="23" t="s">
        <v>115</v>
      </c>
      <c r="G18" s="22" t="s">
        <v>116</v>
      </c>
      <c r="H18" s="55">
        <v>38700</v>
      </c>
      <c r="I18" s="55">
        <v>40497</v>
      </c>
      <c r="J18" s="22" t="s">
        <v>97</v>
      </c>
      <c r="K18" s="60"/>
      <c r="L18" s="18"/>
      <c r="M18" s="18">
        <v>0</v>
      </c>
      <c r="N18" s="18">
        <v>35</v>
      </c>
      <c r="O18" s="50">
        <v>35</v>
      </c>
      <c r="P18" s="18">
        <v>0</v>
      </c>
      <c r="Q18" s="18">
        <v>0</v>
      </c>
      <c r="R18" s="18">
        <v>0</v>
      </c>
      <c r="S18" s="50">
        <v>35</v>
      </c>
      <c r="T18" s="50"/>
      <c r="U18" s="35"/>
      <c r="V18" s="35">
        <v>0</v>
      </c>
      <c r="W18" s="35">
        <v>350</v>
      </c>
      <c r="X18" s="50">
        <v>350</v>
      </c>
      <c r="Y18" s="35">
        <v>0</v>
      </c>
      <c r="Z18" s="66">
        <v>0</v>
      </c>
      <c r="AA18" s="66">
        <v>5647</v>
      </c>
      <c r="AB18" s="65">
        <v>5997</v>
      </c>
      <c r="AC18" s="64" t="s">
        <v>92</v>
      </c>
      <c r="AD18" s="63"/>
      <c r="AE18" s="63"/>
      <c r="AF18" s="46" t="s">
        <v>93</v>
      </c>
      <c r="AG18" s="13">
        <v>0</v>
      </c>
      <c r="AH18" s="13">
        <v>0</v>
      </c>
      <c r="AI18" s="13">
        <v>0</v>
      </c>
      <c r="AJ18" s="13">
        <v>0</v>
      </c>
      <c r="AK18" s="13">
        <v>0</v>
      </c>
      <c r="AL18" s="13">
        <v>0</v>
      </c>
      <c r="AM18" s="13">
        <v>0</v>
      </c>
      <c r="AN18" s="13">
        <v>0</v>
      </c>
      <c r="AO18" s="45">
        <v>39.799999999999997</v>
      </c>
      <c r="AP18" s="45">
        <v>0</v>
      </c>
      <c r="AQ18" s="11">
        <v>0</v>
      </c>
      <c r="AR18" s="45">
        <v>0</v>
      </c>
      <c r="AS18" s="11">
        <v>0</v>
      </c>
      <c r="AT18" s="11">
        <v>0</v>
      </c>
      <c r="AU18" s="45">
        <v>0</v>
      </c>
      <c r="AV18" s="11">
        <v>0</v>
      </c>
      <c r="AW18" s="45">
        <v>0</v>
      </c>
      <c r="AX18" s="45">
        <v>0</v>
      </c>
      <c r="AY18" s="45">
        <v>0</v>
      </c>
      <c r="AZ18" s="45">
        <v>0</v>
      </c>
      <c r="BA18" s="45">
        <v>0</v>
      </c>
      <c r="BB18" s="45">
        <v>0</v>
      </c>
      <c r="BC18" s="45">
        <v>0</v>
      </c>
      <c r="BD18" s="45">
        <v>0</v>
      </c>
      <c r="BE18" s="45">
        <v>0</v>
      </c>
      <c r="BF18" s="45">
        <v>0</v>
      </c>
      <c r="BG18" s="45">
        <v>0</v>
      </c>
      <c r="BH18" s="45">
        <v>0</v>
      </c>
      <c r="BI18" s="45">
        <v>0</v>
      </c>
      <c r="BJ18" s="45">
        <v>0</v>
      </c>
      <c r="BK18" s="45">
        <v>0</v>
      </c>
      <c r="BL18" s="45">
        <v>0</v>
      </c>
      <c r="BM18" s="45">
        <v>0</v>
      </c>
      <c r="BN18" s="45">
        <v>0</v>
      </c>
      <c r="BO18" s="45">
        <v>0</v>
      </c>
      <c r="BP18" s="45">
        <v>0</v>
      </c>
      <c r="BQ18" s="45">
        <v>0</v>
      </c>
      <c r="BR18" s="45">
        <v>0</v>
      </c>
      <c r="BS18" s="45">
        <v>0</v>
      </c>
      <c r="BT18" s="45">
        <v>0</v>
      </c>
      <c r="BU18" s="45">
        <v>0</v>
      </c>
      <c r="BV18" s="45">
        <v>0</v>
      </c>
      <c r="BW18" s="45">
        <v>0</v>
      </c>
      <c r="BX18" s="45">
        <v>0</v>
      </c>
      <c r="BY18" s="45">
        <v>0</v>
      </c>
    </row>
    <row r="19" spans="1:77">
      <c r="A19" s="23">
        <v>2012</v>
      </c>
      <c r="B19" s="23">
        <v>1863</v>
      </c>
      <c r="C19" s="23" t="s">
        <v>117</v>
      </c>
      <c r="D19" s="23" t="s">
        <v>118</v>
      </c>
      <c r="E19" s="23" t="s">
        <v>88</v>
      </c>
      <c r="F19" s="23" t="s">
        <v>89</v>
      </c>
      <c r="G19" s="22" t="s">
        <v>90</v>
      </c>
      <c r="H19" s="61">
        <v>37224</v>
      </c>
      <c r="I19" s="61">
        <v>39994</v>
      </c>
      <c r="J19" s="22" t="s">
        <v>91</v>
      </c>
      <c r="K19" s="60"/>
      <c r="L19" s="62"/>
      <c r="M19" s="62">
        <v>100</v>
      </c>
      <c r="N19" s="27">
        <v>0</v>
      </c>
      <c r="O19" s="50">
        <v>100</v>
      </c>
      <c r="P19" s="27">
        <v>0</v>
      </c>
      <c r="Q19" s="27">
        <v>25</v>
      </c>
      <c r="R19" s="50">
        <v>0</v>
      </c>
      <c r="S19" s="50">
        <v>125</v>
      </c>
      <c r="T19" s="50"/>
      <c r="U19" s="35"/>
      <c r="V19" s="35">
        <v>112.1</v>
      </c>
      <c r="W19" s="35">
        <v>0</v>
      </c>
      <c r="X19" s="50">
        <v>112.1</v>
      </c>
      <c r="Y19" s="35">
        <v>0</v>
      </c>
      <c r="Z19" s="35">
        <v>26.3</v>
      </c>
      <c r="AA19" s="35">
        <v>0</v>
      </c>
      <c r="AB19" s="49">
        <v>138.4</v>
      </c>
      <c r="AC19" s="48" t="s">
        <v>93</v>
      </c>
      <c r="AD19" s="47"/>
      <c r="AE19" s="47"/>
      <c r="AF19" s="46" t="s">
        <v>93</v>
      </c>
      <c r="AG19" s="13">
        <v>0</v>
      </c>
      <c r="AH19" s="13">
        <v>0</v>
      </c>
      <c r="AI19" s="13">
        <v>0</v>
      </c>
      <c r="AJ19" s="13">
        <v>0</v>
      </c>
      <c r="AK19" s="13">
        <v>0</v>
      </c>
      <c r="AL19" s="13">
        <v>0</v>
      </c>
      <c r="AM19" s="13">
        <v>0</v>
      </c>
      <c r="AN19" s="13">
        <v>0</v>
      </c>
      <c r="AO19" s="45">
        <v>0</v>
      </c>
      <c r="AP19" s="45">
        <v>0</v>
      </c>
      <c r="AQ19" s="45">
        <v>0</v>
      </c>
      <c r="AR19" s="45">
        <v>0</v>
      </c>
      <c r="AS19" s="45">
        <v>0</v>
      </c>
      <c r="AT19" s="45">
        <v>0</v>
      </c>
      <c r="AU19" s="45">
        <v>0</v>
      </c>
      <c r="AV19" s="45">
        <v>0</v>
      </c>
      <c r="AW19" s="45">
        <v>0</v>
      </c>
      <c r="AX19" s="45">
        <v>0</v>
      </c>
      <c r="AY19" s="45">
        <v>0</v>
      </c>
      <c r="AZ19" s="45">
        <v>0</v>
      </c>
      <c r="BA19" s="45">
        <v>0</v>
      </c>
      <c r="BB19" s="45">
        <v>0</v>
      </c>
      <c r="BC19" s="45">
        <v>0</v>
      </c>
      <c r="BD19" s="45">
        <v>0</v>
      </c>
      <c r="BE19" s="45">
        <v>0</v>
      </c>
      <c r="BF19" s="45">
        <v>0</v>
      </c>
      <c r="BG19" s="45">
        <v>0</v>
      </c>
      <c r="BH19" s="45">
        <v>0</v>
      </c>
      <c r="BI19" s="45">
        <v>0</v>
      </c>
      <c r="BJ19" s="45">
        <v>0</v>
      </c>
      <c r="BK19" s="45">
        <v>0</v>
      </c>
      <c r="BL19" s="45">
        <v>0</v>
      </c>
      <c r="BM19" s="45">
        <v>1573540</v>
      </c>
      <c r="BN19" s="45">
        <v>807226.02</v>
      </c>
      <c r="BO19" s="45">
        <v>766313.98</v>
      </c>
      <c r="BP19" s="45">
        <v>0</v>
      </c>
      <c r="BQ19" s="45">
        <v>0</v>
      </c>
      <c r="BR19" s="45">
        <v>0</v>
      </c>
      <c r="BS19" s="45">
        <v>0</v>
      </c>
      <c r="BT19" s="45">
        <v>0</v>
      </c>
      <c r="BU19" s="45">
        <v>0</v>
      </c>
      <c r="BV19" s="45">
        <v>0</v>
      </c>
      <c r="BW19" s="45">
        <v>0</v>
      </c>
      <c r="BX19" s="45">
        <v>0</v>
      </c>
      <c r="BY19" s="45">
        <v>0</v>
      </c>
    </row>
    <row r="20" spans="1:77">
      <c r="A20" s="23">
        <v>2012</v>
      </c>
      <c r="B20" s="23" t="s">
        <v>119</v>
      </c>
      <c r="C20" s="23" t="s">
        <v>120</v>
      </c>
      <c r="D20" s="23" t="s">
        <v>121</v>
      </c>
      <c r="E20" s="23" t="s">
        <v>88</v>
      </c>
      <c r="F20" s="23" t="s">
        <v>89</v>
      </c>
      <c r="G20" s="22" t="s">
        <v>90</v>
      </c>
      <c r="H20" s="61">
        <v>38790</v>
      </c>
      <c r="I20" s="61">
        <v>39994</v>
      </c>
      <c r="J20" s="22" t="s">
        <v>108</v>
      </c>
      <c r="K20" s="60"/>
      <c r="L20" s="18"/>
      <c r="M20" s="18">
        <v>0</v>
      </c>
      <c r="N20" s="27">
        <v>0</v>
      </c>
      <c r="O20" s="50">
        <v>0</v>
      </c>
      <c r="P20" s="27">
        <v>28</v>
      </c>
      <c r="Q20" s="27">
        <v>0</v>
      </c>
      <c r="R20" s="50">
        <v>0</v>
      </c>
      <c r="S20" s="50">
        <v>28</v>
      </c>
      <c r="T20" s="50"/>
      <c r="U20" s="35"/>
      <c r="V20" s="35">
        <v>0</v>
      </c>
      <c r="W20" s="50">
        <v>0</v>
      </c>
      <c r="X20" s="50">
        <v>0</v>
      </c>
      <c r="Y20" s="35">
        <v>28</v>
      </c>
      <c r="Z20" s="35">
        <v>1.5</v>
      </c>
      <c r="AA20" s="35">
        <v>0</v>
      </c>
      <c r="AB20" s="49">
        <v>29.5</v>
      </c>
      <c r="AC20" s="48" t="s">
        <v>93</v>
      </c>
      <c r="AD20" s="47" t="s">
        <v>101</v>
      </c>
      <c r="AE20" s="47" t="s">
        <v>102</v>
      </c>
      <c r="AF20" s="46" t="s">
        <v>92</v>
      </c>
      <c r="AG20" s="13">
        <v>0</v>
      </c>
      <c r="AH20" s="13">
        <v>0</v>
      </c>
      <c r="AI20" s="13">
        <v>0</v>
      </c>
      <c r="AJ20" s="13">
        <v>0</v>
      </c>
      <c r="AK20" s="13">
        <v>0</v>
      </c>
      <c r="AL20" s="13">
        <v>0</v>
      </c>
      <c r="AM20" s="13">
        <v>0</v>
      </c>
      <c r="AN20" s="13">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row>
    <row r="21" spans="1:77">
      <c r="A21" s="23">
        <v>2012</v>
      </c>
      <c r="B21" s="23">
        <v>1964</v>
      </c>
      <c r="C21" s="23" t="s">
        <v>122</v>
      </c>
      <c r="D21" s="23" t="s">
        <v>123</v>
      </c>
      <c r="E21" s="23" t="s">
        <v>88</v>
      </c>
      <c r="F21" s="23" t="s">
        <v>89</v>
      </c>
      <c r="G21" s="22" t="s">
        <v>90</v>
      </c>
      <c r="H21" s="61">
        <v>37600</v>
      </c>
      <c r="I21" s="61">
        <v>41128</v>
      </c>
      <c r="J21" s="22" t="s">
        <v>91</v>
      </c>
      <c r="K21" s="60"/>
      <c r="L21" s="18"/>
      <c r="M21" s="18">
        <v>42.22</v>
      </c>
      <c r="N21" s="18">
        <v>0</v>
      </c>
      <c r="O21" s="50">
        <v>42.22</v>
      </c>
      <c r="P21" s="27">
        <v>8.5399999999999991</v>
      </c>
      <c r="Q21" s="27">
        <v>12.89</v>
      </c>
      <c r="R21" s="50">
        <v>0</v>
      </c>
      <c r="S21" s="50">
        <v>63.65</v>
      </c>
      <c r="T21" s="50"/>
      <c r="U21" s="35"/>
      <c r="V21" s="35">
        <v>39.44</v>
      </c>
      <c r="W21" s="35">
        <v>0</v>
      </c>
      <c r="X21" s="50">
        <v>39.44</v>
      </c>
      <c r="Y21" s="35">
        <v>7.9610000000000003</v>
      </c>
      <c r="Z21" s="35">
        <v>8.2240000000000002</v>
      </c>
      <c r="AA21" s="35">
        <v>0</v>
      </c>
      <c r="AB21" s="49">
        <v>55.625</v>
      </c>
      <c r="AC21" s="48" t="s">
        <v>93</v>
      </c>
      <c r="AD21" s="47" t="s">
        <v>101</v>
      </c>
      <c r="AE21" s="47" t="s">
        <v>102</v>
      </c>
      <c r="AF21" s="46" t="s">
        <v>92</v>
      </c>
      <c r="AG21" s="13">
        <v>0</v>
      </c>
      <c r="AH21" s="13">
        <v>0</v>
      </c>
      <c r="AI21" s="13">
        <v>0</v>
      </c>
      <c r="AJ21" s="13">
        <v>0</v>
      </c>
      <c r="AK21" s="13">
        <v>0</v>
      </c>
      <c r="AL21" s="13">
        <v>0</v>
      </c>
      <c r="AM21" s="13">
        <v>0</v>
      </c>
      <c r="AN21" s="13">
        <v>0</v>
      </c>
      <c r="AO21" s="45">
        <v>0</v>
      </c>
      <c r="AP21" s="45">
        <v>0</v>
      </c>
      <c r="AQ21" s="45">
        <v>0</v>
      </c>
      <c r="AR21" s="45">
        <v>0</v>
      </c>
      <c r="AS21" s="45">
        <v>0</v>
      </c>
      <c r="AT21" s="45">
        <v>0</v>
      </c>
      <c r="AU21" s="45">
        <v>0</v>
      </c>
      <c r="AV21" s="45">
        <v>0</v>
      </c>
      <c r="AW21" s="45">
        <v>0</v>
      </c>
      <c r="AX21" s="45">
        <v>0</v>
      </c>
      <c r="AY21" s="45">
        <v>0</v>
      </c>
      <c r="AZ21" s="45">
        <v>0</v>
      </c>
      <c r="BA21" s="45">
        <v>0</v>
      </c>
      <c r="BB21" s="45">
        <v>0</v>
      </c>
      <c r="BC21" s="45">
        <v>0</v>
      </c>
      <c r="BD21" s="45">
        <v>0</v>
      </c>
      <c r="BE21" s="45">
        <v>0</v>
      </c>
      <c r="BF21" s="45">
        <v>0</v>
      </c>
      <c r="BG21" s="45">
        <v>0</v>
      </c>
      <c r="BH21" s="45">
        <v>0</v>
      </c>
      <c r="BI21" s="45">
        <v>0</v>
      </c>
      <c r="BJ21" s="45">
        <v>0</v>
      </c>
      <c r="BK21" s="45">
        <v>0</v>
      </c>
      <c r="BL21" s="45">
        <v>0</v>
      </c>
      <c r="BM21" s="45">
        <v>0</v>
      </c>
      <c r="BN21" s="45">
        <v>0</v>
      </c>
      <c r="BO21" s="45">
        <v>0</v>
      </c>
      <c r="BP21" s="45">
        <v>0</v>
      </c>
      <c r="BQ21" s="45">
        <v>0</v>
      </c>
      <c r="BR21" s="45">
        <v>0</v>
      </c>
      <c r="BS21" s="45">
        <v>0</v>
      </c>
      <c r="BT21" s="45">
        <v>0</v>
      </c>
      <c r="BU21" s="45">
        <v>0</v>
      </c>
      <c r="BV21" s="45">
        <v>0</v>
      </c>
      <c r="BW21" s="45">
        <v>0</v>
      </c>
      <c r="BX21" s="45">
        <v>0</v>
      </c>
      <c r="BY21" s="45">
        <v>0</v>
      </c>
    </row>
    <row r="22" spans="1:77">
      <c r="A22" s="23">
        <v>2012</v>
      </c>
      <c r="B22" s="23">
        <v>2192</v>
      </c>
      <c r="C22" s="23" t="s">
        <v>124</v>
      </c>
      <c r="D22" s="23" t="s">
        <v>125</v>
      </c>
      <c r="E22" s="23" t="s">
        <v>88</v>
      </c>
      <c r="F22" s="23" t="s">
        <v>96</v>
      </c>
      <c r="G22" s="22" t="s">
        <v>90</v>
      </c>
      <c r="H22" s="61">
        <v>38659</v>
      </c>
      <c r="I22" s="61">
        <v>38715</v>
      </c>
      <c r="J22" s="22" t="s">
        <v>97</v>
      </c>
      <c r="K22" s="60"/>
      <c r="L22" s="18"/>
      <c r="M22" s="18">
        <v>0</v>
      </c>
      <c r="N22" s="27">
        <v>300</v>
      </c>
      <c r="O22" s="50">
        <v>300</v>
      </c>
      <c r="P22" s="27">
        <v>0</v>
      </c>
      <c r="Q22" s="27">
        <v>0</v>
      </c>
      <c r="R22" s="50">
        <v>0</v>
      </c>
      <c r="S22" s="50">
        <v>300</v>
      </c>
      <c r="T22" s="50"/>
      <c r="U22" s="17"/>
      <c r="V22" s="17">
        <v>0</v>
      </c>
      <c r="W22" s="17">
        <v>300</v>
      </c>
      <c r="X22" s="50">
        <v>300</v>
      </c>
      <c r="Y22" s="17">
        <v>0</v>
      </c>
      <c r="Z22" s="17">
        <v>0</v>
      </c>
      <c r="AA22" s="17">
        <v>0</v>
      </c>
      <c r="AB22" s="49">
        <v>300</v>
      </c>
      <c r="AC22" s="48" t="s">
        <v>92</v>
      </c>
      <c r="AD22" s="47"/>
      <c r="AE22" s="47"/>
      <c r="AF22" s="46" t="s">
        <v>92</v>
      </c>
      <c r="AG22" s="13">
        <v>0</v>
      </c>
      <c r="AH22" s="13">
        <v>0</v>
      </c>
      <c r="AI22" s="13">
        <v>0</v>
      </c>
      <c r="AJ22" s="13">
        <v>0</v>
      </c>
      <c r="AK22" s="13">
        <v>0</v>
      </c>
      <c r="AL22" s="13">
        <v>0</v>
      </c>
      <c r="AM22" s="13">
        <v>0</v>
      </c>
      <c r="AN22" s="13">
        <v>0</v>
      </c>
      <c r="AO22" s="45">
        <v>0</v>
      </c>
      <c r="AP22" s="45">
        <v>0</v>
      </c>
      <c r="AQ22" s="45">
        <v>0</v>
      </c>
      <c r="AR22" s="45">
        <v>0</v>
      </c>
      <c r="AS22" s="45">
        <v>0</v>
      </c>
      <c r="AT22" s="45">
        <v>0</v>
      </c>
      <c r="AU22" s="45">
        <v>0</v>
      </c>
      <c r="AV22" s="45">
        <v>0</v>
      </c>
      <c r="AW22" s="45">
        <v>0</v>
      </c>
      <c r="AX22" s="45">
        <v>0</v>
      </c>
      <c r="AY22" s="45">
        <v>0</v>
      </c>
      <c r="AZ22" s="45">
        <v>0</v>
      </c>
      <c r="BA22" s="45">
        <v>0</v>
      </c>
      <c r="BB22" s="45">
        <v>0</v>
      </c>
      <c r="BC22" s="45">
        <v>0</v>
      </c>
      <c r="BD22" s="45">
        <v>0</v>
      </c>
      <c r="BE22" s="45">
        <v>0</v>
      </c>
      <c r="BF22" s="45">
        <v>0</v>
      </c>
      <c r="BG22" s="45">
        <v>0</v>
      </c>
      <c r="BH22" s="45">
        <v>0</v>
      </c>
      <c r="BI22" s="45">
        <v>0</v>
      </c>
      <c r="BJ22" s="45">
        <v>0</v>
      </c>
      <c r="BK22" s="45">
        <v>0</v>
      </c>
      <c r="BL22" s="45">
        <v>0</v>
      </c>
      <c r="BM22" s="45">
        <v>0</v>
      </c>
      <c r="BN22" s="45">
        <v>0</v>
      </c>
      <c r="BO22" s="45">
        <v>0</v>
      </c>
      <c r="BP22" s="45">
        <v>0</v>
      </c>
      <c r="BQ22" s="45">
        <v>0</v>
      </c>
      <c r="BR22" s="45">
        <v>0</v>
      </c>
      <c r="BS22" s="45">
        <v>0</v>
      </c>
      <c r="BT22" s="45">
        <v>0</v>
      </c>
      <c r="BU22" s="45">
        <v>0</v>
      </c>
      <c r="BV22" s="45">
        <v>0</v>
      </c>
      <c r="BW22" s="45">
        <v>0</v>
      </c>
      <c r="BX22" s="45">
        <v>0</v>
      </c>
      <c r="BY22" s="45">
        <v>0</v>
      </c>
    </row>
    <row r="23" spans="1:77">
      <c r="A23" s="23">
        <v>2012</v>
      </c>
      <c r="B23" s="23">
        <v>2193</v>
      </c>
      <c r="C23" s="23" t="s">
        <v>126</v>
      </c>
      <c r="D23" s="40" t="s">
        <v>127</v>
      </c>
      <c r="E23" s="23" t="s">
        <v>88</v>
      </c>
      <c r="F23" s="23" t="s">
        <v>89</v>
      </c>
      <c r="G23" s="54" t="s">
        <v>90</v>
      </c>
      <c r="H23" s="59">
        <v>38659</v>
      </c>
      <c r="I23" s="58">
        <v>40557</v>
      </c>
      <c r="J23" s="54" t="s">
        <v>91</v>
      </c>
      <c r="K23" s="53"/>
      <c r="L23" s="27"/>
      <c r="M23" s="27">
        <v>30</v>
      </c>
      <c r="N23" s="52">
        <v>0</v>
      </c>
      <c r="O23" s="27">
        <v>30</v>
      </c>
      <c r="P23" s="52">
        <v>0</v>
      </c>
      <c r="Q23" s="27">
        <v>12.9</v>
      </c>
      <c r="R23" s="27">
        <v>0</v>
      </c>
      <c r="S23" s="50">
        <v>42.9</v>
      </c>
      <c r="T23" s="50"/>
      <c r="U23" s="50"/>
      <c r="V23" s="50">
        <v>4.5</v>
      </c>
      <c r="W23" s="51">
        <v>0</v>
      </c>
      <c r="X23" s="50">
        <v>4.5</v>
      </c>
      <c r="Y23" s="50">
        <v>0</v>
      </c>
      <c r="Z23" s="50">
        <v>0</v>
      </c>
      <c r="AA23" s="50">
        <v>0</v>
      </c>
      <c r="AB23" s="49">
        <v>4.5</v>
      </c>
      <c r="AC23" s="48" t="s">
        <v>92</v>
      </c>
      <c r="AD23" s="47"/>
      <c r="AE23" s="47"/>
      <c r="AF23" s="46" t="s">
        <v>92</v>
      </c>
      <c r="AG23" s="13">
        <v>0</v>
      </c>
      <c r="AH23" s="13">
        <v>0</v>
      </c>
      <c r="AI23" s="13">
        <v>0</v>
      </c>
      <c r="AJ23" s="13">
        <v>0</v>
      </c>
      <c r="AK23" s="13">
        <v>0</v>
      </c>
      <c r="AL23" s="13">
        <v>0</v>
      </c>
      <c r="AM23" s="13">
        <v>0</v>
      </c>
      <c r="AN23" s="13">
        <v>0</v>
      </c>
      <c r="AO23" s="45">
        <v>0</v>
      </c>
      <c r="AP23" s="45">
        <v>0</v>
      </c>
      <c r="AQ23" s="45">
        <v>0</v>
      </c>
      <c r="AR23" s="45">
        <v>0</v>
      </c>
      <c r="AS23" s="45">
        <v>0</v>
      </c>
      <c r="AT23" s="45">
        <v>0</v>
      </c>
      <c r="AU23" s="45">
        <v>0</v>
      </c>
      <c r="AV23" s="45">
        <v>0</v>
      </c>
      <c r="AW23" s="45">
        <v>0</v>
      </c>
      <c r="AX23" s="45">
        <v>0</v>
      </c>
      <c r="AY23" s="45">
        <v>0</v>
      </c>
      <c r="AZ23" s="45">
        <v>0</v>
      </c>
      <c r="BA23" s="45">
        <v>0</v>
      </c>
      <c r="BB23" s="45">
        <v>0</v>
      </c>
      <c r="BC23" s="45">
        <v>0</v>
      </c>
      <c r="BD23" s="45">
        <v>0</v>
      </c>
      <c r="BE23" s="45">
        <v>0</v>
      </c>
      <c r="BF23" s="45">
        <v>0</v>
      </c>
      <c r="BG23" s="45">
        <v>0</v>
      </c>
      <c r="BH23" s="45">
        <v>0</v>
      </c>
      <c r="BI23" s="45">
        <v>0</v>
      </c>
      <c r="BJ23" s="45">
        <v>0</v>
      </c>
      <c r="BK23" s="45">
        <v>0</v>
      </c>
      <c r="BL23" s="45">
        <v>0</v>
      </c>
      <c r="BM23" s="45">
        <v>0</v>
      </c>
      <c r="BN23" s="45">
        <v>0</v>
      </c>
      <c r="BO23" s="45">
        <v>0</v>
      </c>
      <c r="BP23" s="45">
        <v>0</v>
      </c>
      <c r="BQ23" s="45">
        <v>0</v>
      </c>
      <c r="BR23" s="45">
        <v>0</v>
      </c>
      <c r="BS23" s="45">
        <v>0</v>
      </c>
      <c r="BT23" s="45">
        <v>0</v>
      </c>
      <c r="BU23" s="45">
        <v>0</v>
      </c>
      <c r="BV23" s="45">
        <v>0</v>
      </c>
      <c r="BW23" s="45">
        <v>0</v>
      </c>
      <c r="BX23" s="45">
        <v>0</v>
      </c>
      <c r="BY23" s="45">
        <v>0</v>
      </c>
    </row>
    <row r="24" spans="1:77">
      <c r="A24" s="23">
        <v>2012</v>
      </c>
      <c r="B24" s="23">
        <v>2449</v>
      </c>
      <c r="C24" s="23" t="s">
        <v>128</v>
      </c>
      <c r="D24" s="40" t="s">
        <v>129</v>
      </c>
      <c r="E24" s="23" t="s">
        <v>88</v>
      </c>
      <c r="F24" s="23" t="s">
        <v>89</v>
      </c>
      <c r="G24" s="54" t="s">
        <v>90</v>
      </c>
      <c r="H24" s="56">
        <v>39720</v>
      </c>
      <c r="I24" s="58">
        <v>40795</v>
      </c>
      <c r="J24" s="54" t="s">
        <v>91</v>
      </c>
      <c r="K24" s="53"/>
      <c r="L24" s="27"/>
      <c r="M24" s="27">
        <v>50</v>
      </c>
      <c r="N24" s="57">
        <v>0</v>
      </c>
      <c r="O24" s="27">
        <v>50</v>
      </c>
      <c r="P24" s="52">
        <v>0</v>
      </c>
      <c r="Q24" s="27">
        <v>6.7</v>
      </c>
      <c r="R24" s="27">
        <v>5.8</v>
      </c>
      <c r="S24" s="50">
        <v>62.5</v>
      </c>
      <c r="T24" s="50"/>
      <c r="U24" s="50"/>
      <c r="V24" s="50">
        <v>48.08</v>
      </c>
      <c r="W24" s="49">
        <v>0</v>
      </c>
      <c r="X24" s="50">
        <v>48.08</v>
      </c>
      <c r="Y24" s="35">
        <v>0</v>
      </c>
      <c r="Z24" s="35">
        <v>6.47</v>
      </c>
      <c r="AA24" s="35">
        <v>5.85</v>
      </c>
      <c r="AB24" s="49">
        <v>60.4</v>
      </c>
      <c r="AC24" s="48" t="s">
        <v>92</v>
      </c>
      <c r="AD24" s="47"/>
      <c r="AE24" s="47"/>
      <c r="AF24" s="46" t="s">
        <v>93</v>
      </c>
      <c r="AG24" s="13">
        <v>0</v>
      </c>
      <c r="AH24" s="13">
        <v>0</v>
      </c>
      <c r="AI24" s="13">
        <v>0</v>
      </c>
      <c r="AJ24" s="13">
        <v>0</v>
      </c>
      <c r="AK24" s="13">
        <v>0</v>
      </c>
      <c r="AL24" s="13">
        <v>0</v>
      </c>
      <c r="AM24" s="13">
        <v>0</v>
      </c>
      <c r="AN24" s="13">
        <v>0</v>
      </c>
      <c r="AO24" s="45">
        <v>0</v>
      </c>
      <c r="AP24" s="45">
        <v>0</v>
      </c>
      <c r="AQ24" s="45">
        <v>0</v>
      </c>
      <c r="AR24" s="45">
        <v>0</v>
      </c>
      <c r="AS24" s="45">
        <v>1636</v>
      </c>
      <c r="AT24" s="45">
        <v>0</v>
      </c>
      <c r="AU24" s="45">
        <v>1636</v>
      </c>
      <c r="AV24" s="45">
        <v>1636</v>
      </c>
      <c r="AW24" s="45">
        <v>0</v>
      </c>
      <c r="AX24" s="45">
        <v>0</v>
      </c>
      <c r="AY24" s="45">
        <v>0</v>
      </c>
      <c r="AZ24" s="45">
        <v>0</v>
      </c>
      <c r="BA24" s="45">
        <v>48110</v>
      </c>
      <c r="BB24" s="45">
        <v>48110</v>
      </c>
      <c r="BC24" s="45">
        <v>0</v>
      </c>
      <c r="BD24" s="45">
        <v>5300</v>
      </c>
      <c r="BE24" s="45">
        <v>0</v>
      </c>
      <c r="BF24" s="45">
        <v>50</v>
      </c>
      <c r="BG24" s="45">
        <v>1540</v>
      </c>
      <c r="BH24" s="45">
        <v>0</v>
      </c>
      <c r="BI24" s="45">
        <v>0</v>
      </c>
      <c r="BJ24" s="45">
        <v>0</v>
      </c>
      <c r="BK24" s="45">
        <v>0</v>
      </c>
      <c r="BL24" s="45">
        <v>0</v>
      </c>
      <c r="BM24" s="45">
        <v>0</v>
      </c>
      <c r="BN24" s="45">
        <v>0</v>
      </c>
      <c r="BO24" s="45">
        <v>0</v>
      </c>
      <c r="BP24" s="45">
        <v>0</v>
      </c>
      <c r="BQ24" s="45">
        <v>0</v>
      </c>
      <c r="BR24" s="45">
        <v>0</v>
      </c>
      <c r="BS24" s="45">
        <v>0</v>
      </c>
      <c r="BT24" s="45">
        <v>0</v>
      </c>
      <c r="BU24" s="45">
        <v>0</v>
      </c>
      <c r="BV24" s="45">
        <v>0</v>
      </c>
      <c r="BW24" s="45">
        <v>0</v>
      </c>
      <c r="BX24" s="45">
        <v>0</v>
      </c>
      <c r="BY24" s="45">
        <v>0</v>
      </c>
    </row>
    <row r="25" spans="1:77">
      <c r="A25" s="23">
        <v>2012</v>
      </c>
      <c r="B25" s="23">
        <v>1962</v>
      </c>
      <c r="C25" s="23" t="s">
        <v>130</v>
      </c>
      <c r="D25" s="23" t="s">
        <v>131</v>
      </c>
      <c r="E25" s="23" t="s">
        <v>88</v>
      </c>
      <c r="F25" s="23" t="s">
        <v>89</v>
      </c>
      <c r="G25" s="54" t="s">
        <v>90</v>
      </c>
      <c r="H25" s="56">
        <v>37596</v>
      </c>
      <c r="I25" s="55">
        <v>41122</v>
      </c>
      <c r="J25" s="54" t="s">
        <v>91</v>
      </c>
      <c r="K25" s="53"/>
      <c r="L25" s="27"/>
      <c r="M25" s="27">
        <v>33</v>
      </c>
      <c r="N25" s="52">
        <v>0</v>
      </c>
      <c r="O25" s="50">
        <v>33</v>
      </c>
      <c r="P25" s="52">
        <v>0</v>
      </c>
      <c r="Q25" s="27">
        <v>8.75</v>
      </c>
      <c r="R25" s="27">
        <v>0</v>
      </c>
      <c r="S25" s="50">
        <v>41.75</v>
      </c>
      <c r="T25" s="50"/>
      <c r="U25" s="50"/>
      <c r="V25" s="50">
        <v>36.741999999999997</v>
      </c>
      <c r="W25" s="51">
        <v>0</v>
      </c>
      <c r="X25" s="50">
        <v>36.741999999999997</v>
      </c>
      <c r="Y25" s="35">
        <v>0</v>
      </c>
      <c r="Z25" s="35">
        <v>0.92900000000000005</v>
      </c>
      <c r="AA25" s="35">
        <v>0</v>
      </c>
      <c r="AB25" s="49">
        <v>37.670999999999999</v>
      </c>
      <c r="AC25" s="48" t="s">
        <v>92</v>
      </c>
      <c r="AD25" s="47"/>
      <c r="AE25" s="47"/>
      <c r="AF25" s="46" t="s">
        <v>93</v>
      </c>
      <c r="AG25" s="13">
        <v>0</v>
      </c>
      <c r="AH25" s="13">
        <v>0</v>
      </c>
      <c r="AI25" s="13">
        <v>0</v>
      </c>
      <c r="AJ25" s="13">
        <v>0</v>
      </c>
      <c r="AK25" s="13">
        <v>0</v>
      </c>
      <c r="AL25" s="13">
        <v>0</v>
      </c>
      <c r="AM25" s="13">
        <v>0</v>
      </c>
      <c r="AN25" s="13">
        <v>0</v>
      </c>
      <c r="AO25" s="45">
        <v>0</v>
      </c>
      <c r="AP25" s="45">
        <v>0</v>
      </c>
      <c r="AQ25" s="45">
        <v>0</v>
      </c>
      <c r="AR25" s="45">
        <v>0</v>
      </c>
      <c r="AS25" s="45">
        <v>7</v>
      </c>
      <c r="AT25" s="45">
        <v>0</v>
      </c>
      <c r="AU25" s="45">
        <v>7</v>
      </c>
      <c r="AV25" s="45">
        <v>7</v>
      </c>
      <c r="AW25" s="45">
        <v>0</v>
      </c>
      <c r="AX25" s="45">
        <v>0</v>
      </c>
      <c r="AY25" s="45">
        <v>0</v>
      </c>
      <c r="AZ25" s="45">
        <v>0</v>
      </c>
      <c r="BA25" s="45">
        <v>4000</v>
      </c>
      <c r="BB25" s="45">
        <v>4000</v>
      </c>
      <c r="BC25" s="45">
        <v>0</v>
      </c>
      <c r="BD25" s="45">
        <v>8167</v>
      </c>
      <c r="BE25" s="45">
        <v>0</v>
      </c>
      <c r="BF25" s="45">
        <v>0</v>
      </c>
      <c r="BG25" s="45">
        <v>0</v>
      </c>
      <c r="BH25" s="45">
        <v>0</v>
      </c>
      <c r="BI25" s="45">
        <v>0</v>
      </c>
      <c r="BJ25" s="45">
        <v>0</v>
      </c>
      <c r="BK25" s="45">
        <v>0</v>
      </c>
      <c r="BL25" s="45">
        <v>0</v>
      </c>
      <c r="BM25" s="45">
        <v>0</v>
      </c>
      <c r="BN25" s="45">
        <v>0</v>
      </c>
      <c r="BO25" s="45">
        <v>0</v>
      </c>
      <c r="BP25" s="45">
        <v>0</v>
      </c>
      <c r="BQ25" s="45">
        <v>0</v>
      </c>
      <c r="BR25" s="45">
        <v>0</v>
      </c>
      <c r="BS25" s="45">
        <v>0</v>
      </c>
      <c r="BT25" s="45">
        <v>0</v>
      </c>
      <c r="BU25" s="45">
        <v>0</v>
      </c>
      <c r="BV25" s="45">
        <v>0</v>
      </c>
      <c r="BW25" s="45">
        <v>0</v>
      </c>
      <c r="BX25" s="45">
        <v>0</v>
      </c>
      <c r="BY25" s="45">
        <v>0</v>
      </c>
    </row>
    <row r="26" spans="1:77">
      <c r="A26" s="23">
        <v>2013</v>
      </c>
      <c r="B26" s="40" t="s">
        <v>132</v>
      </c>
      <c r="C26" s="23" t="s">
        <v>133</v>
      </c>
      <c r="D26" s="23" t="s">
        <v>134</v>
      </c>
      <c r="E26" s="23" t="s">
        <v>88</v>
      </c>
      <c r="F26" s="23" t="s">
        <v>96</v>
      </c>
      <c r="G26" s="39" t="s">
        <v>90</v>
      </c>
      <c r="H26" s="44">
        <v>39798</v>
      </c>
      <c r="I26" s="43">
        <v>40877</v>
      </c>
      <c r="J26" s="42" t="s">
        <v>97</v>
      </c>
      <c r="K26" s="41"/>
      <c r="L26" s="18"/>
      <c r="M26" s="18">
        <v>0</v>
      </c>
      <c r="N26" s="18">
        <v>200</v>
      </c>
      <c r="O26" s="18">
        <v>200</v>
      </c>
      <c r="P26" s="18">
        <v>800</v>
      </c>
      <c r="Q26" s="18">
        <v>0</v>
      </c>
      <c r="R26" s="18">
        <v>0</v>
      </c>
      <c r="S26" s="18">
        <v>1000</v>
      </c>
      <c r="T26" s="18"/>
      <c r="U26" s="17"/>
      <c r="V26" s="17">
        <v>0</v>
      </c>
      <c r="W26" s="17">
        <v>200</v>
      </c>
      <c r="X26" s="17">
        <v>200</v>
      </c>
      <c r="Y26" s="17">
        <v>0</v>
      </c>
      <c r="Z26" s="17">
        <v>0</v>
      </c>
      <c r="AA26" s="17">
        <v>0</v>
      </c>
      <c r="AB26" s="17">
        <v>200</v>
      </c>
      <c r="AC26" s="16" t="s">
        <v>92</v>
      </c>
      <c r="AD26" s="15"/>
      <c r="AE26" s="15"/>
      <c r="AF26" s="14" t="s">
        <v>92</v>
      </c>
      <c r="AG26" s="12">
        <v>0</v>
      </c>
      <c r="AH26" s="12">
        <v>0</v>
      </c>
      <c r="AI26" s="12">
        <v>0</v>
      </c>
      <c r="AJ26" s="12">
        <v>0</v>
      </c>
      <c r="AK26" s="12">
        <v>0</v>
      </c>
      <c r="AL26" s="12">
        <v>0</v>
      </c>
      <c r="AM26" s="12">
        <v>0</v>
      </c>
      <c r="AN26" s="12">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c r="A27" s="23">
        <v>2013</v>
      </c>
      <c r="B27" s="40">
        <v>2163</v>
      </c>
      <c r="C27" s="23" t="s">
        <v>135</v>
      </c>
      <c r="D27" s="23" t="s">
        <v>136</v>
      </c>
      <c r="E27" s="23" t="s">
        <v>88</v>
      </c>
      <c r="F27" s="23" t="s">
        <v>89</v>
      </c>
      <c r="G27" s="39" t="s">
        <v>90</v>
      </c>
      <c r="H27" s="38">
        <v>38449</v>
      </c>
      <c r="I27" s="38">
        <v>41460</v>
      </c>
      <c r="J27" s="37" t="s">
        <v>97</v>
      </c>
      <c r="K27" s="36"/>
      <c r="L27" s="18"/>
      <c r="M27" s="18">
        <v>0</v>
      </c>
      <c r="N27" s="18">
        <v>34.1</v>
      </c>
      <c r="O27" s="18">
        <v>34.1</v>
      </c>
      <c r="P27" s="18">
        <v>0</v>
      </c>
      <c r="Q27" s="18">
        <v>22.08</v>
      </c>
      <c r="R27" s="18">
        <v>5.61</v>
      </c>
      <c r="S27" s="18">
        <v>61.79</v>
      </c>
      <c r="T27" s="18"/>
      <c r="U27" s="35"/>
      <c r="V27" s="35">
        <v>0</v>
      </c>
      <c r="W27" s="35">
        <v>17.55</v>
      </c>
      <c r="X27" s="35">
        <v>17.55</v>
      </c>
      <c r="Y27" s="35">
        <v>0</v>
      </c>
      <c r="Z27" s="35">
        <v>11.81</v>
      </c>
      <c r="AA27" s="35">
        <v>4.62</v>
      </c>
      <c r="AB27" s="35">
        <v>33.979999999999997</v>
      </c>
      <c r="AC27" s="34" t="s">
        <v>92</v>
      </c>
      <c r="AD27" s="33"/>
      <c r="AE27" s="33"/>
      <c r="AF27" s="14" t="s">
        <v>93</v>
      </c>
      <c r="AG27" s="32">
        <v>0</v>
      </c>
      <c r="AH27" s="32">
        <v>0</v>
      </c>
      <c r="AI27" s="32">
        <v>0</v>
      </c>
      <c r="AJ27" s="32">
        <v>0</v>
      </c>
      <c r="AK27" s="32">
        <v>0</v>
      </c>
      <c r="AL27" s="32">
        <v>0</v>
      </c>
      <c r="AM27" s="32">
        <v>0</v>
      </c>
      <c r="AN27" s="32">
        <v>0</v>
      </c>
      <c r="AO27" s="11">
        <v>0</v>
      </c>
      <c r="AP27" s="11">
        <v>0</v>
      </c>
      <c r="AQ27" s="11">
        <v>0</v>
      </c>
      <c r="AR27" s="11">
        <v>0</v>
      </c>
      <c r="AS27" s="11">
        <v>0</v>
      </c>
      <c r="AT27" s="11">
        <v>0</v>
      </c>
      <c r="AU27" s="11">
        <v>0</v>
      </c>
      <c r="AV27" s="11">
        <v>0</v>
      </c>
      <c r="AW27" s="11">
        <v>0</v>
      </c>
      <c r="AX27" s="11">
        <v>0</v>
      </c>
      <c r="AY27" s="11">
        <v>0</v>
      </c>
      <c r="AZ27" s="11">
        <v>0</v>
      </c>
      <c r="BA27" s="11">
        <v>93143</v>
      </c>
      <c r="BB27" s="11">
        <v>93143</v>
      </c>
      <c r="BC27" s="11">
        <v>0</v>
      </c>
      <c r="BD27" s="11">
        <v>39148</v>
      </c>
      <c r="BE27" s="11">
        <v>0</v>
      </c>
      <c r="BF27" s="11">
        <v>3488.7200000000003</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c r="A28" s="23">
        <v>2013</v>
      </c>
      <c r="B28" s="40">
        <v>2164</v>
      </c>
      <c r="C28" s="23" t="s">
        <v>135</v>
      </c>
      <c r="D28" s="23" t="s">
        <v>136</v>
      </c>
      <c r="E28" s="23" t="s">
        <v>88</v>
      </c>
      <c r="F28" s="23" t="s">
        <v>89</v>
      </c>
      <c r="G28" s="39" t="s">
        <v>90</v>
      </c>
      <c r="H28" s="38">
        <v>38449</v>
      </c>
      <c r="I28" s="38">
        <v>41460</v>
      </c>
      <c r="J28" s="37" t="s">
        <v>91</v>
      </c>
      <c r="K28" s="36"/>
      <c r="L28" s="18"/>
      <c r="M28" s="18">
        <v>30.59</v>
      </c>
      <c r="N28" s="18">
        <v>0</v>
      </c>
      <c r="O28" s="18">
        <v>30.59</v>
      </c>
      <c r="P28" s="18">
        <v>0</v>
      </c>
      <c r="Q28" s="18">
        <v>0</v>
      </c>
      <c r="R28" s="18">
        <v>0</v>
      </c>
      <c r="S28" s="18">
        <v>30.59</v>
      </c>
      <c r="T28" s="18"/>
      <c r="U28" s="35"/>
      <c r="V28" s="35">
        <v>16.989999999999998</v>
      </c>
      <c r="W28" s="35">
        <v>0</v>
      </c>
      <c r="X28" s="35">
        <v>16.989999999999998</v>
      </c>
      <c r="Y28" s="35">
        <v>0</v>
      </c>
      <c r="Z28" s="35">
        <v>0</v>
      </c>
      <c r="AA28" s="35">
        <v>0</v>
      </c>
      <c r="AB28" s="35">
        <v>16.989999999999998</v>
      </c>
      <c r="AC28" s="34" t="s">
        <v>92</v>
      </c>
      <c r="AD28" s="33"/>
      <c r="AE28" s="33"/>
      <c r="AF28" s="14" t="s">
        <v>93</v>
      </c>
      <c r="AG28" s="32">
        <v>0</v>
      </c>
      <c r="AH28" s="32">
        <v>0</v>
      </c>
      <c r="AI28" s="32">
        <v>0</v>
      </c>
      <c r="AJ28" s="32">
        <v>0</v>
      </c>
      <c r="AK28" s="32">
        <v>0</v>
      </c>
      <c r="AL28" s="32">
        <v>0</v>
      </c>
      <c r="AM28" s="32">
        <v>0</v>
      </c>
      <c r="AN28" s="32">
        <v>0</v>
      </c>
      <c r="AO28" s="11">
        <v>0</v>
      </c>
      <c r="AP28" s="11">
        <v>0</v>
      </c>
      <c r="AQ28" s="11">
        <v>0</v>
      </c>
      <c r="AR28" s="11">
        <v>0</v>
      </c>
      <c r="AS28" s="11">
        <v>0</v>
      </c>
      <c r="AT28" s="11">
        <v>0</v>
      </c>
      <c r="AU28" s="11">
        <v>0</v>
      </c>
      <c r="AV28" s="11">
        <v>0</v>
      </c>
      <c r="AW28" s="11">
        <v>0</v>
      </c>
      <c r="AX28" s="11">
        <v>0</v>
      </c>
      <c r="AY28" s="11">
        <v>0</v>
      </c>
      <c r="AZ28" s="11">
        <v>0</v>
      </c>
      <c r="BA28" s="11">
        <v>109568</v>
      </c>
      <c r="BB28" s="11">
        <v>109568</v>
      </c>
      <c r="BC28" s="11">
        <v>0</v>
      </c>
      <c r="BD28" s="11">
        <v>46132</v>
      </c>
      <c r="BE28" s="11">
        <v>0</v>
      </c>
      <c r="BF28" s="11">
        <v>4111.28</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row>
    <row r="29" spans="1:77">
      <c r="A29" s="23">
        <v>2013</v>
      </c>
      <c r="B29" s="23" t="s">
        <v>137</v>
      </c>
      <c r="C29" s="23" t="s">
        <v>138</v>
      </c>
      <c r="D29" s="23" t="s">
        <v>139</v>
      </c>
      <c r="E29" s="23" t="s">
        <v>88</v>
      </c>
      <c r="F29" s="23" t="s">
        <v>115</v>
      </c>
      <c r="G29" s="22" t="s">
        <v>116</v>
      </c>
      <c r="H29" s="28">
        <v>39658</v>
      </c>
      <c r="I29" s="28">
        <v>42673</v>
      </c>
      <c r="J29" s="20" t="s">
        <v>97</v>
      </c>
      <c r="K29" s="19"/>
      <c r="L29" s="27"/>
      <c r="M29" s="27">
        <v>0</v>
      </c>
      <c r="N29" s="18">
        <v>75</v>
      </c>
      <c r="O29" s="18">
        <v>75</v>
      </c>
      <c r="P29" s="26">
        <v>225</v>
      </c>
      <c r="Q29" s="26">
        <v>0</v>
      </c>
      <c r="R29" s="25">
        <v>0</v>
      </c>
      <c r="S29" s="24">
        <v>300</v>
      </c>
      <c r="T29" s="18"/>
      <c r="U29" s="17"/>
      <c r="V29" s="17">
        <v>0</v>
      </c>
      <c r="W29" s="17">
        <v>75</v>
      </c>
      <c r="X29" s="17">
        <v>75</v>
      </c>
      <c r="Y29" s="17">
        <v>30</v>
      </c>
      <c r="Z29" s="17">
        <v>0</v>
      </c>
      <c r="AA29" s="17">
        <v>0</v>
      </c>
      <c r="AB29" s="17">
        <v>105</v>
      </c>
      <c r="AC29" s="16" t="s">
        <v>93</v>
      </c>
      <c r="AD29" s="15"/>
      <c r="AE29" s="15"/>
      <c r="AF29" s="14" t="s">
        <v>92</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c r="A30" s="23">
        <v>2013</v>
      </c>
      <c r="B30" s="23" t="s">
        <v>140</v>
      </c>
      <c r="C30" s="23" t="s">
        <v>141</v>
      </c>
      <c r="D30" s="23" t="s">
        <v>142</v>
      </c>
      <c r="E30" s="23" t="s">
        <v>88</v>
      </c>
      <c r="F30" s="23" t="s">
        <v>115</v>
      </c>
      <c r="G30" s="22" t="s">
        <v>116</v>
      </c>
      <c r="H30" s="31">
        <v>39325</v>
      </c>
      <c r="I30" s="31">
        <v>40986</v>
      </c>
      <c r="J30" s="20" t="s">
        <v>97</v>
      </c>
      <c r="K30" s="19"/>
      <c r="L30" s="27"/>
      <c r="M30" s="27">
        <v>0</v>
      </c>
      <c r="N30" s="18">
        <v>50</v>
      </c>
      <c r="O30" s="18">
        <v>50</v>
      </c>
      <c r="P30" s="26">
        <v>0</v>
      </c>
      <c r="Q30" s="26">
        <v>0</v>
      </c>
      <c r="R30" s="25">
        <v>0</v>
      </c>
      <c r="S30" s="24">
        <v>50</v>
      </c>
      <c r="T30" s="18"/>
      <c r="U30" s="17"/>
      <c r="V30" s="17">
        <v>0</v>
      </c>
      <c r="W30" s="17">
        <v>50</v>
      </c>
      <c r="X30" s="17">
        <v>50</v>
      </c>
      <c r="Y30" s="17">
        <v>0</v>
      </c>
      <c r="Z30" s="17">
        <v>0</v>
      </c>
      <c r="AA30" s="17">
        <v>0</v>
      </c>
      <c r="AB30" s="17">
        <v>50</v>
      </c>
      <c r="AC30" s="16" t="s">
        <v>92</v>
      </c>
      <c r="AD30" s="15"/>
      <c r="AE30" s="15"/>
      <c r="AF30" s="14" t="s">
        <v>93</v>
      </c>
      <c r="AG30" s="13">
        <v>0</v>
      </c>
      <c r="AH30" s="13">
        <v>0</v>
      </c>
      <c r="AI30" s="12">
        <v>0</v>
      </c>
      <c r="AJ30" s="12">
        <v>0</v>
      </c>
      <c r="AK30" s="12">
        <v>0</v>
      </c>
      <c r="AL30" s="12">
        <v>0</v>
      </c>
      <c r="AM30" s="12">
        <v>0</v>
      </c>
      <c r="AN30" s="11">
        <v>0</v>
      </c>
      <c r="AO30" s="11">
        <v>0</v>
      </c>
      <c r="AP30" s="11">
        <v>0</v>
      </c>
      <c r="AQ30" s="11">
        <v>0</v>
      </c>
      <c r="AR30" s="11">
        <v>0</v>
      </c>
      <c r="AS30" s="11">
        <v>0</v>
      </c>
      <c r="AT30" s="11">
        <v>0</v>
      </c>
      <c r="AU30" s="11">
        <v>0</v>
      </c>
      <c r="AV30" s="11">
        <v>0</v>
      </c>
      <c r="AW30" s="11">
        <v>0</v>
      </c>
      <c r="AX30" s="11">
        <v>0</v>
      </c>
      <c r="AY30" s="11">
        <v>0</v>
      </c>
      <c r="AZ30" s="11">
        <v>0</v>
      </c>
      <c r="BA30" s="11">
        <v>70329</v>
      </c>
      <c r="BB30" s="11">
        <v>0</v>
      </c>
      <c r="BC30" s="11">
        <v>70329</v>
      </c>
      <c r="BD30" s="11">
        <v>0</v>
      </c>
      <c r="BE30" s="11">
        <v>0</v>
      </c>
      <c r="BF30" s="11">
        <v>1940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c r="A31" s="23">
        <v>2014</v>
      </c>
      <c r="B31" s="23">
        <v>2075</v>
      </c>
      <c r="C31" s="23" t="s">
        <v>143</v>
      </c>
      <c r="D31" s="23">
        <v>34149</v>
      </c>
      <c r="E31" s="23" t="s">
        <v>88</v>
      </c>
      <c r="F31" s="23" t="s">
        <v>89</v>
      </c>
      <c r="G31" s="22" t="s">
        <v>90</v>
      </c>
      <c r="H31" s="28">
        <v>37974</v>
      </c>
      <c r="I31" s="30">
        <v>41859</v>
      </c>
      <c r="J31" s="20" t="s">
        <v>91</v>
      </c>
      <c r="K31" s="19"/>
      <c r="L31" s="27"/>
      <c r="M31" s="27">
        <v>35.200000000000003</v>
      </c>
      <c r="N31" s="18">
        <v>0</v>
      </c>
      <c r="O31" s="18">
        <v>35.200000000000003</v>
      </c>
      <c r="P31" s="26">
        <v>0</v>
      </c>
      <c r="Q31" s="26">
        <v>0</v>
      </c>
      <c r="R31" s="25">
        <v>0</v>
      </c>
      <c r="S31" s="24">
        <v>35.200000000000003</v>
      </c>
      <c r="T31" s="18"/>
      <c r="U31" s="17"/>
      <c r="V31" s="17">
        <v>37.950000000000003</v>
      </c>
      <c r="W31" s="17">
        <v>0</v>
      </c>
      <c r="X31" s="17">
        <v>37.950000000000003</v>
      </c>
      <c r="Y31" s="17">
        <v>0</v>
      </c>
      <c r="Z31" s="17">
        <v>18.61</v>
      </c>
      <c r="AA31" s="17">
        <v>0</v>
      </c>
      <c r="AB31" s="17">
        <v>56.56</v>
      </c>
      <c r="AC31" s="16" t="s">
        <v>92</v>
      </c>
      <c r="AD31" s="15"/>
      <c r="AE31" s="15"/>
      <c r="AF31" s="14" t="s">
        <v>92</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0</v>
      </c>
      <c r="BY31" s="11">
        <v>0</v>
      </c>
    </row>
    <row r="32" spans="1:77">
      <c r="A32" s="23">
        <v>2014</v>
      </c>
      <c r="B32" s="23">
        <v>2074</v>
      </c>
      <c r="C32" s="23" t="s">
        <v>143</v>
      </c>
      <c r="D32" s="23">
        <v>37652</v>
      </c>
      <c r="E32" s="23" t="s">
        <v>88</v>
      </c>
      <c r="F32" s="23" t="s">
        <v>89</v>
      </c>
      <c r="G32" s="22" t="s">
        <v>90</v>
      </c>
      <c r="H32" s="28">
        <v>37974</v>
      </c>
      <c r="I32" s="30">
        <v>41859</v>
      </c>
      <c r="J32" s="20" t="s">
        <v>97</v>
      </c>
      <c r="K32" s="19"/>
      <c r="L32" s="27"/>
      <c r="M32" s="27">
        <v>0</v>
      </c>
      <c r="N32" s="18">
        <v>64.8</v>
      </c>
      <c r="O32" s="18">
        <v>64.8</v>
      </c>
      <c r="P32" s="26">
        <v>0</v>
      </c>
      <c r="Q32" s="26">
        <v>0</v>
      </c>
      <c r="R32" s="25">
        <v>0</v>
      </c>
      <c r="S32" s="24">
        <v>64.8</v>
      </c>
      <c r="T32" s="18"/>
      <c r="U32" s="17"/>
      <c r="V32" s="17">
        <v>0</v>
      </c>
      <c r="W32" s="17">
        <v>46.37</v>
      </c>
      <c r="X32" s="17">
        <v>46.37</v>
      </c>
      <c r="Y32" s="17">
        <v>0</v>
      </c>
      <c r="Z32" s="17">
        <v>0</v>
      </c>
      <c r="AA32" s="17">
        <v>0</v>
      </c>
      <c r="AB32" s="17">
        <v>46.37</v>
      </c>
      <c r="AC32" s="16" t="s">
        <v>92</v>
      </c>
      <c r="AD32" s="15"/>
      <c r="AE32" s="15"/>
      <c r="AF32" s="14" t="s">
        <v>92</v>
      </c>
      <c r="AG32" s="13">
        <v>0</v>
      </c>
      <c r="AH32" s="13">
        <v>0</v>
      </c>
      <c r="AI32" s="12">
        <v>0</v>
      </c>
      <c r="AJ32" s="12">
        <v>0</v>
      </c>
      <c r="AK32" s="12">
        <v>0</v>
      </c>
      <c r="AL32" s="12">
        <v>0</v>
      </c>
      <c r="AM32" s="12">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c r="A33" s="23">
        <v>2014</v>
      </c>
      <c r="B33" s="23">
        <v>2294</v>
      </c>
      <c r="C33" s="23" t="s">
        <v>144</v>
      </c>
      <c r="D33" s="23">
        <v>37475</v>
      </c>
      <c r="E33" s="23" t="s">
        <v>88</v>
      </c>
      <c r="F33" s="23" t="s">
        <v>89</v>
      </c>
      <c r="G33" s="22" t="s">
        <v>90</v>
      </c>
      <c r="H33" s="28">
        <v>39066</v>
      </c>
      <c r="I33" s="28">
        <v>41673</v>
      </c>
      <c r="J33" s="20" t="s">
        <v>91</v>
      </c>
      <c r="K33" s="19"/>
      <c r="L33" s="27"/>
      <c r="M33" s="27">
        <v>50</v>
      </c>
      <c r="N33" s="18">
        <v>0</v>
      </c>
      <c r="O33" s="18">
        <v>50</v>
      </c>
      <c r="P33" s="26">
        <v>0</v>
      </c>
      <c r="Q33" s="26">
        <v>21.428999999999998</v>
      </c>
      <c r="R33" s="25">
        <v>0</v>
      </c>
      <c r="S33" s="24">
        <v>71.429000000000002</v>
      </c>
      <c r="T33" s="18"/>
      <c r="U33" s="17"/>
      <c r="V33" s="17">
        <v>50.231999999999999</v>
      </c>
      <c r="W33" s="17">
        <v>0</v>
      </c>
      <c r="X33" s="17">
        <v>50.231999999999999</v>
      </c>
      <c r="Y33" s="17">
        <v>0</v>
      </c>
      <c r="Z33" s="17">
        <v>17.870999999999999</v>
      </c>
      <c r="AA33" s="17">
        <v>3.1</v>
      </c>
      <c r="AB33" s="17">
        <v>71.202999999999989</v>
      </c>
      <c r="AC33" s="16" t="s">
        <v>92</v>
      </c>
      <c r="AD33" s="15"/>
      <c r="AE33" s="15"/>
      <c r="AF33" s="14" t="s">
        <v>93</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150000</v>
      </c>
      <c r="BN33" s="11">
        <v>75000</v>
      </c>
      <c r="BO33" s="11">
        <v>75000</v>
      </c>
      <c r="BP33" s="11">
        <v>123665</v>
      </c>
      <c r="BQ33" s="11">
        <v>61832.5</v>
      </c>
      <c r="BR33" s="11">
        <v>61832.5</v>
      </c>
      <c r="BS33" s="11">
        <v>0</v>
      </c>
      <c r="BT33" s="11">
        <v>5831</v>
      </c>
      <c r="BU33" s="11">
        <v>2740.5699999999997</v>
      </c>
      <c r="BV33" s="11">
        <v>3090.4300000000003</v>
      </c>
      <c r="BW33" s="11">
        <v>0</v>
      </c>
      <c r="BX33" s="11">
        <v>0</v>
      </c>
      <c r="BY33" s="11">
        <v>0</v>
      </c>
    </row>
    <row r="34" spans="1:77">
      <c r="A34" s="23">
        <v>2014</v>
      </c>
      <c r="B34" s="23">
        <v>2575</v>
      </c>
      <c r="C34" s="23" t="s">
        <v>145</v>
      </c>
      <c r="D34" s="23">
        <v>38385</v>
      </c>
      <c r="E34" s="23" t="s">
        <v>88</v>
      </c>
      <c r="F34" s="23" t="s">
        <v>89</v>
      </c>
      <c r="G34" s="22" t="s">
        <v>90</v>
      </c>
      <c r="H34" s="28">
        <v>39720</v>
      </c>
      <c r="I34" s="28">
        <v>40795</v>
      </c>
      <c r="J34" s="20" t="s">
        <v>97</v>
      </c>
      <c r="K34" s="19"/>
      <c r="L34" s="27"/>
      <c r="M34" s="27">
        <v>0</v>
      </c>
      <c r="N34" s="18">
        <v>84.24</v>
      </c>
      <c r="O34" s="18">
        <v>84.24</v>
      </c>
      <c r="P34" s="26">
        <v>0</v>
      </c>
      <c r="Q34" s="26">
        <v>21.74</v>
      </c>
      <c r="R34" s="25">
        <v>7.5</v>
      </c>
      <c r="S34" s="24">
        <v>113.47999999999999</v>
      </c>
      <c r="T34" s="18"/>
      <c r="U34" s="17"/>
      <c r="V34" s="17">
        <v>0</v>
      </c>
      <c r="W34" s="17">
        <v>83.13</v>
      </c>
      <c r="X34" s="17">
        <v>83.13</v>
      </c>
      <c r="Y34" s="17">
        <v>0</v>
      </c>
      <c r="Z34" s="17">
        <v>23.04</v>
      </c>
      <c r="AA34" s="17">
        <v>8.0299999999999994</v>
      </c>
      <c r="AB34" s="17">
        <v>114.19999999999999</v>
      </c>
      <c r="AC34" s="16" t="s">
        <v>92</v>
      </c>
      <c r="AD34" s="15"/>
      <c r="AE34" s="15"/>
      <c r="AF34" s="14" t="s">
        <v>93</v>
      </c>
      <c r="AG34" s="13">
        <v>0</v>
      </c>
      <c r="AH34" s="13">
        <v>0</v>
      </c>
      <c r="AI34" s="12">
        <v>0</v>
      </c>
      <c r="AJ34" s="12">
        <v>0</v>
      </c>
      <c r="AK34" s="12">
        <v>0</v>
      </c>
      <c r="AL34" s="12">
        <v>0</v>
      </c>
      <c r="AM34" s="12">
        <v>0</v>
      </c>
      <c r="AN34" s="11">
        <v>0</v>
      </c>
      <c r="AO34" s="11">
        <v>0</v>
      </c>
      <c r="AP34" s="11">
        <v>0</v>
      </c>
      <c r="AQ34" s="11">
        <v>0</v>
      </c>
      <c r="AR34" s="11">
        <v>0</v>
      </c>
      <c r="AS34" s="11">
        <v>3280.06</v>
      </c>
      <c r="AT34" s="11">
        <v>0</v>
      </c>
      <c r="AU34" s="11">
        <v>3280.06</v>
      </c>
      <c r="AV34" s="11">
        <v>3280.06</v>
      </c>
      <c r="AW34" s="11">
        <v>0</v>
      </c>
      <c r="AX34" s="11">
        <v>0</v>
      </c>
      <c r="AY34" s="11">
        <v>0</v>
      </c>
      <c r="AZ34" s="11">
        <v>0</v>
      </c>
      <c r="BA34" s="11">
        <v>30345</v>
      </c>
      <c r="BB34" s="11">
        <v>30345</v>
      </c>
      <c r="BC34" s="11">
        <v>0</v>
      </c>
      <c r="BD34" s="11">
        <v>7815</v>
      </c>
      <c r="BE34" s="11">
        <v>0</v>
      </c>
      <c r="BF34" s="11">
        <v>35.5</v>
      </c>
      <c r="BG34" s="11">
        <v>300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c r="A35" s="23">
        <v>2014</v>
      </c>
      <c r="B35" s="23" t="s">
        <v>146</v>
      </c>
      <c r="C35" s="23" t="s">
        <v>147</v>
      </c>
      <c r="D35" s="23">
        <v>32359</v>
      </c>
      <c r="E35" s="23" t="s">
        <v>88</v>
      </c>
      <c r="F35" s="23" t="s">
        <v>148</v>
      </c>
      <c r="G35" s="22" t="s">
        <v>90</v>
      </c>
      <c r="H35" s="28">
        <v>37974</v>
      </c>
      <c r="I35" s="28">
        <v>41690</v>
      </c>
      <c r="J35" s="20" t="s">
        <v>91</v>
      </c>
      <c r="K35" s="19"/>
      <c r="L35" s="27"/>
      <c r="M35" s="27">
        <v>19</v>
      </c>
      <c r="N35" s="18">
        <v>0</v>
      </c>
      <c r="O35" s="18">
        <v>19</v>
      </c>
      <c r="P35" s="26">
        <v>15</v>
      </c>
      <c r="Q35" s="26">
        <v>25.5</v>
      </c>
      <c r="R35" s="25">
        <v>12.5</v>
      </c>
      <c r="S35" s="24">
        <v>72</v>
      </c>
      <c r="T35" s="18"/>
      <c r="U35" s="17"/>
      <c r="V35" s="17">
        <v>20.399999999999999</v>
      </c>
      <c r="W35" s="17">
        <v>0</v>
      </c>
      <c r="X35" s="17">
        <v>20.399999999999999</v>
      </c>
      <c r="Y35" s="17">
        <v>15</v>
      </c>
      <c r="Z35" s="17">
        <v>31.9</v>
      </c>
      <c r="AA35" s="17">
        <v>6.2</v>
      </c>
      <c r="AB35" s="17">
        <v>73.5</v>
      </c>
      <c r="AC35" s="16" t="s">
        <v>93</v>
      </c>
      <c r="AD35" s="15" t="s">
        <v>149</v>
      </c>
      <c r="AE35" s="15" t="s">
        <v>102</v>
      </c>
      <c r="AF35" s="14" t="s">
        <v>93</v>
      </c>
      <c r="AG35" s="13">
        <v>0</v>
      </c>
      <c r="AH35" s="13">
        <v>0</v>
      </c>
      <c r="AI35" s="12">
        <v>0</v>
      </c>
      <c r="AJ35" s="12">
        <v>0</v>
      </c>
      <c r="AK35" s="12">
        <v>0</v>
      </c>
      <c r="AL35" s="12">
        <v>0</v>
      </c>
      <c r="AM35" s="12">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118877.2</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c r="A36" s="23">
        <v>2014</v>
      </c>
      <c r="B36" s="23" t="s">
        <v>150</v>
      </c>
      <c r="C36" s="23" t="s">
        <v>147</v>
      </c>
      <c r="D36" s="23">
        <v>32359</v>
      </c>
      <c r="E36" s="23" t="s">
        <v>88</v>
      </c>
      <c r="F36" s="23" t="s">
        <v>148</v>
      </c>
      <c r="G36" s="22" t="s">
        <v>90</v>
      </c>
      <c r="H36" s="29">
        <v>37974</v>
      </c>
      <c r="I36" s="28">
        <v>41690</v>
      </c>
      <c r="J36" s="20" t="s">
        <v>97</v>
      </c>
      <c r="K36" s="19"/>
      <c r="L36" s="27"/>
      <c r="M36" s="27">
        <v>0</v>
      </c>
      <c r="N36" s="18">
        <v>54</v>
      </c>
      <c r="O36" s="18">
        <v>54</v>
      </c>
      <c r="P36" s="26">
        <v>0</v>
      </c>
      <c r="Q36" s="26">
        <v>0</v>
      </c>
      <c r="R36" s="25">
        <v>0</v>
      </c>
      <c r="S36" s="24">
        <v>54</v>
      </c>
      <c r="T36" s="18"/>
      <c r="U36" s="17"/>
      <c r="V36" s="17">
        <v>0</v>
      </c>
      <c r="W36" s="17">
        <v>53.9</v>
      </c>
      <c r="X36" s="17">
        <v>53.9</v>
      </c>
      <c r="Y36" s="17">
        <v>0</v>
      </c>
      <c r="Z36" s="17">
        <v>0</v>
      </c>
      <c r="AA36" s="17">
        <v>0</v>
      </c>
      <c r="AB36" s="17">
        <v>53.9</v>
      </c>
      <c r="AC36" s="16" t="s">
        <v>92</v>
      </c>
      <c r="AD36" s="15"/>
      <c r="AE36" s="15"/>
      <c r="AF36" s="14" t="s">
        <v>93</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338342.8</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c r="A37" s="23">
        <v>2014</v>
      </c>
      <c r="B37" s="23">
        <v>1982</v>
      </c>
      <c r="C37" s="23" t="s">
        <v>151</v>
      </c>
      <c r="D37" s="23">
        <v>34100</v>
      </c>
      <c r="E37" s="23" t="s">
        <v>88</v>
      </c>
      <c r="F37" s="23" t="s">
        <v>148</v>
      </c>
      <c r="G37" s="22" t="s">
        <v>90</v>
      </c>
      <c r="H37" s="29">
        <v>37609</v>
      </c>
      <c r="I37" s="28">
        <v>41820</v>
      </c>
      <c r="J37" s="20" t="s">
        <v>97</v>
      </c>
      <c r="K37" s="19"/>
      <c r="L37" s="27"/>
      <c r="M37" s="27">
        <v>0</v>
      </c>
      <c r="N37" s="18">
        <v>161</v>
      </c>
      <c r="O37" s="18">
        <v>161</v>
      </c>
      <c r="P37" s="26">
        <v>0</v>
      </c>
      <c r="Q37" s="26">
        <v>95</v>
      </c>
      <c r="R37" s="25">
        <v>0</v>
      </c>
      <c r="S37" s="24">
        <v>256</v>
      </c>
      <c r="T37" s="18"/>
      <c r="U37" s="17"/>
      <c r="V37" s="17">
        <v>0</v>
      </c>
      <c r="W37" s="17">
        <v>152.51</v>
      </c>
      <c r="X37" s="17">
        <v>152.51</v>
      </c>
      <c r="Y37" s="17">
        <v>0</v>
      </c>
      <c r="Z37" s="17">
        <v>113.77</v>
      </c>
      <c r="AA37" s="17">
        <v>0</v>
      </c>
      <c r="AB37" s="17">
        <v>266.27999999999997</v>
      </c>
      <c r="AC37" s="16" t="s">
        <v>92</v>
      </c>
      <c r="AD37" s="15"/>
      <c r="AE37" s="15"/>
      <c r="AF37" s="14" t="s">
        <v>93</v>
      </c>
      <c r="AG37" s="13">
        <v>258550</v>
      </c>
      <c r="AH37" s="13">
        <v>0</v>
      </c>
      <c r="AI37" s="12">
        <v>0</v>
      </c>
      <c r="AJ37" s="12">
        <v>120000</v>
      </c>
      <c r="AK37" s="12">
        <v>120000</v>
      </c>
      <c r="AL37" s="12">
        <v>0</v>
      </c>
      <c r="AM37" s="12">
        <v>74.8</v>
      </c>
      <c r="AN37" s="11">
        <v>74.8</v>
      </c>
      <c r="AO37" s="11">
        <v>26</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c r="A38" s="23">
        <v>2015</v>
      </c>
      <c r="B38" s="23">
        <v>2285</v>
      </c>
      <c r="C38" s="23" t="s">
        <v>152</v>
      </c>
      <c r="D38" s="23" t="s">
        <v>153</v>
      </c>
      <c r="E38" s="23" t="s">
        <v>88</v>
      </c>
      <c r="F38" s="23" t="s">
        <v>89</v>
      </c>
      <c r="G38" s="22" t="s">
        <v>90</v>
      </c>
      <c r="H38" s="29">
        <v>39063</v>
      </c>
      <c r="I38" s="28">
        <v>41639</v>
      </c>
      <c r="J38" s="20" t="s">
        <v>91</v>
      </c>
      <c r="K38" s="19"/>
      <c r="L38" s="27"/>
      <c r="M38" s="27">
        <v>33.299999999999997</v>
      </c>
      <c r="N38" s="18">
        <v>0</v>
      </c>
      <c r="O38" s="18">
        <v>33.299999999999997</v>
      </c>
      <c r="P38" s="26">
        <v>0</v>
      </c>
      <c r="Q38" s="26">
        <v>8.4600000000000009</v>
      </c>
      <c r="R38" s="25">
        <v>2.76</v>
      </c>
      <c r="S38" s="24">
        <v>44.519999999999996</v>
      </c>
      <c r="T38" s="18"/>
      <c r="U38" s="17"/>
      <c r="V38" s="17">
        <v>44.61</v>
      </c>
      <c r="W38" s="17">
        <v>0</v>
      </c>
      <c r="X38" s="17">
        <v>44.61</v>
      </c>
      <c r="Y38" s="17">
        <v>0</v>
      </c>
      <c r="Z38" s="17">
        <v>9.49</v>
      </c>
      <c r="AA38" s="17">
        <v>3.52</v>
      </c>
      <c r="AB38" s="17">
        <v>57.620000000000005</v>
      </c>
      <c r="AC38" s="16" t="s">
        <v>92</v>
      </c>
      <c r="AD38" s="15"/>
      <c r="AE38" s="15"/>
      <c r="AF38" s="14" t="s">
        <v>92</v>
      </c>
      <c r="AG38" s="13">
        <v>0</v>
      </c>
      <c r="AH38" s="13">
        <v>0</v>
      </c>
      <c r="AI38" s="12">
        <v>0</v>
      </c>
      <c r="AJ38" s="12">
        <v>0</v>
      </c>
      <c r="AK38" s="12">
        <v>0</v>
      </c>
      <c r="AL38" s="12">
        <v>0</v>
      </c>
      <c r="AM38" s="12">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c r="A39" s="23">
        <v>2015</v>
      </c>
      <c r="B39" s="23" t="s">
        <v>154</v>
      </c>
      <c r="C39" s="23" t="s">
        <v>155</v>
      </c>
      <c r="D39" s="23" t="s">
        <v>156</v>
      </c>
      <c r="E39" s="23" t="s">
        <v>88</v>
      </c>
      <c r="F39" s="23" t="s">
        <v>157</v>
      </c>
      <c r="G39" s="22" t="s">
        <v>90</v>
      </c>
      <c r="H39" s="29">
        <v>39426</v>
      </c>
      <c r="I39" s="28">
        <v>40268</v>
      </c>
      <c r="J39" s="20" t="s">
        <v>97</v>
      </c>
      <c r="K39" s="19"/>
      <c r="L39" s="27"/>
      <c r="M39" s="27">
        <v>0</v>
      </c>
      <c r="N39" s="18">
        <v>600</v>
      </c>
      <c r="O39" s="18">
        <v>600</v>
      </c>
      <c r="P39" s="26">
        <v>0</v>
      </c>
      <c r="Q39" s="26">
        <v>0</v>
      </c>
      <c r="R39" s="25">
        <v>0</v>
      </c>
      <c r="S39" s="24">
        <v>600</v>
      </c>
      <c r="T39" s="18"/>
      <c r="U39" s="17"/>
      <c r="V39" s="17">
        <v>0</v>
      </c>
      <c r="W39" s="17">
        <v>600</v>
      </c>
      <c r="X39" s="17">
        <v>600</v>
      </c>
      <c r="Y39" s="17">
        <v>0</v>
      </c>
      <c r="Z39" s="17">
        <v>0</v>
      </c>
      <c r="AA39" s="17">
        <v>0</v>
      </c>
      <c r="AB39" s="17">
        <v>600</v>
      </c>
      <c r="AC39" s="16" t="s">
        <v>92</v>
      </c>
      <c r="AD39" s="15"/>
      <c r="AE39" s="15"/>
      <c r="AF39" s="14" t="s">
        <v>92</v>
      </c>
      <c r="AG39" s="13">
        <v>0</v>
      </c>
      <c r="AH39" s="13">
        <v>0</v>
      </c>
      <c r="AI39" s="12">
        <v>0</v>
      </c>
      <c r="AJ39" s="12">
        <v>0</v>
      </c>
      <c r="AK39" s="12">
        <v>0</v>
      </c>
      <c r="AL39" s="12">
        <v>0</v>
      </c>
      <c r="AM39" s="12">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c r="A40" s="23">
        <v>2015</v>
      </c>
      <c r="B40" s="23">
        <v>1983</v>
      </c>
      <c r="C40" s="23" t="s">
        <v>158</v>
      </c>
      <c r="D40" s="23" t="s">
        <v>159</v>
      </c>
      <c r="E40" s="23" t="s">
        <v>88</v>
      </c>
      <c r="F40" s="23" t="s">
        <v>89</v>
      </c>
      <c r="G40" s="22" t="s">
        <v>90</v>
      </c>
      <c r="H40" s="29">
        <v>37609</v>
      </c>
      <c r="I40" s="28">
        <v>41547</v>
      </c>
      <c r="J40" s="20" t="s">
        <v>97</v>
      </c>
      <c r="K40" s="19"/>
      <c r="L40" s="27"/>
      <c r="M40" s="27">
        <v>0</v>
      </c>
      <c r="N40" s="18">
        <v>140</v>
      </c>
      <c r="O40" s="18">
        <v>140</v>
      </c>
      <c r="P40" s="26">
        <v>0</v>
      </c>
      <c r="Q40" s="26">
        <v>35</v>
      </c>
      <c r="R40" s="25">
        <v>0</v>
      </c>
      <c r="S40" s="24">
        <v>175</v>
      </c>
      <c r="T40" s="18"/>
      <c r="U40" s="17"/>
      <c r="V40" s="17">
        <v>0</v>
      </c>
      <c r="W40" s="17">
        <v>99.26</v>
      </c>
      <c r="X40" s="17">
        <v>99.26</v>
      </c>
      <c r="Y40" s="17">
        <v>0</v>
      </c>
      <c r="Z40" s="17">
        <v>74.489999999999995</v>
      </c>
      <c r="AA40" s="17">
        <v>0</v>
      </c>
      <c r="AB40" s="17">
        <v>173.75</v>
      </c>
      <c r="AC40" s="16" t="s">
        <v>92</v>
      </c>
      <c r="AD40" s="15"/>
      <c r="AE40" s="15"/>
      <c r="AF40" s="14" t="s">
        <v>93</v>
      </c>
      <c r="AG40" s="13">
        <v>0</v>
      </c>
      <c r="AH40" s="13">
        <v>0</v>
      </c>
      <c r="AI40" s="12">
        <v>0</v>
      </c>
      <c r="AJ40" s="12">
        <v>0</v>
      </c>
      <c r="AK40" s="12">
        <v>0</v>
      </c>
      <c r="AL40" s="12">
        <v>0</v>
      </c>
      <c r="AM40" s="12">
        <v>0</v>
      </c>
      <c r="AN40" s="11">
        <v>0</v>
      </c>
      <c r="AO40" s="11">
        <v>251</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row>
    <row r="41" spans="1:77">
      <c r="A41" s="23">
        <v>2015</v>
      </c>
      <c r="B41" s="23">
        <v>2348</v>
      </c>
      <c r="C41" s="23" t="s">
        <v>160</v>
      </c>
      <c r="D41" s="23" t="s">
        <v>161</v>
      </c>
      <c r="E41" s="23" t="s">
        <v>88</v>
      </c>
      <c r="F41" s="23" t="s">
        <v>89</v>
      </c>
      <c r="G41" s="22" t="s">
        <v>90</v>
      </c>
      <c r="H41" s="29">
        <v>39325</v>
      </c>
      <c r="I41" s="28">
        <v>41674</v>
      </c>
      <c r="J41" s="20" t="s">
        <v>91</v>
      </c>
      <c r="K41" s="19"/>
      <c r="L41" s="27"/>
      <c r="M41" s="27">
        <v>49.559999999999995</v>
      </c>
      <c r="N41" s="18">
        <v>0</v>
      </c>
      <c r="O41" s="18">
        <v>49.559999999999995</v>
      </c>
      <c r="P41" s="26">
        <v>0</v>
      </c>
      <c r="Q41" s="26">
        <v>21.4</v>
      </c>
      <c r="R41" s="25">
        <v>0</v>
      </c>
      <c r="S41" s="24">
        <v>70.959999999999994</v>
      </c>
      <c r="T41" s="18"/>
      <c r="U41" s="17"/>
      <c r="V41" s="17">
        <v>48.449999999999996</v>
      </c>
      <c r="W41" s="17">
        <v>0</v>
      </c>
      <c r="X41" s="17">
        <v>48.449999999999996</v>
      </c>
      <c r="Y41" s="17">
        <v>0</v>
      </c>
      <c r="Z41" s="17">
        <v>19.41</v>
      </c>
      <c r="AA41" s="17">
        <v>0</v>
      </c>
      <c r="AB41" s="17">
        <v>67.86</v>
      </c>
      <c r="AC41" s="16" t="s">
        <v>92</v>
      </c>
      <c r="AD41" s="15"/>
      <c r="AE41" s="15"/>
      <c r="AF41" s="14" t="s">
        <v>92</v>
      </c>
      <c r="AG41" s="13">
        <v>0</v>
      </c>
      <c r="AH41" s="13">
        <v>0</v>
      </c>
      <c r="AI41" s="12">
        <v>0</v>
      </c>
      <c r="AJ41" s="12">
        <v>0</v>
      </c>
      <c r="AK41" s="12">
        <v>0</v>
      </c>
      <c r="AL41" s="12">
        <v>0</v>
      </c>
      <c r="AM41" s="12">
        <v>0</v>
      </c>
      <c r="AN41" s="11">
        <v>0</v>
      </c>
      <c r="AO41" s="11">
        <v>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row>
    <row r="42" spans="1:77">
      <c r="A42" s="23">
        <v>2016</v>
      </c>
      <c r="B42" s="23">
        <v>2416</v>
      </c>
      <c r="C42" s="23" t="s">
        <v>162</v>
      </c>
      <c r="D42" s="23" t="s">
        <v>163</v>
      </c>
      <c r="E42" s="23" t="s">
        <v>88</v>
      </c>
      <c r="F42" s="23" t="s">
        <v>164</v>
      </c>
      <c r="G42" s="22" t="s">
        <v>90</v>
      </c>
      <c r="H42" s="29">
        <v>39538</v>
      </c>
      <c r="I42" s="28">
        <v>41973</v>
      </c>
      <c r="J42" s="20" t="s">
        <v>91</v>
      </c>
      <c r="K42" s="19"/>
      <c r="L42" s="27"/>
      <c r="M42" s="27">
        <v>80</v>
      </c>
      <c r="N42" s="18">
        <v>0</v>
      </c>
      <c r="O42" s="18">
        <v>80</v>
      </c>
      <c r="P42" s="26">
        <v>0</v>
      </c>
      <c r="Q42" s="26">
        <v>35</v>
      </c>
      <c r="R42" s="25">
        <v>0</v>
      </c>
      <c r="S42" s="24">
        <v>115</v>
      </c>
      <c r="T42" s="18"/>
      <c r="U42" s="17"/>
      <c r="V42" s="17">
        <v>75.766999999999996</v>
      </c>
      <c r="W42" s="17">
        <v>0</v>
      </c>
      <c r="X42" s="17">
        <v>75.766999999999996</v>
      </c>
      <c r="Y42" s="17">
        <v>0</v>
      </c>
      <c r="Z42" s="17">
        <v>33.65</v>
      </c>
      <c r="AA42" s="17">
        <v>0</v>
      </c>
      <c r="AB42" s="17">
        <v>109.417</v>
      </c>
      <c r="AC42" s="16" t="s">
        <v>92</v>
      </c>
      <c r="AD42" s="15"/>
      <c r="AE42" s="15"/>
      <c r="AF42" s="14" t="s">
        <v>93</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132009</v>
      </c>
      <c r="BN42" s="11">
        <v>55285</v>
      </c>
      <c r="BO42" s="11">
        <v>76724</v>
      </c>
      <c r="BP42" s="11">
        <v>132009</v>
      </c>
      <c r="BQ42" s="11">
        <v>55285</v>
      </c>
      <c r="BR42" s="11">
        <v>76724</v>
      </c>
      <c r="BS42" s="11">
        <v>132009</v>
      </c>
      <c r="BT42" s="11">
        <v>7736</v>
      </c>
      <c r="BU42" s="11">
        <v>3671</v>
      </c>
      <c r="BV42" s="11">
        <v>4065</v>
      </c>
      <c r="BW42" s="11">
        <v>7736</v>
      </c>
      <c r="BX42" s="11">
        <v>0</v>
      </c>
      <c r="BY42" s="11">
        <v>0</v>
      </c>
    </row>
    <row r="43" spans="1:77">
      <c r="A43" s="23">
        <v>2016</v>
      </c>
      <c r="B43" s="23" t="s">
        <v>165</v>
      </c>
      <c r="C43" s="23" t="s">
        <v>166</v>
      </c>
      <c r="D43" s="23" t="s">
        <v>167</v>
      </c>
      <c r="E43" s="23" t="s">
        <v>88</v>
      </c>
      <c r="F43" s="23" t="s">
        <v>96</v>
      </c>
      <c r="G43" s="22" t="s">
        <v>90</v>
      </c>
      <c r="H43" s="29">
        <v>39786</v>
      </c>
      <c r="I43" s="28">
        <v>40908</v>
      </c>
      <c r="J43" s="20" t="s">
        <v>97</v>
      </c>
      <c r="K43" s="19"/>
      <c r="L43" s="27"/>
      <c r="M43" s="27">
        <v>0</v>
      </c>
      <c r="N43" s="18">
        <v>550</v>
      </c>
      <c r="O43" s="18">
        <v>550</v>
      </c>
      <c r="P43" s="26">
        <v>0</v>
      </c>
      <c r="Q43" s="26">
        <v>0</v>
      </c>
      <c r="R43" s="25">
        <v>0</v>
      </c>
      <c r="S43" s="24">
        <v>550</v>
      </c>
      <c r="T43" s="18"/>
      <c r="U43" s="17"/>
      <c r="V43" s="17">
        <v>0</v>
      </c>
      <c r="W43" s="17">
        <v>550</v>
      </c>
      <c r="X43" s="17">
        <v>550</v>
      </c>
      <c r="Y43" s="17">
        <v>0</v>
      </c>
      <c r="Z43" s="17">
        <v>0</v>
      </c>
      <c r="AA43" s="17">
        <v>0</v>
      </c>
      <c r="AB43" s="17">
        <v>550</v>
      </c>
      <c r="AC43" s="16" t="s">
        <v>92</v>
      </c>
      <c r="AD43" s="15"/>
      <c r="AE43" s="15"/>
      <c r="AF43" s="14" t="s">
        <v>92</v>
      </c>
      <c r="AG43" s="13">
        <v>0</v>
      </c>
      <c r="AH43" s="13">
        <v>0</v>
      </c>
      <c r="AI43" s="12">
        <v>0</v>
      </c>
      <c r="AJ43" s="12">
        <v>0</v>
      </c>
      <c r="AK43" s="12">
        <v>0</v>
      </c>
      <c r="AL43" s="12">
        <v>0</v>
      </c>
      <c r="AM43" s="12">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row>
    <row r="44" spans="1:77">
      <c r="A44" s="23">
        <v>2016</v>
      </c>
      <c r="B44" s="23">
        <v>7239</v>
      </c>
      <c r="C44" s="23" t="s">
        <v>168</v>
      </c>
      <c r="D44" s="23" t="s">
        <v>169</v>
      </c>
      <c r="E44" s="23" t="s">
        <v>88</v>
      </c>
      <c r="F44" s="23" t="s">
        <v>170</v>
      </c>
      <c r="G44" s="22" t="s">
        <v>116</v>
      </c>
      <c r="H44" s="29">
        <v>38924</v>
      </c>
      <c r="I44" s="28">
        <v>40056</v>
      </c>
      <c r="J44" s="20" t="s">
        <v>97</v>
      </c>
      <c r="K44" s="19"/>
      <c r="L44" s="27"/>
      <c r="M44" s="27">
        <v>0</v>
      </c>
      <c r="N44" s="18">
        <v>10</v>
      </c>
      <c r="O44" s="18">
        <v>10</v>
      </c>
      <c r="P44" s="26">
        <v>0</v>
      </c>
      <c r="Q44" s="26">
        <v>0</v>
      </c>
      <c r="R44" s="25">
        <v>0</v>
      </c>
      <c r="S44" s="24">
        <v>10</v>
      </c>
      <c r="T44" s="18"/>
      <c r="U44" s="17"/>
      <c r="V44" s="17">
        <v>0</v>
      </c>
      <c r="W44" s="17">
        <v>10</v>
      </c>
      <c r="X44" s="17">
        <v>10</v>
      </c>
      <c r="Y44" s="17">
        <v>0</v>
      </c>
      <c r="Z44" s="17">
        <v>0</v>
      </c>
      <c r="AA44" s="17">
        <v>0</v>
      </c>
      <c r="AB44" s="17">
        <v>10</v>
      </c>
      <c r="AC44" s="16" t="s">
        <v>92</v>
      </c>
      <c r="AD44" s="15"/>
      <c r="AE44" s="15"/>
      <c r="AF44" s="14" t="s">
        <v>92</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c r="A45" s="23">
        <v>2017</v>
      </c>
      <c r="B45" s="23">
        <v>2361</v>
      </c>
      <c r="C45" s="23" t="s">
        <v>171</v>
      </c>
      <c r="D45" s="23" t="s">
        <v>172</v>
      </c>
      <c r="E45" s="23" t="s">
        <v>88</v>
      </c>
      <c r="F45" s="23" t="s">
        <v>173</v>
      </c>
      <c r="G45" s="22" t="s">
        <v>90</v>
      </c>
      <c r="H45" s="21">
        <v>39385</v>
      </c>
      <c r="I45" s="21">
        <v>39538</v>
      </c>
      <c r="J45" s="20" t="s">
        <v>174</v>
      </c>
      <c r="K45" s="19">
        <v>0</v>
      </c>
      <c r="L45" s="18">
        <v>0</v>
      </c>
      <c r="M45" s="18">
        <v>0</v>
      </c>
      <c r="N45" s="18">
        <v>400</v>
      </c>
      <c r="O45" s="18">
        <v>400</v>
      </c>
      <c r="P45" s="18">
        <v>0</v>
      </c>
      <c r="Q45" s="18">
        <v>0</v>
      </c>
      <c r="R45" s="18">
        <v>0</v>
      </c>
      <c r="S45" s="18">
        <v>400</v>
      </c>
      <c r="T45" s="18">
        <v>0</v>
      </c>
      <c r="U45" s="17">
        <v>0</v>
      </c>
      <c r="V45" s="17">
        <v>0</v>
      </c>
      <c r="W45" s="17">
        <v>400</v>
      </c>
      <c r="X45" s="17">
        <v>400</v>
      </c>
      <c r="Y45" s="17">
        <v>0</v>
      </c>
      <c r="Z45" s="17">
        <v>0</v>
      </c>
      <c r="AA45" s="17">
        <v>0</v>
      </c>
      <c r="AB45" s="17">
        <v>400</v>
      </c>
      <c r="AC45" s="16" t="s">
        <v>92</v>
      </c>
      <c r="AD45" s="15"/>
      <c r="AE45" s="15"/>
      <c r="AF45" s="14" t="s">
        <v>93</v>
      </c>
      <c r="AG45" s="13">
        <v>0</v>
      </c>
      <c r="AH45" s="13">
        <v>0</v>
      </c>
      <c r="AI45" s="12">
        <v>0</v>
      </c>
      <c r="AJ45" s="12">
        <v>0</v>
      </c>
      <c r="AK45" s="12">
        <v>0</v>
      </c>
      <c r="AL45" s="12">
        <v>0</v>
      </c>
      <c r="AM45" s="12">
        <v>0</v>
      </c>
      <c r="AN45" s="11">
        <v>0</v>
      </c>
      <c r="AO45" s="11">
        <v>0</v>
      </c>
      <c r="AP45" s="11">
        <v>0</v>
      </c>
      <c r="AQ45" s="11">
        <v>0</v>
      </c>
      <c r="AR45" s="11">
        <v>0</v>
      </c>
      <c r="AS45" s="11">
        <v>0</v>
      </c>
      <c r="AT45" s="11">
        <v>0</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344</v>
      </c>
      <c r="BN45" s="11">
        <v>180</v>
      </c>
      <c r="BO45" s="11">
        <v>164</v>
      </c>
      <c r="BP45" s="11">
        <v>0</v>
      </c>
      <c r="BQ45" s="11">
        <v>0</v>
      </c>
      <c r="BR45" s="11">
        <v>0</v>
      </c>
      <c r="BS45" s="11">
        <v>0</v>
      </c>
      <c r="BT45" s="11">
        <v>5000</v>
      </c>
      <c r="BU45" s="11">
        <v>0</v>
      </c>
      <c r="BV45" s="11">
        <v>0</v>
      </c>
      <c r="BW45" s="11">
        <v>0</v>
      </c>
      <c r="BX45" s="11">
        <v>0</v>
      </c>
      <c r="BY45" s="11">
        <v>0</v>
      </c>
    </row>
    <row r="46" spans="1:77">
      <c r="A46" s="23">
        <v>2017</v>
      </c>
      <c r="B46" s="23">
        <v>2516</v>
      </c>
      <c r="C46" s="23" t="s">
        <v>175</v>
      </c>
      <c r="D46" s="23" t="s">
        <v>176</v>
      </c>
      <c r="E46" s="23" t="s">
        <v>88</v>
      </c>
      <c r="F46" s="23" t="s">
        <v>177</v>
      </c>
      <c r="G46" s="22" t="s">
        <v>90</v>
      </c>
      <c r="H46" s="21">
        <v>39903</v>
      </c>
      <c r="I46" s="21">
        <v>42004</v>
      </c>
      <c r="J46" s="20" t="s">
        <v>174</v>
      </c>
      <c r="K46" s="19">
        <v>0</v>
      </c>
      <c r="L46" s="18">
        <v>0</v>
      </c>
      <c r="M46" s="18">
        <v>0</v>
      </c>
      <c r="N46" s="18">
        <v>100</v>
      </c>
      <c r="O46" s="18">
        <v>100</v>
      </c>
      <c r="P46" s="18">
        <v>0</v>
      </c>
      <c r="Q46" s="18">
        <v>0</v>
      </c>
      <c r="R46" s="18">
        <v>0</v>
      </c>
      <c r="S46" s="18">
        <v>100</v>
      </c>
      <c r="T46" s="18">
        <v>0</v>
      </c>
      <c r="U46" s="17">
        <v>0</v>
      </c>
      <c r="V46" s="17">
        <v>0</v>
      </c>
      <c r="W46" s="17">
        <v>99.481999999999999</v>
      </c>
      <c r="X46" s="17">
        <v>99.481999999999999</v>
      </c>
      <c r="Y46" s="17">
        <v>0</v>
      </c>
      <c r="Z46" s="17">
        <v>0</v>
      </c>
      <c r="AA46" s="17">
        <v>0</v>
      </c>
      <c r="AB46" s="17">
        <v>99.481999999999999</v>
      </c>
      <c r="AC46" s="16" t="s">
        <v>92</v>
      </c>
      <c r="AD46" s="15"/>
      <c r="AE46" s="15"/>
      <c r="AF46" s="14" t="s">
        <v>92</v>
      </c>
      <c r="AG46" s="13">
        <v>0</v>
      </c>
      <c r="AH46" s="13">
        <v>0</v>
      </c>
      <c r="AI46" s="12">
        <v>0</v>
      </c>
      <c r="AJ46" s="12">
        <v>0</v>
      </c>
      <c r="AK46" s="12">
        <v>0</v>
      </c>
      <c r="AL46" s="12">
        <v>0</v>
      </c>
      <c r="AM46" s="12">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c r="A47" s="23">
        <v>2017</v>
      </c>
      <c r="B47" s="23">
        <v>2768</v>
      </c>
      <c r="C47" s="23" t="s">
        <v>178</v>
      </c>
      <c r="D47" s="23" t="s">
        <v>179</v>
      </c>
      <c r="E47" s="23" t="s">
        <v>88</v>
      </c>
      <c r="F47" s="23" t="s">
        <v>177</v>
      </c>
      <c r="G47" s="22" t="s">
        <v>90</v>
      </c>
      <c r="H47" s="21">
        <v>40760</v>
      </c>
      <c r="I47" s="21">
        <v>42697</v>
      </c>
      <c r="J47" s="20" t="s">
        <v>174</v>
      </c>
      <c r="K47" s="19">
        <v>0</v>
      </c>
      <c r="L47" s="18">
        <v>0</v>
      </c>
      <c r="M47" s="18">
        <v>0</v>
      </c>
      <c r="N47" s="18">
        <v>100</v>
      </c>
      <c r="O47" s="18">
        <v>100</v>
      </c>
      <c r="P47" s="18">
        <v>0</v>
      </c>
      <c r="Q47" s="18">
        <v>27.6</v>
      </c>
      <c r="R47" s="18">
        <v>8</v>
      </c>
      <c r="S47" s="18">
        <v>135.6</v>
      </c>
      <c r="T47" s="18">
        <v>0</v>
      </c>
      <c r="U47" s="17">
        <v>0</v>
      </c>
      <c r="V47" s="17">
        <v>0</v>
      </c>
      <c r="W47" s="17">
        <v>95.554000000000002</v>
      </c>
      <c r="X47" s="17">
        <v>95.554000000000002</v>
      </c>
      <c r="Y47" s="17">
        <v>0</v>
      </c>
      <c r="Z47" s="17">
        <v>20.77</v>
      </c>
      <c r="AA47" s="17">
        <v>5.5</v>
      </c>
      <c r="AB47" s="17">
        <v>121.824</v>
      </c>
      <c r="AC47" s="16" t="s">
        <v>92</v>
      </c>
      <c r="AD47" s="15"/>
      <c r="AE47" s="15"/>
      <c r="AF47" s="14" t="s">
        <v>93</v>
      </c>
      <c r="AG47" s="13">
        <v>0</v>
      </c>
      <c r="AH47" s="13">
        <v>0</v>
      </c>
      <c r="AI47" s="12">
        <v>0</v>
      </c>
      <c r="AJ47" s="12">
        <v>0</v>
      </c>
      <c r="AK47" s="12">
        <v>0</v>
      </c>
      <c r="AL47" s="12">
        <v>0</v>
      </c>
      <c r="AM47" s="12">
        <v>0</v>
      </c>
      <c r="AN47" s="11">
        <v>0</v>
      </c>
      <c r="AO47" s="11">
        <v>0</v>
      </c>
      <c r="AP47" s="11">
        <v>0</v>
      </c>
      <c r="AQ47" s="11">
        <v>0</v>
      </c>
      <c r="AR47" s="11">
        <v>0</v>
      </c>
      <c r="AS47" s="11">
        <v>1436.7</v>
      </c>
      <c r="AT47" s="11">
        <v>0</v>
      </c>
      <c r="AU47" s="11">
        <v>1436.7</v>
      </c>
      <c r="AV47" s="11">
        <v>1436.7</v>
      </c>
      <c r="AW47" s="11">
        <v>0</v>
      </c>
      <c r="AX47" s="11">
        <v>0</v>
      </c>
      <c r="AY47" s="11">
        <v>0</v>
      </c>
      <c r="AZ47" s="11">
        <v>0</v>
      </c>
      <c r="BA47" s="11">
        <v>0</v>
      </c>
      <c r="BB47" s="11">
        <v>0</v>
      </c>
      <c r="BC47" s="11">
        <v>0</v>
      </c>
      <c r="BD47" s="11">
        <v>83870</v>
      </c>
      <c r="BE47" s="11">
        <v>0</v>
      </c>
      <c r="BF47" s="11">
        <v>15</v>
      </c>
      <c r="BG47" s="11">
        <v>20700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c r="A48" s="23">
        <v>2017</v>
      </c>
      <c r="B48" s="23">
        <v>2895</v>
      </c>
      <c r="C48" s="23" t="s">
        <v>180</v>
      </c>
      <c r="D48" s="23" t="s">
        <v>181</v>
      </c>
      <c r="E48" s="23" t="s">
        <v>88</v>
      </c>
      <c r="F48" s="23" t="s">
        <v>173</v>
      </c>
      <c r="G48" s="22" t="s">
        <v>90</v>
      </c>
      <c r="H48" s="21">
        <v>41173</v>
      </c>
      <c r="I48" s="21">
        <v>41274</v>
      </c>
      <c r="J48" s="20" t="s">
        <v>174</v>
      </c>
      <c r="K48" s="19">
        <v>0</v>
      </c>
      <c r="L48" s="18">
        <v>0</v>
      </c>
      <c r="M48" s="18">
        <v>0</v>
      </c>
      <c r="N48" s="18">
        <v>300</v>
      </c>
      <c r="O48" s="18">
        <v>300</v>
      </c>
      <c r="P48" s="18">
        <v>0</v>
      </c>
      <c r="Q48" s="18">
        <v>0</v>
      </c>
      <c r="R48" s="18">
        <v>0</v>
      </c>
      <c r="S48" s="18">
        <v>300</v>
      </c>
      <c r="T48" s="18">
        <v>0</v>
      </c>
      <c r="U48" s="17">
        <v>0</v>
      </c>
      <c r="V48" s="17">
        <v>0</v>
      </c>
      <c r="W48" s="17">
        <v>300</v>
      </c>
      <c r="X48" s="17">
        <v>300</v>
      </c>
      <c r="Y48" s="17">
        <v>0</v>
      </c>
      <c r="Z48" s="17">
        <v>0</v>
      </c>
      <c r="AA48" s="17">
        <v>0</v>
      </c>
      <c r="AB48" s="17">
        <v>300</v>
      </c>
      <c r="AC48" s="16" t="s">
        <v>92</v>
      </c>
      <c r="AD48" s="15"/>
      <c r="AE48" s="15"/>
      <c r="AF48" s="14" t="s">
        <v>92</v>
      </c>
      <c r="AG48" s="13">
        <v>0</v>
      </c>
      <c r="AH48" s="13">
        <v>0</v>
      </c>
      <c r="AI48" s="12">
        <v>0</v>
      </c>
      <c r="AJ48" s="12">
        <v>0</v>
      </c>
      <c r="AK48" s="12">
        <v>0</v>
      </c>
      <c r="AL48" s="12">
        <v>0</v>
      </c>
      <c r="AM48" s="12">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c r="A49" s="23">
        <v>2017</v>
      </c>
      <c r="B49" s="23" t="s">
        <v>182</v>
      </c>
      <c r="C49" s="23" t="s">
        <v>183</v>
      </c>
      <c r="D49" s="23" t="s">
        <v>184</v>
      </c>
      <c r="E49" s="23" t="s">
        <v>88</v>
      </c>
      <c r="F49" s="23" t="s">
        <v>185</v>
      </c>
      <c r="G49" s="22" t="s">
        <v>90</v>
      </c>
      <c r="H49" s="21">
        <v>39042</v>
      </c>
      <c r="I49" s="21">
        <v>42401</v>
      </c>
      <c r="J49" s="20" t="s">
        <v>174</v>
      </c>
      <c r="K49" s="19">
        <v>26.5</v>
      </c>
      <c r="L49" s="18">
        <v>0</v>
      </c>
      <c r="M49" s="18">
        <v>26.5</v>
      </c>
      <c r="N49" s="18">
        <v>880</v>
      </c>
      <c r="O49" s="18">
        <v>906.5</v>
      </c>
      <c r="P49" s="18">
        <v>7.6</v>
      </c>
      <c r="Q49" s="18">
        <v>4.7</v>
      </c>
      <c r="R49" s="18">
        <v>0</v>
      </c>
      <c r="S49" s="18">
        <v>918.80000000000007</v>
      </c>
      <c r="T49" s="18">
        <v>22.169</v>
      </c>
      <c r="U49" s="17">
        <v>0</v>
      </c>
      <c r="V49" s="17">
        <v>22.169</v>
      </c>
      <c r="W49" s="17">
        <v>880</v>
      </c>
      <c r="X49" s="17">
        <v>902.16899999999998</v>
      </c>
      <c r="Y49" s="17">
        <v>2.9590000000000001</v>
      </c>
      <c r="Z49" s="17">
        <v>2.9</v>
      </c>
      <c r="AA49" s="17">
        <v>0</v>
      </c>
      <c r="AB49" s="17">
        <v>908.02799999999991</v>
      </c>
      <c r="AC49" s="16" t="s">
        <v>93</v>
      </c>
      <c r="AD49" s="15"/>
      <c r="AE49" s="15" t="s">
        <v>186</v>
      </c>
      <c r="AF49" s="14" t="s">
        <v>92</v>
      </c>
      <c r="AG49" s="13">
        <v>0</v>
      </c>
      <c r="AH49" s="13">
        <v>0</v>
      </c>
      <c r="AI49" s="12">
        <v>0</v>
      </c>
      <c r="AJ49" s="12">
        <v>0</v>
      </c>
      <c r="AK49" s="12">
        <v>0</v>
      </c>
      <c r="AL49" s="12">
        <v>0</v>
      </c>
      <c r="AM49" s="12">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c r="A50" s="23">
        <v>2017</v>
      </c>
      <c r="B50" s="23" t="s">
        <v>187</v>
      </c>
      <c r="C50" s="23" t="s">
        <v>188</v>
      </c>
      <c r="D50" s="23" t="s">
        <v>189</v>
      </c>
      <c r="E50" s="23" t="s">
        <v>88</v>
      </c>
      <c r="F50" s="23" t="s">
        <v>177</v>
      </c>
      <c r="G50" s="22" t="s">
        <v>90</v>
      </c>
      <c r="H50" s="21">
        <v>40086</v>
      </c>
      <c r="I50" s="21">
        <v>42699</v>
      </c>
      <c r="J50" s="20" t="s">
        <v>174</v>
      </c>
      <c r="K50" s="19">
        <v>0</v>
      </c>
      <c r="L50" s="18">
        <v>0</v>
      </c>
      <c r="M50" s="18">
        <v>0</v>
      </c>
      <c r="N50" s="18">
        <v>50</v>
      </c>
      <c r="O50" s="18">
        <v>50</v>
      </c>
      <c r="P50" s="18">
        <v>51</v>
      </c>
      <c r="Q50" s="18">
        <v>0</v>
      </c>
      <c r="R50" s="18">
        <v>0</v>
      </c>
      <c r="S50" s="18">
        <v>101</v>
      </c>
      <c r="T50" s="18">
        <v>0</v>
      </c>
      <c r="U50" s="17">
        <v>0</v>
      </c>
      <c r="V50" s="17">
        <v>0</v>
      </c>
      <c r="W50" s="17">
        <v>39.127000000000002</v>
      </c>
      <c r="X50" s="17">
        <v>39.127000000000002</v>
      </c>
      <c r="Y50" s="17">
        <v>11.247999999999999</v>
      </c>
      <c r="Z50" s="17">
        <v>12.22</v>
      </c>
      <c r="AA50" s="17">
        <v>0</v>
      </c>
      <c r="AB50" s="17">
        <v>62.594999999999999</v>
      </c>
      <c r="AC50" s="16" t="s">
        <v>93</v>
      </c>
      <c r="AD50" s="15" t="s">
        <v>190</v>
      </c>
      <c r="AE50" s="15"/>
      <c r="AF50" s="14" t="s">
        <v>93</v>
      </c>
      <c r="AG50" s="13">
        <v>1164916</v>
      </c>
      <c r="AH50" s="13">
        <v>0</v>
      </c>
      <c r="AI50" s="12">
        <v>0</v>
      </c>
      <c r="AJ50" s="12">
        <v>2250000</v>
      </c>
      <c r="AK50" s="12">
        <v>1350000</v>
      </c>
      <c r="AL50" s="12">
        <v>900000</v>
      </c>
      <c r="AM50" s="12">
        <v>0</v>
      </c>
      <c r="AN50" s="11">
        <v>0</v>
      </c>
      <c r="AO50" s="11">
        <v>0</v>
      </c>
      <c r="AP50" s="11">
        <v>3751</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c r="A51" s="23">
        <v>2017</v>
      </c>
      <c r="B51" s="23" t="s">
        <v>191</v>
      </c>
      <c r="C51" s="23" t="s">
        <v>192</v>
      </c>
      <c r="D51" s="23" t="s">
        <v>193</v>
      </c>
      <c r="E51" s="23" t="s">
        <v>88</v>
      </c>
      <c r="F51" s="23" t="s">
        <v>177</v>
      </c>
      <c r="G51" s="22" t="s">
        <v>116</v>
      </c>
      <c r="H51" s="21">
        <v>40627</v>
      </c>
      <c r="I51" s="21" t="s">
        <v>194</v>
      </c>
      <c r="J51" s="20" t="s">
        <v>174</v>
      </c>
      <c r="K51" s="19">
        <v>0</v>
      </c>
      <c r="L51" s="18">
        <v>0</v>
      </c>
      <c r="M51" s="18">
        <v>0</v>
      </c>
      <c r="N51" s="18">
        <v>100</v>
      </c>
      <c r="O51" s="18">
        <v>100</v>
      </c>
      <c r="P51" s="18">
        <v>100</v>
      </c>
      <c r="Q51" s="18"/>
      <c r="R51" s="18"/>
      <c r="S51" s="18">
        <v>200</v>
      </c>
      <c r="T51" s="18">
        <v>0</v>
      </c>
      <c r="U51" s="17">
        <v>0</v>
      </c>
      <c r="V51" s="17">
        <v>0</v>
      </c>
      <c r="W51" s="17">
        <v>100</v>
      </c>
      <c r="X51" s="17">
        <v>100</v>
      </c>
      <c r="Y51" s="17">
        <v>100</v>
      </c>
      <c r="Z51" s="17"/>
      <c r="AA51" s="17"/>
      <c r="AB51" s="17">
        <v>200</v>
      </c>
      <c r="AC51" s="16" t="s">
        <v>93</v>
      </c>
      <c r="AD51" s="15" t="s">
        <v>195</v>
      </c>
      <c r="AE51" s="15"/>
      <c r="AF51" s="14" t="s">
        <v>92</v>
      </c>
      <c r="AG51" s="13">
        <v>0</v>
      </c>
      <c r="AH51" s="13">
        <v>0</v>
      </c>
      <c r="AI51" s="12">
        <v>0</v>
      </c>
      <c r="AJ51" s="12">
        <v>0</v>
      </c>
      <c r="AK51" s="12">
        <v>0</v>
      </c>
      <c r="AL51" s="12">
        <v>0</v>
      </c>
      <c r="AM51" s="12">
        <v>0</v>
      </c>
      <c r="AN51" s="11">
        <v>0</v>
      </c>
      <c r="AO51" s="11">
        <v>0</v>
      </c>
      <c r="AP51" s="11">
        <v>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c r="A52" s="23">
        <v>2017</v>
      </c>
      <c r="B52" s="23" t="s">
        <v>196</v>
      </c>
      <c r="C52" s="23" t="s">
        <v>197</v>
      </c>
      <c r="D52" s="23" t="s">
        <v>198</v>
      </c>
      <c r="E52" s="23" t="s">
        <v>88</v>
      </c>
      <c r="F52" s="23" t="s">
        <v>173</v>
      </c>
      <c r="G52" s="22" t="s">
        <v>90</v>
      </c>
      <c r="H52" s="21">
        <v>41229</v>
      </c>
      <c r="I52" s="21">
        <v>41673</v>
      </c>
      <c r="J52" s="20" t="s">
        <v>174</v>
      </c>
      <c r="K52" s="19">
        <v>0</v>
      </c>
      <c r="L52" s="18">
        <v>0</v>
      </c>
      <c r="M52" s="18">
        <v>0</v>
      </c>
      <c r="N52" s="18">
        <v>700</v>
      </c>
      <c r="O52" s="18">
        <v>700</v>
      </c>
      <c r="P52" s="18">
        <v>0</v>
      </c>
      <c r="Q52" s="18">
        <v>0</v>
      </c>
      <c r="R52" s="18">
        <v>0</v>
      </c>
      <c r="S52" s="18">
        <v>700</v>
      </c>
      <c r="T52" s="18">
        <v>0</v>
      </c>
      <c r="U52" s="17">
        <v>0</v>
      </c>
      <c r="V52" s="17">
        <v>0</v>
      </c>
      <c r="W52" s="17">
        <v>700</v>
      </c>
      <c r="X52" s="17">
        <v>700</v>
      </c>
      <c r="Y52" s="17">
        <v>0</v>
      </c>
      <c r="Z52" s="17">
        <v>0</v>
      </c>
      <c r="AA52" s="17">
        <v>0</v>
      </c>
      <c r="AB52" s="17">
        <v>700</v>
      </c>
      <c r="AC52" s="16" t="s">
        <v>92</v>
      </c>
      <c r="AD52" s="15"/>
      <c r="AE52" s="15"/>
      <c r="AF52" s="14" t="s">
        <v>92</v>
      </c>
      <c r="AG52" s="13">
        <v>0</v>
      </c>
      <c r="AH52" s="13">
        <v>0</v>
      </c>
      <c r="AI52" s="12">
        <v>0</v>
      </c>
      <c r="AJ52" s="12">
        <v>0</v>
      </c>
      <c r="AK52" s="12">
        <v>0</v>
      </c>
      <c r="AL52" s="12">
        <v>0</v>
      </c>
      <c r="AM52" s="12">
        <v>0</v>
      </c>
      <c r="AN52" s="11">
        <v>0</v>
      </c>
      <c r="AO52" s="11">
        <v>0</v>
      </c>
      <c r="AP52" s="11">
        <v>0</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c r="A53" s="23">
        <v>2018</v>
      </c>
      <c r="B53" s="23" t="s">
        <v>199</v>
      </c>
      <c r="C53" s="23" t="s">
        <v>200</v>
      </c>
      <c r="D53" s="23" t="s">
        <v>201</v>
      </c>
      <c r="E53" s="23" t="s">
        <v>88</v>
      </c>
      <c r="F53" s="23" t="s">
        <v>202</v>
      </c>
      <c r="G53" s="22" t="s">
        <v>90</v>
      </c>
      <c r="H53" s="21">
        <v>39804</v>
      </c>
      <c r="I53" s="21">
        <v>42985</v>
      </c>
      <c r="J53" s="20" t="s">
        <v>174</v>
      </c>
      <c r="K53" s="19">
        <v>30</v>
      </c>
      <c r="L53" s="18">
        <v>0</v>
      </c>
      <c r="M53" s="18">
        <v>30</v>
      </c>
      <c r="N53" s="18">
        <v>20</v>
      </c>
      <c r="O53" s="18">
        <v>50</v>
      </c>
      <c r="P53" s="18">
        <v>15.9</v>
      </c>
      <c r="Q53" s="18">
        <v>34.4</v>
      </c>
      <c r="R53" s="18">
        <v>3.14</v>
      </c>
      <c r="S53" s="18">
        <v>103.44000000000001</v>
      </c>
      <c r="T53" s="18">
        <v>24.582999999999998</v>
      </c>
      <c r="U53" s="17">
        <v>0</v>
      </c>
      <c r="V53" s="17">
        <v>24.582999999999998</v>
      </c>
      <c r="W53" s="17">
        <v>17.231999999999999</v>
      </c>
      <c r="X53" s="17">
        <v>41.814999999999998</v>
      </c>
      <c r="Y53" s="17">
        <v>14.45</v>
      </c>
      <c r="Z53" s="17">
        <v>7.57</v>
      </c>
      <c r="AA53" s="17">
        <v>0</v>
      </c>
      <c r="AB53" s="17">
        <v>63.835000000000001</v>
      </c>
      <c r="AC53" s="16" t="s">
        <v>93</v>
      </c>
      <c r="AD53" s="15" t="s">
        <v>203</v>
      </c>
      <c r="AE53" s="15" t="s">
        <v>102</v>
      </c>
      <c r="AF53" s="14" t="s">
        <v>93</v>
      </c>
      <c r="AG53" s="13">
        <v>0</v>
      </c>
      <c r="AH53" s="13">
        <v>0</v>
      </c>
      <c r="AI53" s="12">
        <v>0</v>
      </c>
      <c r="AJ53" s="12">
        <v>0</v>
      </c>
      <c r="AK53" s="12">
        <v>0</v>
      </c>
      <c r="AL53" s="12">
        <v>0</v>
      </c>
      <c r="AM53" s="12">
        <v>0</v>
      </c>
      <c r="AN53" s="11">
        <v>0</v>
      </c>
      <c r="AO53" s="11">
        <v>0</v>
      </c>
      <c r="AP53" s="11">
        <v>0</v>
      </c>
      <c r="AQ53" s="11">
        <v>0</v>
      </c>
      <c r="AR53" s="11">
        <v>0</v>
      </c>
      <c r="AS53" s="11">
        <v>0</v>
      </c>
      <c r="AT53" s="11">
        <v>0</v>
      </c>
      <c r="AU53" s="11">
        <v>0</v>
      </c>
      <c r="AV53" s="11">
        <v>0</v>
      </c>
      <c r="AW53" s="11">
        <v>0</v>
      </c>
      <c r="AX53" s="11">
        <v>0</v>
      </c>
      <c r="AY53" s="11">
        <v>0</v>
      </c>
      <c r="AZ53" s="11">
        <v>0</v>
      </c>
      <c r="BA53" s="11">
        <v>2064.6256128183668</v>
      </c>
      <c r="BB53" s="11">
        <v>0</v>
      </c>
      <c r="BC53" s="11">
        <v>2064.6256128183668</v>
      </c>
      <c r="BD53" s="11">
        <v>522.54396747578619</v>
      </c>
      <c r="BE53" s="11">
        <v>0</v>
      </c>
      <c r="BF53" s="11">
        <v>0</v>
      </c>
      <c r="BG53" s="11">
        <v>1302.2389094822431</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row>
    <row r="54" spans="1:77">
      <c r="A54" s="23">
        <v>2018</v>
      </c>
      <c r="B54" s="23" t="s">
        <v>199</v>
      </c>
      <c r="C54" s="23" t="s">
        <v>200</v>
      </c>
      <c r="D54" s="23" t="s">
        <v>201</v>
      </c>
      <c r="E54" s="23" t="s">
        <v>88</v>
      </c>
      <c r="F54" s="23" t="s">
        <v>202</v>
      </c>
      <c r="G54" s="22" t="s">
        <v>90</v>
      </c>
      <c r="H54" s="21">
        <v>39804</v>
      </c>
      <c r="I54" s="21">
        <v>42985</v>
      </c>
      <c r="J54" s="20" t="s">
        <v>204</v>
      </c>
      <c r="K54" s="19">
        <v>30</v>
      </c>
      <c r="L54" s="18">
        <v>0</v>
      </c>
      <c r="M54" s="18">
        <v>30</v>
      </c>
      <c r="N54" s="18">
        <v>20</v>
      </c>
      <c r="O54" s="18">
        <v>50</v>
      </c>
      <c r="P54" s="18">
        <v>15.9</v>
      </c>
      <c r="Q54" s="18">
        <v>34.4</v>
      </c>
      <c r="R54" s="18">
        <v>3.14</v>
      </c>
      <c r="S54" s="18">
        <v>103.44000000000001</v>
      </c>
      <c r="T54" s="18">
        <v>24.582999999999998</v>
      </c>
      <c r="U54" s="17">
        <v>0</v>
      </c>
      <c r="V54" s="17">
        <v>24.582999999999998</v>
      </c>
      <c r="W54" s="17">
        <v>17.231999999999999</v>
      </c>
      <c r="X54" s="17">
        <v>41.814999999999998</v>
      </c>
      <c r="Y54" s="17">
        <v>14.45</v>
      </c>
      <c r="Z54" s="17">
        <v>7.57</v>
      </c>
      <c r="AA54" s="17">
        <v>0</v>
      </c>
      <c r="AB54" s="17">
        <v>63.835000000000001</v>
      </c>
      <c r="AC54" s="16" t="s">
        <v>93</v>
      </c>
      <c r="AD54" s="15" t="s">
        <v>203</v>
      </c>
      <c r="AE54" s="15" t="s">
        <v>102</v>
      </c>
      <c r="AF54" s="14" t="s">
        <v>93</v>
      </c>
      <c r="AG54" s="13">
        <v>0</v>
      </c>
      <c r="AH54" s="13">
        <v>0</v>
      </c>
      <c r="AI54" s="12">
        <v>0</v>
      </c>
      <c r="AJ54" s="12">
        <v>0</v>
      </c>
      <c r="AK54" s="12">
        <v>0</v>
      </c>
      <c r="AL54" s="12">
        <v>0</v>
      </c>
      <c r="AM54" s="12">
        <v>0</v>
      </c>
      <c r="AN54" s="11">
        <v>0</v>
      </c>
      <c r="AO54" s="11">
        <v>0</v>
      </c>
      <c r="AP54" s="11">
        <v>0</v>
      </c>
      <c r="AQ54" s="11">
        <v>0</v>
      </c>
      <c r="AR54" s="11">
        <v>0</v>
      </c>
      <c r="AS54" s="11">
        <v>0</v>
      </c>
      <c r="AT54" s="11">
        <v>0</v>
      </c>
      <c r="AU54" s="11">
        <v>0</v>
      </c>
      <c r="AV54" s="11">
        <v>0</v>
      </c>
      <c r="AW54" s="11">
        <v>0</v>
      </c>
      <c r="AX54" s="11">
        <v>0</v>
      </c>
      <c r="AY54" s="11">
        <v>0</v>
      </c>
      <c r="AZ54" s="11">
        <v>0</v>
      </c>
      <c r="BA54" s="11">
        <v>2945.3743871816332</v>
      </c>
      <c r="BB54" s="11">
        <v>0</v>
      </c>
      <c r="BC54" s="11">
        <v>2945.3743871816332</v>
      </c>
      <c r="BD54" s="11">
        <v>745.4560325242137</v>
      </c>
      <c r="BE54" s="11">
        <v>0</v>
      </c>
      <c r="BF54" s="11">
        <v>0</v>
      </c>
      <c r="BG54" s="11">
        <v>1857.7610905177567</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row>
    <row r="55" spans="1:77">
      <c r="A55" s="1"/>
      <c r="B55" s="3"/>
      <c r="C55" s="5"/>
      <c r="D55" s="1"/>
      <c r="E55" s="1"/>
      <c r="F55" s="1"/>
      <c r="G55" s="4"/>
      <c r="H55" s="4"/>
      <c r="I55" s="4"/>
      <c r="J55" s="4"/>
      <c r="K55" s="2"/>
      <c r="L55" s="1"/>
      <c r="M55" s="1"/>
      <c r="N55" s="1"/>
      <c r="O55" s="1"/>
      <c r="P55" s="1"/>
      <c r="Q55" s="1"/>
      <c r="R55" s="1"/>
      <c r="S55" s="1"/>
      <c r="T55" s="1"/>
      <c r="U55" s="1"/>
      <c r="V55" s="1"/>
      <c r="W55" s="1"/>
      <c r="X55" s="1"/>
      <c r="Y55" s="1"/>
      <c r="Z55" s="1"/>
      <c r="AA55" s="1"/>
      <c r="AB55" s="1"/>
      <c r="AC55" s="4"/>
      <c r="AD55" s="3"/>
      <c r="AE55" s="3"/>
      <c r="AF55" s="2"/>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row>
    <row r="56" spans="1:77">
      <c r="A56" s="1"/>
      <c r="B56" s="3"/>
      <c r="C56" s="5"/>
      <c r="D56" s="1"/>
      <c r="E56" s="1"/>
      <c r="F56" s="1"/>
      <c r="G56" s="4"/>
      <c r="H56" s="4"/>
      <c r="I56" s="4"/>
      <c r="J56" s="4"/>
      <c r="K56" s="2"/>
      <c r="L56" s="1"/>
      <c r="M56" s="1"/>
      <c r="N56" s="1"/>
      <c r="O56" s="1"/>
      <c r="P56" s="1"/>
      <c r="Q56" s="1"/>
      <c r="R56" s="1"/>
      <c r="S56" s="1"/>
      <c r="T56" s="1"/>
      <c r="U56" s="1"/>
      <c r="V56" s="1"/>
      <c r="W56" s="1"/>
      <c r="X56" s="1"/>
      <c r="Y56" s="1"/>
      <c r="Z56" s="1"/>
      <c r="AA56" s="1"/>
      <c r="AB56" s="1"/>
      <c r="AC56" s="4"/>
      <c r="AD56" s="3"/>
      <c r="AE56" s="3"/>
      <c r="AF56" s="2"/>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row>
    <row r="57" spans="1:77">
      <c r="A57" s="6">
        <v>48</v>
      </c>
      <c r="B57" s="6">
        <v>48</v>
      </c>
      <c r="C57" s="6">
        <v>48</v>
      </c>
      <c r="D57" s="6">
        <v>48</v>
      </c>
      <c r="E57" s="6">
        <v>48</v>
      </c>
      <c r="F57" s="6">
        <v>48</v>
      </c>
      <c r="G57" s="6">
        <v>48</v>
      </c>
      <c r="H57" s="6">
        <v>48</v>
      </c>
      <c r="I57" s="6">
        <v>48</v>
      </c>
      <c r="J57" s="9">
        <v>48</v>
      </c>
      <c r="K57" s="10">
        <v>86.5</v>
      </c>
      <c r="L57" s="6">
        <v>0</v>
      </c>
      <c r="M57" s="6">
        <v>905.37099999999998</v>
      </c>
      <c r="N57" s="6">
        <v>5947.74</v>
      </c>
      <c r="O57" s="6">
        <v>6853.110999999999</v>
      </c>
      <c r="P57" s="6">
        <v>1271.941</v>
      </c>
      <c r="Q57" s="6">
        <v>648.75399999999991</v>
      </c>
      <c r="R57" s="6">
        <v>354.04999999999995</v>
      </c>
      <c r="S57" s="6">
        <v>9127.8560000000034</v>
      </c>
      <c r="T57" s="6">
        <v>71.334999999999994</v>
      </c>
      <c r="U57" s="6">
        <v>0</v>
      </c>
      <c r="V57" s="6">
        <v>855.57899999999984</v>
      </c>
      <c r="W57" s="6">
        <v>6026.4870000000001</v>
      </c>
      <c r="X57" s="6">
        <v>6882.0659999999989</v>
      </c>
      <c r="Y57" s="6">
        <v>232.00299999999999</v>
      </c>
      <c r="Z57" s="6">
        <v>731.74800000000005</v>
      </c>
      <c r="AA57" s="6">
        <v>5984.7090000000007</v>
      </c>
      <c r="AB57" s="6">
        <v>13830.526</v>
      </c>
      <c r="AC57" s="9">
        <v>48</v>
      </c>
      <c r="AD57" s="8">
        <v>9</v>
      </c>
      <c r="AE57" s="8">
        <v>8</v>
      </c>
      <c r="AF57" s="6">
        <v>48</v>
      </c>
      <c r="AG57" s="6">
        <v>1423466</v>
      </c>
      <c r="AH57" s="6">
        <v>0</v>
      </c>
      <c r="AI57" s="7">
        <v>0</v>
      </c>
      <c r="AJ57" s="6">
        <v>2371294</v>
      </c>
      <c r="AK57" s="6">
        <v>1470851.452</v>
      </c>
      <c r="AL57" s="6">
        <v>900442.54799999995</v>
      </c>
      <c r="AM57" s="6">
        <v>74.8</v>
      </c>
      <c r="AN57" s="6">
        <v>74.8</v>
      </c>
      <c r="AO57" s="6">
        <v>347.8</v>
      </c>
      <c r="AP57" s="6">
        <v>3751</v>
      </c>
      <c r="AQ57" s="6">
        <v>4674202</v>
      </c>
      <c r="AR57" s="6">
        <v>0</v>
      </c>
      <c r="AS57" s="6">
        <v>24658.840000000004</v>
      </c>
      <c r="AT57" s="6">
        <v>1393.08</v>
      </c>
      <c r="AU57" s="6">
        <v>23265.760000000002</v>
      </c>
      <c r="AV57" s="6">
        <v>22641.572640000002</v>
      </c>
      <c r="AW57" s="6">
        <v>2017.2673599999998</v>
      </c>
      <c r="AX57" s="6">
        <v>0</v>
      </c>
      <c r="AY57" s="7">
        <v>0</v>
      </c>
      <c r="AZ57" s="7">
        <v>0</v>
      </c>
      <c r="BA57" s="6">
        <v>821478</v>
      </c>
      <c r="BB57" s="6">
        <v>728943.63400000008</v>
      </c>
      <c r="BC57" s="6">
        <v>92534.366000000009</v>
      </c>
      <c r="BD57" s="6">
        <v>233770</v>
      </c>
      <c r="BE57" s="6">
        <v>0</v>
      </c>
      <c r="BF57" s="6">
        <v>10325.120999999999</v>
      </c>
      <c r="BG57" s="6">
        <v>542873.5</v>
      </c>
      <c r="BH57" s="6">
        <v>0</v>
      </c>
      <c r="BI57" s="6">
        <v>13164</v>
      </c>
      <c r="BJ57" s="6">
        <v>7646.92</v>
      </c>
      <c r="BK57" s="6">
        <v>5517.08</v>
      </c>
      <c r="BL57" s="6">
        <v>0</v>
      </c>
      <c r="BM57" s="6">
        <v>1855893</v>
      </c>
      <c r="BN57" s="6">
        <v>937691.02</v>
      </c>
      <c r="BO57" s="6">
        <v>918201.98</v>
      </c>
      <c r="BP57" s="6">
        <v>255674</v>
      </c>
      <c r="BQ57" s="6">
        <v>117117.5</v>
      </c>
      <c r="BR57" s="6">
        <v>138556.5</v>
      </c>
      <c r="BS57" s="6">
        <v>132009</v>
      </c>
      <c r="BT57" s="6">
        <v>18567</v>
      </c>
      <c r="BU57" s="6">
        <v>6411.57</v>
      </c>
      <c r="BV57" s="6">
        <v>7155.43</v>
      </c>
      <c r="BW57" s="6">
        <v>7736</v>
      </c>
      <c r="BX57" s="6">
        <v>0</v>
      </c>
      <c r="BY57" s="6">
        <v>0</v>
      </c>
    </row>
    <row r="58" spans="1:77">
      <c r="A58" s="1"/>
      <c r="B58" s="3"/>
      <c r="C58" s="5"/>
      <c r="D58" s="1"/>
      <c r="E58" s="1"/>
      <c r="F58" s="1"/>
      <c r="G58" s="4"/>
      <c r="H58" s="4"/>
      <c r="I58" s="4"/>
      <c r="J58" s="4"/>
      <c r="K58" s="2"/>
      <c r="L58" s="1"/>
      <c r="M58" s="1"/>
      <c r="N58" s="1"/>
      <c r="O58" s="1"/>
      <c r="P58" s="1"/>
      <c r="Q58" s="1"/>
      <c r="R58" s="1"/>
      <c r="S58" s="1"/>
      <c r="T58" s="1"/>
      <c r="U58" s="1"/>
      <c r="V58" s="1"/>
      <c r="W58" s="1"/>
      <c r="X58" s="1"/>
      <c r="Y58" s="1"/>
      <c r="Z58" s="1"/>
      <c r="AA58" s="1"/>
      <c r="AB58" s="1"/>
      <c r="AC58" s="4"/>
      <c r="AD58" s="3"/>
      <c r="AE58" s="3"/>
      <c r="AF58" s="2"/>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1:77">
      <c r="A59" s="1" t="s">
        <v>205</v>
      </c>
      <c r="B59" s="3"/>
      <c r="C59" s="5"/>
      <c r="D59" s="1"/>
      <c r="E59" s="1"/>
      <c r="F59" s="1"/>
      <c r="G59" s="4"/>
      <c r="H59" s="4"/>
      <c r="I59" s="4"/>
      <c r="J59" s="4"/>
      <c r="K59" s="2"/>
      <c r="L59" s="1"/>
      <c r="M59" s="1"/>
      <c r="N59" s="1"/>
      <c r="O59" s="1"/>
      <c r="P59" s="1"/>
      <c r="Q59" s="1"/>
      <c r="R59" s="1"/>
      <c r="S59" s="1"/>
      <c r="T59" s="1"/>
      <c r="U59" s="1"/>
      <c r="V59" s="1"/>
      <c r="W59" s="1"/>
      <c r="X59" s="1"/>
      <c r="Y59" s="1"/>
      <c r="Z59" s="1"/>
      <c r="AA59" s="1"/>
      <c r="AB59" s="1"/>
      <c r="AC59" s="4"/>
      <c r="AD59" s="3"/>
      <c r="AE59" s="3"/>
      <c r="AF59" s="2"/>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row>
    <row r="60" spans="1:77">
      <c r="A60" s="1" t="s">
        <v>206</v>
      </c>
      <c r="B60" s="3"/>
      <c r="C60" s="5"/>
      <c r="D60" s="1"/>
      <c r="E60" s="1"/>
      <c r="F60" s="1"/>
      <c r="G60" s="4"/>
      <c r="H60" s="4"/>
      <c r="I60" s="4"/>
      <c r="J60" s="4"/>
      <c r="K60" s="2"/>
      <c r="L60" s="1"/>
      <c r="M60" s="1"/>
      <c r="N60" s="1"/>
      <c r="O60" s="1"/>
      <c r="P60" s="1"/>
      <c r="Q60" s="1"/>
      <c r="R60" s="1"/>
      <c r="S60" s="1"/>
      <c r="T60" s="1"/>
      <c r="U60" s="1"/>
      <c r="V60" s="1"/>
      <c r="W60" s="1"/>
      <c r="X60" s="1"/>
      <c r="Y60" s="1"/>
      <c r="Z60" s="1"/>
      <c r="AA60" s="1"/>
      <c r="AB60" s="1"/>
      <c r="AC60" s="4"/>
      <c r="AD60" s="3"/>
      <c r="AE60" s="3"/>
      <c r="AF60" s="2"/>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row>
    <row r="61" spans="1:77">
      <c r="A61" s="1" t="s">
        <v>207</v>
      </c>
      <c r="B61" s="3"/>
      <c r="C61" s="5"/>
      <c r="D61" s="1"/>
      <c r="E61" s="1"/>
      <c r="F61" s="1"/>
      <c r="G61" s="4"/>
      <c r="H61" s="4"/>
      <c r="I61" s="4"/>
      <c r="J61" s="4"/>
      <c r="K61" s="2"/>
      <c r="L61" s="1"/>
      <c r="M61" s="1"/>
      <c r="N61" s="1"/>
      <c r="O61" s="1"/>
      <c r="P61" s="1"/>
      <c r="Q61" s="1"/>
      <c r="R61" s="1"/>
      <c r="S61" s="1"/>
      <c r="T61" s="1"/>
      <c r="U61" s="1"/>
      <c r="V61" s="1"/>
      <c r="W61" s="1"/>
      <c r="X61" s="1"/>
      <c r="Y61" s="1"/>
      <c r="Z61" s="1"/>
      <c r="AA61" s="1"/>
      <c r="AB61" s="1"/>
      <c r="AC61" s="4"/>
      <c r="AD61" s="3"/>
      <c r="AE61" s="3"/>
      <c r="AF61" s="2"/>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row>
    <row r="62" spans="1:77">
      <c r="A62" s="1" t="s">
        <v>208</v>
      </c>
    </row>
    <row r="63" spans="1:77">
      <c r="A63" s="1" t="s">
        <v>209</v>
      </c>
    </row>
    <row r="64" spans="1:77">
      <c r="A64" s="1"/>
    </row>
    <row r="65" spans="1:1">
      <c r="A65" s="1" t="s">
        <v>210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CF3E-5D4D-434F-B80C-B587692A0276}">
  <dimension ref="A1:D26"/>
  <sheetViews>
    <sheetView zoomScale="135" workbookViewId="0"/>
  </sheetViews>
  <sheetFormatPr baseColWidth="10" defaultColWidth="10.83203125" defaultRowHeight="16"/>
  <cols>
    <col min="1" max="2" width="10.83203125" style="101"/>
    <col min="3" max="3" width="72" style="101" customWidth="1"/>
    <col min="4" max="4" width="13.83203125" style="106" customWidth="1"/>
    <col min="5" max="16384" width="10.83203125" style="101"/>
  </cols>
  <sheetData>
    <row r="1" spans="1:4">
      <c r="A1" s="107" t="s">
        <v>0</v>
      </c>
      <c r="B1" s="98"/>
      <c r="C1" s="99"/>
      <c r="D1" s="100"/>
    </row>
    <row r="2" spans="1:4">
      <c r="A2" s="107" t="s">
        <v>211</v>
      </c>
      <c r="B2" s="98"/>
      <c r="C2" s="99"/>
      <c r="D2" s="100"/>
    </row>
    <row r="3" spans="1:4">
      <c r="A3" s="107" t="s">
        <v>212</v>
      </c>
      <c r="B3" s="98"/>
      <c r="C3" s="99"/>
      <c r="D3" s="100"/>
    </row>
    <row r="4" spans="1:4">
      <c r="A4" s="108" t="s">
        <v>213</v>
      </c>
      <c r="B4" s="98"/>
      <c r="C4" s="99"/>
      <c r="D4" s="100"/>
    </row>
    <row r="5" spans="1:4">
      <c r="A5" s="102"/>
      <c r="B5" s="103"/>
      <c r="C5" s="99"/>
      <c r="D5" s="100"/>
    </row>
    <row r="6" spans="1:4">
      <c r="A6" s="109" t="s">
        <v>214</v>
      </c>
      <c r="B6" s="109" t="s">
        <v>215</v>
      </c>
      <c r="C6" s="110" t="s">
        <v>216</v>
      </c>
      <c r="D6" s="111" t="s">
        <v>217</v>
      </c>
    </row>
    <row r="7" spans="1:4" s="104" customFormat="1">
      <c r="A7" s="112" t="s">
        <v>218</v>
      </c>
      <c r="B7" s="112"/>
      <c r="C7" s="113"/>
      <c r="D7" s="114" t="s">
        <v>219</v>
      </c>
    </row>
    <row r="8" spans="1:4" s="104" customFormat="1" ht="15" customHeight="1">
      <c r="A8" s="112" t="s">
        <v>220</v>
      </c>
      <c r="B8" s="112"/>
      <c r="C8" s="113"/>
      <c r="D8" s="114" t="s">
        <v>219</v>
      </c>
    </row>
    <row r="9" spans="1:4" s="104" customFormat="1" ht="15" customHeight="1">
      <c r="A9" s="115" t="s">
        <v>221</v>
      </c>
      <c r="B9" s="115"/>
      <c r="C9" s="116"/>
      <c r="D9" s="117"/>
    </row>
    <row r="10" spans="1:4" s="105" customFormat="1" ht="15" customHeight="1">
      <c r="A10" s="118" t="s">
        <v>222</v>
      </c>
      <c r="B10" s="118"/>
      <c r="C10" s="119"/>
      <c r="D10" s="120"/>
    </row>
    <row r="11" spans="1:4" ht="15" customHeight="1">
      <c r="A11" s="121">
        <v>6.1</v>
      </c>
      <c r="B11" s="121" t="s">
        <v>223</v>
      </c>
      <c r="C11" s="122" t="s">
        <v>224</v>
      </c>
      <c r="D11" s="123">
        <v>6</v>
      </c>
    </row>
    <row r="12" spans="1:4" ht="15" customHeight="1">
      <c r="A12" s="121" t="s">
        <v>225</v>
      </c>
      <c r="B12" s="121" t="s">
        <v>226</v>
      </c>
      <c r="C12" s="122" t="s">
        <v>227</v>
      </c>
      <c r="D12" s="123">
        <v>1062</v>
      </c>
    </row>
    <row r="13" spans="1:4" ht="15" customHeight="1">
      <c r="A13" s="121" t="s">
        <v>228</v>
      </c>
      <c r="B13" s="121" t="s">
        <v>226</v>
      </c>
      <c r="C13" s="122" t="s">
        <v>229</v>
      </c>
      <c r="D13" s="123">
        <v>1</v>
      </c>
    </row>
    <row r="14" spans="1:4" s="105" customFormat="1" ht="15" customHeight="1">
      <c r="A14" s="118" t="s">
        <v>230</v>
      </c>
      <c r="B14" s="118"/>
      <c r="C14" s="119"/>
      <c r="D14" s="120"/>
    </row>
    <row r="15" spans="1:4" ht="15" customHeight="1">
      <c r="A15" s="121">
        <v>6.1</v>
      </c>
      <c r="B15" s="121" t="s">
        <v>223</v>
      </c>
      <c r="C15" s="122" t="s">
        <v>224</v>
      </c>
      <c r="D15" s="123">
        <v>2</v>
      </c>
    </row>
    <row r="16" spans="1:4" ht="15" customHeight="1">
      <c r="A16" s="121" t="s">
        <v>231</v>
      </c>
      <c r="B16" s="121" t="s">
        <v>226</v>
      </c>
      <c r="C16" s="122" t="s">
        <v>232</v>
      </c>
      <c r="D16" s="123">
        <v>1</v>
      </c>
    </row>
    <row r="17" spans="1:4" ht="15" customHeight="1">
      <c r="A17" s="121" t="s">
        <v>225</v>
      </c>
      <c r="B17" s="121" t="s">
        <v>226</v>
      </c>
      <c r="C17" s="122" t="s">
        <v>227</v>
      </c>
      <c r="D17" s="123">
        <v>28</v>
      </c>
    </row>
    <row r="18" spans="1:4" s="105" customFormat="1" ht="15" customHeight="1">
      <c r="A18" s="118" t="s">
        <v>233</v>
      </c>
      <c r="B18" s="118"/>
      <c r="C18" s="119"/>
      <c r="D18" s="120"/>
    </row>
    <row r="19" spans="1:4" ht="15" customHeight="1">
      <c r="A19" s="121">
        <v>6.1</v>
      </c>
      <c r="B19" s="121" t="s">
        <v>223</v>
      </c>
      <c r="C19" s="122" t="s">
        <v>224</v>
      </c>
      <c r="D19" s="123">
        <v>1</v>
      </c>
    </row>
    <row r="20" spans="1:4" ht="15" customHeight="1">
      <c r="A20" s="121" t="s">
        <v>225</v>
      </c>
      <c r="B20" s="121" t="s">
        <v>226</v>
      </c>
      <c r="C20" s="122" t="s">
        <v>227</v>
      </c>
      <c r="D20" s="123">
        <v>150</v>
      </c>
    </row>
    <row r="21" spans="1:4" s="105" customFormat="1" ht="15" customHeight="1">
      <c r="A21" s="118" t="s">
        <v>234</v>
      </c>
      <c r="B21" s="118"/>
      <c r="C21" s="119"/>
      <c r="D21" s="120"/>
    </row>
    <row r="22" spans="1:4" ht="15" customHeight="1">
      <c r="A22" s="121" t="s">
        <v>235</v>
      </c>
      <c r="B22" s="121" t="s">
        <v>226</v>
      </c>
      <c r="C22" s="122" t="s">
        <v>236</v>
      </c>
      <c r="D22" s="123">
        <v>5</v>
      </c>
    </row>
    <row r="23" spans="1:4" s="105" customFormat="1" ht="15" customHeight="1">
      <c r="A23" s="118" t="s">
        <v>237</v>
      </c>
      <c r="B23" s="118"/>
      <c r="C23" s="119"/>
      <c r="D23" s="120"/>
    </row>
    <row r="24" spans="1:4" ht="15" customHeight="1">
      <c r="A24" s="124" t="s">
        <v>235</v>
      </c>
      <c r="B24" s="121" t="s">
        <v>226</v>
      </c>
      <c r="C24" s="122" t="s">
        <v>236</v>
      </c>
      <c r="D24" s="123">
        <v>1</v>
      </c>
    </row>
    <row r="25" spans="1:4" ht="15" customHeight="1">
      <c r="A25" s="124" t="s">
        <v>231</v>
      </c>
      <c r="B25" s="121" t="s">
        <v>226</v>
      </c>
      <c r="C25" s="122" t="s">
        <v>232</v>
      </c>
      <c r="D25" s="123">
        <v>1</v>
      </c>
    </row>
    <row r="26" spans="1:4" ht="15" customHeight="1">
      <c r="A26" s="124" t="s">
        <v>238</v>
      </c>
      <c r="B26" s="121" t="s">
        <v>226</v>
      </c>
      <c r="C26" s="122" t="s">
        <v>239</v>
      </c>
      <c r="D26" s="123">
        <v>1</v>
      </c>
    </row>
  </sheetData>
  <hyperlinks>
    <hyperlink ref="A4" r:id="rId1" xr:uid="{C75F0FD3-F233-1848-82B0-915C31322B7C}"/>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89EE-4E90-5145-BBDB-86A924BAD502}">
  <dimension ref="A1:D24"/>
  <sheetViews>
    <sheetView topLeftCell="A6" zoomScale="135" workbookViewId="0">
      <selection activeCell="A24" sqref="A24:D24"/>
    </sheetView>
  </sheetViews>
  <sheetFormatPr baseColWidth="10" defaultColWidth="10.83203125" defaultRowHeight="16"/>
  <cols>
    <col min="1" max="2" width="10.83203125" style="101"/>
    <col min="3" max="3" width="72" style="101" customWidth="1"/>
    <col min="4" max="4" width="13.83203125" style="106" customWidth="1"/>
    <col min="5" max="16384" width="10.83203125" style="101"/>
  </cols>
  <sheetData>
    <row r="1" spans="1:4">
      <c r="A1" s="107" t="s">
        <v>0</v>
      </c>
      <c r="B1" s="98"/>
      <c r="C1" s="99"/>
      <c r="D1" s="100"/>
    </row>
    <row r="2" spans="1:4">
      <c r="A2" s="107" t="s">
        <v>240</v>
      </c>
      <c r="B2" s="98"/>
      <c r="C2" s="99"/>
      <c r="D2" s="100"/>
    </row>
    <row r="3" spans="1:4">
      <c r="A3" s="107" t="s">
        <v>212</v>
      </c>
      <c r="B3" s="98"/>
      <c r="C3" s="99"/>
      <c r="D3" s="100"/>
    </row>
    <row r="4" spans="1:4">
      <c r="A4" s="94" t="s">
        <v>241</v>
      </c>
      <c r="B4" s="98"/>
      <c r="C4" s="99"/>
      <c r="D4" s="100"/>
    </row>
    <row r="5" spans="1:4">
      <c r="A5" s="102"/>
      <c r="B5" s="103"/>
      <c r="C5" s="99"/>
      <c r="D5" s="100"/>
    </row>
    <row r="6" spans="1:4">
      <c r="A6" s="109" t="s">
        <v>214</v>
      </c>
      <c r="B6" s="109" t="s">
        <v>215</v>
      </c>
      <c r="C6" s="110" t="s">
        <v>216</v>
      </c>
      <c r="D6" s="111" t="s">
        <v>217</v>
      </c>
    </row>
    <row r="7" spans="1:4" s="104" customFormat="1">
      <c r="A7" s="115" t="s">
        <v>218</v>
      </c>
      <c r="B7" s="115"/>
      <c r="C7" s="116"/>
      <c r="D7" s="117"/>
    </row>
    <row r="8" spans="1:4" s="104" customFormat="1">
      <c r="A8" s="118" t="s">
        <v>242</v>
      </c>
      <c r="B8" s="118"/>
      <c r="C8" s="119"/>
      <c r="D8" s="120"/>
    </row>
    <row r="9" spans="1:4" s="104" customFormat="1" ht="30">
      <c r="A9" s="121" t="s">
        <v>243</v>
      </c>
      <c r="B9" s="121" t="s">
        <v>226</v>
      </c>
      <c r="C9" s="122" t="s">
        <v>244</v>
      </c>
      <c r="D9" s="148">
        <v>6</v>
      </c>
    </row>
    <row r="10" spans="1:4" s="104" customFormat="1">
      <c r="A10" s="118" t="s">
        <v>245</v>
      </c>
      <c r="B10" s="121"/>
      <c r="C10" s="122"/>
      <c r="D10" s="148"/>
    </row>
    <row r="11" spans="1:4" s="104" customFormat="1">
      <c r="A11" s="121" t="s">
        <v>246</v>
      </c>
      <c r="B11" s="121" t="s">
        <v>226</v>
      </c>
      <c r="C11" s="122" t="s">
        <v>247</v>
      </c>
      <c r="D11" s="123">
        <v>4</v>
      </c>
    </row>
    <row r="12" spans="1:4" s="104" customFormat="1" ht="30">
      <c r="A12" s="121" t="s">
        <v>225</v>
      </c>
      <c r="B12" s="121" t="s">
        <v>226</v>
      </c>
      <c r="C12" s="122" t="s">
        <v>227</v>
      </c>
      <c r="D12" s="123">
        <v>510</v>
      </c>
    </row>
    <row r="13" spans="1:4" s="104" customFormat="1" ht="15" customHeight="1">
      <c r="A13" s="121" t="s">
        <v>248</v>
      </c>
      <c r="B13" s="121" t="s">
        <v>226</v>
      </c>
      <c r="C13" s="122" t="s">
        <v>249</v>
      </c>
      <c r="D13" s="123">
        <v>2</v>
      </c>
    </row>
    <row r="14" spans="1:4" s="104" customFormat="1" ht="15" customHeight="1">
      <c r="A14" s="112" t="s">
        <v>220</v>
      </c>
      <c r="B14" s="112"/>
      <c r="C14" s="146"/>
      <c r="D14" s="147">
        <v>0</v>
      </c>
    </row>
    <row r="15" spans="1:4" s="104" customFormat="1" ht="15" customHeight="1">
      <c r="A15" s="115" t="s">
        <v>221</v>
      </c>
      <c r="B15" s="115"/>
      <c r="C15" s="116"/>
      <c r="D15" s="117"/>
    </row>
    <row r="16" spans="1:4" s="105" customFormat="1" ht="15" customHeight="1">
      <c r="A16" s="118" t="s">
        <v>250</v>
      </c>
      <c r="B16" s="118"/>
      <c r="C16" s="119"/>
      <c r="D16" s="120"/>
    </row>
    <row r="17" spans="1:4" ht="15" customHeight="1">
      <c r="A17" s="121" t="s">
        <v>251</v>
      </c>
      <c r="B17" s="121" t="s">
        <v>226</v>
      </c>
      <c r="C17" s="122" t="s">
        <v>252</v>
      </c>
      <c r="D17" s="123">
        <v>3</v>
      </c>
    </row>
    <row r="18" spans="1:4" ht="15" customHeight="1">
      <c r="A18" s="121" t="s">
        <v>253</v>
      </c>
      <c r="B18" s="121"/>
      <c r="C18" s="122"/>
      <c r="D18" s="123"/>
    </row>
    <row r="19" spans="1:4" ht="15" customHeight="1">
      <c r="A19" s="121" t="s">
        <v>251</v>
      </c>
      <c r="B19" s="121" t="s">
        <v>226</v>
      </c>
      <c r="C19" s="122" t="s">
        <v>252</v>
      </c>
      <c r="D19" s="123">
        <v>3</v>
      </c>
    </row>
    <row r="20" spans="1:4" s="105" customFormat="1" ht="15" customHeight="1">
      <c r="A20" s="118" t="s">
        <v>254</v>
      </c>
      <c r="B20" s="118"/>
      <c r="C20" s="119"/>
      <c r="D20" s="120"/>
    </row>
    <row r="21" spans="1:4" s="149" customFormat="1" ht="15" customHeight="1">
      <c r="A21" s="121" t="s">
        <v>255</v>
      </c>
      <c r="B21" s="121" t="s">
        <v>226</v>
      </c>
      <c r="C21" s="122" t="s">
        <v>256</v>
      </c>
      <c r="D21" s="123">
        <v>2</v>
      </c>
    </row>
    <row r="22" spans="1:4" s="149" customFormat="1" ht="15" customHeight="1">
      <c r="A22" s="121" t="s">
        <v>257</v>
      </c>
      <c r="B22" s="121" t="s">
        <v>226</v>
      </c>
      <c r="C22" s="122" t="s">
        <v>258</v>
      </c>
      <c r="D22" s="123">
        <v>1</v>
      </c>
    </row>
    <row r="23" spans="1:4" s="149" customFormat="1" ht="15" customHeight="1">
      <c r="A23" s="121" t="s">
        <v>228</v>
      </c>
      <c r="B23" s="121" t="s">
        <v>226</v>
      </c>
      <c r="C23" s="122" t="s">
        <v>229</v>
      </c>
      <c r="D23" s="123">
        <v>1</v>
      </c>
    </row>
    <row r="24" spans="1:4" s="149" customFormat="1" ht="15" customHeight="1">
      <c r="A24" s="121" t="s">
        <v>259</v>
      </c>
      <c r="B24" s="121" t="s">
        <v>226</v>
      </c>
      <c r="C24" s="122" t="s">
        <v>260</v>
      </c>
      <c r="D24" s="123">
        <v>1</v>
      </c>
    </row>
  </sheetData>
  <hyperlinks>
    <hyperlink ref="A4" r:id="rId1" xr:uid="{D52A3155-69D1-B042-8E6D-7F7FFD486411}"/>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BAC5-0A9A-5C43-A77A-BE17915533F5}">
  <dimension ref="A1:G30"/>
  <sheetViews>
    <sheetView topLeftCell="A7" zoomScale="135" workbookViewId="0">
      <selection activeCell="D7" sqref="D7"/>
    </sheetView>
  </sheetViews>
  <sheetFormatPr baseColWidth="10" defaultColWidth="10.83203125" defaultRowHeight="16"/>
  <cols>
    <col min="1" max="1" width="13" style="101" customWidth="1"/>
    <col min="2" max="2" width="10.83203125" style="101"/>
    <col min="3" max="3" width="72" style="101" customWidth="1"/>
    <col min="4" max="4" width="13.83203125" style="106" customWidth="1"/>
    <col min="5" max="16384" width="10.83203125" style="101"/>
  </cols>
  <sheetData>
    <row r="1" spans="1:7">
      <c r="A1" s="107" t="s">
        <v>0</v>
      </c>
      <c r="B1" s="98"/>
      <c r="C1" s="99"/>
      <c r="D1" s="100"/>
    </row>
    <row r="2" spans="1:7">
      <c r="A2" s="107"/>
      <c r="B2" s="98"/>
      <c r="C2" s="99"/>
      <c r="D2" s="100"/>
    </row>
    <row r="3" spans="1:7">
      <c r="A3" s="150">
        <v>2019</v>
      </c>
      <c r="B3" s="103"/>
      <c r="C3" s="99"/>
      <c r="D3" s="100"/>
    </row>
    <row r="4" spans="1:7">
      <c r="A4" s="125" t="s">
        <v>261</v>
      </c>
      <c r="B4" s="126" t="s">
        <v>215</v>
      </c>
      <c r="C4" s="126" t="s">
        <v>262</v>
      </c>
      <c r="D4" s="126" t="s">
        <v>263</v>
      </c>
      <c r="E4" s="126" t="s">
        <v>264</v>
      </c>
      <c r="F4" s="126" t="s">
        <v>265</v>
      </c>
      <c r="G4" s="127" t="s">
        <v>266</v>
      </c>
    </row>
    <row r="5" spans="1:7" ht="15" customHeight="1">
      <c r="A5" s="128" t="s">
        <v>267</v>
      </c>
      <c r="B5" s="132"/>
      <c r="C5" s="133"/>
      <c r="D5" s="134"/>
      <c r="E5" s="134"/>
      <c r="F5" s="135"/>
      <c r="G5" s="129"/>
    </row>
    <row r="6" spans="1:7" ht="15" customHeight="1">
      <c r="A6" s="139" t="s">
        <v>235</v>
      </c>
      <c r="B6" s="121" t="s">
        <v>226</v>
      </c>
      <c r="C6" s="122" t="s">
        <v>236</v>
      </c>
      <c r="D6" s="136">
        <v>0</v>
      </c>
      <c r="E6" s="136">
        <v>0</v>
      </c>
      <c r="F6" s="123">
        <f>1+5</f>
        <v>6</v>
      </c>
      <c r="G6" s="131">
        <f>SUM(D6:F6)</f>
        <v>6</v>
      </c>
    </row>
    <row r="7" spans="1:7" ht="15" customHeight="1">
      <c r="A7" s="139" t="s">
        <v>231</v>
      </c>
      <c r="B7" s="121" t="s">
        <v>226</v>
      </c>
      <c r="C7" s="122" t="s">
        <v>232</v>
      </c>
      <c r="D7" s="136">
        <v>0</v>
      </c>
      <c r="E7" s="136">
        <v>0</v>
      </c>
      <c r="F7" s="123">
        <f>1+1</f>
        <v>2</v>
      </c>
      <c r="G7" s="131">
        <f t="shared" ref="G7:G12" si="0">SUM(D7:F7)</f>
        <v>2</v>
      </c>
    </row>
    <row r="8" spans="1:7" ht="15" customHeight="1">
      <c r="A8" s="139" t="s">
        <v>238</v>
      </c>
      <c r="B8" s="121" t="s">
        <v>226</v>
      </c>
      <c r="C8" s="122" t="s">
        <v>239</v>
      </c>
      <c r="D8" s="136">
        <v>0</v>
      </c>
      <c r="E8" s="136">
        <v>0</v>
      </c>
      <c r="F8" s="123">
        <v>1</v>
      </c>
      <c r="G8" s="131">
        <f t="shared" si="0"/>
        <v>1</v>
      </c>
    </row>
    <row r="9" spans="1:7" s="105" customFormat="1" ht="15" customHeight="1">
      <c r="A9" s="128" t="s">
        <v>268</v>
      </c>
      <c r="B9" s="132"/>
      <c r="C9" s="133"/>
      <c r="D9" s="134"/>
      <c r="E9" s="134"/>
      <c r="F9" s="138"/>
      <c r="G9" s="140"/>
    </row>
    <row r="10" spans="1:7" ht="15" customHeight="1">
      <c r="A10" s="139">
        <v>6.1</v>
      </c>
      <c r="B10" s="121" t="s">
        <v>223</v>
      </c>
      <c r="C10" s="122" t="s">
        <v>224</v>
      </c>
      <c r="D10" s="136">
        <v>0</v>
      </c>
      <c r="E10" s="136">
        <v>0</v>
      </c>
      <c r="F10" s="123">
        <f>6+1+2</f>
        <v>9</v>
      </c>
      <c r="G10" s="131">
        <f t="shared" si="0"/>
        <v>9</v>
      </c>
    </row>
    <row r="11" spans="1:7" ht="15" customHeight="1">
      <c r="A11" s="139" t="s">
        <v>225</v>
      </c>
      <c r="B11" s="121" t="s">
        <v>226</v>
      </c>
      <c r="C11" s="122" t="s">
        <v>227</v>
      </c>
      <c r="D11" s="136">
        <v>0</v>
      </c>
      <c r="E11" s="136">
        <v>0</v>
      </c>
      <c r="F11" s="123">
        <f>1062+150+28</f>
        <v>1240</v>
      </c>
      <c r="G11" s="131">
        <f t="shared" si="0"/>
        <v>1240</v>
      </c>
    </row>
    <row r="12" spans="1:7" ht="15" customHeight="1">
      <c r="A12" s="141" t="s">
        <v>228</v>
      </c>
      <c r="B12" s="142" t="s">
        <v>226</v>
      </c>
      <c r="C12" s="143" t="s">
        <v>229</v>
      </c>
      <c r="D12" s="130">
        <v>0</v>
      </c>
      <c r="E12" s="130">
        <v>0</v>
      </c>
      <c r="F12" s="144">
        <v>1</v>
      </c>
      <c r="G12" s="145">
        <f t="shared" si="0"/>
        <v>1</v>
      </c>
    </row>
    <row r="13" spans="1:7" ht="15" customHeight="1">
      <c r="D13" s="137"/>
    </row>
    <row r="14" spans="1:7">
      <c r="A14" s="151">
        <v>2020</v>
      </c>
      <c r="B14" s="98"/>
      <c r="C14" s="99"/>
      <c r="D14" s="100"/>
    </row>
    <row r="15" spans="1:7">
      <c r="A15" s="125" t="s">
        <v>261</v>
      </c>
      <c r="B15" s="126" t="s">
        <v>215</v>
      </c>
      <c r="C15" s="126" t="s">
        <v>262</v>
      </c>
      <c r="D15" s="152" t="s">
        <v>263</v>
      </c>
      <c r="E15" s="152" t="s">
        <v>264</v>
      </c>
      <c r="F15" s="152" t="s">
        <v>265</v>
      </c>
      <c r="G15" s="153" t="s">
        <v>266</v>
      </c>
    </row>
    <row r="16" spans="1:7">
      <c r="A16" s="128" t="s">
        <v>269</v>
      </c>
      <c r="B16" s="121"/>
      <c r="C16" s="122"/>
      <c r="D16" s="123"/>
      <c r="E16" s="123"/>
      <c r="F16" s="156"/>
      <c r="G16" s="155"/>
    </row>
    <row r="17" spans="1:7">
      <c r="A17" s="139" t="s">
        <v>255</v>
      </c>
      <c r="B17" s="121" t="s">
        <v>226</v>
      </c>
      <c r="C17" s="158" t="s">
        <v>256</v>
      </c>
      <c r="D17" s="159">
        <v>0</v>
      </c>
      <c r="E17" s="123">
        <v>0</v>
      </c>
      <c r="F17" s="156">
        <v>2</v>
      </c>
      <c r="G17" s="155">
        <f t="shared" ref="G17:G29" si="1">SUM(D17:F17)</f>
        <v>2</v>
      </c>
    </row>
    <row r="18" spans="1:7">
      <c r="A18" s="128" t="s">
        <v>270</v>
      </c>
      <c r="B18" s="121"/>
      <c r="C18" s="122"/>
      <c r="D18" s="123"/>
      <c r="E18" s="123"/>
      <c r="F18" s="156"/>
      <c r="G18" s="155"/>
    </row>
    <row r="19" spans="1:7" ht="30">
      <c r="A19" s="139" t="s">
        <v>257</v>
      </c>
      <c r="B19" s="121" t="s">
        <v>226</v>
      </c>
      <c r="C19" s="122" t="s">
        <v>258</v>
      </c>
      <c r="D19" s="123">
        <v>0</v>
      </c>
      <c r="E19" s="123">
        <v>0</v>
      </c>
      <c r="F19" s="156">
        <v>1</v>
      </c>
      <c r="G19" s="155">
        <f t="shared" si="1"/>
        <v>1</v>
      </c>
    </row>
    <row r="20" spans="1:7">
      <c r="A20" s="128" t="s">
        <v>271</v>
      </c>
      <c r="B20" s="121"/>
      <c r="C20" s="122"/>
      <c r="D20" s="123"/>
      <c r="E20" s="123"/>
      <c r="F20" s="156"/>
      <c r="G20" s="155"/>
    </row>
    <row r="21" spans="1:7">
      <c r="A21" s="160" t="s">
        <v>246</v>
      </c>
      <c r="B21" s="121" t="s">
        <v>226</v>
      </c>
      <c r="C21" s="122" t="s">
        <v>247</v>
      </c>
      <c r="D21" s="123">
        <v>4</v>
      </c>
      <c r="E21" s="123">
        <v>0</v>
      </c>
      <c r="F21" s="156">
        <v>0</v>
      </c>
      <c r="G21" s="155">
        <f t="shared" si="1"/>
        <v>4</v>
      </c>
    </row>
    <row r="22" spans="1:7">
      <c r="A22" s="128" t="s">
        <v>268</v>
      </c>
      <c r="B22" s="132"/>
      <c r="C22" s="133"/>
      <c r="D22" s="157"/>
      <c r="E22" s="123"/>
      <c r="F22" s="156"/>
      <c r="G22" s="155"/>
    </row>
    <row r="23" spans="1:7" ht="30">
      <c r="A23" s="139" t="s">
        <v>225</v>
      </c>
      <c r="B23" s="121" t="s">
        <v>226</v>
      </c>
      <c r="C23" s="158" t="s">
        <v>227</v>
      </c>
      <c r="D23" s="159">
        <v>510</v>
      </c>
      <c r="E23" s="123">
        <v>0</v>
      </c>
      <c r="F23" s="156">
        <v>0</v>
      </c>
      <c r="G23" s="155">
        <f t="shared" si="1"/>
        <v>510</v>
      </c>
    </row>
    <row r="24" spans="1:7" ht="30">
      <c r="A24" s="139" t="s">
        <v>251</v>
      </c>
      <c r="B24" s="121" t="s">
        <v>226</v>
      </c>
      <c r="C24" s="158" t="s">
        <v>252</v>
      </c>
      <c r="D24" s="159">
        <v>0</v>
      </c>
      <c r="E24" s="159">
        <v>0</v>
      </c>
      <c r="F24" s="159">
        <f>3+3</f>
        <v>6</v>
      </c>
      <c r="G24" s="155">
        <f t="shared" si="1"/>
        <v>6</v>
      </c>
    </row>
    <row r="25" spans="1:7" ht="30">
      <c r="A25" s="139" t="s">
        <v>243</v>
      </c>
      <c r="B25" s="121" t="s">
        <v>226</v>
      </c>
      <c r="C25" s="122" t="s">
        <v>244</v>
      </c>
      <c r="D25" s="123">
        <v>6</v>
      </c>
      <c r="E25" s="123">
        <v>0</v>
      </c>
      <c r="F25" s="156">
        <v>0</v>
      </c>
      <c r="G25" s="155">
        <f t="shared" si="1"/>
        <v>6</v>
      </c>
    </row>
    <row r="26" spans="1:7" ht="30">
      <c r="A26" s="139" t="s">
        <v>228</v>
      </c>
      <c r="B26" s="121" t="s">
        <v>226</v>
      </c>
      <c r="C26" s="122" t="s">
        <v>229</v>
      </c>
      <c r="D26" s="123">
        <v>0</v>
      </c>
      <c r="E26" s="123">
        <v>0</v>
      </c>
      <c r="F26" s="156">
        <v>1</v>
      </c>
      <c r="G26" s="155">
        <f t="shared" si="1"/>
        <v>1</v>
      </c>
    </row>
    <row r="27" spans="1:7">
      <c r="A27" s="161" t="s">
        <v>272</v>
      </c>
      <c r="B27" s="132"/>
      <c r="C27" s="133"/>
      <c r="D27" s="154"/>
      <c r="E27" s="123"/>
      <c r="F27" s="156"/>
      <c r="G27" s="155"/>
    </row>
    <row r="28" spans="1:7">
      <c r="A28" s="139" t="s">
        <v>248</v>
      </c>
      <c r="B28" s="121" t="s">
        <v>226</v>
      </c>
      <c r="C28" s="122" t="s">
        <v>249</v>
      </c>
      <c r="D28" s="156">
        <v>2</v>
      </c>
      <c r="E28" s="123">
        <v>0</v>
      </c>
      <c r="F28" s="156">
        <v>0</v>
      </c>
      <c r="G28" s="155">
        <f t="shared" si="1"/>
        <v>2</v>
      </c>
    </row>
    <row r="29" spans="1:7" ht="30">
      <c r="A29" s="141" t="s">
        <v>259</v>
      </c>
      <c r="B29" s="142" t="s">
        <v>226</v>
      </c>
      <c r="C29" s="143" t="s">
        <v>260</v>
      </c>
      <c r="D29" s="144">
        <v>0</v>
      </c>
      <c r="E29" s="144">
        <v>0</v>
      </c>
      <c r="F29" s="162">
        <v>1</v>
      </c>
      <c r="G29" s="163">
        <f t="shared" si="1"/>
        <v>1</v>
      </c>
    </row>
    <row r="30" spans="1:7">
      <c r="A30" s="121"/>
      <c r="B30" s="121"/>
      <c r="C30" s="122"/>
      <c r="D30" s="123"/>
      <c r="E30" s="123"/>
      <c r="F30" s="156"/>
      <c r="G30" s="16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B542-138C-D949-A21D-8CEFAAF94B1C}">
  <dimension ref="A1:D34"/>
  <sheetViews>
    <sheetView topLeftCell="A25" zoomScale="135" workbookViewId="0">
      <selection activeCell="C29" sqref="C29"/>
    </sheetView>
  </sheetViews>
  <sheetFormatPr baseColWidth="10" defaultColWidth="10.83203125" defaultRowHeight="16"/>
  <cols>
    <col min="1" max="2" width="10.83203125" style="101"/>
    <col min="3" max="3" width="72" style="101" customWidth="1"/>
    <col min="4" max="4" width="13.83203125" style="106" customWidth="1"/>
    <col min="5" max="16384" width="10.83203125" style="101"/>
  </cols>
  <sheetData>
    <row r="1" spans="1:4">
      <c r="A1" s="107" t="s">
        <v>0</v>
      </c>
      <c r="B1" s="98"/>
      <c r="C1" s="99"/>
      <c r="D1" s="100"/>
    </row>
    <row r="2" spans="1:4">
      <c r="A2" s="107" t="s">
        <v>273</v>
      </c>
      <c r="B2" s="98"/>
      <c r="C2" s="99"/>
      <c r="D2" s="100"/>
    </row>
    <row r="3" spans="1:4">
      <c r="A3" s="107" t="s">
        <v>212</v>
      </c>
      <c r="B3" s="98"/>
      <c r="C3" s="99"/>
      <c r="D3" s="100"/>
    </row>
    <row r="4" spans="1:4">
      <c r="A4" s="94" t="s">
        <v>274</v>
      </c>
      <c r="B4" s="98"/>
      <c r="C4" s="99"/>
      <c r="D4" s="100"/>
    </row>
    <row r="5" spans="1:4">
      <c r="A5" s="102"/>
      <c r="B5" s="103"/>
      <c r="C5" s="99"/>
      <c r="D5" s="100"/>
    </row>
    <row r="6" spans="1:4">
      <c r="A6" s="109" t="s">
        <v>214</v>
      </c>
      <c r="B6" s="109" t="s">
        <v>215</v>
      </c>
      <c r="C6" s="110" t="s">
        <v>216</v>
      </c>
      <c r="D6" s="111" t="s">
        <v>217</v>
      </c>
    </row>
    <row r="7" spans="1:4" s="104" customFormat="1">
      <c r="A7" s="115" t="s">
        <v>218</v>
      </c>
      <c r="B7" s="115"/>
      <c r="C7" s="116"/>
      <c r="D7" s="117"/>
    </row>
    <row r="8" spans="1:4" s="104" customFormat="1">
      <c r="A8" s="118" t="s">
        <v>275</v>
      </c>
      <c r="B8" s="118"/>
      <c r="C8" s="119"/>
      <c r="D8" s="120"/>
    </row>
    <row r="9" spans="1:4" s="104" customFormat="1">
      <c r="A9" s="121">
        <v>1.3</v>
      </c>
      <c r="B9" s="121" t="s">
        <v>223</v>
      </c>
      <c r="C9" s="122" t="s">
        <v>276</v>
      </c>
      <c r="D9" s="168">
        <v>760000</v>
      </c>
    </row>
    <row r="10" spans="1:4" s="104" customFormat="1">
      <c r="A10" s="121">
        <v>6.2</v>
      </c>
      <c r="B10" s="121" t="s">
        <v>223</v>
      </c>
      <c r="C10" s="122" t="s">
        <v>277</v>
      </c>
      <c r="D10" s="168">
        <v>1</v>
      </c>
    </row>
    <row r="11" spans="1:4" s="104" customFormat="1">
      <c r="A11" s="121" t="s">
        <v>278</v>
      </c>
      <c r="B11" s="121" t="s">
        <v>226</v>
      </c>
      <c r="C11" s="122" t="s">
        <v>279</v>
      </c>
      <c r="D11" s="168">
        <v>2</v>
      </c>
    </row>
    <row r="12" spans="1:4" s="104" customFormat="1">
      <c r="A12" s="121" t="s">
        <v>280</v>
      </c>
      <c r="B12" s="121" t="s">
        <v>226</v>
      </c>
      <c r="C12" s="122" t="s">
        <v>281</v>
      </c>
      <c r="D12" s="168">
        <v>1415805000</v>
      </c>
    </row>
    <row r="13" spans="1:4" s="165" customFormat="1">
      <c r="A13" s="118" t="s">
        <v>282</v>
      </c>
      <c r="B13" s="118"/>
      <c r="C13" s="119"/>
      <c r="D13" s="169"/>
    </row>
    <row r="14" spans="1:4" s="104" customFormat="1">
      <c r="A14" s="121">
        <v>6.2</v>
      </c>
      <c r="B14" s="121" t="s">
        <v>223</v>
      </c>
      <c r="C14" s="122" t="s">
        <v>277</v>
      </c>
      <c r="D14" s="168">
        <v>30</v>
      </c>
    </row>
    <row r="15" spans="1:4" s="104" customFormat="1">
      <c r="A15" s="121" t="s">
        <v>283</v>
      </c>
      <c r="B15" s="121" t="s">
        <v>226</v>
      </c>
      <c r="C15" s="122" t="s">
        <v>284</v>
      </c>
      <c r="D15" s="168">
        <v>2</v>
      </c>
    </row>
    <row r="16" spans="1:4" s="104" customFormat="1">
      <c r="A16" s="121" t="s">
        <v>285</v>
      </c>
      <c r="B16" s="121" t="s">
        <v>226</v>
      </c>
      <c r="C16" s="122" t="s">
        <v>286</v>
      </c>
      <c r="D16" s="168">
        <v>2</v>
      </c>
    </row>
    <row r="17" spans="1:4" s="104" customFormat="1" ht="30">
      <c r="A17" s="121" t="s">
        <v>251</v>
      </c>
      <c r="B17" s="121" t="s">
        <v>226</v>
      </c>
      <c r="C17" s="122" t="s">
        <v>252</v>
      </c>
      <c r="D17" s="168">
        <v>6</v>
      </c>
    </row>
    <row r="18" spans="1:4" s="104" customFormat="1" ht="30">
      <c r="A18" s="121" t="s">
        <v>243</v>
      </c>
      <c r="B18" s="121" t="s">
        <v>226</v>
      </c>
      <c r="C18" s="122" t="s">
        <v>244</v>
      </c>
      <c r="D18" s="168">
        <v>0</v>
      </c>
    </row>
    <row r="19" spans="1:4" s="104" customFormat="1" ht="30">
      <c r="A19" s="121" t="s">
        <v>287</v>
      </c>
      <c r="B19" s="121" t="s">
        <v>226</v>
      </c>
      <c r="C19" s="122" t="s">
        <v>288</v>
      </c>
      <c r="D19" s="168">
        <v>2</v>
      </c>
    </row>
    <row r="20" spans="1:4" s="165" customFormat="1">
      <c r="A20" s="118" t="s">
        <v>289</v>
      </c>
      <c r="B20" s="118"/>
      <c r="C20" s="119"/>
      <c r="D20" s="169"/>
    </row>
    <row r="21" spans="1:4" s="104" customFormat="1">
      <c r="A21" s="121">
        <v>1.1000000000000001</v>
      </c>
      <c r="B21" s="121" t="s">
        <v>223</v>
      </c>
      <c r="C21" s="122" t="s">
        <v>290</v>
      </c>
      <c r="D21" s="168">
        <v>25350000</v>
      </c>
    </row>
    <row r="22" spans="1:4" s="104" customFormat="1">
      <c r="A22" s="121">
        <v>6.2</v>
      </c>
      <c r="B22" s="121" t="s">
        <v>223</v>
      </c>
      <c r="C22" s="122" t="s">
        <v>277</v>
      </c>
      <c r="D22" s="168">
        <v>1</v>
      </c>
    </row>
    <row r="23" spans="1:4" s="104" customFormat="1">
      <c r="A23" s="121" t="s">
        <v>291</v>
      </c>
      <c r="B23" s="121" t="s">
        <v>226</v>
      </c>
      <c r="C23" s="122" t="s">
        <v>292</v>
      </c>
      <c r="D23" s="168">
        <v>1</v>
      </c>
    </row>
    <row r="24" spans="1:4" s="104" customFormat="1" ht="30">
      <c r="A24" s="121" t="s">
        <v>243</v>
      </c>
      <c r="B24" s="121" t="s">
        <v>226</v>
      </c>
      <c r="C24" s="122" t="s">
        <v>244</v>
      </c>
      <c r="D24" s="168">
        <v>5</v>
      </c>
    </row>
    <row r="25" spans="1:4" s="104" customFormat="1" ht="30">
      <c r="A25" s="121" t="s">
        <v>228</v>
      </c>
      <c r="B25" s="121" t="s">
        <v>226</v>
      </c>
      <c r="C25" s="122" t="s">
        <v>229</v>
      </c>
      <c r="D25" s="168">
        <v>3</v>
      </c>
    </row>
    <row r="26" spans="1:4" s="165" customFormat="1">
      <c r="A26" s="118" t="s">
        <v>293</v>
      </c>
      <c r="B26" s="118"/>
      <c r="C26" s="119"/>
      <c r="D26" s="169"/>
    </row>
    <row r="27" spans="1:4" s="104" customFormat="1">
      <c r="A27" s="121">
        <v>1.3</v>
      </c>
      <c r="B27" s="121" t="s">
        <v>223</v>
      </c>
      <c r="C27" s="122" t="s">
        <v>276</v>
      </c>
      <c r="D27" s="168">
        <v>0</v>
      </c>
    </row>
    <row r="28" spans="1:4" s="104" customFormat="1">
      <c r="A28" s="118">
        <v>6.1</v>
      </c>
      <c r="B28" s="121" t="s">
        <v>223</v>
      </c>
      <c r="C28" s="122" t="s">
        <v>224</v>
      </c>
      <c r="D28" s="168">
        <v>0</v>
      </c>
    </row>
    <row r="29" spans="1:4" s="104" customFormat="1">
      <c r="A29" s="121" t="s">
        <v>278</v>
      </c>
      <c r="B29" s="121" t="s">
        <v>226</v>
      </c>
      <c r="C29" s="122" t="s">
        <v>279</v>
      </c>
      <c r="D29" s="170">
        <v>1</v>
      </c>
    </row>
    <row r="30" spans="1:4" s="104" customFormat="1" ht="30">
      <c r="A30" s="121" t="s">
        <v>225</v>
      </c>
      <c r="B30" s="121" t="s">
        <v>226</v>
      </c>
      <c r="C30" s="122" t="s">
        <v>227</v>
      </c>
      <c r="D30" s="170">
        <v>50</v>
      </c>
    </row>
    <row r="31" spans="1:4" s="104" customFormat="1" ht="15" customHeight="1">
      <c r="A31" s="112" t="s">
        <v>220</v>
      </c>
      <c r="B31" s="112"/>
      <c r="C31" s="146"/>
      <c r="D31" s="147">
        <v>0</v>
      </c>
    </row>
    <row r="32" spans="1:4" s="104" customFormat="1" ht="15" customHeight="1">
      <c r="A32" s="115" t="s">
        <v>221</v>
      </c>
      <c r="B32" s="115"/>
      <c r="C32" s="116"/>
      <c r="D32" s="117"/>
    </row>
    <row r="33" spans="1:4" s="105" customFormat="1" ht="15" customHeight="1">
      <c r="A33" s="118" t="s">
        <v>294</v>
      </c>
      <c r="B33" s="118"/>
      <c r="C33" s="119"/>
      <c r="D33" s="120"/>
    </row>
    <row r="34" spans="1:4" ht="15" customHeight="1">
      <c r="A34" s="121" t="s">
        <v>251</v>
      </c>
      <c r="B34" s="121" t="s">
        <v>226</v>
      </c>
      <c r="C34" s="122" t="s">
        <v>252</v>
      </c>
      <c r="D34" s="123">
        <v>1</v>
      </c>
    </row>
  </sheetData>
  <hyperlinks>
    <hyperlink ref="A4" r:id="rId1" xr:uid="{CDA6DC90-556A-4442-B690-EE074DC6D333}"/>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B8705-498C-5049-AF29-84916804E653}">
  <dimension ref="A1:G50"/>
  <sheetViews>
    <sheetView tabSelected="1" topLeftCell="A27" zoomScaleNormal="100" workbookViewId="0">
      <selection activeCell="D37" sqref="D37"/>
    </sheetView>
  </sheetViews>
  <sheetFormatPr baseColWidth="10" defaultColWidth="10.83203125" defaultRowHeight="16"/>
  <cols>
    <col min="1" max="1" width="13" style="101" customWidth="1"/>
    <col min="2" max="2" width="10.83203125" style="101"/>
    <col min="3" max="3" width="72" style="101" customWidth="1"/>
    <col min="4" max="4" width="13.83203125" style="106" customWidth="1"/>
    <col min="5" max="6" width="10.83203125" style="101"/>
    <col min="7" max="7" width="11.5" style="101" customWidth="1"/>
    <col min="8" max="16384" width="10.83203125" style="101"/>
  </cols>
  <sheetData>
    <row r="1" spans="1:7">
      <c r="A1" s="107" t="s">
        <v>0</v>
      </c>
      <c r="B1" s="98"/>
      <c r="C1" s="99"/>
      <c r="D1" s="100"/>
    </row>
    <row r="2" spans="1:7">
      <c r="A2" s="107"/>
      <c r="B2" s="98"/>
      <c r="C2" s="99"/>
      <c r="D2" s="100"/>
    </row>
    <row r="3" spans="1:7">
      <c r="A3" s="150">
        <v>2019</v>
      </c>
      <c r="B3" s="103"/>
      <c r="C3" s="99"/>
      <c r="D3" s="100"/>
    </row>
    <row r="4" spans="1:7">
      <c r="A4" s="125" t="s">
        <v>261</v>
      </c>
      <c r="B4" s="126" t="s">
        <v>215</v>
      </c>
      <c r="C4" s="126" t="s">
        <v>262</v>
      </c>
      <c r="D4" s="126" t="s">
        <v>263</v>
      </c>
      <c r="E4" s="126" t="s">
        <v>264</v>
      </c>
      <c r="F4" s="126" t="s">
        <v>265</v>
      </c>
      <c r="G4" s="127" t="s">
        <v>266</v>
      </c>
    </row>
    <row r="5" spans="1:7" ht="15" customHeight="1">
      <c r="A5" s="128" t="s">
        <v>267</v>
      </c>
      <c r="B5" s="132"/>
      <c r="C5" s="133"/>
      <c r="D5" s="134"/>
      <c r="E5" s="134"/>
      <c r="F5" s="135"/>
      <c r="G5" s="129"/>
    </row>
    <row r="6" spans="1:7" ht="15" customHeight="1">
      <c r="A6" s="139" t="s">
        <v>235</v>
      </c>
      <c r="B6" s="121" t="s">
        <v>226</v>
      </c>
      <c r="C6" s="122" t="s">
        <v>236</v>
      </c>
      <c r="D6" s="136">
        <v>0</v>
      </c>
      <c r="E6" s="136">
        <v>0</v>
      </c>
      <c r="F6" s="123">
        <f>1+5</f>
        <v>6</v>
      </c>
      <c r="G6" s="131">
        <f>SUM(D6:F6)</f>
        <v>6</v>
      </c>
    </row>
    <row r="7" spans="1:7" ht="15" customHeight="1">
      <c r="A7" s="139" t="s">
        <v>231</v>
      </c>
      <c r="B7" s="121" t="s">
        <v>226</v>
      </c>
      <c r="C7" s="122" t="s">
        <v>232</v>
      </c>
      <c r="D7" s="136">
        <v>0</v>
      </c>
      <c r="E7" s="136">
        <v>0</v>
      </c>
      <c r="F7" s="123">
        <f>1+1</f>
        <v>2</v>
      </c>
      <c r="G7" s="131">
        <f t="shared" ref="G7:G12" si="0">SUM(D7:F7)</f>
        <v>2</v>
      </c>
    </row>
    <row r="8" spans="1:7" ht="15" customHeight="1">
      <c r="A8" s="139" t="s">
        <v>238</v>
      </c>
      <c r="B8" s="121" t="s">
        <v>226</v>
      </c>
      <c r="C8" s="122" t="s">
        <v>239</v>
      </c>
      <c r="D8" s="136">
        <v>0</v>
      </c>
      <c r="E8" s="136">
        <v>0</v>
      </c>
      <c r="F8" s="123">
        <v>1</v>
      </c>
      <c r="G8" s="131">
        <f t="shared" si="0"/>
        <v>1</v>
      </c>
    </row>
    <row r="9" spans="1:7" s="105" customFormat="1" ht="15" customHeight="1">
      <c r="A9" s="128" t="s">
        <v>268</v>
      </c>
      <c r="B9" s="132"/>
      <c r="C9" s="133"/>
      <c r="D9" s="134"/>
      <c r="E9" s="134"/>
      <c r="F9" s="138"/>
      <c r="G9" s="140"/>
    </row>
    <row r="10" spans="1:7" ht="15" customHeight="1">
      <c r="A10" s="139">
        <v>6.1</v>
      </c>
      <c r="B10" s="121" t="s">
        <v>223</v>
      </c>
      <c r="C10" s="122" t="s">
        <v>224</v>
      </c>
      <c r="D10" s="136">
        <v>0</v>
      </c>
      <c r="E10" s="136">
        <v>0</v>
      </c>
      <c r="F10" s="123">
        <f>6+1+2</f>
        <v>9</v>
      </c>
      <c r="G10" s="131">
        <f t="shared" si="0"/>
        <v>9</v>
      </c>
    </row>
    <row r="11" spans="1:7" ht="15" customHeight="1">
      <c r="A11" s="139" t="s">
        <v>225</v>
      </c>
      <c r="B11" s="121" t="s">
        <v>226</v>
      </c>
      <c r="C11" s="122" t="s">
        <v>227</v>
      </c>
      <c r="D11" s="136">
        <v>0</v>
      </c>
      <c r="E11" s="136">
        <v>0</v>
      </c>
      <c r="F11" s="123">
        <f>1062+150+28</f>
        <v>1240</v>
      </c>
      <c r="G11" s="131">
        <f t="shared" si="0"/>
        <v>1240</v>
      </c>
    </row>
    <row r="12" spans="1:7" ht="15" customHeight="1">
      <c r="A12" s="141" t="s">
        <v>228</v>
      </c>
      <c r="B12" s="142" t="s">
        <v>226</v>
      </c>
      <c r="C12" s="143" t="s">
        <v>229</v>
      </c>
      <c r="D12" s="130">
        <v>0</v>
      </c>
      <c r="E12" s="130">
        <v>0</v>
      </c>
      <c r="F12" s="144">
        <v>1</v>
      </c>
      <c r="G12" s="145">
        <f t="shared" si="0"/>
        <v>1</v>
      </c>
    </row>
    <row r="13" spans="1:7" ht="15" customHeight="1">
      <c r="D13" s="137"/>
    </row>
    <row r="14" spans="1:7">
      <c r="A14" s="151">
        <v>2020</v>
      </c>
      <c r="B14" s="98"/>
      <c r="C14" s="99"/>
      <c r="D14" s="100"/>
    </row>
    <row r="15" spans="1:7">
      <c r="A15" s="125" t="s">
        <v>261</v>
      </c>
      <c r="B15" s="126" t="s">
        <v>215</v>
      </c>
      <c r="C15" s="126" t="s">
        <v>262</v>
      </c>
      <c r="D15" s="152" t="s">
        <v>263</v>
      </c>
      <c r="E15" s="152" t="s">
        <v>264</v>
      </c>
      <c r="F15" s="152" t="s">
        <v>265</v>
      </c>
      <c r="G15" s="153" t="s">
        <v>266</v>
      </c>
    </row>
    <row r="16" spans="1:7">
      <c r="A16" s="128" t="s">
        <v>269</v>
      </c>
      <c r="B16" s="121"/>
      <c r="C16" s="122"/>
      <c r="D16" s="123"/>
      <c r="E16" s="123"/>
      <c r="F16" s="156"/>
      <c r="G16" s="155"/>
    </row>
    <row r="17" spans="1:7">
      <c r="A17" s="139" t="s">
        <v>255</v>
      </c>
      <c r="B17" s="121" t="s">
        <v>226</v>
      </c>
      <c r="C17" s="158" t="s">
        <v>256</v>
      </c>
      <c r="D17" s="159">
        <v>0</v>
      </c>
      <c r="E17" s="123">
        <v>0</v>
      </c>
      <c r="F17" s="156">
        <v>2</v>
      </c>
      <c r="G17" s="155">
        <f t="shared" ref="G17:G29" si="1">SUM(D17:F17)</f>
        <v>2</v>
      </c>
    </row>
    <row r="18" spans="1:7">
      <c r="A18" s="128" t="s">
        <v>270</v>
      </c>
      <c r="B18" s="121"/>
      <c r="C18" s="122"/>
      <c r="D18" s="123"/>
      <c r="E18" s="123"/>
      <c r="F18" s="156"/>
      <c r="G18" s="155"/>
    </row>
    <row r="19" spans="1:7" ht="30">
      <c r="A19" s="139" t="s">
        <v>257</v>
      </c>
      <c r="B19" s="121" t="s">
        <v>226</v>
      </c>
      <c r="C19" s="122" t="s">
        <v>258</v>
      </c>
      <c r="D19" s="123">
        <v>0</v>
      </c>
      <c r="E19" s="123">
        <v>0</v>
      </c>
      <c r="F19" s="156">
        <v>1</v>
      </c>
      <c r="G19" s="155">
        <f t="shared" si="1"/>
        <v>1</v>
      </c>
    </row>
    <row r="20" spans="1:7">
      <c r="A20" s="128" t="s">
        <v>271</v>
      </c>
      <c r="B20" s="121"/>
      <c r="C20" s="122"/>
      <c r="D20" s="123"/>
      <c r="E20" s="123"/>
      <c r="F20" s="156"/>
      <c r="G20" s="155"/>
    </row>
    <row r="21" spans="1:7">
      <c r="A21" s="160" t="s">
        <v>246</v>
      </c>
      <c r="B21" s="121" t="s">
        <v>226</v>
      </c>
      <c r="C21" s="122" t="s">
        <v>247</v>
      </c>
      <c r="D21" s="123">
        <v>4</v>
      </c>
      <c r="E21" s="123">
        <v>0</v>
      </c>
      <c r="F21" s="156">
        <v>0</v>
      </c>
      <c r="G21" s="155">
        <f t="shared" si="1"/>
        <v>4</v>
      </c>
    </row>
    <row r="22" spans="1:7">
      <c r="A22" s="128" t="s">
        <v>268</v>
      </c>
      <c r="B22" s="132"/>
      <c r="C22" s="133"/>
      <c r="D22" s="157"/>
      <c r="E22" s="123"/>
      <c r="F22" s="156"/>
      <c r="G22" s="155"/>
    </row>
    <row r="23" spans="1:7" ht="30">
      <c r="A23" s="139" t="s">
        <v>225</v>
      </c>
      <c r="B23" s="121" t="s">
        <v>226</v>
      </c>
      <c r="C23" s="158" t="s">
        <v>227</v>
      </c>
      <c r="D23" s="159">
        <v>510</v>
      </c>
      <c r="E23" s="123">
        <v>0</v>
      </c>
      <c r="F23" s="156">
        <v>0</v>
      </c>
      <c r="G23" s="155">
        <f t="shared" si="1"/>
        <v>510</v>
      </c>
    </row>
    <row r="24" spans="1:7" ht="30">
      <c r="A24" s="139" t="s">
        <v>251</v>
      </c>
      <c r="B24" s="121" t="s">
        <v>226</v>
      </c>
      <c r="C24" s="158" t="s">
        <v>252</v>
      </c>
      <c r="D24" s="159">
        <v>0</v>
      </c>
      <c r="E24" s="159">
        <v>0</v>
      </c>
      <c r="F24" s="159">
        <f>3+3</f>
        <v>6</v>
      </c>
      <c r="G24" s="155">
        <f t="shared" si="1"/>
        <v>6</v>
      </c>
    </row>
    <row r="25" spans="1:7" ht="30">
      <c r="A25" s="139" t="s">
        <v>243</v>
      </c>
      <c r="B25" s="121" t="s">
        <v>226</v>
      </c>
      <c r="C25" s="122" t="s">
        <v>244</v>
      </c>
      <c r="D25" s="123">
        <v>6</v>
      </c>
      <c r="E25" s="123">
        <v>0</v>
      </c>
      <c r="F25" s="156">
        <v>0</v>
      </c>
      <c r="G25" s="155">
        <f t="shared" si="1"/>
        <v>6</v>
      </c>
    </row>
    <row r="26" spans="1:7" ht="30">
      <c r="A26" s="139" t="s">
        <v>228</v>
      </c>
      <c r="B26" s="121" t="s">
        <v>226</v>
      </c>
      <c r="C26" s="122" t="s">
        <v>229</v>
      </c>
      <c r="D26" s="123">
        <v>0</v>
      </c>
      <c r="E26" s="123">
        <v>0</v>
      </c>
      <c r="F26" s="156">
        <v>1</v>
      </c>
      <c r="G26" s="155">
        <f t="shared" si="1"/>
        <v>1</v>
      </c>
    </row>
    <row r="27" spans="1:7">
      <c r="A27" s="161" t="s">
        <v>272</v>
      </c>
      <c r="B27" s="132"/>
      <c r="C27" s="133"/>
      <c r="D27" s="154"/>
      <c r="E27" s="123"/>
      <c r="F27" s="156"/>
      <c r="G27" s="155"/>
    </row>
    <row r="28" spans="1:7">
      <c r="A28" s="139" t="s">
        <v>248</v>
      </c>
      <c r="B28" s="121" t="s">
        <v>226</v>
      </c>
      <c r="C28" s="122" t="s">
        <v>249</v>
      </c>
      <c r="D28" s="156">
        <v>2</v>
      </c>
      <c r="E28" s="123">
        <v>0</v>
      </c>
      <c r="F28" s="156">
        <v>0</v>
      </c>
      <c r="G28" s="155">
        <f t="shared" si="1"/>
        <v>2</v>
      </c>
    </row>
    <row r="29" spans="1:7" ht="30">
      <c r="A29" s="141" t="s">
        <v>259</v>
      </c>
      <c r="B29" s="142" t="s">
        <v>226</v>
      </c>
      <c r="C29" s="143" t="s">
        <v>260</v>
      </c>
      <c r="D29" s="144">
        <v>0</v>
      </c>
      <c r="E29" s="144">
        <v>0</v>
      </c>
      <c r="F29" s="162">
        <v>1</v>
      </c>
      <c r="G29" s="163">
        <f t="shared" si="1"/>
        <v>1</v>
      </c>
    </row>
    <row r="30" spans="1:7">
      <c r="A30" s="121"/>
      <c r="B30" s="121"/>
      <c r="C30" s="122"/>
      <c r="D30" s="123"/>
      <c r="E30" s="123"/>
      <c r="F30" s="156"/>
      <c r="G30" s="156"/>
    </row>
    <row r="31" spans="1:7">
      <c r="A31" s="151">
        <v>2021</v>
      </c>
      <c r="B31" s="98"/>
      <c r="C31" s="99"/>
      <c r="D31" s="100"/>
    </row>
    <row r="32" spans="1:7">
      <c r="A32" s="125" t="s">
        <v>261</v>
      </c>
      <c r="B32" s="126" t="s">
        <v>215</v>
      </c>
      <c r="C32" s="126" t="s">
        <v>262</v>
      </c>
      <c r="D32" s="152" t="s">
        <v>263</v>
      </c>
      <c r="E32" s="152" t="s">
        <v>264</v>
      </c>
      <c r="F32" s="152" t="s">
        <v>265</v>
      </c>
      <c r="G32" s="153" t="s">
        <v>266</v>
      </c>
    </row>
    <row r="33" spans="1:7">
      <c r="A33" s="166" t="s">
        <v>295</v>
      </c>
      <c r="B33" s="121"/>
      <c r="C33" s="122"/>
      <c r="D33" s="123"/>
      <c r="E33" s="123"/>
      <c r="F33" s="156"/>
      <c r="G33" s="155"/>
    </row>
    <row r="34" spans="1:7">
      <c r="A34" s="139">
        <v>1.1000000000000001</v>
      </c>
      <c r="B34" s="121" t="s">
        <v>223</v>
      </c>
      <c r="C34" s="158" t="s">
        <v>290</v>
      </c>
      <c r="D34" s="159">
        <v>25350000</v>
      </c>
      <c r="E34" s="123">
        <v>0</v>
      </c>
      <c r="F34" s="123">
        <v>0</v>
      </c>
      <c r="G34" s="155">
        <f t="shared" ref="G34:G50" si="2">SUM(D34:F34)</f>
        <v>25350000</v>
      </c>
    </row>
    <row r="35" spans="1:7">
      <c r="A35" s="139">
        <v>1.3</v>
      </c>
      <c r="B35" s="121" t="s">
        <v>223</v>
      </c>
      <c r="C35" s="158" t="s">
        <v>276</v>
      </c>
      <c r="D35" s="159">
        <f>760000+'2021'!D27</f>
        <v>760000</v>
      </c>
      <c r="E35" s="123">
        <v>0</v>
      </c>
      <c r="F35" s="123">
        <v>0</v>
      </c>
      <c r="G35" s="155">
        <f t="shared" si="2"/>
        <v>760000</v>
      </c>
    </row>
    <row r="36" spans="1:7">
      <c r="A36" s="139" t="s">
        <v>291</v>
      </c>
      <c r="B36" s="121" t="s">
        <v>226</v>
      </c>
      <c r="C36" s="158" t="s">
        <v>292</v>
      </c>
      <c r="D36" s="159">
        <v>1</v>
      </c>
      <c r="E36" s="123">
        <v>0</v>
      </c>
      <c r="F36" s="123">
        <v>0</v>
      </c>
      <c r="G36" s="155">
        <f t="shared" si="2"/>
        <v>1</v>
      </c>
    </row>
    <row r="37" spans="1:7">
      <c r="A37" s="139" t="s">
        <v>278</v>
      </c>
      <c r="B37" s="121" t="s">
        <v>226</v>
      </c>
      <c r="C37" s="158" t="s">
        <v>279</v>
      </c>
      <c r="D37" s="159">
        <f>2+'2021'!D29</f>
        <v>3</v>
      </c>
      <c r="E37" s="123">
        <v>0</v>
      </c>
      <c r="F37" s="123">
        <v>0</v>
      </c>
      <c r="G37" s="155">
        <f t="shared" si="2"/>
        <v>3</v>
      </c>
    </row>
    <row r="38" spans="1:7">
      <c r="A38" s="139" t="s">
        <v>283</v>
      </c>
      <c r="B38" s="121" t="s">
        <v>226</v>
      </c>
      <c r="C38" s="158" t="s">
        <v>284</v>
      </c>
      <c r="D38" s="159">
        <v>2</v>
      </c>
      <c r="E38" s="123">
        <v>0</v>
      </c>
      <c r="F38" s="123">
        <v>0</v>
      </c>
      <c r="G38" s="155">
        <f t="shared" si="2"/>
        <v>2</v>
      </c>
    </row>
    <row r="39" spans="1:7">
      <c r="A39" s="166" t="s">
        <v>296</v>
      </c>
      <c r="B39" s="121"/>
      <c r="C39" s="158"/>
      <c r="D39" s="159"/>
      <c r="E39" s="123"/>
      <c r="F39" s="123"/>
      <c r="G39" s="155"/>
    </row>
    <row r="40" spans="1:7">
      <c r="A40" s="167" t="s">
        <v>285</v>
      </c>
      <c r="B40" s="121" t="s">
        <v>226</v>
      </c>
      <c r="C40" s="158" t="s">
        <v>286</v>
      </c>
      <c r="D40" s="159">
        <v>2</v>
      </c>
      <c r="E40" s="123">
        <v>0</v>
      </c>
      <c r="F40" s="123">
        <v>0</v>
      </c>
      <c r="G40" s="155">
        <f t="shared" si="2"/>
        <v>2</v>
      </c>
    </row>
    <row r="41" spans="1:7">
      <c r="A41" s="128" t="s">
        <v>269</v>
      </c>
      <c r="B41" s="121"/>
      <c r="C41" s="122"/>
      <c r="D41" s="123"/>
      <c r="E41" s="123"/>
      <c r="F41" s="123"/>
      <c r="G41" s="155"/>
    </row>
    <row r="42" spans="1:7">
      <c r="A42" s="139" t="s">
        <v>280</v>
      </c>
      <c r="B42" s="121" t="s">
        <v>226</v>
      </c>
      <c r="C42" s="158" t="s">
        <v>281</v>
      </c>
      <c r="D42" s="159">
        <v>1415805000</v>
      </c>
      <c r="E42" s="123">
        <v>0</v>
      </c>
      <c r="F42" s="123">
        <v>0</v>
      </c>
      <c r="G42" s="155">
        <f t="shared" si="2"/>
        <v>1415805000</v>
      </c>
    </row>
    <row r="43" spans="1:7">
      <c r="A43" s="128" t="s">
        <v>268</v>
      </c>
      <c r="B43" s="132"/>
      <c r="C43" s="133"/>
      <c r="D43" s="157"/>
      <c r="E43" s="123"/>
      <c r="F43" s="123"/>
      <c r="G43" s="155"/>
    </row>
    <row r="44" spans="1:7">
      <c r="A44" s="139">
        <v>6.1</v>
      </c>
      <c r="B44" s="121" t="s">
        <v>223</v>
      </c>
      <c r="C44" s="158" t="s">
        <v>224</v>
      </c>
      <c r="D44" s="159">
        <v>0</v>
      </c>
      <c r="E44" s="123">
        <v>0</v>
      </c>
      <c r="F44" s="123">
        <v>0</v>
      </c>
      <c r="G44" s="155">
        <f t="shared" si="2"/>
        <v>0</v>
      </c>
    </row>
    <row r="45" spans="1:7">
      <c r="A45" s="139">
        <v>6.2</v>
      </c>
      <c r="B45" s="121" t="s">
        <v>223</v>
      </c>
      <c r="C45" s="158" t="s">
        <v>277</v>
      </c>
      <c r="D45" s="159">
        <f>1+'2021'!D14+'2021'!D22</f>
        <v>32</v>
      </c>
      <c r="E45" s="123">
        <v>0</v>
      </c>
      <c r="F45" s="123">
        <v>0</v>
      </c>
      <c r="G45" s="155">
        <f t="shared" si="2"/>
        <v>32</v>
      </c>
    </row>
    <row r="46" spans="1:7" ht="30">
      <c r="A46" s="139" t="s">
        <v>225</v>
      </c>
      <c r="B46" s="121" t="s">
        <v>226</v>
      </c>
      <c r="C46" s="158" t="s">
        <v>227</v>
      </c>
      <c r="D46" s="159">
        <v>50</v>
      </c>
      <c r="E46" s="123">
        <v>0</v>
      </c>
      <c r="F46" s="123">
        <v>0</v>
      </c>
      <c r="G46" s="155">
        <f t="shared" si="2"/>
        <v>50</v>
      </c>
    </row>
    <row r="47" spans="1:7" ht="30">
      <c r="A47" s="139" t="s">
        <v>251</v>
      </c>
      <c r="B47" s="121" t="s">
        <v>226</v>
      </c>
      <c r="C47" s="158" t="s">
        <v>252</v>
      </c>
      <c r="D47" s="159">
        <v>6</v>
      </c>
      <c r="E47" s="123">
        <v>0</v>
      </c>
      <c r="F47" s="159">
        <v>1</v>
      </c>
      <c r="G47" s="155">
        <f t="shared" si="2"/>
        <v>7</v>
      </c>
    </row>
    <row r="48" spans="1:7" ht="30">
      <c r="A48" s="139" t="s">
        <v>243</v>
      </c>
      <c r="B48" s="121" t="s">
        <v>226</v>
      </c>
      <c r="C48" s="158" t="s">
        <v>244</v>
      </c>
      <c r="D48" s="159">
        <f>0+'2021'!D24</f>
        <v>5</v>
      </c>
      <c r="E48" s="123">
        <v>0</v>
      </c>
      <c r="F48" s="123">
        <v>0</v>
      </c>
      <c r="G48" s="155">
        <f t="shared" si="2"/>
        <v>5</v>
      </c>
    </row>
    <row r="49" spans="1:7" ht="30">
      <c r="A49" s="139" t="s">
        <v>228</v>
      </c>
      <c r="B49" s="121" t="s">
        <v>226</v>
      </c>
      <c r="C49" s="158" t="s">
        <v>229</v>
      </c>
      <c r="D49" s="159">
        <v>3</v>
      </c>
      <c r="E49" s="123">
        <v>0</v>
      </c>
      <c r="F49" s="123">
        <v>0</v>
      </c>
      <c r="G49" s="155">
        <f t="shared" si="2"/>
        <v>3</v>
      </c>
    </row>
    <row r="50" spans="1:7" ht="30">
      <c r="A50" s="141" t="s">
        <v>287</v>
      </c>
      <c r="B50" s="142" t="s">
        <v>226</v>
      </c>
      <c r="C50" s="143" t="s">
        <v>288</v>
      </c>
      <c r="D50" s="144">
        <v>2</v>
      </c>
      <c r="E50" s="144">
        <v>0</v>
      </c>
      <c r="F50" s="144">
        <v>0</v>
      </c>
      <c r="G50" s="163">
        <f t="shared" si="2"/>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4534D-17C8-4459-B5FB-561FBFA0CB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19195-9E2F-4D44-B3BA-264960351B1D}">
  <ds:schemaRefs>
    <ds:schemaRef ds:uri="http://schemas.microsoft.com/office/2006/metadata/properties"/>
    <ds:schemaRef ds:uri="http://schemas.microsoft.com/office/2006/documentManagement/types"/>
    <ds:schemaRef ds:uri="http://www.w3.org/XML/1998/namespace"/>
    <ds:schemaRef ds:uri="http://purl.org/dc/dcmitype/"/>
    <ds:schemaRef ds:uri="a4fb19f8-e303-47ed-b2f8-d8a5044c492f"/>
    <ds:schemaRef ds:uri="http://schemas.openxmlformats.org/package/2006/metadata/core-properties"/>
    <ds:schemaRef ds:uri="600e8ff9-9ee0-49b5-be24-8a4cae0e22ab"/>
    <ds:schemaRef ds:uri="http://purl.org/dc/terms/"/>
    <ds:schemaRef ds:uri="http://schemas.microsoft.com/office/infopath/2007/PartnerControls"/>
    <ds:schemaRef ds:uri="c1fdd505-2570-46c2-bd04-3e0f2d874cf5"/>
    <ds:schemaRef ds:uri="http://purl.org/dc/elements/1.1/"/>
  </ds:schemaRefs>
</ds:datastoreItem>
</file>

<file path=customXml/itemProps3.xml><?xml version="1.0" encoding="utf-8"?>
<ds:datastoreItem xmlns:ds="http://schemas.openxmlformats.org/officeDocument/2006/customXml" ds:itemID="{9B3D3840-FF05-40F1-AD75-F087105281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2019-2020 Aggregate</vt:lpstr>
      <vt:lpstr>2021</vt:lpstr>
      <vt:lpstr>2019-2021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Dela Torre</cp:lastModifiedBy>
  <cp:revision/>
  <dcterms:created xsi:type="dcterms:W3CDTF">2019-04-10T05:49:41Z</dcterms:created>
  <dcterms:modified xsi:type="dcterms:W3CDTF">2022-05-24T10:20:56Z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ies>
</file>