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815" yWindow="5460" windowWidth="23925" windowHeight="13740"/>
  </bookViews>
  <sheets>
    <sheet name="cofin arrangments" sheetId="4" r:id="rId1"/>
    <sheet name="Sheet1" sheetId="5" r:id="rId2"/>
  </sheets>
  <definedNames>
    <definedName name="_xlnm.Print_Area" localSheetId="0">'cofin arrangments'!$A$1:$P$37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9" i="4" l="1"/>
  <c r="I29" i="4" s="1"/>
  <c r="H18" i="4"/>
  <c r="I18" i="4" s="1"/>
  <c r="G34" i="4" l="1"/>
  <c r="I24" i="4"/>
  <c r="I23" i="4"/>
  <c r="I22" i="4"/>
  <c r="H20" i="4"/>
  <c r="I20" i="4" s="1"/>
  <c r="H13" i="4" l="1"/>
  <c r="I13" i="4" l="1"/>
  <c r="H34" i="4"/>
  <c r="I34" i="4" s="1"/>
</calcChain>
</file>

<file path=xl/sharedStrings.xml><?xml version="1.0" encoding="utf-8"?>
<sst xmlns="http://schemas.openxmlformats.org/spreadsheetml/2006/main" count="27" uniqueCount="25">
  <si>
    <t>Grants</t>
  </si>
  <si>
    <t>Loans</t>
  </si>
  <si>
    <t>Sovereign</t>
  </si>
  <si>
    <t>Nonsovereign</t>
  </si>
  <si>
    <t>Total</t>
  </si>
  <si>
    <t>B Loans</t>
  </si>
  <si>
    <t>Parallel Loans</t>
  </si>
  <si>
    <t/>
  </si>
  <si>
    <t>Parallel Equity</t>
  </si>
  <si>
    <t>Item</t>
  </si>
  <si>
    <t xml:space="preserve">TOTAL </t>
  </si>
  <si>
    <t>Sovereign Cofinancing</t>
  </si>
  <si>
    <t xml:space="preserve">   Projects</t>
  </si>
  <si>
    <t>Nonsovereign Cofinancing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</si>
  <si>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A project with more than one source of cofinancing is counted once.</t>
    </r>
  </si>
  <si>
    <t>Cofinancing Arrangements, 2020–2021</t>
  </si>
  <si>
    <t>Risk Transfer</t>
  </si>
  <si>
    <t>Official Cofinancing</t>
  </si>
  <si>
    <t>Transaction Advisory Services</t>
  </si>
  <si>
    <t xml:space="preserve">   Technical Assistance</t>
  </si>
  <si>
    <r>
      <t>Trade and Supply Chain Finance 
   Program</t>
    </r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and Microfinance Program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</si>
  <si>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In August 2020, ADB’s Trade Finance Program and Supply Chain Finance Program merged their operations.</t>
    </r>
  </si>
  <si>
    <t>Sovereign Cofinancing Total</t>
  </si>
  <si>
    <t>Nonsovereign Cofinancing Total</t>
  </si>
  <si>
    <r>
      <t>(number of projects</t>
    </r>
    <r>
      <rPr>
        <vertAlign val="superscript"/>
        <sz val="11"/>
        <color rgb="FF007DB7"/>
        <rFont val="Arial"/>
        <family val="2"/>
      </rPr>
      <t>a</t>
    </r>
    <r>
      <rPr>
        <sz val="11"/>
        <color rgb="FF007DB7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</si>
</sst>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vertAlign val="superscript"/>
      <sz val="11"/>
      <color rgb="FF007DB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Border="1"/>
    <xf numFmtId="43" fontId="2" fillId="0" borderId="0" xfId="1" applyFont="1"/>
    <xf numFmtId="43" fontId="2" fillId="0" borderId="0" xfId="0" applyNumberFormat="1" applyFont="1"/>
    <xf numFmtId="43" fontId="3" fillId="0" borderId="0" xfId="1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0" fontId="2" fillId="0" borderId="0" xfId="0" applyFont="1" applyBorder="1"/>
    <xf numFmtId="43" fontId="2" fillId="0" borderId="0" xfId="0" applyNumberFormat="1" applyFont="1" applyBorder="1"/>
    <xf numFmtId="43" fontId="2" fillId="0" borderId="0" xfId="1" applyFont="1" applyBorder="1"/>
    <xf numFmtId="43" fontId="3" fillId="0" borderId="0" xfId="1" applyFont="1" applyBorder="1"/>
    <xf numFmtId="0" fontId="2" fillId="0" borderId="3" xfId="0" applyFont="1" applyBorder="1"/>
    <xf numFmtId="43" fontId="2" fillId="0" borderId="3" xfId="0" applyNumberFormat="1" applyFont="1" applyBorder="1"/>
    <xf numFmtId="0" fontId="4" fillId="0" borderId="0" xfId="0" applyFont="1"/>
    <xf numFmtId="43" fontId="2" fillId="2" borderId="0" xfId="1" applyFont="1" applyFill="1"/>
    <xf numFmtId="43" fontId="3" fillId="2" borderId="0" xfId="1" applyFont="1" applyFill="1"/>
    <xf numFmtId="43" fontId="2" fillId="2" borderId="0" xfId="0" applyNumberFormat="1" applyFont="1" applyFill="1"/>
    <xf numFmtId="43" fontId="2" fillId="2" borderId="3" xfId="0" applyNumberFormat="1" applyFont="1" applyFill="1" applyBorder="1"/>
    <xf numFmtId="0" fontId="3" fillId="0" borderId="0" xfId="0" applyFont="1" applyBorder="1" applyAlignment="1">
      <alignment horizontal="center"/>
    </xf>
    <xf numFmtId="43" fontId="2" fillId="0" borderId="1" xfId="0" applyNumberFormat="1" applyFont="1" applyBorder="1"/>
    <xf numFmtId="43" fontId="3" fillId="0" borderId="1" xfId="0" applyNumberFormat="1" applyFont="1" applyBorder="1"/>
    <xf numFmtId="43" fontId="3" fillId="0" borderId="1" xfId="1" applyFont="1" applyBorder="1"/>
    <xf numFmtId="0" fontId="4" fillId="0" borderId="0" xfId="2" applyFont="1"/>
    <xf numFmtId="0" fontId="6" fillId="0" borderId="0" xfId="0" applyFont="1"/>
    <xf numFmtId="0" fontId="7" fillId="0" borderId="0" xfId="0" applyFont="1"/>
    <xf numFmtId="43" fontId="2" fillId="0" borderId="0" xfId="1" applyFont="1" applyFill="1"/>
    <xf numFmtId="43" fontId="3" fillId="0" borderId="0" xfId="1" applyFont="1" applyFill="1"/>
    <xf numFmtId="0" fontId="3" fillId="0" borderId="0" xfId="0" applyFont="1" applyBorder="1" applyAlignment="1">
      <alignment horizontal="center"/>
    </xf>
    <xf numFmtId="43" fontId="2" fillId="0" borderId="0" xfId="5" applyNumberFormat="1" applyFont="1" applyAlignment="1">
      <alignment horizontal="left"/>
    </xf>
    <xf numFmtId="43" fontId="2" fillId="0" borderId="0" xfId="5" applyNumberFormat="1" applyFont="1" applyFill="1" applyAlignment="1">
      <alignment horizontal="left"/>
    </xf>
    <xf numFmtId="0" fontId="2" fillId="0" borderId="0" xfId="5" applyFont="1" applyFill="1"/>
    <xf numFmtId="43" fontId="3" fillId="0" borderId="0" xfId="5" applyNumberFormat="1" applyFont="1" applyFill="1"/>
    <xf numFmtId="0" fontId="3" fillId="0" borderId="0" xfId="5" applyFont="1" applyFill="1"/>
    <xf numFmtId="43" fontId="3" fillId="0" borderId="0" xfId="5" applyNumberFormat="1" applyFont="1" applyFill="1" applyAlignment="1">
      <alignment horizontal="right"/>
    </xf>
    <xf numFmtId="43" fontId="3" fillId="0" borderId="0" xfId="1" applyFont="1" applyFill="1" applyAlignment="1">
      <alignment horizontal="left" indent="1"/>
    </xf>
    <xf numFmtId="43" fontId="2" fillId="0" borderId="0" xfId="1" applyFont="1" applyFill="1" applyBorder="1" applyAlignment="1">
      <alignment horizontal="left"/>
    </xf>
    <xf numFmtId="0" fontId="3" fillId="0" borderId="3" xfId="5" applyFont="1" applyFill="1" applyBorder="1"/>
    <xf numFmtId="0" fontId="3" fillId="0" borderId="3" xfId="5" applyFont="1" applyFill="1" applyBorder="1" applyAlignment="1">
      <alignment horizontal="left"/>
    </xf>
    <xf numFmtId="0" fontId="3" fillId="0" borderId="0" xfId="5" applyFont="1"/>
    <xf numFmtId="0" fontId="3" fillId="0" borderId="0" xfId="5" applyFont="1" applyBorder="1" applyAlignment="1">
      <alignment horizontal="left"/>
    </xf>
    <xf numFmtId="43" fontId="2" fillId="0" borderId="3" xfId="5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/>
    <xf numFmtId="43" fontId="2" fillId="0" borderId="0" xfId="5" applyNumberFormat="1" applyFont="1" applyAlignment="1">
      <alignment horizontal="right"/>
    </xf>
    <xf numFmtId="0" fontId="2" fillId="0" borderId="0" xfId="5" applyFont="1" applyAlignment="1">
      <alignment horizontal="right"/>
    </xf>
    <xf numFmtId="43" fontId="2" fillId="0" borderId="0" xfId="5" applyNumberFormat="1" applyFont="1" applyFill="1" applyAlignment="1">
      <alignment horizontal="right"/>
    </xf>
    <xf numFmtId="0" fontId="2" fillId="0" borderId="0" xfId="5" applyFont="1" applyFill="1" applyAlignment="1">
      <alignment horizontal="right"/>
    </xf>
    <xf numFmtId="0" fontId="3" fillId="0" borderId="0" xfId="5" applyFont="1" applyFill="1" applyAlignment="1">
      <alignment horizontal="right"/>
    </xf>
    <xf numFmtId="43" fontId="2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 indent="1"/>
    </xf>
    <xf numFmtId="1" fontId="2" fillId="0" borderId="3" xfId="5" applyNumberFormat="1" applyFont="1" applyFill="1" applyBorder="1"/>
    <xf numFmtId="1" fontId="2" fillId="0" borderId="3" xfId="5" applyNumberFormat="1" applyFont="1" applyBorder="1"/>
    <xf numFmtId="1" fontId="2" fillId="0" borderId="0" xfId="6" applyNumberFormat="1" applyFont="1" applyAlignment="1">
      <alignment horizontal="right" indent="3"/>
    </xf>
    <xf numFmtId="1" fontId="2" fillId="0" borderId="0" xfId="6" applyNumberFormat="1" applyFont="1" applyFill="1" applyAlignment="1">
      <alignment horizontal="right" indent="3"/>
    </xf>
    <xf numFmtId="1" fontId="3" fillId="0" borderId="0" xfId="6" applyNumberFormat="1" applyFont="1" applyFill="1" applyAlignment="1">
      <alignment horizontal="right" indent="3"/>
    </xf>
    <xf numFmtId="1" fontId="2" fillId="0" borderId="0" xfId="7" applyNumberFormat="1" applyFont="1" applyFill="1" applyAlignment="1">
      <alignment horizontal="right" indent="3"/>
    </xf>
    <xf numFmtId="43" fontId="3" fillId="0" borderId="0" xfId="1" applyFont="1" applyFill="1" applyAlignment="1">
      <alignment horizontal="right" indent="3"/>
    </xf>
    <xf numFmtId="0" fontId="3" fillId="0" borderId="3" xfId="5" applyFont="1" applyFill="1" applyBorder="1" applyAlignment="1">
      <alignment horizontal="right" indent="3"/>
    </xf>
    <xf numFmtId="43" fontId="3" fillId="0" borderId="0" xfId="1" applyFont="1" applyBorder="1" applyAlignment="1">
      <alignment horizontal="right" indent="3"/>
    </xf>
    <xf numFmtId="1" fontId="2" fillId="0" borderId="3" xfId="5" applyNumberFormat="1" applyFont="1" applyFill="1" applyBorder="1" applyAlignment="1">
      <alignment horizontal="right" indent="3"/>
    </xf>
    <xf numFmtId="1" fontId="3" fillId="0" borderId="0" xfId="6" applyNumberFormat="1" applyFont="1" applyFill="1" applyAlignment="1">
      <alignment horizontal="right" vertical="top" indent="3"/>
    </xf>
    <xf numFmtId="43" fontId="3" fillId="0" borderId="0" xfId="1" applyFont="1" applyFill="1" applyAlignment="1">
      <alignment horizontal="right" vertical="top" indent="3"/>
    </xf>
    <xf numFmtId="0" fontId="3" fillId="0" borderId="0" xfId="5" applyFont="1" applyFill="1" applyAlignment="1">
      <alignment horizontal="right" vertical="top" indent="3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8">
    <cellStyle name="Comma" xfId="1" builtinId="3"/>
    <cellStyle name="Comma 2" xfId="7"/>
    <cellStyle name="Followed Hyperlink" xfId="3" builtinId="9" hidden="1"/>
    <cellStyle name="Followed Hyperlink" xfId="4" builtinId="9" hidden="1"/>
    <cellStyle name="Hyperlink" xfId="2" builtinId="8"/>
    <cellStyle name="Normal" xfId="0" builtinId="0"/>
    <cellStyle name="Normal 3" xfId="5"/>
    <cellStyle name="Normal 3 2" xfId="6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119838</xdr:colOff>
      <xdr:row>0</xdr:row>
      <xdr:rowOff>28575</xdr:rowOff>
    </xdr:from>
    <xdr:to>
      <xdr:col>14</xdr:col>
      <xdr:colOff>483445</xdr:colOff>
      <xdr:row>4</xdr:row>
      <xdr:rowOff>53835</xdr:rowOff>
    </xdr:to>
    <xdr:sp macro="" textlink="">
      <xdr:nvSpPr>
        <xdr:cNvPr id="3" name="TextBox 2"/>
        <xdr:cNvSpPr txBox="1"/>
      </xdr:nvSpPr>
      <xdr:spPr>
        <a:xfrm>
          <a:off x="538938" y="28575"/>
          <a:ext cx="5878582" cy="6348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https://www.adb.org/documents/adb-annual-report-2021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</a:t>
          </a:r>
        </a:p>
      </xdr:txBody>
    </xdr:sp>
    <xdr:clientData/>
  </xdr:twoCellAnchor>
  <xdr:twoCellAnchor editAs="oneCell">
    <xdr:from>
      <xdr:col>0</xdr:col>
      <xdr:colOff>41910</xdr:colOff>
      <xdr:row>0</xdr:row>
      <xdr:rowOff>57150</xdr:rowOff>
    </xdr:from>
    <xdr:to>
      <xdr:col>1</xdr:col>
      <xdr:colOff>5846</xdr:colOff>
      <xdr:row>3</xdr:row>
      <xdr:rowOff>110836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" y="57150"/>
          <a:ext cx="383036" cy="510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topLeftCell="A4" zoomScale="130" zoomScaleNormal="130" workbookViewId="0">
      <selection activeCell="C8" sqref="C7:C8"/>
    </sheetView>
  </sheetViews>
  <sheetFormatPr defaultColWidth="8.85546875" defaultRowHeight="12.75" x14ac:dyDescent="0.2"/>
  <cols>
    <col min="1" max="1" width="6.28515625" style="2" customWidth="1"/>
    <col min="2" max="2" width="8.85546875" style="2"/>
    <col min="3" max="3" width="10" style="2" customWidth="1"/>
    <col min="4" max="4" width="4.140625" style="2" customWidth="1"/>
    <col min="5" max="5" width="1.42578125" style="2" customWidth="1"/>
    <col min="6" max="6" width="3.140625" style="2" customWidth="1"/>
    <col min="7" max="8" width="12.42578125" style="2" hidden="1" customWidth="1"/>
    <col min="9" max="9" width="10.140625" style="2" hidden="1" customWidth="1"/>
    <col min="10" max="10" width="5.85546875" style="2" customWidth="1"/>
    <col min="11" max="11" width="11.28515625" style="2" customWidth="1"/>
    <col min="12" max="12" width="1.85546875" style="2" customWidth="1"/>
    <col min="13" max="13" width="4.140625" style="2" customWidth="1"/>
    <col min="14" max="14" width="1.85546875" style="2" customWidth="1"/>
    <col min="15" max="15" width="11.28515625" style="2" customWidth="1"/>
    <col min="16" max="16" width="1.85546875" style="2" customWidth="1"/>
    <col min="17" max="16384" width="8.85546875" style="2"/>
  </cols>
  <sheetData>
    <row r="1" spans="1:18" ht="12" customHeight="1" x14ac:dyDescent="0.2"/>
    <row r="2" spans="1:18" ht="12" customHeight="1" x14ac:dyDescent="0.2"/>
    <row r="3" spans="1:18" ht="12" customHeight="1" x14ac:dyDescent="0.2"/>
    <row r="4" spans="1:18" ht="12" customHeight="1" x14ac:dyDescent="0.2"/>
    <row r="5" spans="1:18" ht="12" customHeight="1" x14ac:dyDescent="0.2"/>
    <row r="6" spans="1:18" ht="12" customHeight="1" x14ac:dyDescent="0.2">
      <c r="A6" s="27"/>
    </row>
    <row r="7" spans="1:18" ht="12" customHeight="1" x14ac:dyDescent="0.2"/>
    <row r="8" spans="1:18" ht="15" x14ac:dyDescent="0.25">
      <c r="A8" s="28" t="s">
        <v>15</v>
      </c>
      <c r="I8" s="3"/>
    </row>
    <row r="9" spans="1:18" ht="16.5" x14ac:dyDescent="0.2">
      <c r="A9" s="29" t="s">
        <v>24</v>
      </c>
    </row>
    <row r="10" spans="1:18" ht="12" customHeight="1" x14ac:dyDescent="0.2">
      <c r="G10" s="75"/>
      <c r="H10" s="75"/>
      <c r="I10" s="75"/>
      <c r="K10" s="75"/>
      <c r="L10" s="75"/>
      <c r="N10" s="75"/>
      <c r="O10" s="75"/>
      <c r="P10" s="75"/>
    </row>
    <row r="11" spans="1:18" x14ac:dyDescent="0.2">
      <c r="A11" s="48" t="s">
        <v>9</v>
      </c>
      <c r="B11" s="49"/>
      <c r="C11" s="49"/>
      <c r="D11" s="49"/>
      <c r="E11" s="50"/>
      <c r="F11" s="50"/>
      <c r="G11" s="50" t="s">
        <v>2</v>
      </c>
      <c r="H11" s="50" t="s">
        <v>3</v>
      </c>
      <c r="I11" s="50" t="s">
        <v>4</v>
      </c>
      <c r="J11" s="49"/>
      <c r="K11" s="47">
        <v>2020</v>
      </c>
      <c r="L11" s="51"/>
      <c r="M11" s="48"/>
      <c r="N11" s="46"/>
      <c r="O11" s="47">
        <v>2021</v>
      </c>
      <c r="P11" s="47"/>
    </row>
    <row r="12" spans="1:18" ht="6" customHeight="1" x14ac:dyDescent="0.2">
      <c r="A12" s="6"/>
      <c r="B12" s="6"/>
      <c r="C12" s="6"/>
      <c r="D12" s="6"/>
      <c r="E12" s="23"/>
      <c r="F12" s="23"/>
      <c r="G12" s="23"/>
      <c r="H12" s="23"/>
      <c r="I12" s="23"/>
      <c r="K12" s="23"/>
      <c r="L12" s="32"/>
      <c r="N12" s="32"/>
      <c r="O12" s="23"/>
      <c r="P12" s="32"/>
    </row>
    <row r="13" spans="1:18" s="1" customFormat="1" x14ac:dyDescent="0.2">
      <c r="A13" s="1" t="s">
        <v>11</v>
      </c>
      <c r="C13" s="8"/>
      <c r="E13" s="7"/>
      <c r="F13" s="8"/>
      <c r="G13" s="8">
        <v>3279</v>
      </c>
      <c r="H13" s="21">
        <f>H20</f>
        <v>4204.24</v>
      </c>
      <c r="I13" s="8">
        <f>G13+H13</f>
        <v>7483.24</v>
      </c>
      <c r="K13" s="61"/>
      <c r="L13" s="52"/>
      <c r="M13" s="53"/>
      <c r="N13" s="52"/>
      <c r="O13" s="61"/>
      <c r="P13" s="33">
        <v>0</v>
      </c>
    </row>
    <row r="14" spans="1:18" s="1" customFormat="1" x14ac:dyDescent="0.2">
      <c r="A14" s="1" t="s">
        <v>12</v>
      </c>
      <c r="C14" s="8"/>
      <c r="E14" s="7"/>
      <c r="F14" s="7"/>
      <c r="G14" s="7">
        <v>3279</v>
      </c>
      <c r="H14" s="10">
        <v>0</v>
      </c>
      <c r="I14" s="7">
        <v>3279</v>
      </c>
      <c r="K14" s="62">
        <v>60</v>
      </c>
      <c r="L14" s="54">
        <v>0</v>
      </c>
      <c r="M14" s="55"/>
      <c r="N14" s="54">
        <v>0</v>
      </c>
      <c r="O14" s="62">
        <v>40</v>
      </c>
      <c r="P14" s="34">
        <v>0</v>
      </c>
    </row>
    <row r="15" spans="1:18" x14ac:dyDescent="0.2">
      <c r="B15" s="2" t="s">
        <v>1</v>
      </c>
      <c r="C15" s="8"/>
      <c r="D15" s="3"/>
      <c r="E15" s="10"/>
      <c r="F15" s="10"/>
      <c r="G15" s="10">
        <v>2307.52</v>
      </c>
      <c r="H15" s="10">
        <v>0</v>
      </c>
      <c r="I15" s="9">
        <v>2307.52</v>
      </c>
      <c r="K15" s="63">
        <v>32</v>
      </c>
      <c r="L15" s="38"/>
      <c r="M15" s="56"/>
      <c r="N15" s="38"/>
      <c r="O15" s="63">
        <v>22</v>
      </c>
      <c r="P15" s="36"/>
      <c r="R15" s="3"/>
    </row>
    <row r="16" spans="1:18" x14ac:dyDescent="0.2">
      <c r="B16" s="2" t="s">
        <v>0</v>
      </c>
      <c r="C16" s="8"/>
      <c r="E16" s="10"/>
      <c r="F16" s="10"/>
      <c r="G16" s="10">
        <v>971.48</v>
      </c>
      <c r="H16" s="10">
        <v>0</v>
      </c>
      <c r="I16" s="9">
        <v>971.48</v>
      </c>
      <c r="K16" s="63">
        <v>35</v>
      </c>
      <c r="L16" s="38"/>
      <c r="M16" s="56"/>
      <c r="N16" s="38"/>
      <c r="O16" s="63">
        <v>18</v>
      </c>
      <c r="P16" s="38"/>
    </row>
    <row r="17" spans="1:16" x14ac:dyDescent="0.2">
      <c r="A17" s="1" t="s">
        <v>19</v>
      </c>
      <c r="B17" s="1"/>
      <c r="C17" s="8"/>
      <c r="E17" s="9"/>
      <c r="F17" s="9"/>
      <c r="G17" s="9"/>
      <c r="H17" s="9"/>
      <c r="I17" s="7"/>
      <c r="K17" s="64">
        <v>120</v>
      </c>
      <c r="L17" s="57"/>
      <c r="M17" s="55"/>
      <c r="N17" s="58"/>
      <c r="O17" s="64">
        <v>95</v>
      </c>
      <c r="P17" s="30"/>
    </row>
    <row r="18" spans="1:16" s="1" customFormat="1" x14ac:dyDescent="0.2">
      <c r="A18" s="1" t="s">
        <v>22</v>
      </c>
      <c r="C18" s="8"/>
      <c r="E18" s="7"/>
      <c r="F18" s="8"/>
      <c r="G18" s="8">
        <v>3279</v>
      </c>
      <c r="H18" s="21">
        <f>H25</f>
        <v>0</v>
      </c>
      <c r="I18" s="8">
        <f>G18+H18</f>
        <v>3279</v>
      </c>
      <c r="K18" s="61">
        <v>180</v>
      </c>
      <c r="L18" s="52">
        <v>0</v>
      </c>
      <c r="M18" s="53"/>
      <c r="N18" s="52">
        <v>0</v>
      </c>
      <c r="O18" s="61">
        <v>135</v>
      </c>
      <c r="P18" s="33">
        <v>0</v>
      </c>
    </row>
    <row r="19" spans="1:16" x14ac:dyDescent="0.2">
      <c r="B19" s="5"/>
      <c r="C19" s="8"/>
      <c r="E19" s="9"/>
      <c r="F19" s="9"/>
      <c r="G19" s="9"/>
      <c r="H19" s="9"/>
      <c r="I19" s="7"/>
      <c r="K19" s="65"/>
      <c r="L19" s="31"/>
      <c r="M19" s="37"/>
      <c r="N19" s="39"/>
      <c r="O19" s="65"/>
      <c r="P19" s="31"/>
    </row>
    <row r="20" spans="1:16" x14ac:dyDescent="0.2">
      <c r="A20" s="1" t="s">
        <v>13</v>
      </c>
      <c r="B20" s="5"/>
      <c r="C20" s="8"/>
      <c r="E20" s="9"/>
      <c r="F20" s="9"/>
      <c r="G20" s="9"/>
      <c r="H20" s="19">
        <f>SUM(H22:H24)</f>
        <v>4204.24</v>
      </c>
      <c r="I20" s="19">
        <f>H20</f>
        <v>4204.24</v>
      </c>
      <c r="K20" s="64"/>
      <c r="L20" s="57"/>
      <c r="M20" s="55"/>
      <c r="N20" s="58"/>
      <c r="O20" s="64"/>
      <c r="P20" s="30"/>
    </row>
    <row r="21" spans="1:16" s="1" customFormat="1" x14ac:dyDescent="0.2">
      <c r="A21" s="1" t="s">
        <v>12</v>
      </c>
      <c r="C21" s="8"/>
      <c r="E21" s="7"/>
      <c r="F21" s="7"/>
      <c r="G21" s="7">
        <v>3279</v>
      </c>
      <c r="H21" s="10">
        <v>0</v>
      </c>
      <c r="I21" s="7">
        <v>3279</v>
      </c>
      <c r="K21" s="62">
        <v>32</v>
      </c>
      <c r="L21" s="34"/>
      <c r="M21" s="35"/>
      <c r="N21" s="34"/>
      <c r="O21" s="62">
        <v>35</v>
      </c>
      <c r="P21" s="34">
        <v>0</v>
      </c>
    </row>
    <row r="22" spans="1:16" x14ac:dyDescent="0.2">
      <c r="B22" s="11" t="s">
        <v>5</v>
      </c>
      <c r="C22" s="8"/>
      <c r="E22" s="9"/>
      <c r="F22" s="9"/>
      <c r="G22" s="9"/>
      <c r="H22" s="20">
        <v>200</v>
      </c>
      <c r="I22" s="20">
        <f>H22</f>
        <v>200</v>
      </c>
      <c r="K22" s="63">
        <v>3</v>
      </c>
      <c r="L22" s="31"/>
      <c r="M22" s="37"/>
      <c r="N22" s="39"/>
      <c r="O22" s="63">
        <v>5</v>
      </c>
      <c r="P22" s="31"/>
    </row>
    <row r="23" spans="1:16" x14ac:dyDescent="0.2">
      <c r="B23" s="11" t="s">
        <v>6</v>
      </c>
      <c r="C23" s="8"/>
      <c r="E23" s="9"/>
      <c r="F23" s="9"/>
      <c r="G23" s="9"/>
      <c r="H23" s="20">
        <v>1623.38</v>
      </c>
      <c r="I23" s="20">
        <f t="shared" ref="I23:I24" si="0">H23</f>
        <v>1623.38</v>
      </c>
      <c r="K23" s="63">
        <v>9</v>
      </c>
      <c r="L23" s="31"/>
      <c r="M23" s="37"/>
      <c r="N23" s="39"/>
      <c r="O23" s="63">
        <v>9</v>
      </c>
      <c r="P23" s="31"/>
    </row>
    <row r="24" spans="1:16" x14ac:dyDescent="0.2">
      <c r="B24" s="11" t="s">
        <v>8</v>
      </c>
      <c r="C24" s="8"/>
      <c r="E24" s="9"/>
      <c r="F24" s="9"/>
      <c r="G24" s="9"/>
      <c r="H24" s="20">
        <v>2380.86</v>
      </c>
      <c r="I24" s="20">
        <f t="shared" si="0"/>
        <v>2380.86</v>
      </c>
      <c r="K24" s="63">
        <v>3</v>
      </c>
      <c r="L24" s="31"/>
      <c r="M24" s="37"/>
      <c r="N24" s="39"/>
      <c r="O24" s="63">
        <v>7</v>
      </c>
      <c r="P24" s="31"/>
    </row>
    <row r="25" spans="1:16" ht="30.75" customHeight="1" x14ac:dyDescent="0.2">
      <c r="A25" s="72"/>
      <c r="B25" s="76" t="s">
        <v>20</v>
      </c>
      <c r="C25" s="76"/>
      <c r="D25" s="76"/>
      <c r="E25" s="76"/>
      <c r="F25" s="76"/>
      <c r="G25" s="76"/>
      <c r="H25" s="76"/>
      <c r="I25" s="76"/>
      <c r="J25" s="76"/>
      <c r="K25" s="69">
        <v>3</v>
      </c>
      <c r="L25" s="70"/>
      <c r="M25" s="71"/>
      <c r="N25" s="70"/>
      <c r="O25" s="69">
        <v>3</v>
      </c>
      <c r="P25" s="31"/>
    </row>
    <row r="26" spans="1:16" x14ac:dyDescent="0.2">
      <c r="B26" s="11" t="s">
        <v>16</v>
      </c>
      <c r="C26" s="8"/>
      <c r="E26" s="9"/>
      <c r="F26" s="9"/>
      <c r="G26" s="9"/>
      <c r="H26" s="20"/>
      <c r="I26" s="20"/>
      <c r="K26" s="63">
        <v>16</v>
      </c>
      <c r="L26" s="31"/>
      <c r="M26" s="37"/>
      <c r="N26" s="39"/>
      <c r="O26" s="63">
        <v>6</v>
      </c>
      <c r="P26" s="31"/>
    </row>
    <row r="27" spans="1:16" x14ac:dyDescent="0.2">
      <c r="B27" s="11" t="s">
        <v>17</v>
      </c>
      <c r="C27" s="8"/>
      <c r="E27" s="9"/>
      <c r="F27" s="9"/>
      <c r="G27" s="9"/>
      <c r="H27" s="20"/>
      <c r="I27" s="20"/>
      <c r="K27" s="63">
        <v>11</v>
      </c>
      <c r="L27" s="31"/>
      <c r="M27" s="37"/>
      <c r="N27" s="39"/>
      <c r="O27" s="63">
        <v>14</v>
      </c>
      <c r="P27" s="31"/>
    </row>
    <row r="28" spans="1:16" x14ac:dyDescent="0.2">
      <c r="A28" s="1" t="s">
        <v>19</v>
      </c>
      <c r="B28" s="12"/>
      <c r="C28" s="13"/>
      <c r="D28" s="12"/>
      <c r="E28" s="6"/>
      <c r="F28" s="15"/>
      <c r="G28" s="14">
        <v>210.46</v>
      </c>
      <c r="H28" s="15"/>
      <c r="I28" s="14">
        <v>211.35745</v>
      </c>
      <c r="K28" s="62">
        <v>5</v>
      </c>
      <c r="L28" s="40"/>
      <c r="M28" s="37"/>
      <c r="N28" s="40"/>
      <c r="O28" s="62">
        <v>15</v>
      </c>
      <c r="P28" s="40">
        <v>0</v>
      </c>
    </row>
    <row r="29" spans="1:16" x14ac:dyDescent="0.2">
      <c r="A29" s="1" t="s">
        <v>23</v>
      </c>
      <c r="B29" s="5"/>
      <c r="C29" s="8"/>
      <c r="E29" s="9"/>
      <c r="F29" s="9"/>
      <c r="G29" s="9"/>
      <c r="H29" s="19">
        <f>SUM(H31:H33)</f>
        <v>0</v>
      </c>
      <c r="I29" s="19">
        <f>H29</f>
        <v>0</v>
      </c>
      <c r="K29" s="64">
        <v>37</v>
      </c>
      <c r="L29" s="57"/>
      <c r="M29" s="55"/>
      <c r="N29" s="58"/>
      <c r="O29" s="64">
        <v>50</v>
      </c>
      <c r="P29" s="30"/>
    </row>
    <row r="30" spans="1:16" x14ac:dyDescent="0.2">
      <c r="B30" s="11"/>
      <c r="C30" s="8"/>
      <c r="E30" s="9"/>
      <c r="F30" s="9"/>
      <c r="G30" s="9"/>
      <c r="H30" s="20"/>
      <c r="I30" s="20"/>
      <c r="K30" s="63"/>
      <c r="L30" s="31"/>
      <c r="M30" s="37"/>
      <c r="N30" s="39"/>
      <c r="O30" s="63"/>
      <c r="P30" s="31"/>
    </row>
    <row r="31" spans="1:16" x14ac:dyDescent="0.2">
      <c r="A31" s="1" t="s">
        <v>18</v>
      </c>
      <c r="B31" s="12"/>
      <c r="C31" s="13"/>
      <c r="D31" s="12"/>
      <c r="E31" s="6"/>
      <c r="F31" s="15"/>
      <c r="G31" s="14">
        <v>210.46</v>
      </c>
      <c r="H31" s="15"/>
      <c r="I31" s="14">
        <v>211.35745</v>
      </c>
      <c r="K31" s="62">
        <v>1</v>
      </c>
      <c r="L31" s="40"/>
      <c r="M31" s="37"/>
      <c r="N31" s="40"/>
      <c r="O31" s="62">
        <v>2</v>
      </c>
      <c r="P31" s="40">
        <v>0</v>
      </c>
    </row>
    <row r="32" spans="1:16" ht="5.2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K32" s="66"/>
      <c r="L32" s="41"/>
      <c r="M32" s="41"/>
      <c r="N32" s="42"/>
      <c r="O32" s="66"/>
      <c r="P32" s="41"/>
    </row>
    <row r="33" spans="1:16" ht="0.95" customHeight="1" x14ac:dyDescent="0.2">
      <c r="A33" s="4"/>
      <c r="B33" s="4"/>
      <c r="C33" s="24"/>
      <c r="D33" s="4"/>
      <c r="E33" s="4"/>
      <c r="F33" s="25"/>
      <c r="G33" s="4"/>
      <c r="H33" s="26"/>
      <c r="I33" s="25"/>
      <c r="J33" s="4"/>
      <c r="K33" s="67"/>
      <c r="L33" s="15"/>
      <c r="M33" s="43"/>
      <c r="N33" s="44"/>
      <c r="O33" s="67"/>
      <c r="P33" s="15"/>
    </row>
    <row r="34" spans="1:16" s="1" customFormat="1" ht="12" customHeight="1" x14ac:dyDescent="0.2">
      <c r="A34" s="16" t="s">
        <v>10</v>
      </c>
      <c r="B34" s="16"/>
      <c r="C34" s="17"/>
      <c r="D34" s="16"/>
      <c r="E34" s="16"/>
      <c r="F34" s="17"/>
      <c r="G34" s="17" t="e">
        <f>G13+#REF!</f>
        <v>#REF!</v>
      </c>
      <c r="H34" s="22">
        <f>H13</f>
        <v>4204.24</v>
      </c>
      <c r="I34" s="17" t="e">
        <f>G34+H34</f>
        <v>#REF!</v>
      </c>
      <c r="J34" s="16"/>
      <c r="K34" s="68">
        <v>218</v>
      </c>
      <c r="L34" s="59"/>
      <c r="M34" s="60"/>
      <c r="N34" s="59"/>
      <c r="O34" s="68">
        <v>187</v>
      </c>
      <c r="P34" s="45"/>
    </row>
    <row r="35" spans="1:16" s="1" customFormat="1" ht="3.75" customHeight="1" x14ac:dyDescent="0.2">
      <c r="C35" s="8"/>
      <c r="E35" s="12"/>
      <c r="F35" s="8"/>
      <c r="G35" s="13"/>
      <c r="H35" s="13"/>
      <c r="I35" s="13"/>
      <c r="K35" s="13"/>
      <c r="L35" s="13"/>
      <c r="N35" s="13"/>
      <c r="O35" s="13"/>
      <c r="P35" s="13"/>
    </row>
    <row r="36" spans="1:16" s="72" customFormat="1" ht="12" customHeight="1" x14ac:dyDescent="0.25">
      <c r="A36" s="73" t="s">
        <v>14</v>
      </c>
      <c r="G36" s="74"/>
      <c r="I36" s="74"/>
      <c r="N36" s="74"/>
    </row>
    <row r="37" spans="1:16" s="72" customFormat="1" ht="12" customHeight="1" x14ac:dyDescent="0.25">
      <c r="A37" s="73" t="s">
        <v>21</v>
      </c>
      <c r="G37" s="74"/>
      <c r="I37" s="74"/>
      <c r="N37" s="74"/>
    </row>
    <row r="38" spans="1:16" x14ac:dyDescent="0.2">
      <c r="G38" s="3"/>
      <c r="I38" s="3"/>
      <c r="N38" s="3"/>
    </row>
    <row r="39" spans="1:16" x14ac:dyDescent="0.2">
      <c r="G39" s="3"/>
      <c r="I39" s="3"/>
      <c r="N39" s="3"/>
    </row>
    <row r="40" spans="1:16" x14ac:dyDescent="0.2">
      <c r="G40" s="3"/>
      <c r="I40" s="3"/>
      <c r="N40" s="3"/>
    </row>
    <row r="45" spans="1:16" x14ac:dyDescent="0.2">
      <c r="A45" s="18" t="s">
        <v>7</v>
      </c>
    </row>
  </sheetData>
  <mergeCells count="4">
    <mergeCell ref="G10:I10"/>
    <mergeCell ref="N10:P10"/>
    <mergeCell ref="K10:L10"/>
    <mergeCell ref="B25:J25"/>
  </mergeCells>
  <phoneticPr fontId="8" type="noConversion"/>
  <printOptions horizontalCentered="1"/>
  <pageMargins left="0.5" right="0.5" top="0.5" bottom="0.5" header="0.3" footer="0.3"/>
  <pageSetup orientation="portrait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O14" sqref="O14"/>
    </sheetView>
  </sheetViews>
  <sheetFormatPr defaultColWidth="8.85546875" defaultRowHeight="15" x14ac:dyDescent="0.25"/>
  <sheetData/>
  <phoneticPr fontId="8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179C6BA0-6B59-4862-972E-477D6D87E5DD}"/>
</file>

<file path=customXml/itemProps2.xml><?xml version="1.0" encoding="utf-8"?>
<ds:datastoreItem xmlns:ds="http://schemas.openxmlformats.org/officeDocument/2006/customXml" ds:itemID="{FEAE07A5-0345-40F9-ABF7-9CD212838B8A}"/>
</file>

<file path=customXml/itemProps3.xml><?xml version="1.0" encoding="utf-8"?>
<ds:datastoreItem xmlns:ds="http://schemas.openxmlformats.org/officeDocument/2006/customXml" ds:itemID="{870A5956-25B5-4325-8E82-304460A0E3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cofin arrangments</vt:lpstr>
      <vt:lpstr>Sheet1</vt:lpstr>
      <vt:lpstr>'cofin arrangments'!Print_Area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t15</dc:creator>
  <cp:lastModifiedBy>Amir</cp:lastModifiedBy>
  <cp:lastPrinted>2022-03-25T01:58:09Z</cp:lastPrinted>
  <dcterms:created xsi:type="dcterms:W3CDTF">2013-01-07T02:15:48Z</dcterms:created>
  <dcterms:modified xsi:type="dcterms:W3CDTF">2022-04-05T06:38:51Z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