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bookViews>
    <workbookView xWindow="-120" yWindow="-120" windowWidth="25440" windowHeight="15390" firstSheet="15" activeTab="15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A Commitments" sheetId="60" r:id="rId16"/>
  </sheets>
  <definedNames>
    <definedName name="a">#REF!</definedName>
    <definedName name="ad">#REF!</definedName>
    <definedName name="B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'TA Commitments'!$A$1:$N$1700</definedName>
    <definedName name="Print_Area_MI">#REF!</definedName>
    <definedName name="_xlnm.Print_Titles" localSheetId="12">'SE-Sov Approvals by Ctry'!$1:$5</definedName>
    <definedName name="_xlnm.Print_Titles" localSheetId="15">'TA Commitments'!$9:$9</definedName>
    <definedName name="TITLE">#N/A</definedName>
    <definedName name="w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693" i="60" l="1"/>
  <c r="K1692" i="60"/>
  <c r="K1691" i="60"/>
  <c r="K1690" i="60"/>
  <c r="M1689" i="60"/>
  <c r="I1689" i="60"/>
  <c r="G1689" i="60"/>
  <c r="E1689" i="60"/>
  <c r="K1688" i="60"/>
  <c r="K1687" i="60"/>
  <c r="K1686" i="60"/>
  <c r="M1685" i="60"/>
  <c r="I1685" i="60"/>
  <c r="G1685" i="60"/>
  <c r="E1685" i="60"/>
  <c r="K1685" i="60" s="1"/>
  <c r="K1684" i="60"/>
  <c r="K1683" i="60"/>
  <c r="K1682" i="60"/>
  <c r="K1681" i="60"/>
  <c r="K1680" i="60"/>
  <c r="K1679" i="60"/>
  <c r="K1678" i="60"/>
  <c r="K1677" i="60"/>
  <c r="K1676" i="60"/>
  <c r="K1675" i="60"/>
  <c r="K1674" i="60"/>
  <c r="M1673" i="60"/>
  <c r="I1673" i="60"/>
  <c r="G1673" i="60"/>
  <c r="E1673" i="60"/>
  <c r="K1673" i="60" s="1"/>
  <c r="K1672" i="60"/>
  <c r="K1671" i="60"/>
  <c r="K1670" i="60"/>
  <c r="K1669" i="60"/>
  <c r="K1668" i="60"/>
  <c r="K1667" i="60"/>
  <c r="K1666" i="60"/>
  <c r="K1665" i="60"/>
  <c r="K1664" i="60"/>
  <c r="M1663" i="60"/>
  <c r="I1663" i="60"/>
  <c r="G1663" i="60"/>
  <c r="E1663" i="60"/>
  <c r="K1662" i="60"/>
  <c r="K1661" i="60"/>
  <c r="K1660" i="60"/>
  <c r="M1659" i="60"/>
  <c r="I1659" i="60"/>
  <c r="G1659" i="60"/>
  <c r="E1659" i="60"/>
  <c r="K1658" i="60"/>
  <c r="K1657" i="60"/>
  <c r="K1656" i="60"/>
  <c r="M1655" i="60"/>
  <c r="I1655" i="60"/>
  <c r="G1655" i="60"/>
  <c r="E1655" i="60"/>
  <c r="K1654" i="60"/>
  <c r="K1653" i="60"/>
  <c r="K1652" i="60"/>
  <c r="K1651" i="60"/>
  <c r="K1650" i="60"/>
  <c r="K1649" i="60"/>
  <c r="M1648" i="60"/>
  <c r="I1648" i="60"/>
  <c r="G1648" i="60"/>
  <c r="E1648" i="60"/>
  <c r="K1647" i="60"/>
  <c r="K1646" i="60"/>
  <c r="K1645" i="60"/>
  <c r="K1644" i="60"/>
  <c r="K1643" i="60"/>
  <c r="K1642" i="60"/>
  <c r="K1641" i="60"/>
  <c r="M1640" i="60"/>
  <c r="I1640" i="60"/>
  <c r="G1640" i="60"/>
  <c r="E1640" i="60"/>
  <c r="K1639" i="60"/>
  <c r="M1638" i="60"/>
  <c r="M1633" i="60" s="1"/>
  <c r="I1638" i="60"/>
  <c r="G1638" i="60"/>
  <c r="G1633" i="60" s="1"/>
  <c r="E1638" i="60"/>
  <c r="K1637" i="60"/>
  <c r="K1636" i="60"/>
  <c r="K1635" i="60"/>
  <c r="M1634" i="60"/>
  <c r="I1634" i="60"/>
  <c r="G1634" i="60"/>
  <c r="E1634" i="60"/>
  <c r="K1634" i="60" s="1"/>
  <c r="K1632" i="60"/>
  <c r="K1631" i="60"/>
  <c r="K1630" i="60"/>
  <c r="K1629" i="60"/>
  <c r="K1628" i="60"/>
  <c r="K1627" i="60"/>
  <c r="K1626" i="60"/>
  <c r="M1625" i="60"/>
  <c r="I1625" i="60"/>
  <c r="G1625" i="60"/>
  <c r="E1625" i="60"/>
  <c r="K1625" i="60" s="1"/>
  <c r="K1624" i="60"/>
  <c r="K1623" i="60"/>
  <c r="K1622" i="60"/>
  <c r="K1621" i="60"/>
  <c r="K1620" i="60"/>
  <c r="M1619" i="60"/>
  <c r="I1619" i="60"/>
  <c r="G1619" i="60"/>
  <c r="K1619" i="60" s="1"/>
  <c r="E1619" i="60"/>
  <c r="K1618" i="60"/>
  <c r="K1617" i="60"/>
  <c r="M1616" i="60"/>
  <c r="I1616" i="60"/>
  <c r="G1616" i="60"/>
  <c r="E1616" i="60"/>
  <c r="K1615" i="60"/>
  <c r="M1614" i="60"/>
  <c r="I1614" i="60"/>
  <c r="G1614" i="60"/>
  <c r="E1614" i="60"/>
  <c r="K1614" i="60" s="1"/>
  <c r="K1613" i="60"/>
  <c r="M1612" i="60"/>
  <c r="I1612" i="60"/>
  <c r="G1612" i="60"/>
  <c r="E1612" i="60"/>
  <c r="K1611" i="60"/>
  <c r="M1610" i="60"/>
  <c r="I1610" i="60"/>
  <c r="G1610" i="60"/>
  <c r="E1610" i="60"/>
  <c r="K1609" i="60"/>
  <c r="K1608" i="60"/>
  <c r="K1607" i="60"/>
  <c r="K1606" i="60"/>
  <c r="M1605" i="60"/>
  <c r="I1605" i="60"/>
  <c r="G1605" i="60"/>
  <c r="E1605" i="60"/>
  <c r="K1604" i="60"/>
  <c r="K1603" i="60"/>
  <c r="K1602" i="60"/>
  <c r="K1601" i="60"/>
  <c r="K1600" i="60"/>
  <c r="K1599" i="60"/>
  <c r="M1598" i="60"/>
  <c r="I1598" i="60"/>
  <c r="G1598" i="60"/>
  <c r="E1598" i="60"/>
  <c r="K1597" i="60"/>
  <c r="K1596" i="60"/>
  <c r="K1595" i="60"/>
  <c r="K1594" i="60"/>
  <c r="M1593" i="60"/>
  <c r="I1593" i="60"/>
  <c r="G1593" i="60"/>
  <c r="E1593" i="60"/>
  <c r="K1592" i="60"/>
  <c r="K1591" i="60"/>
  <c r="K1590" i="60"/>
  <c r="K1589" i="60"/>
  <c r="K1588" i="60"/>
  <c r="M1587" i="60"/>
  <c r="I1587" i="60"/>
  <c r="G1587" i="60"/>
  <c r="E1587" i="60"/>
  <c r="K1585" i="60"/>
  <c r="K1584" i="60"/>
  <c r="K1583" i="60"/>
  <c r="K1582" i="60"/>
  <c r="M1581" i="60"/>
  <c r="I1581" i="60"/>
  <c r="G1581" i="60"/>
  <c r="E1581" i="60"/>
  <c r="K1580" i="60"/>
  <c r="K1579" i="60"/>
  <c r="K1578" i="60"/>
  <c r="M1577" i="60"/>
  <c r="I1577" i="60"/>
  <c r="G1577" i="60"/>
  <c r="E1577" i="60"/>
  <c r="K1576" i="60"/>
  <c r="K1575" i="60"/>
  <c r="M1574" i="60"/>
  <c r="I1574" i="60"/>
  <c r="G1574" i="60"/>
  <c r="E1574" i="60"/>
  <c r="K1573" i="60"/>
  <c r="M1572" i="60"/>
  <c r="I1572" i="60"/>
  <c r="G1572" i="60"/>
  <c r="E1572" i="60"/>
  <c r="K1571" i="60"/>
  <c r="M1570" i="60"/>
  <c r="I1570" i="60"/>
  <c r="G1570" i="60"/>
  <c r="E1570" i="60"/>
  <c r="K1569" i="60"/>
  <c r="K1568" i="60"/>
  <c r="M1567" i="60"/>
  <c r="I1567" i="60"/>
  <c r="G1567" i="60"/>
  <c r="E1567" i="60"/>
  <c r="K1566" i="60"/>
  <c r="M1565" i="60"/>
  <c r="I1565" i="60"/>
  <c r="G1565" i="60"/>
  <c r="E1565" i="60"/>
  <c r="K1564" i="60"/>
  <c r="K1563" i="60"/>
  <c r="K1562" i="60"/>
  <c r="K1561" i="60"/>
  <c r="M1560" i="60"/>
  <c r="M1556" i="60" s="1"/>
  <c r="I1560" i="60"/>
  <c r="G1560" i="60"/>
  <c r="E1560" i="60"/>
  <c r="K1559" i="60"/>
  <c r="K1558" i="60"/>
  <c r="M1557" i="60"/>
  <c r="I1557" i="60"/>
  <c r="G1557" i="60"/>
  <c r="E1557" i="60"/>
  <c r="K1555" i="60"/>
  <c r="K1554" i="60"/>
  <c r="K1553" i="60"/>
  <c r="K1552" i="60"/>
  <c r="M1551" i="60"/>
  <c r="I1551" i="60"/>
  <c r="G1551" i="60"/>
  <c r="E1551" i="60"/>
  <c r="K1550" i="60"/>
  <c r="K1549" i="60"/>
  <c r="K1548" i="60"/>
  <c r="K1547" i="60"/>
  <c r="M1546" i="60"/>
  <c r="I1546" i="60"/>
  <c r="G1546" i="60"/>
  <c r="E1546" i="60"/>
  <c r="K1545" i="60"/>
  <c r="K1544" i="60"/>
  <c r="K1543" i="60"/>
  <c r="M1542" i="60"/>
  <c r="I1542" i="60"/>
  <c r="G1542" i="60"/>
  <c r="E1542" i="60"/>
  <c r="K1541" i="60"/>
  <c r="M1540" i="60"/>
  <c r="I1540" i="60"/>
  <c r="G1540" i="60"/>
  <c r="E1540" i="60"/>
  <c r="K1539" i="60"/>
  <c r="M1538" i="60"/>
  <c r="I1538" i="60"/>
  <c r="G1538" i="60"/>
  <c r="E1538" i="60"/>
  <c r="K1537" i="60"/>
  <c r="M1536" i="60"/>
  <c r="I1536" i="60"/>
  <c r="G1536" i="60"/>
  <c r="E1536" i="60"/>
  <c r="K1535" i="60"/>
  <c r="K1534" i="60"/>
  <c r="K1533" i="60"/>
  <c r="K1532" i="60"/>
  <c r="M1531" i="60"/>
  <c r="I1531" i="60"/>
  <c r="G1531" i="60"/>
  <c r="E1531" i="60"/>
  <c r="K1530" i="60"/>
  <c r="K1529" i="60"/>
  <c r="M1528" i="60"/>
  <c r="I1528" i="60"/>
  <c r="G1528" i="60"/>
  <c r="E1528" i="60"/>
  <c r="K1527" i="60"/>
  <c r="K1526" i="60"/>
  <c r="K1525" i="60"/>
  <c r="M1524" i="60"/>
  <c r="I1524" i="60"/>
  <c r="G1524" i="60"/>
  <c r="E1524" i="60"/>
  <c r="K1523" i="60"/>
  <c r="K1522" i="60"/>
  <c r="M1521" i="60"/>
  <c r="I1521" i="60"/>
  <c r="G1521" i="60"/>
  <c r="E1521" i="60"/>
  <c r="E1520" i="60"/>
  <c r="K1519" i="60"/>
  <c r="K1518" i="60"/>
  <c r="K1517" i="60"/>
  <c r="K1516" i="60"/>
  <c r="K1515" i="60"/>
  <c r="M1514" i="60"/>
  <c r="I1514" i="60"/>
  <c r="G1514" i="60"/>
  <c r="E1514" i="60"/>
  <c r="K1513" i="60"/>
  <c r="K1512" i="60"/>
  <c r="K1511" i="60"/>
  <c r="M1510" i="60"/>
  <c r="I1510" i="60"/>
  <c r="G1510" i="60"/>
  <c r="E1510" i="60"/>
  <c r="K1510" i="60" s="1"/>
  <c r="K1509" i="60"/>
  <c r="K1508" i="60"/>
  <c r="K1507" i="60"/>
  <c r="K1506" i="60"/>
  <c r="K1505" i="60"/>
  <c r="K1504" i="60"/>
  <c r="M1503" i="60"/>
  <c r="I1503" i="60"/>
  <c r="G1503" i="60"/>
  <c r="E1503" i="60"/>
  <c r="K1502" i="60"/>
  <c r="K1501" i="60"/>
  <c r="K1500" i="60"/>
  <c r="K1499" i="60"/>
  <c r="M1498" i="60"/>
  <c r="I1498" i="60"/>
  <c r="G1498" i="60"/>
  <c r="E1498" i="60"/>
  <c r="K1497" i="60"/>
  <c r="K1496" i="60"/>
  <c r="K1495" i="60"/>
  <c r="K1494" i="60"/>
  <c r="M1493" i="60"/>
  <c r="K1493" i="60"/>
  <c r="I1493" i="60"/>
  <c r="G1493" i="60"/>
  <c r="E1493" i="60"/>
  <c r="K1492" i="60"/>
  <c r="K1491" i="60"/>
  <c r="K1490" i="60"/>
  <c r="K1489" i="60"/>
  <c r="K1488" i="60"/>
  <c r="K1487" i="60"/>
  <c r="K1486" i="60"/>
  <c r="K1485" i="60"/>
  <c r="M1484" i="60"/>
  <c r="I1484" i="60"/>
  <c r="G1484" i="60"/>
  <c r="E1484" i="60"/>
  <c r="K1483" i="60"/>
  <c r="K1482" i="60"/>
  <c r="K1481" i="60"/>
  <c r="K1480" i="60"/>
  <c r="M1479" i="60"/>
  <c r="I1479" i="60"/>
  <c r="G1479" i="60"/>
  <c r="E1479" i="60"/>
  <c r="K1478" i="60"/>
  <c r="K1477" i="60"/>
  <c r="M1476" i="60"/>
  <c r="I1476" i="60"/>
  <c r="G1476" i="60"/>
  <c r="E1476" i="60"/>
  <c r="K1475" i="60"/>
  <c r="K1474" i="60"/>
  <c r="K1473" i="60"/>
  <c r="K1472" i="60"/>
  <c r="K1471" i="60"/>
  <c r="M1470" i="60"/>
  <c r="I1470" i="60"/>
  <c r="I1469" i="60" s="1"/>
  <c r="G1470" i="60"/>
  <c r="E1470" i="60"/>
  <c r="K1468" i="60"/>
  <c r="M1467" i="60"/>
  <c r="M1466" i="60" s="1"/>
  <c r="I1467" i="60"/>
  <c r="G1467" i="60"/>
  <c r="E1467" i="60"/>
  <c r="E1466" i="60" s="1"/>
  <c r="I1466" i="60"/>
  <c r="K1465" i="60"/>
  <c r="K1464" i="60"/>
  <c r="K1463" i="60"/>
  <c r="M1462" i="60"/>
  <c r="I1462" i="60"/>
  <c r="G1462" i="60"/>
  <c r="E1462" i="60"/>
  <c r="K1461" i="60"/>
  <c r="M1460" i="60"/>
  <c r="I1460" i="60"/>
  <c r="G1460" i="60"/>
  <c r="E1460" i="60"/>
  <c r="K1459" i="60"/>
  <c r="M1458" i="60"/>
  <c r="I1458" i="60"/>
  <c r="G1458" i="60"/>
  <c r="E1458" i="60"/>
  <c r="K1457" i="60"/>
  <c r="K1456" i="60"/>
  <c r="M1455" i="60"/>
  <c r="I1455" i="60"/>
  <c r="G1455" i="60"/>
  <c r="E1455" i="60"/>
  <c r="K1454" i="60"/>
  <c r="M1453" i="60"/>
  <c r="I1453" i="60"/>
  <c r="G1453" i="60"/>
  <c r="G1447" i="60" s="1"/>
  <c r="E1453" i="60"/>
  <c r="K1452" i="60"/>
  <c r="M1451" i="60"/>
  <c r="I1451" i="60"/>
  <c r="G1451" i="60"/>
  <c r="E1451" i="60"/>
  <c r="K1450" i="60"/>
  <c r="K1449" i="60"/>
  <c r="M1448" i="60"/>
  <c r="M1447" i="60" s="1"/>
  <c r="I1448" i="60"/>
  <c r="G1448" i="60"/>
  <c r="E1448" i="60"/>
  <c r="K1446" i="60"/>
  <c r="K1445" i="60"/>
  <c r="K1444" i="60"/>
  <c r="K1443" i="60"/>
  <c r="K1442" i="60"/>
  <c r="M1441" i="60"/>
  <c r="I1441" i="60"/>
  <c r="G1441" i="60"/>
  <c r="E1441" i="60"/>
  <c r="K1440" i="60"/>
  <c r="K1439" i="60"/>
  <c r="M1438" i="60"/>
  <c r="I1438" i="60"/>
  <c r="G1438" i="60"/>
  <c r="E1438" i="60"/>
  <c r="K1437" i="60"/>
  <c r="K1436" i="60"/>
  <c r="K1435" i="60"/>
  <c r="M1434" i="60"/>
  <c r="I1434" i="60"/>
  <c r="G1434" i="60"/>
  <c r="E1434" i="60"/>
  <c r="K1433" i="60"/>
  <c r="K1432" i="60"/>
  <c r="M1431" i="60"/>
  <c r="I1431" i="60"/>
  <c r="G1431" i="60"/>
  <c r="E1431" i="60"/>
  <c r="K1430" i="60"/>
  <c r="M1429" i="60"/>
  <c r="I1429" i="60"/>
  <c r="G1429" i="60"/>
  <c r="E1429" i="60"/>
  <c r="K1428" i="60"/>
  <c r="K1427" i="60"/>
  <c r="K1426" i="60"/>
  <c r="M1425" i="60"/>
  <c r="I1425" i="60"/>
  <c r="G1425" i="60"/>
  <c r="E1425" i="60"/>
  <c r="K1424" i="60"/>
  <c r="K1423" i="60"/>
  <c r="K1422" i="60"/>
  <c r="K1421" i="60"/>
  <c r="K1420" i="60"/>
  <c r="M1419" i="60"/>
  <c r="I1419" i="60"/>
  <c r="G1419" i="60"/>
  <c r="E1419" i="60"/>
  <c r="K1418" i="60"/>
  <c r="M1417" i="60"/>
  <c r="I1417" i="60"/>
  <c r="G1417" i="60"/>
  <c r="E1417" i="60"/>
  <c r="K1416" i="60"/>
  <c r="K1415" i="60"/>
  <c r="M1414" i="60"/>
  <c r="I1414" i="60"/>
  <c r="G1414" i="60"/>
  <c r="E1414" i="60"/>
  <c r="K1413" i="60"/>
  <c r="K1412" i="60"/>
  <c r="M1411" i="60"/>
  <c r="I1411" i="60"/>
  <c r="G1411" i="60"/>
  <c r="E1411" i="60"/>
  <c r="K1410" i="60"/>
  <c r="K1409" i="60"/>
  <c r="K1408" i="60"/>
  <c r="K1407" i="60"/>
  <c r="M1406" i="60"/>
  <c r="M1405" i="60" s="1"/>
  <c r="I1406" i="60"/>
  <c r="G1406" i="60"/>
  <c r="E1406" i="60"/>
  <c r="G1405" i="60"/>
  <c r="K1404" i="60"/>
  <c r="K1403" i="60"/>
  <c r="K1402" i="60"/>
  <c r="K1401" i="60"/>
  <c r="K1400" i="60"/>
  <c r="K1399" i="60"/>
  <c r="M1398" i="60"/>
  <c r="I1398" i="60"/>
  <c r="G1398" i="60"/>
  <c r="E1398" i="60"/>
  <c r="K1397" i="60"/>
  <c r="K1396" i="60"/>
  <c r="K1395" i="60"/>
  <c r="K1394" i="60"/>
  <c r="K1393" i="60"/>
  <c r="K1392" i="60"/>
  <c r="M1391" i="60"/>
  <c r="I1391" i="60"/>
  <c r="G1391" i="60"/>
  <c r="E1391" i="60"/>
  <c r="K1390" i="60"/>
  <c r="K1389" i="60"/>
  <c r="K1388" i="60"/>
  <c r="K1387" i="60"/>
  <c r="K1386" i="60"/>
  <c r="M1385" i="60"/>
  <c r="I1385" i="60"/>
  <c r="G1385" i="60"/>
  <c r="E1385" i="60"/>
  <c r="K1384" i="60"/>
  <c r="M1383" i="60"/>
  <c r="I1383" i="60"/>
  <c r="G1383" i="60"/>
  <c r="E1383" i="60"/>
  <c r="K1382" i="60"/>
  <c r="K1381" i="60"/>
  <c r="K1380" i="60"/>
  <c r="M1379" i="60"/>
  <c r="I1379" i="60"/>
  <c r="G1379" i="60"/>
  <c r="E1379" i="60"/>
  <c r="K1378" i="60"/>
  <c r="K1377" i="60"/>
  <c r="K1376" i="60"/>
  <c r="M1375" i="60"/>
  <c r="I1375" i="60"/>
  <c r="G1375" i="60"/>
  <c r="E1375" i="60"/>
  <c r="K1375" i="60" s="1"/>
  <c r="K1374" i="60"/>
  <c r="K1373" i="60"/>
  <c r="K1372" i="60"/>
  <c r="K1371" i="60"/>
  <c r="K1370" i="60"/>
  <c r="K1369" i="60"/>
  <c r="K1368" i="60"/>
  <c r="K1367" i="60"/>
  <c r="K1366" i="60"/>
  <c r="M1365" i="60"/>
  <c r="I1365" i="60"/>
  <c r="G1365" i="60"/>
  <c r="K1365" i="60" s="1"/>
  <c r="E1365" i="60"/>
  <c r="K1364" i="60"/>
  <c r="K1363" i="60"/>
  <c r="K1362" i="60"/>
  <c r="K1361" i="60"/>
  <c r="K1360" i="60"/>
  <c r="M1359" i="60"/>
  <c r="I1359" i="60"/>
  <c r="I1350" i="60" s="1"/>
  <c r="G1359" i="60"/>
  <c r="E1359" i="60"/>
  <c r="K1358" i="60"/>
  <c r="M1357" i="60"/>
  <c r="I1357" i="60"/>
  <c r="G1357" i="60"/>
  <c r="E1357" i="60"/>
  <c r="K1356" i="60"/>
  <c r="K1355" i="60"/>
  <c r="K1354" i="60"/>
  <c r="K1353" i="60"/>
  <c r="K1352" i="60"/>
  <c r="M1351" i="60"/>
  <c r="I1351" i="60"/>
  <c r="G1351" i="60"/>
  <c r="E1351" i="60"/>
  <c r="K1351" i="60" s="1"/>
  <c r="K1349" i="60"/>
  <c r="K1348" i="60"/>
  <c r="K1347" i="60"/>
  <c r="K1346" i="60"/>
  <c r="K1345" i="60"/>
  <c r="K1344" i="60"/>
  <c r="M1343" i="60"/>
  <c r="I1343" i="60"/>
  <c r="G1343" i="60"/>
  <c r="E1343" i="60"/>
  <c r="K1342" i="60"/>
  <c r="K1341" i="60"/>
  <c r="K1340" i="60"/>
  <c r="M1339" i="60"/>
  <c r="I1339" i="60"/>
  <c r="G1339" i="60"/>
  <c r="E1339" i="60"/>
  <c r="K1338" i="60"/>
  <c r="K1337" i="60"/>
  <c r="K1336" i="60"/>
  <c r="K1335" i="60"/>
  <c r="K1334" i="60"/>
  <c r="M1333" i="60"/>
  <c r="I1333" i="60"/>
  <c r="G1333" i="60"/>
  <c r="E1333" i="60"/>
  <c r="K1332" i="60"/>
  <c r="M1331" i="60"/>
  <c r="I1331" i="60"/>
  <c r="G1331" i="60"/>
  <c r="E1331" i="60"/>
  <c r="K1331" i="60" s="1"/>
  <c r="K1330" i="60"/>
  <c r="K1329" i="60"/>
  <c r="M1328" i="60"/>
  <c r="I1328" i="60"/>
  <c r="G1328" i="60"/>
  <c r="E1328" i="60"/>
  <c r="K1327" i="60"/>
  <c r="K1326" i="60"/>
  <c r="K1325" i="60"/>
  <c r="M1324" i="60"/>
  <c r="I1324" i="60"/>
  <c r="G1324" i="60"/>
  <c r="E1324" i="60"/>
  <c r="K1323" i="60"/>
  <c r="K1322" i="60"/>
  <c r="K1321" i="60"/>
  <c r="K1320" i="60"/>
  <c r="K1319" i="60"/>
  <c r="M1318" i="60"/>
  <c r="I1318" i="60"/>
  <c r="G1318" i="60"/>
  <c r="E1318" i="60"/>
  <c r="K1317" i="60"/>
  <c r="K1316" i="60"/>
  <c r="K1315" i="60"/>
  <c r="K1314" i="60"/>
  <c r="K1313" i="60"/>
  <c r="K1312" i="60"/>
  <c r="K1311" i="60"/>
  <c r="K1310" i="60"/>
  <c r="K1309" i="60"/>
  <c r="M1308" i="60"/>
  <c r="I1308" i="60"/>
  <c r="G1308" i="60"/>
  <c r="E1308" i="60"/>
  <c r="K1307" i="60"/>
  <c r="K1306" i="60"/>
  <c r="K1305" i="60"/>
  <c r="K1304" i="60"/>
  <c r="M1303" i="60"/>
  <c r="I1303" i="60"/>
  <c r="G1303" i="60"/>
  <c r="E1303" i="60"/>
  <c r="K1303" i="60" s="1"/>
  <c r="K1302" i="60"/>
  <c r="K1301" i="60"/>
  <c r="K1300" i="60"/>
  <c r="K1299" i="60"/>
  <c r="K1298" i="60"/>
  <c r="K1297" i="60"/>
  <c r="M1296" i="60"/>
  <c r="I1296" i="60"/>
  <c r="G1296" i="60"/>
  <c r="E1296" i="60"/>
  <c r="K1294" i="60"/>
  <c r="M1293" i="60"/>
  <c r="M1292" i="60" s="1"/>
  <c r="I1293" i="60"/>
  <c r="I1292" i="60" s="1"/>
  <c r="G1293" i="60"/>
  <c r="G1292" i="60" s="1"/>
  <c r="E1293" i="60"/>
  <c r="E1292" i="60" s="1"/>
  <c r="K1290" i="60"/>
  <c r="K1289" i="60"/>
  <c r="K1288" i="60"/>
  <c r="M1287" i="60"/>
  <c r="I1287" i="60"/>
  <c r="G1287" i="60"/>
  <c r="E1287" i="60"/>
  <c r="K1286" i="60"/>
  <c r="K1285" i="60"/>
  <c r="K1284" i="60"/>
  <c r="M1283" i="60"/>
  <c r="I1283" i="60"/>
  <c r="G1283" i="60"/>
  <c r="E1283" i="60"/>
  <c r="K1282" i="60"/>
  <c r="M1281" i="60"/>
  <c r="I1281" i="60"/>
  <c r="G1281" i="60"/>
  <c r="E1281" i="60"/>
  <c r="K1280" i="60"/>
  <c r="M1279" i="60"/>
  <c r="I1279" i="60"/>
  <c r="G1279" i="60"/>
  <c r="E1279" i="60"/>
  <c r="K1278" i="60"/>
  <c r="M1277" i="60"/>
  <c r="I1277" i="60"/>
  <c r="G1277" i="60"/>
  <c r="E1277" i="60"/>
  <c r="K1276" i="60"/>
  <c r="K1275" i="60"/>
  <c r="M1274" i="60"/>
  <c r="I1274" i="60"/>
  <c r="G1274" i="60"/>
  <c r="E1274" i="60"/>
  <c r="K1273" i="60"/>
  <c r="M1272" i="60"/>
  <c r="I1272" i="60"/>
  <c r="G1272" i="60"/>
  <c r="E1272" i="60"/>
  <c r="K1271" i="60"/>
  <c r="K1270" i="60"/>
  <c r="K1269" i="60"/>
  <c r="K1268" i="60"/>
  <c r="K1267" i="60"/>
  <c r="M1266" i="60"/>
  <c r="I1266" i="60"/>
  <c r="G1266" i="60"/>
  <c r="E1266" i="60"/>
  <c r="K1265" i="60"/>
  <c r="K1264" i="60"/>
  <c r="K1263" i="60"/>
  <c r="K1262" i="60"/>
  <c r="M1261" i="60"/>
  <c r="I1261" i="60"/>
  <c r="G1261" i="60"/>
  <c r="E1261" i="60"/>
  <c r="K1261" i="60" s="1"/>
  <c r="K1260" i="60"/>
  <c r="K1259" i="60"/>
  <c r="M1258" i="60"/>
  <c r="I1258" i="60"/>
  <c r="G1258" i="60"/>
  <c r="E1258" i="60"/>
  <c r="K1257" i="60"/>
  <c r="K1256" i="60"/>
  <c r="K1255" i="60"/>
  <c r="K1254" i="60"/>
  <c r="M1253" i="60"/>
  <c r="I1253" i="60"/>
  <c r="G1253" i="60"/>
  <c r="E1253" i="60"/>
  <c r="E1252" i="60" s="1"/>
  <c r="K1251" i="60"/>
  <c r="K1250" i="60"/>
  <c r="K1249" i="60"/>
  <c r="K1248" i="60"/>
  <c r="M1247" i="60"/>
  <c r="I1247" i="60"/>
  <c r="G1247" i="60"/>
  <c r="E1247" i="60"/>
  <c r="K1246" i="60"/>
  <c r="K1245" i="60"/>
  <c r="K1244" i="60"/>
  <c r="M1243" i="60"/>
  <c r="I1243" i="60"/>
  <c r="G1243" i="60"/>
  <c r="E1243" i="60"/>
  <c r="K1242" i="60"/>
  <c r="K1241" i="60"/>
  <c r="K1240" i="60"/>
  <c r="M1239" i="60"/>
  <c r="I1239" i="60"/>
  <c r="G1239" i="60"/>
  <c r="E1239" i="60"/>
  <c r="K1238" i="60"/>
  <c r="M1237" i="60"/>
  <c r="I1237" i="60"/>
  <c r="G1237" i="60"/>
  <c r="E1237" i="60"/>
  <c r="K1236" i="60"/>
  <c r="K1235" i="60"/>
  <c r="K1234" i="60"/>
  <c r="M1233" i="60"/>
  <c r="I1233" i="60"/>
  <c r="G1233" i="60"/>
  <c r="E1233" i="60"/>
  <c r="K1232" i="60"/>
  <c r="M1231" i="60"/>
  <c r="I1231" i="60"/>
  <c r="G1231" i="60"/>
  <c r="E1231" i="60"/>
  <c r="K1230" i="60"/>
  <c r="K1229" i="60"/>
  <c r="K1228" i="60"/>
  <c r="K1227" i="60"/>
  <c r="K1226" i="60"/>
  <c r="K1225" i="60"/>
  <c r="K1224" i="60"/>
  <c r="K1223" i="60"/>
  <c r="M1222" i="60"/>
  <c r="I1222" i="60"/>
  <c r="G1222" i="60"/>
  <c r="E1222" i="60"/>
  <c r="K1221" i="60"/>
  <c r="K1220" i="60"/>
  <c r="K1219" i="60"/>
  <c r="K1218" i="60"/>
  <c r="M1217" i="60"/>
  <c r="I1217" i="60"/>
  <c r="K1217" i="60" s="1"/>
  <c r="G1217" i="60"/>
  <c r="E1217" i="60"/>
  <c r="K1216" i="60"/>
  <c r="M1215" i="60"/>
  <c r="M1208" i="60" s="1"/>
  <c r="I1215" i="60"/>
  <c r="G1215" i="60"/>
  <c r="E1215" i="60"/>
  <c r="K1214" i="60"/>
  <c r="K1213" i="60"/>
  <c r="K1212" i="60"/>
  <c r="K1211" i="60"/>
  <c r="K1210" i="60"/>
  <c r="M1209" i="60"/>
  <c r="I1209" i="60"/>
  <c r="G1209" i="60"/>
  <c r="E1209" i="60"/>
  <c r="E1208" i="60" s="1"/>
  <c r="K1207" i="60"/>
  <c r="K1206" i="60"/>
  <c r="K1205" i="60"/>
  <c r="K1204" i="60"/>
  <c r="M1203" i="60"/>
  <c r="I1203" i="60"/>
  <c r="G1203" i="60"/>
  <c r="E1203" i="60"/>
  <c r="K1202" i="60"/>
  <c r="K1201" i="60"/>
  <c r="K1200" i="60"/>
  <c r="M1199" i="60"/>
  <c r="I1199" i="60"/>
  <c r="G1199" i="60"/>
  <c r="E1199" i="60"/>
  <c r="K1198" i="60"/>
  <c r="M1197" i="60"/>
  <c r="I1197" i="60"/>
  <c r="G1197" i="60"/>
  <c r="E1197" i="60"/>
  <c r="K1196" i="60"/>
  <c r="K1195" i="60"/>
  <c r="M1194" i="60"/>
  <c r="I1194" i="60"/>
  <c r="G1194" i="60"/>
  <c r="E1194" i="60"/>
  <c r="K1193" i="60"/>
  <c r="K1192" i="60"/>
  <c r="M1191" i="60"/>
  <c r="I1191" i="60"/>
  <c r="G1191" i="60"/>
  <c r="E1191" i="60"/>
  <c r="K1190" i="60"/>
  <c r="M1189" i="60"/>
  <c r="I1189" i="60"/>
  <c r="G1189" i="60"/>
  <c r="E1189" i="60"/>
  <c r="K1188" i="60"/>
  <c r="K1187" i="60"/>
  <c r="K1186" i="60"/>
  <c r="M1185" i="60"/>
  <c r="I1185" i="60"/>
  <c r="G1185" i="60"/>
  <c r="E1185" i="60"/>
  <c r="K1185" i="60" s="1"/>
  <c r="K1184" i="60"/>
  <c r="M1183" i="60"/>
  <c r="I1183" i="60"/>
  <c r="G1183" i="60"/>
  <c r="E1183" i="60"/>
  <c r="K1182" i="60"/>
  <c r="K1181" i="60"/>
  <c r="M1180" i="60"/>
  <c r="M1179" i="60" s="1"/>
  <c r="I1180" i="60"/>
  <c r="G1180" i="60"/>
  <c r="E1180" i="60"/>
  <c r="G1179" i="60"/>
  <c r="K1178" i="60"/>
  <c r="K1177" i="60"/>
  <c r="K1176" i="60"/>
  <c r="K1175" i="60"/>
  <c r="K1174" i="60"/>
  <c r="K1173" i="60"/>
  <c r="K1172" i="60"/>
  <c r="K1171" i="60"/>
  <c r="K1170" i="60"/>
  <c r="K1169" i="60"/>
  <c r="K1168" i="60"/>
  <c r="M1167" i="60"/>
  <c r="I1167" i="60"/>
  <c r="G1167" i="60"/>
  <c r="E1167" i="60"/>
  <c r="K1166" i="60"/>
  <c r="K1165" i="60"/>
  <c r="K1164" i="60"/>
  <c r="K1163" i="60"/>
  <c r="M1162" i="60"/>
  <c r="I1162" i="60"/>
  <c r="G1162" i="60"/>
  <c r="E1162" i="60"/>
  <c r="K1161" i="60"/>
  <c r="M1160" i="60"/>
  <c r="I1160" i="60"/>
  <c r="G1160" i="60"/>
  <c r="E1160" i="60"/>
  <c r="K1160" i="60" s="1"/>
  <c r="K1159" i="60"/>
  <c r="K1158" i="60"/>
  <c r="K1157" i="60"/>
  <c r="K1156" i="60"/>
  <c r="M1155" i="60"/>
  <c r="I1155" i="60"/>
  <c r="G1155" i="60"/>
  <c r="E1155" i="60"/>
  <c r="K1154" i="60"/>
  <c r="K1153" i="60"/>
  <c r="K1152" i="60"/>
  <c r="K1151" i="60"/>
  <c r="M1150" i="60"/>
  <c r="I1150" i="60"/>
  <c r="G1150" i="60"/>
  <c r="E1150" i="60"/>
  <c r="K1150" i="60" s="1"/>
  <c r="K1149" i="60"/>
  <c r="K1148" i="60"/>
  <c r="K1147" i="60"/>
  <c r="K1146" i="60"/>
  <c r="K1145" i="60"/>
  <c r="M1144" i="60"/>
  <c r="I1144" i="60"/>
  <c r="G1144" i="60"/>
  <c r="E1144" i="60"/>
  <c r="K1143" i="60"/>
  <c r="K1142" i="60"/>
  <c r="K1141" i="60"/>
  <c r="K1140" i="60"/>
  <c r="K1139" i="60"/>
  <c r="K1138" i="60"/>
  <c r="K1137" i="60"/>
  <c r="K1136" i="60"/>
  <c r="M1135" i="60"/>
  <c r="I1135" i="60"/>
  <c r="G1135" i="60"/>
  <c r="E1135" i="60"/>
  <c r="K1134" i="60"/>
  <c r="K1133" i="60"/>
  <c r="M1132" i="60"/>
  <c r="I1132" i="60"/>
  <c r="G1132" i="60"/>
  <c r="E1132" i="60"/>
  <c r="K1131" i="60"/>
  <c r="K1130" i="60"/>
  <c r="K1129" i="60"/>
  <c r="K1128" i="60"/>
  <c r="K1127" i="60"/>
  <c r="K1126" i="60"/>
  <c r="M1125" i="60"/>
  <c r="I1125" i="60"/>
  <c r="G1125" i="60"/>
  <c r="G1124" i="60" s="1"/>
  <c r="E1125" i="60"/>
  <c r="K1123" i="60"/>
  <c r="K1122" i="60"/>
  <c r="K1121" i="60"/>
  <c r="K1120" i="60"/>
  <c r="K1119" i="60"/>
  <c r="M1118" i="60"/>
  <c r="I1118" i="60"/>
  <c r="G1118" i="60"/>
  <c r="E1118" i="60"/>
  <c r="K1117" i="60"/>
  <c r="K1116" i="60"/>
  <c r="M1115" i="60"/>
  <c r="I1115" i="60"/>
  <c r="G1115" i="60"/>
  <c r="E1115" i="60"/>
  <c r="K1114" i="60"/>
  <c r="M1113" i="60"/>
  <c r="I1113" i="60"/>
  <c r="G1113" i="60"/>
  <c r="E1113" i="60"/>
  <c r="K1112" i="60"/>
  <c r="M1111" i="60"/>
  <c r="I1111" i="60"/>
  <c r="G1111" i="60"/>
  <c r="E1111" i="60"/>
  <c r="K1110" i="60"/>
  <c r="K1109" i="60"/>
  <c r="M1108" i="60"/>
  <c r="I1108" i="60"/>
  <c r="G1108" i="60"/>
  <c r="E1108" i="60"/>
  <c r="K1107" i="60"/>
  <c r="M1106" i="60"/>
  <c r="I1106" i="60"/>
  <c r="G1106" i="60"/>
  <c r="E1106" i="60"/>
  <c r="K1105" i="60"/>
  <c r="K1104" i="60"/>
  <c r="K1103" i="60"/>
  <c r="K1102" i="60"/>
  <c r="K1101" i="60"/>
  <c r="K1100" i="60"/>
  <c r="K1099" i="60"/>
  <c r="M1098" i="60"/>
  <c r="I1098" i="60"/>
  <c r="G1098" i="60"/>
  <c r="E1098" i="60"/>
  <c r="K1097" i="60"/>
  <c r="K1096" i="60"/>
  <c r="K1095" i="60"/>
  <c r="K1094" i="60"/>
  <c r="M1093" i="60"/>
  <c r="I1093" i="60"/>
  <c r="G1093" i="60"/>
  <c r="E1093" i="60"/>
  <c r="K1092" i="60"/>
  <c r="M1091" i="60"/>
  <c r="M1088" i="60" s="1"/>
  <c r="I1091" i="60"/>
  <c r="G1091" i="60"/>
  <c r="E1091" i="60"/>
  <c r="K1090" i="60"/>
  <c r="M1089" i="60"/>
  <c r="I1089" i="60"/>
  <c r="G1089" i="60"/>
  <c r="E1089" i="60"/>
  <c r="K1087" i="60"/>
  <c r="K1086" i="60"/>
  <c r="K1085" i="60"/>
  <c r="K1084" i="60"/>
  <c r="K1083" i="60"/>
  <c r="M1082" i="60"/>
  <c r="I1082" i="60"/>
  <c r="G1082" i="60"/>
  <c r="E1082" i="60"/>
  <c r="K1081" i="60"/>
  <c r="K1080" i="60"/>
  <c r="K1079" i="60"/>
  <c r="K1078" i="60"/>
  <c r="M1077" i="60"/>
  <c r="I1077" i="60"/>
  <c r="G1077" i="60"/>
  <c r="E1077" i="60"/>
  <c r="K1076" i="60"/>
  <c r="K1075" i="60"/>
  <c r="M1074" i="60"/>
  <c r="I1074" i="60"/>
  <c r="G1074" i="60"/>
  <c r="E1074" i="60"/>
  <c r="K1073" i="60"/>
  <c r="M1072" i="60"/>
  <c r="I1072" i="60"/>
  <c r="G1072" i="60"/>
  <c r="E1072" i="60"/>
  <c r="K1071" i="60"/>
  <c r="K1070" i="60"/>
  <c r="K1069" i="60"/>
  <c r="M1068" i="60"/>
  <c r="I1068" i="60"/>
  <c r="G1068" i="60"/>
  <c r="E1068" i="60"/>
  <c r="K1067" i="60"/>
  <c r="K1066" i="60"/>
  <c r="K1065" i="60"/>
  <c r="K1064" i="60"/>
  <c r="M1063" i="60"/>
  <c r="I1063" i="60"/>
  <c r="G1063" i="60"/>
  <c r="E1063" i="60"/>
  <c r="K1062" i="60"/>
  <c r="K1061" i="60"/>
  <c r="K1060" i="60"/>
  <c r="K1059" i="60"/>
  <c r="K1058" i="60"/>
  <c r="K1057" i="60"/>
  <c r="K1056" i="60"/>
  <c r="K1055" i="60"/>
  <c r="K1054" i="60"/>
  <c r="K1053" i="60"/>
  <c r="M1052" i="60"/>
  <c r="I1052" i="60"/>
  <c r="G1052" i="60"/>
  <c r="E1052" i="60"/>
  <c r="K1051" i="60"/>
  <c r="K1050" i="60"/>
  <c r="K1049" i="60"/>
  <c r="K1048" i="60"/>
  <c r="M1047" i="60"/>
  <c r="I1047" i="60"/>
  <c r="G1047" i="60"/>
  <c r="E1047" i="60"/>
  <c r="K1046" i="60"/>
  <c r="M1045" i="60"/>
  <c r="I1045" i="60"/>
  <c r="G1045" i="60"/>
  <c r="E1045" i="60"/>
  <c r="K1044" i="60"/>
  <c r="K1043" i="60"/>
  <c r="K1042" i="60"/>
  <c r="K1041" i="60"/>
  <c r="K1040" i="60"/>
  <c r="K1039" i="60"/>
  <c r="K1038" i="60"/>
  <c r="K1037" i="60"/>
  <c r="M1036" i="60"/>
  <c r="I1036" i="60"/>
  <c r="G1036" i="60"/>
  <c r="E1036" i="60"/>
  <c r="K1033" i="60"/>
  <c r="K1032" i="60"/>
  <c r="K1031" i="60"/>
  <c r="K1030" i="60"/>
  <c r="K1029" i="60"/>
  <c r="M1028" i="60"/>
  <c r="I1028" i="60"/>
  <c r="G1028" i="60"/>
  <c r="E1028" i="60"/>
  <c r="K1027" i="60"/>
  <c r="K1026" i="60"/>
  <c r="M1025" i="60"/>
  <c r="I1025" i="60"/>
  <c r="G1025" i="60"/>
  <c r="E1025" i="60"/>
  <c r="K1025" i="60" s="1"/>
  <c r="K1024" i="60"/>
  <c r="K1023" i="60"/>
  <c r="K1022" i="60"/>
  <c r="K1021" i="60"/>
  <c r="M1020" i="60"/>
  <c r="I1020" i="60"/>
  <c r="G1020" i="60"/>
  <c r="E1020" i="60"/>
  <c r="K1019" i="60"/>
  <c r="M1018" i="60"/>
  <c r="I1018" i="60"/>
  <c r="G1018" i="60"/>
  <c r="E1018" i="60"/>
  <c r="K1017" i="60"/>
  <c r="K1016" i="60"/>
  <c r="K1015" i="60"/>
  <c r="M1014" i="60"/>
  <c r="I1014" i="60"/>
  <c r="G1014" i="60"/>
  <c r="E1014" i="60"/>
  <c r="K1013" i="60"/>
  <c r="M1012" i="60"/>
  <c r="I1012" i="60"/>
  <c r="G1012" i="60"/>
  <c r="E1012" i="60"/>
  <c r="K1011" i="60"/>
  <c r="K1010" i="60"/>
  <c r="K1009" i="60"/>
  <c r="K1008" i="60"/>
  <c r="K1007" i="60"/>
  <c r="K1006" i="60"/>
  <c r="M1005" i="60"/>
  <c r="I1005" i="60"/>
  <c r="G1005" i="60"/>
  <c r="E1005" i="60"/>
  <c r="K1004" i="60"/>
  <c r="K1003" i="60"/>
  <c r="K1002" i="60"/>
  <c r="K1001" i="60"/>
  <c r="M1000" i="60"/>
  <c r="I1000" i="60"/>
  <c r="G1000" i="60"/>
  <c r="E1000" i="60"/>
  <c r="K999" i="60"/>
  <c r="K998" i="60"/>
  <c r="M997" i="60"/>
  <c r="I997" i="60"/>
  <c r="G997" i="60"/>
  <c r="E997" i="60"/>
  <c r="K997" i="60" s="1"/>
  <c r="K996" i="60"/>
  <c r="K995" i="60"/>
  <c r="M994" i="60"/>
  <c r="I994" i="60"/>
  <c r="G994" i="60"/>
  <c r="E994" i="60"/>
  <c r="K992" i="60"/>
  <c r="K991" i="60"/>
  <c r="K990" i="60"/>
  <c r="K989" i="60"/>
  <c r="M988" i="60"/>
  <c r="I988" i="60"/>
  <c r="G988" i="60"/>
  <c r="E988" i="60"/>
  <c r="K987" i="60"/>
  <c r="M986" i="60"/>
  <c r="I986" i="60"/>
  <c r="G986" i="60"/>
  <c r="E986" i="60"/>
  <c r="K985" i="60"/>
  <c r="K984" i="60"/>
  <c r="K983" i="60"/>
  <c r="M982" i="60"/>
  <c r="I982" i="60"/>
  <c r="G982" i="60"/>
  <c r="E982" i="60"/>
  <c r="K981" i="60"/>
  <c r="M980" i="60"/>
  <c r="I980" i="60"/>
  <c r="G980" i="60"/>
  <c r="E980" i="60"/>
  <c r="K980" i="60" s="1"/>
  <c r="K979" i="60"/>
  <c r="K978" i="60"/>
  <c r="K977" i="60"/>
  <c r="M976" i="60"/>
  <c r="I976" i="60"/>
  <c r="G976" i="60"/>
  <c r="E976" i="60"/>
  <c r="K975" i="60"/>
  <c r="M974" i="60"/>
  <c r="I974" i="60"/>
  <c r="G974" i="60"/>
  <c r="E974" i="60"/>
  <c r="K974" i="60" s="1"/>
  <c r="K973" i="60"/>
  <c r="M972" i="60"/>
  <c r="I972" i="60"/>
  <c r="G972" i="60"/>
  <c r="E972" i="60"/>
  <c r="K971" i="60"/>
  <c r="K970" i="60"/>
  <c r="K969" i="60"/>
  <c r="K968" i="60"/>
  <c r="M967" i="60"/>
  <c r="I967" i="60"/>
  <c r="G967" i="60"/>
  <c r="E967" i="60"/>
  <c r="K966" i="60"/>
  <c r="K965" i="60"/>
  <c r="M964" i="60"/>
  <c r="I964" i="60"/>
  <c r="G964" i="60"/>
  <c r="E964" i="60"/>
  <c r="K963" i="60"/>
  <c r="M962" i="60"/>
  <c r="I962" i="60"/>
  <c r="G962" i="60"/>
  <c r="E962" i="60"/>
  <c r="K962" i="60" s="1"/>
  <c r="K960" i="60"/>
  <c r="K959" i="60"/>
  <c r="K958" i="60"/>
  <c r="K957" i="60"/>
  <c r="M956" i="60"/>
  <c r="I956" i="60"/>
  <c r="G956" i="60"/>
  <c r="E956" i="60"/>
  <c r="K956" i="60" s="1"/>
  <c r="K955" i="60"/>
  <c r="M954" i="60"/>
  <c r="I954" i="60"/>
  <c r="G954" i="60"/>
  <c r="E954" i="60"/>
  <c r="K953" i="60"/>
  <c r="K952" i="60"/>
  <c r="K951" i="60"/>
  <c r="K950" i="60"/>
  <c r="K949" i="60"/>
  <c r="M948" i="60"/>
  <c r="I948" i="60"/>
  <c r="G948" i="60"/>
  <c r="E948" i="60"/>
  <c r="K947" i="60"/>
  <c r="M946" i="60"/>
  <c r="I946" i="60"/>
  <c r="G946" i="60"/>
  <c r="E946" i="60"/>
  <c r="K945" i="60"/>
  <c r="K944" i="60"/>
  <c r="K943" i="60"/>
  <c r="K942" i="60"/>
  <c r="M941" i="60"/>
  <c r="I941" i="60"/>
  <c r="G941" i="60"/>
  <c r="E941" i="60"/>
  <c r="K940" i="60"/>
  <c r="M939" i="60"/>
  <c r="I939" i="60"/>
  <c r="G939" i="60"/>
  <c r="E939" i="60"/>
  <c r="K938" i="60"/>
  <c r="K937" i="60"/>
  <c r="K936" i="60"/>
  <c r="K935" i="60"/>
  <c r="M934" i="60"/>
  <c r="I934" i="60"/>
  <c r="G934" i="60"/>
  <c r="E934" i="60"/>
  <c r="K933" i="60"/>
  <c r="K932" i="60"/>
  <c r="K931" i="60"/>
  <c r="M930" i="60"/>
  <c r="I930" i="60"/>
  <c r="G930" i="60"/>
  <c r="E930" i="60"/>
  <c r="K929" i="60"/>
  <c r="M928" i="60"/>
  <c r="I928" i="60"/>
  <c r="G928" i="60"/>
  <c r="E928" i="60"/>
  <c r="K927" i="60"/>
  <c r="K926" i="60"/>
  <c r="M925" i="60"/>
  <c r="I925" i="60"/>
  <c r="G925" i="60"/>
  <c r="G924" i="60" s="1"/>
  <c r="E925" i="60"/>
  <c r="K923" i="60"/>
  <c r="K922" i="60"/>
  <c r="K921" i="60"/>
  <c r="K920" i="60"/>
  <c r="M919" i="60"/>
  <c r="I919" i="60"/>
  <c r="G919" i="60"/>
  <c r="E919" i="60"/>
  <c r="K918" i="60"/>
  <c r="M917" i="60"/>
  <c r="I917" i="60"/>
  <c r="G917" i="60"/>
  <c r="E917" i="60"/>
  <c r="K916" i="60"/>
  <c r="K915" i="60"/>
  <c r="K914" i="60"/>
  <c r="K913" i="60"/>
  <c r="M912" i="60"/>
  <c r="I912" i="60"/>
  <c r="G912" i="60"/>
  <c r="E912" i="60"/>
  <c r="K911" i="60"/>
  <c r="M910" i="60"/>
  <c r="I910" i="60"/>
  <c r="G910" i="60"/>
  <c r="E910" i="60"/>
  <c r="K909" i="60"/>
  <c r="K908" i="60"/>
  <c r="K907" i="60"/>
  <c r="M906" i="60"/>
  <c r="I906" i="60"/>
  <c r="G906" i="60"/>
  <c r="E906" i="60"/>
  <c r="K905" i="60"/>
  <c r="M904" i="60"/>
  <c r="I904" i="60"/>
  <c r="G904" i="60"/>
  <c r="E904" i="60"/>
  <c r="K903" i="60"/>
  <c r="K902" i="60"/>
  <c r="M901" i="60"/>
  <c r="I901" i="60"/>
  <c r="G901" i="60"/>
  <c r="E901" i="60"/>
  <c r="K900" i="60"/>
  <c r="K899" i="60"/>
  <c r="K898" i="60"/>
  <c r="K897" i="60"/>
  <c r="K896" i="60"/>
  <c r="M895" i="60"/>
  <c r="I895" i="60"/>
  <c r="G895" i="60"/>
  <c r="E895" i="60"/>
  <c r="K894" i="60"/>
  <c r="K893" i="60"/>
  <c r="M892" i="60"/>
  <c r="I892" i="60"/>
  <c r="G892" i="60"/>
  <c r="E892" i="60"/>
  <c r="K892" i="60" s="1"/>
  <c r="K891" i="60"/>
  <c r="M890" i="60"/>
  <c r="I890" i="60"/>
  <c r="G890" i="60"/>
  <c r="E890" i="60"/>
  <c r="K888" i="60"/>
  <c r="K887" i="60"/>
  <c r="K886" i="60"/>
  <c r="K885" i="60"/>
  <c r="M884" i="60"/>
  <c r="I884" i="60"/>
  <c r="G884" i="60"/>
  <c r="E884" i="60"/>
  <c r="K883" i="60"/>
  <c r="K882" i="60"/>
  <c r="K881" i="60"/>
  <c r="K880" i="60"/>
  <c r="M879" i="60"/>
  <c r="I879" i="60"/>
  <c r="G879" i="60"/>
  <c r="E879" i="60"/>
  <c r="K878" i="60"/>
  <c r="M877" i="60"/>
  <c r="I877" i="60"/>
  <c r="G877" i="60"/>
  <c r="E877" i="60"/>
  <c r="K876" i="60"/>
  <c r="K875" i="60"/>
  <c r="K874" i="60"/>
  <c r="M873" i="60"/>
  <c r="I873" i="60"/>
  <c r="G873" i="60"/>
  <c r="E873" i="60"/>
  <c r="K872" i="60"/>
  <c r="M871" i="60"/>
  <c r="I871" i="60"/>
  <c r="G871" i="60"/>
  <c r="E871" i="60"/>
  <c r="K870" i="60"/>
  <c r="K869" i="60"/>
  <c r="K868" i="60"/>
  <c r="K867" i="60"/>
  <c r="K866" i="60"/>
  <c r="K865" i="60"/>
  <c r="M864" i="60"/>
  <c r="I864" i="60"/>
  <c r="G864" i="60"/>
  <c r="E864" i="60"/>
  <c r="K863" i="60"/>
  <c r="K862" i="60"/>
  <c r="K861" i="60"/>
  <c r="K860" i="60"/>
  <c r="M859" i="60"/>
  <c r="I859" i="60"/>
  <c r="G859" i="60"/>
  <c r="E859" i="60"/>
  <c r="K858" i="60"/>
  <c r="M857" i="60"/>
  <c r="I857" i="60"/>
  <c r="G857" i="60"/>
  <c r="E857" i="60"/>
  <c r="K856" i="60"/>
  <c r="M855" i="60"/>
  <c r="I855" i="60"/>
  <c r="I854" i="60" s="1"/>
  <c r="G855" i="60"/>
  <c r="E855" i="60"/>
  <c r="K853" i="60"/>
  <c r="K852" i="60"/>
  <c r="K851" i="60"/>
  <c r="K850" i="60"/>
  <c r="M849" i="60"/>
  <c r="I849" i="60"/>
  <c r="K849" i="60" s="1"/>
  <c r="G849" i="60"/>
  <c r="E849" i="60"/>
  <c r="K848" i="60"/>
  <c r="M847" i="60"/>
  <c r="I847" i="60"/>
  <c r="G847" i="60"/>
  <c r="E847" i="60"/>
  <c r="K846" i="60"/>
  <c r="K845" i="60"/>
  <c r="K844" i="60"/>
  <c r="K843" i="60"/>
  <c r="K842" i="60"/>
  <c r="M841" i="60"/>
  <c r="I841" i="60"/>
  <c r="G841" i="60"/>
  <c r="E841" i="60"/>
  <c r="K840" i="60"/>
  <c r="M839" i="60"/>
  <c r="I839" i="60"/>
  <c r="G839" i="60"/>
  <c r="E839" i="60"/>
  <c r="K838" i="60"/>
  <c r="K837" i="60"/>
  <c r="K836" i="60"/>
  <c r="M835" i="60"/>
  <c r="I835" i="60"/>
  <c r="G835" i="60"/>
  <c r="E835" i="60"/>
  <c r="K834" i="60"/>
  <c r="M833" i="60"/>
  <c r="I833" i="60"/>
  <c r="G833" i="60"/>
  <c r="E833" i="60"/>
  <c r="K832" i="60"/>
  <c r="K831" i="60"/>
  <c r="K830" i="60"/>
  <c r="K829" i="60"/>
  <c r="K828" i="60"/>
  <c r="K827" i="60"/>
  <c r="K826" i="60"/>
  <c r="M825" i="60"/>
  <c r="I825" i="60"/>
  <c r="G825" i="60"/>
  <c r="E825" i="60"/>
  <c r="K825" i="60" s="1"/>
  <c r="K824" i="60"/>
  <c r="K823" i="60"/>
  <c r="K822" i="60"/>
  <c r="M821" i="60"/>
  <c r="I821" i="60"/>
  <c r="G821" i="60"/>
  <c r="E821" i="60"/>
  <c r="K821" i="60" s="1"/>
  <c r="K820" i="60"/>
  <c r="K819" i="60"/>
  <c r="M818" i="60"/>
  <c r="I818" i="60"/>
  <c r="G818" i="60"/>
  <c r="E818" i="60"/>
  <c r="K817" i="60"/>
  <c r="K816" i="60"/>
  <c r="M815" i="60"/>
  <c r="M814" i="60" s="1"/>
  <c r="I815" i="60"/>
  <c r="G815" i="60"/>
  <c r="E815" i="60"/>
  <c r="K813" i="60"/>
  <c r="K812" i="60"/>
  <c r="K811" i="60"/>
  <c r="K810" i="60"/>
  <c r="M809" i="60"/>
  <c r="I809" i="60"/>
  <c r="G809" i="60"/>
  <c r="E809" i="60"/>
  <c r="K808" i="60"/>
  <c r="K807" i="60"/>
  <c r="M806" i="60"/>
  <c r="I806" i="60"/>
  <c r="G806" i="60"/>
  <c r="E806" i="60"/>
  <c r="K805" i="60"/>
  <c r="M804" i="60"/>
  <c r="I804" i="60"/>
  <c r="G804" i="60"/>
  <c r="E804" i="60"/>
  <c r="K803" i="60"/>
  <c r="K802" i="60"/>
  <c r="K801" i="60"/>
  <c r="M800" i="60"/>
  <c r="I800" i="60"/>
  <c r="G800" i="60"/>
  <c r="E800" i="60"/>
  <c r="K799" i="60"/>
  <c r="M798" i="60"/>
  <c r="I798" i="60"/>
  <c r="G798" i="60"/>
  <c r="E798" i="60"/>
  <c r="K797" i="60"/>
  <c r="K796" i="60"/>
  <c r="K795" i="60"/>
  <c r="M794" i="60"/>
  <c r="I794" i="60"/>
  <c r="G794" i="60"/>
  <c r="E794" i="60"/>
  <c r="K793" i="60"/>
  <c r="M792" i="60"/>
  <c r="I792" i="60"/>
  <c r="G792" i="60"/>
  <c r="E792" i="60"/>
  <c r="K791" i="60"/>
  <c r="M790" i="60"/>
  <c r="I790" i="60"/>
  <c r="G790" i="60"/>
  <c r="E790" i="60"/>
  <c r="K788" i="60"/>
  <c r="K787" i="60"/>
  <c r="K786" i="60"/>
  <c r="M785" i="60"/>
  <c r="I785" i="60"/>
  <c r="G785" i="60"/>
  <c r="E785" i="60"/>
  <c r="K784" i="60"/>
  <c r="K783" i="60"/>
  <c r="K782" i="60"/>
  <c r="M781" i="60"/>
  <c r="I781" i="60"/>
  <c r="G781" i="60"/>
  <c r="E781" i="60"/>
  <c r="K780" i="60"/>
  <c r="M779" i="60"/>
  <c r="I779" i="60"/>
  <c r="G779" i="60"/>
  <c r="E779" i="60"/>
  <c r="K778" i="60"/>
  <c r="K777" i="60"/>
  <c r="M776" i="60"/>
  <c r="I776" i="60"/>
  <c r="G776" i="60"/>
  <c r="E776" i="60"/>
  <c r="K775" i="60"/>
  <c r="M774" i="60"/>
  <c r="I774" i="60"/>
  <c r="G774" i="60"/>
  <c r="E774" i="60"/>
  <c r="K773" i="60"/>
  <c r="K772" i="60"/>
  <c r="K771" i="60"/>
  <c r="M770" i="60"/>
  <c r="I770" i="60"/>
  <c r="G770" i="60"/>
  <c r="E770" i="60"/>
  <c r="K769" i="60"/>
  <c r="M768" i="60"/>
  <c r="I768" i="60"/>
  <c r="G768" i="60"/>
  <c r="E768" i="60"/>
  <c r="K767" i="60"/>
  <c r="M766" i="60"/>
  <c r="I766" i="60"/>
  <c r="G766" i="60"/>
  <c r="E766" i="60"/>
  <c r="K764" i="60"/>
  <c r="K763" i="60"/>
  <c r="K762" i="60"/>
  <c r="K761" i="60"/>
  <c r="M760" i="60"/>
  <c r="I760" i="60"/>
  <c r="G760" i="60"/>
  <c r="E760" i="60"/>
  <c r="K759" i="60"/>
  <c r="M758" i="60"/>
  <c r="I758" i="60"/>
  <c r="G758" i="60"/>
  <c r="E758" i="60"/>
  <c r="K757" i="60"/>
  <c r="K756" i="60"/>
  <c r="K755" i="60"/>
  <c r="M754" i="60"/>
  <c r="I754" i="60"/>
  <c r="G754" i="60"/>
  <c r="E754" i="60"/>
  <c r="K753" i="60"/>
  <c r="M752" i="60"/>
  <c r="I752" i="60"/>
  <c r="G752" i="60"/>
  <c r="E752" i="60"/>
  <c r="K752" i="60" s="1"/>
  <c r="K751" i="60"/>
  <c r="K750" i="60"/>
  <c r="K749" i="60"/>
  <c r="K748" i="60"/>
  <c r="M747" i="60"/>
  <c r="I747" i="60"/>
  <c r="G747" i="60"/>
  <c r="E747" i="60"/>
  <c r="K747" i="60" s="1"/>
  <c r="K746" i="60"/>
  <c r="M745" i="60"/>
  <c r="I745" i="60"/>
  <c r="G745" i="60"/>
  <c r="E745" i="60"/>
  <c r="K744" i="60"/>
  <c r="M743" i="60"/>
  <c r="I743" i="60"/>
  <c r="G743" i="60"/>
  <c r="E743" i="60"/>
  <c r="K742" i="60"/>
  <c r="K741" i="60"/>
  <c r="K740" i="60"/>
  <c r="M739" i="60"/>
  <c r="I739" i="60"/>
  <c r="G739" i="60"/>
  <c r="E739" i="60"/>
  <c r="K738" i="60"/>
  <c r="M737" i="60"/>
  <c r="I737" i="60"/>
  <c r="I733" i="60" s="1"/>
  <c r="G737" i="60"/>
  <c r="E737" i="60"/>
  <c r="K736" i="60"/>
  <c r="K735" i="60"/>
  <c r="M734" i="60"/>
  <c r="I734" i="60"/>
  <c r="G734" i="60"/>
  <c r="E734" i="60"/>
  <c r="K732" i="60"/>
  <c r="K731" i="60"/>
  <c r="K730" i="60"/>
  <c r="K729" i="60"/>
  <c r="K728" i="60"/>
  <c r="M727" i="60"/>
  <c r="I727" i="60"/>
  <c r="G727" i="60"/>
  <c r="E727" i="60"/>
  <c r="K726" i="60"/>
  <c r="K725" i="60"/>
  <c r="K724" i="60"/>
  <c r="M723" i="60"/>
  <c r="I723" i="60"/>
  <c r="G723" i="60"/>
  <c r="E723" i="60"/>
  <c r="K722" i="60"/>
  <c r="M721" i="60"/>
  <c r="I721" i="60"/>
  <c r="G721" i="60"/>
  <c r="E721" i="60"/>
  <c r="K720" i="60"/>
  <c r="K719" i="60"/>
  <c r="K718" i="60"/>
  <c r="M717" i="60"/>
  <c r="I717" i="60"/>
  <c r="G717" i="60"/>
  <c r="E717" i="60"/>
  <c r="K716" i="60"/>
  <c r="M715" i="60"/>
  <c r="I715" i="60"/>
  <c r="G715" i="60"/>
  <c r="E715" i="60"/>
  <c r="K714" i="60"/>
  <c r="M713" i="60"/>
  <c r="I713" i="60"/>
  <c r="K713" i="60" s="1"/>
  <c r="G713" i="60"/>
  <c r="E713" i="60"/>
  <c r="K712" i="60"/>
  <c r="K711" i="60"/>
  <c r="K710" i="60"/>
  <c r="K709" i="60"/>
  <c r="K708" i="60"/>
  <c r="M707" i="60"/>
  <c r="I707" i="60"/>
  <c r="G707" i="60"/>
  <c r="E707" i="60"/>
  <c r="K707" i="60" s="1"/>
  <c r="K706" i="60"/>
  <c r="K705" i="60"/>
  <c r="M704" i="60"/>
  <c r="I704" i="60"/>
  <c r="G704" i="60"/>
  <c r="E704" i="60"/>
  <c r="K703" i="60"/>
  <c r="M702" i="60"/>
  <c r="I702" i="60"/>
  <c r="G702" i="60"/>
  <c r="E702" i="60"/>
  <c r="K700" i="60"/>
  <c r="K699" i="60"/>
  <c r="K698" i="60"/>
  <c r="K697" i="60"/>
  <c r="K696" i="60"/>
  <c r="M695" i="60"/>
  <c r="I695" i="60"/>
  <c r="G695" i="60"/>
  <c r="E695" i="60"/>
  <c r="K694" i="60"/>
  <c r="M693" i="60"/>
  <c r="I693" i="60"/>
  <c r="G693" i="60"/>
  <c r="E693" i="60"/>
  <c r="K692" i="60"/>
  <c r="K691" i="60"/>
  <c r="K690" i="60"/>
  <c r="M689" i="60"/>
  <c r="I689" i="60"/>
  <c r="G689" i="60"/>
  <c r="E689" i="60"/>
  <c r="K688" i="60"/>
  <c r="M687" i="60"/>
  <c r="I687" i="60"/>
  <c r="G687" i="60"/>
  <c r="E687" i="60"/>
  <c r="K686" i="60"/>
  <c r="K685" i="60"/>
  <c r="K684" i="60"/>
  <c r="M683" i="60"/>
  <c r="I683" i="60"/>
  <c r="G683" i="60"/>
  <c r="E683" i="60"/>
  <c r="K682" i="60"/>
  <c r="K681" i="60"/>
  <c r="M680" i="60"/>
  <c r="I680" i="60"/>
  <c r="G680" i="60"/>
  <c r="E680" i="60"/>
  <c r="K679" i="60"/>
  <c r="M678" i="60"/>
  <c r="I678" i="60"/>
  <c r="G678" i="60"/>
  <c r="E678" i="60"/>
  <c r="K677" i="60"/>
  <c r="K676" i="60"/>
  <c r="K675" i="60"/>
  <c r="K674" i="60"/>
  <c r="M673" i="60"/>
  <c r="I673" i="60"/>
  <c r="G673" i="60"/>
  <c r="E673" i="60"/>
  <c r="K672" i="60"/>
  <c r="K671" i="60"/>
  <c r="M670" i="60"/>
  <c r="I670" i="60"/>
  <c r="G670" i="60"/>
  <c r="E670" i="60"/>
  <c r="K669" i="60"/>
  <c r="M668" i="60"/>
  <c r="I668" i="60"/>
  <c r="G668" i="60"/>
  <c r="E668" i="60"/>
  <c r="E667" i="60" s="1"/>
  <c r="K666" i="60"/>
  <c r="K665" i="60"/>
  <c r="K664" i="60"/>
  <c r="M663" i="60"/>
  <c r="I663" i="60"/>
  <c r="G663" i="60"/>
  <c r="E663" i="60"/>
  <c r="K662" i="60"/>
  <c r="M661" i="60"/>
  <c r="I661" i="60"/>
  <c r="G661" i="60"/>
  <c r="E661" i="60"/>
  <c r="K660" i="60"/>
  <c r="K659" i="60"/>
  <c r="K658" i="60"/>
  <c r="M657" i="60"/>
  <c r="I657" i="60"/>
  <c r="K657" i="60" s="1"/>
  <c r="G657" i="60"/>
  <c r="E657" i="60"/>
  <c r="K656" i="60"/>
  <c r="M655" i="60"/>
  <c r="I655" i="60"/>
  <c r="G655" i="60"/>
  <c r="E655" i="60"/>
  <c r="K655" i="60" s="1"/>
  <c r="K654" i="60"/>
  <c r="K653" i="60"/>
  <c r="K652" i="60"/>
  <c r="M651" i="60"/>
  <c r="I651" i="60"/>
  <c r="G651" i="60"/>
  <c r="E651" i="60"/>
  <c r="K650" i="60"/>
  <c r="M649" i="60"/>
  <c r="I649" i="60"/>
  <c r="G649" i="60"/>
  <c r="E649" i="60"/>
  <c r="K648" i="60"/>
  <c r="K647" i="60"/>
  <c r="K646" i="60"/>
  <c r="K645" i="60"/>
  <c r="K644" i="60"/>
  <c r="K643" i="60"/>
  <c r="M642" i="60"/>
  <c r="I642" i="60"/>
  <c r="G642" i="60"/>
  <c r="K642" i="60" s="1"/>
  <c r="E642" i="60"/>
  <c r="K641" i="60"/>
  <c r="K640" i="60"/>
  <c r="K639" i="60"/>
  <c r="K638" i="60"/>
  <c r="M637" i="60"/>
  <c r="I637" i="60"/>
  <c r="G637" i="60"/>
  <c r="E637" i="60"/>
  <c r="K636" i="60"/>
  <c r="M635" i="60"/>
  <c r="I635" i="60"/>
  <c r="G635" i="60"/>
  <c r="E635" i="60"/>
  <c r="K634" i="60"/>
  <c r="M633" i="60"/>
  <c r="I633" i="60"/>
  <c r="G633" i="60"/>
  <c r="E633" i="60"/>
  <c r="K631" i="60"/>
  <c r="K630" i="60"/>
  <c r="K629" i="60"/>
  <c r="K628" i="60"/>
  <c r="M627" i="60"/>
  <c r="I627" i="60"/>
  <c r="G627" i="60"/>
  <c r="E627" i="60"/>
  <c r="K627" i="60" s="1"/>
  <c r="K626" i="60"/>
  <c r="K625" i="60"/>
  <c r="M624" i="60"/>
  <c r="I624" i="60"/>
  <c r="G624" i="60"/>
  <c r="E624" i="60"/>
  <c r="K623" i="60"/>
  <c r="M622" i="60"/>
  <c r="I622" i="60"/>
  <c r="G622" i="60"/>
  <c r="E622" i="60"/>
  <c r="K621" i="60"/>
  <c r="K620" i="60"/>
  <c r="K619" i="60"/>
  <c r="M618" i="60"/>
  <c r="I618" i="60"/>
  <c r="G618" i="60"/>
  <c r="E618" i="60"/>
  <c r="K617" i="60"/>
  <c r="M616" i="60"/>
  <c r="I616" i="60"/>
  <c r="G616" i="60"/>
  <c r="E616" i="60"/>
  <c r="K615" i="60"/>
  <c r="K614" i="60"/>
  <c r="M613" i="60"/>
  <c r="I613" i="60"/>
  <c r="G613" i="60"/>
  <c r="E613" i="60"/>
  <c r="K612" i="60"/>
  <c r="K611" i="60"/>
  <c r="K610" i="60"/>
  <c r="K609" i="60"/>
  <c r="K608" i="60"/>
  <c r="M607" i="60"/>
  <c r="I607" i="60"/>
  <c r="G607" i="60"/>
  <c r="E607" i="60"/>
  <c r="K606" i="60"/>
  <c r="M605" i="60"/>
  <c r="I605" i="60"/>
  <c r="G605" i="60"/>
  <c r="E605" i="60"/>
  <c r="K604" i="60"/>
  <c r="M603" i="60"/>
  <c r="I603" i="60"/>
  <c r="G603" i="60"/>
  <c r="E603" i="60"/>
  <c r="K601" i="60"/>
  <c r="K600" i="60"/>
  <c r="K599" i="60"/>
  <c r="K598" i="60"/>
  <c r="M597" i="60"/>
  <c r="I597" i="60"/>
  <c r="G597" i="60"/>
  <c r="E597" i="60"/>
  <c r="K596" i="60"/>
  <c r="K595" i="60"/>
  <c r="K594" i="60"/>
  <c r="M593" i="60"/>
  <c r="I593" i="60"/>
  <c r="K593" i="60" s="1"/>
  <c r="G593" i="60"/>
  <c r="E593" i="60"/>
  <c r="K592" i="60"/>
  <c r="M591" i="60"/>
  <c r="I591" i="60"/>
  <c r="G591" i="60"/>
  <c r="E591" i="60"/>
  <c r="K590" i="60"/>
  <c r="K589" i="60"/>
  <c r="K588" i="60"/>
  <c r="M587" i="60"/>
  <c r="I587" i="60"/>
  <c r="G587" i="60"/>
  <c r="E587" i="60"/>
  <c r="K586" i="60"/>
  <c r="M585" i="60"/>
  <c r="I585" i="60"/>
  <c r="G585" i="60"/>
  <c r="E585" i="60"/>
  <c r="K584" i="60"/>
  <c r="M583" i="60"/>
  <c r="I583" i="60"/>
  <c r="G583" i="60"/>
  <c r="E583" i="60"/>
  <c r="K582" i="60"/>
  <c r="K581" i="60"/>
  <c r="K580" i="60"/>
  <c r="M579" i="60"/>
  <c r="I579" i="60"/>
  <c r="G579" i="60"/>
  <c r="E579" i="60"/>
  <c r="K578" i="60"/>
  <c r="M577" i="60"/>
  <c r="I577" i="60"/>
  <c r="G577" i="60"/>
  <c r="E577" i="60"/>
  <c r="K576" i="60"/>
  <c r="M575" i="60"/>
  <c r="I575" i="60"/>
  <c r="G575" i="60"/>
  <c r="G574" i="60" s="1"/>
  <c r="E575" i="60"/>
  <c r="K572" i="60"/>
  <c r="K571" i="60"/>
  <c r="K570" i="60"/>
  <c r="K569" i="60"/>
  <c r="K568" i="60"/>
  <c r="K567" i="60"/>
  <c r="M566" i="60"/>
  <c r="I566" i="60"/>
  <c r="G566" i="60"/>
  <c r="E566" i="60"/>
  <c r="K565" i="60"/>
  <c r="K564" i="60"/>
  <c r="K563" i="60"/>
  <c r="K562" i="60"/>
  <c r="M561" i="60"/>
  <c r="I561" i="60"/>
  <c r="G561" i="60"/>
  <c r="E561" i="60"/>
  <c r="K560" i="60"/>
  <c r="K559" i="60"/>
  <c r="K558" i="60"/>
  <c r="K557" i="60"/>
  <c r="M556" i="60"/>
  <c r="I556" i="60"/>
  <c r="G556" i="60"/>
  <c r="E556" i="60"/>
  <c r="K556" i="60" s="1"/>
  <c r="K555" i="60"/>
  <c r="M554" i="60"/>
  <c r="I554" i="60"/>
  <c r="G554" i="60"/>
  <c r="E554" i="60"/>
  <c r="K553" i="60"/>
  <c r="M552" i="60"/>
  <c r="I552" i="60"/>
  <c r="G552" i="60"/>
  <c r="E552" i="60"/>
  <c r="K551" i="60"/>
  <c r="K550" i="60"/>
  <c r="K549" i="60"/>
  <c r="K548" i="60"/>
  <c r="K547" i="60"/>
  <c r="K546" i="60"/>
  <c r="K545" i="60"/>
  <c r="M544" i="60"/>
  <c r="I544" i="60"/>
  <c r="G544" i="60"/>
  <c r="E544" i="60"/>
  <c r="K544" i="60" s="1"/>
  <c r="K543" i="60"/>
  <c r="K542" i="60"/>
  <c r="K541" i="60"/>
  <c r="M540" i="60"/>
  <c r="I540" i="60"/>
  <c r="G540" i="60"/>
  <c r="E540" i="60"/>
  <c r="K540" i="60" s="1"/>
  <c r="K539" i="60"/>
  <c r="K538" i="60"/>
  <c r="K537" i="60"/>
  <c r="K536" i="60"/>
  <c r="K535" i="60"/>
  <c r="K534" i="60"/>
  <c r="K533" i="60"/>
  <c r="K532" i="60"/>
  <c r="K531" i="60"/>
  <c r="K530" i="60"/>
  <c r="M529" i="60"/>
  <c r="I529" i="60"/>
  <c r="G529" i="60"/>
  <c r="E529" i="60"/>
  <c r="K528" i="60"/>
  <c r="K527" i="60"/>
  <c r="M526" i="60"/>
  <c r="I526" i="60"/>
  <c r="G526" i="60"/>
  <c r="E526" i="60"/>
  <c r="K525" i="60"/>
  <c r="K524" i="60"/>
  <c r="K523" i="60"/>
  <c r="M522" i="60"/>
  <c r="I522" i="60"/>
  <c r="G522" i="60"/>
  <c r="E522" i="60"/>
  <c r="K521" i="60"/>
  <c r="K520" i="60"/>
  <c r="K519" i="60"/>
  <c r="K518" i="60"/>
  <c r="K517" i="60"/>
  <c r="K516" i="60"/>
  <c r="M515" i="60"/>
  <c r="I515" i="60"/>
  <c r="G515" i="60"/>
  <c r="E515" i="60"/>
  <c r="K513" i="60"/>
  <c r="K512" i="60"/>
  <c r="K511" i="60"/>
  <c r="K510" i="60"/>
  <c r="K509" i="60"/>
  <c r="K508" i="60"/>
  <c r="K507" i="60"/>
  <c r="M506" i="60"/>
  <c r="I506" i="60"/>
  <c r="G506" i="60"/>
  <c r="E506" i="60"/>
  <c r="K505" i="60"/>
  <c r="K504" i="60"/>
  <c r="K503" i="60"/>
  <c r="K502" i="60"/>
  <c r="K501" i="60"/>
  <c r="M500" i="60"/>
  <c r="I500" i="60"/>
  <c r="G500" i="60"/>
  <c r="E500" i="60"/>
  <c r="K499" i="60"/>
  <c r="K498" i="60"/>
  <c r="K497" i="60"/>
  <c r="K496" i="60"/>
  <c r="M495" i="60"/>
  <c r="I495" i="60"/>
  <c r="G495" i="60"/>
  <c r="E495" i="60"/>
  <c r="K494" i="60"/>
  <c r="M493" i="60"/>
  <c r="I493" i="60"/>
  <c r="G493" i="60"/>
  <c r="E493" i="60"/>
  <c r="K492" i="60"/>
  <c r="K491" i="60"/>
  <c r="K490" i="60"/>
  <c r="K489" i="60"/>
  <c r="K488" i="60"/>
  <c r="M487" i="60"/>
  <c r="I487" i="60"/>
  <c r="G487" i="60"/>
  <c r="E487" i="60"/>
  <c r="K486" i="60"/>
  <c r="K485" i="60"/>
  <c r="K484" i="60"/>
  <c r="K483" i="60"/>
  <c r="M482" i="60"/>
  <c r="I482" i="60"/>
  <c r="G482" i="60"/>
  <c r="E482" i="60"/>
  <c r="K481" i="60"/>
  <c r="K480" i="60"/>
  <c r="K479" i="60"/>
  <c r="K478" i="60"/>
  <c r="K477" i="60"/>
  <c r="K476" i="60"/>
  <c r="M475" i="60"/>
  <c r="I475" i="60"/>
  <c r="G475" i="60"/>
  <c r="E475" i="60"/>
  <c r="K474" i="60"/>
  <c r="K473" i="60"/>
  <c r="K472" i="60"/>
  <c r="M471" i="60"/>
  <c r="I471" i="60"/>
  <c r="G471" i="60"/>
  <c r="E471" i="60"/>
  <c r="K470" i="60"/>
  <c r="M469" i="60"/>
  <c r="I469" i="60"/>
  <c r="G469" i="60"/>
  <c r="E469" i="60"/>
  <c r="K468" i="60"/>
  <c r="K467" i="60"/>
  <c r="K466" i="60"/>
  <c r="K465" i="60"/>
  <c r="K464" i="60"/>
  <c r="K463" i="60"/>
  <c r="K462" i="60"/>
  <c r="K461" i="60"/>
  <c r="K460" i="60"/>
  <c r="K459" i="60"/>
  <c r="M458" i="60"/>
  <c r="I458" i="60"/>
  <c r="G458" i="60"/>
  <c r="E458" i="60"/>
  <c r="K455" i="60"/>
  <c r="K454" i="60"/>
  <c r="K453" i="60"/>
  <c r="K452" i="60"/>
  <c r="K451" i="60"/>
  <c r="K450" i="60"/>
  <c r="K449" i="60"/>
  <c r="M448" i="60"/>
  <c r="I448" i="60"/>
  <c r="G448" i="60"/>
  <c r="E448" i="60"/>
  <c r="K448" i="60" s="1"/>
  <c r="K447" i="60"/>
  <c r="K446" i="60"/>
  <c r="K445" i="60"/>
  <c r="K444" i="60"/>
  <c r="M443" i="60"/>
  <c r="I443" i="60"/>
  <c r="G443" i="60"/>
  <c r="E443" i="60"/>
  <c r="K442" i="60"/>
  <c r="K441" i="60"/>
  <c r="K440" i="60"/>
  <c r="K439" i="60"/>
  <c r="K438" i="60"/>
  <c r="K437" i="60"/>
  <c r="M436" i="60"/>
  <c r="I436" i="60"/>
  <c r="G436" i="60"/>
  <c r="E436" i="60"/>
  <c r="K435" i="60"/>
  <c r="M434" i="60"/>
  <c r="I434" i="60"/>
  <c r="G434" i="60"/>
  <c r="E434" i="60"/>
  <c r="K433" i="60"/>
  <c r="M432" i="60"/>
  <c r="I432" i="60"/>
  <c r="G432" i="60"/>
  <c r="K432" i="60" s="1"/>
  <c r="E432" i="60"/>
  <c r="K431" i="60"/>
  <c r="K430" i="60"/>
  <c r="K429" i="60"/>
  <c r="K428" i="60"/>
  <c r="M427" i="60"/>
  <c r="I427" i="60"/>
  <c r="G427" i="60"/>
  <c r="E427" i="60"/>
  <c r="K426" i="60"/>
  <c r="K425" i="60"/>
  <c r="K424" i="60"/>
  <c r="M423" i="60"/>
  <c r="I423" i="60"/>
  <c r="G423" i="60"/>
  <c r="E423" i="60"/>
  <c r="K422" i="60"/>
  <c r="K421" i="60"/>
  <c r="K420" i="60"/>
  <c r="K419" i="60"/>
  <c r="K418" i="60"/>
  <c r="K417" i="60"/>
  <c r="K416" i="60"/>
  <c r="K415" i="60"/>
  <c r="K414" i="60"/>
  <c r="M413" i="60"/>
  <c r="I413" i="60"/>
  <c r="G413" i="60"/>
  <c r="E413" i="60"/>
  <c r="K412" i="60"/>
  <c r="K411" i="60"/>
  <c r="K410" i="60"/>
  <c r="K409" i="60"/>
  <c r="K408" i="60"/>
  <c r="M407" i="60"/>
  <c r="I407" i="60"/>
  <c r="G407" i="60"/>
  <c r="E407" i="60"/>
  <c r="K406" i="60"/>
  <c r="K405" i="60"/>
  <c r="M404" i="60"/>
  <c r="I404" i="60"/>
  <c r="G404" i="60"/>
  <c r="E404" i="60"/>
  <c r="K403" i="60"/>
  <c r="K402" i="60"/>
  <c r="K401" i="60"/>
  <c r="K400" i="60"/>
  <c r="K399" i="60"/>
  <c r="K398" i="60"/>
  <c r="M397" i="60"/>
  <c r="I397" i="60"/>
  <c r="G397" i="60"/>
  <c r="E397" i="60"/>
  <c r="K395" i="60"/>
  <c r="K394" i="60"/>
  <c r="K393" i="60"/>
  <c r="K392" i="60"/>
  <c r="M391" i="60"/>
  <c r="I391" i="60"/>
  <c r="G391" i="60"/>
  <c r="E391" i="60"/>
  <c r="K390" i="60"/>
  <c r="K389" i="60"/>
  <c r="M388" i="60"/>
  <c r="I388" i="60"/>
  <c r="G388" i="60"/>
  <c r="E388" i="60"/>
  <c r="K387" i="60"/>
  <c r="K386" i="60"/>
  <c r="K385" i="60"/>
  <c r="K384" i="60"/>
  <c r="M383" i="60"/>
  <c r="I383" i="60"/>
  <c r="G383" i="60"/>
  <c r="E383" i="60"/>
  <c r="K382" i="60"/>
  <c r="M381" i="60"/>
  <c r="I381" i="60"/>
  <c r="G381" i="60"/>
  <c r="E381" i="60"/>
  <c r="K380" i="60"/>
  <c r="M379" i="60"/>
  <c r="I379" i="60"/>
  <c r="G379" i="60"/>
  <c r="E379" i="60"/>
  <c r="K378" i="60"/>
  <c r="K377" i="60"/>
  <c r="K376" i="60"/>
  <c r="M375" i="60"/>
  <c r="M359" i="60" s="1"/>
  <c r="I375" i="60"/>
  <c r="G375" i="60"/>
  <c r="E375" i="60"/>
  <c r="K374" i="60"/>
  <c r="K373" i="60"/>
  <c r="M372" i="60"/>
  <c r="I372" i="60"/>
  <c r="G372" i="60"/>
  <c r="E372" i="60"/>
  <c r="K371" i="60"/>
  <c r="M370" i="60"/>
  <c r="I370" i="60"/>
  <c r="G370" i="60"/>
  <c r="E370" i="60"/>
  <c r="K369" i="60"/>
  <c r="K368" i="60"/>
  <c r="M367" i="60"/>
  <c r="I367" i="60"/>
  <c r="G367" i="60"/>
  <c r="E367" i="60"/>
  <c r="K367" i="60" s="1"/>
  <c r="K366" i="60"/>
  <c r="K365" i="60"/>
  <c r="M364" i="60"/>
  <c r="I364" i="60"/>
  <c r="K364" i="60" s="1"/>
  <c r="G364" i="60"/>
  <c r="E364" i="60"/>
  <c r="K363" i="60"/>
  <c r="K362" i="60"/>
  <c r="K361" i="60"/>
  <c r="M360" i="60"/>
  <c r="I360" i="60"/>
  <c r="G360" i="60"/>
  <c r="E360" i="60"/>
  <c r="K358" i="60"/>
  <c r="K357" i="60"/>
  <c r="K356" i="60"/>
  <c r="K355" i="60"/>
  <c r="K354" i="60"/>
  <c r="K353" i="60"/>
  <c r="K352" i="60"/>
  <c r="M351" i="60"/>
  <c r="I351" i="60"/>
  <c r="G351" i="60"/>
  <c r="E351" i="60"/>
  <c r="K350" i="60"/>
  <c r="K349" i="60"/>
  <c r="K348" i="60"/>
  <c r="K347" i="60"/>
  <c r="M346" i="60"/>
  <c r="I346" i="60"/>
  <c r="G346" i="60"/>
  <c r="E346" i="60"/>
  <c r="K345" i="60"/>
  <c r="K344" i="60"/>
  <c r="K343" i="60"/>
  <c r="K342" i="60"/>
  <c r="M341" i="60"/>
  <c r="I341" i="60"/>
  <c r="G341" i="60"/>
  <c r="E341" i="60"/>
  <c r="K340" i="60"/>
  <c r="M339" i="60"/>
  <c r="I339" i="60"/>
  <c r="G339" i="60"/>
  <c r="E339" i="60"/>
  <c r="K338" i="60"/>
  <c r="M337" i="60"/>
  <c r="I337" i="60"/>
  <c r="G337" i="60"/>
  <c r="E337" i="60"/>
  <c r="K336" i="60"/>
  <c r="K335" i="60"/>
  <c r="K334" i="60"/>
  <c r="M333" i="60"/>
  <c r="I333" i="60"/>
  <c r="G333" i="60"/>
  <c r="E333" i="60"/>
  <c r="K332" i="60"/>
  <c r="M331" i="60"/>
  <c r="I331" i="60"/>
  <c r="G331" i="60"/>
  <c r="E331" i="60"/>
  <c r="K330" i="60"/>
  <c r="K329" i="60"/>
  <c r="K328" i="60"/>
  <c r="K327" i="60"/>
  <c r="K326" i="60"/>
  <c r="K325" i="60"/>
  <c r="M324" i="60"/>
  <c r="I324" i="60"/>
  <c r="G324" i="60"/>
  <c r="E324" i="60"/>
  <c r="K323" i="60"/>
  <c r="K322" i="60"/>
  <c r="M321" i="60"/>
  <c r="I321" i="60"/>
  <c r="G321" i="60"/>
  <c r="E321" i="60"/>
  <c r="K320" i="60"/>
  <c r="M319" i="60"/>
  <c r="I319" i="60"/>
  <c r="G319" i="60"/>
  <c r="E319" i="60"/>
  <c r="K318" i="60"/>
  <c r="K317" i="60"/>
  <c r="K316" i="60"/>
  <c r="K315" i="60"/>
  <c r="K314" i="60"/>
  <c r="K313" i="60"/>
  <c r="M312" i="60"/>
  <c r="I312" i="60"/>
  <c r="G312" i="60"/>
  <c r="K312" i="60" s="1"/>
  <c r="E312" i="60"/>
  <c r="E311" i="60"/>
  <c r="K310" i="60"/>
  <c r="K309" i="60"/>
  <c r="K308" i="60"/>
  <c r="K307" i="60"/>
  <c r="K306" i="60"/>
  <c r="K305" i="60"/>
  <c r="K304" i="60"/>
  <c r="M303" i="60"/>
  <c r="I303" i="60"/>
  <c r="G303" i="60"/>
  <c r="E303" i="60"/>
  <c r="K302" i="60"/>
  <c r="K301" i="60"/>
  <c r="K300" i="60"/>
  <c r="K299" i="60"/>
  <c r="M298" i="60"/>
  <c r="I298" i="60"/>
  <c r="G298" i="60"/>
  <c r="E298" i="60"/>
  <c r="K297" i="60"/>
  <c r="K296" i="60"/>
  <c r="K295" i="60"/>
  <c r="K294" i="60"/>
  <c r="K293" i="60"/>
  <c r="M292" i="60"/>
  <c r="I292" i="60"/>
  <c r="G292" i="60"/>
  <c r="E292" i="60"/>
  <c r="K292" i="60" s="1"/>
  <c r="K291" i="60"/>
  <c r="M290" i="60"/>
  <c r="I290" i="60"/>
  <c r="G290" i="60"/>
  <c r="E290" i="60"/>
  <c r="K289" i="60"/>
  <c r="M288" i="60"/>
  <c r="I288" i="60"/>
  <c r="G288" i="60"/>
  <c r="E288" i="60"/>
  <c r="K287" i="60"/>
  <c r="K286" i="60"/>
  <c r="K285" i="60"/>
  <c r="K284" i="60"/>
  <c r="M283" i="60"/>
  <c r="I283" i="60"/>
  <c r="G283" i="60"/>
  <c r="E283" i="60"/>
  <c r="K282" i="60"/>
  <c r="K281" i="60"/>
  <c r="K280" i="60"/>
  <c r="M279" i="60"/>
  <c r="I279" i="60"/>
  <c r="G279" i="60"/>
  <c r="E279" i="60"/>
  <c r="K278" i="60"/>
  <c r="K277" i="60"/>
  <c r="K276" i="60"/>
  <c r="K275" i="60"/>
  <c r="K274" i="60"/>
  <c r="K273" i="60"/>
  <c r="K272" i="60"/>
  <c r="K271" i="60"/>
  <c r="M270" i="60"/>
  <c r="I270" i="60"/>
  <c r="G270" i="60"/>
  <c r="E270" i="60"/>
  <c r="K269" i="60"/>
  <c r="K268" i="60"/>
  <c r="K267" i="60"/>
  <c r="K266" i="60"/>
  <c r="K265" i="60"/>
  <c r="K264" i="60"/>
  <c r="M263" i="60"/>
  <c r="I263" i="60"/>
  <c r="G263" i="60"/>
  <c r="E263" i="60"/>
  <c r="K262" i="60"/>
  <c r="K261" i="60"/>
  <c r="K260" i="60"/>
  <c r="K259" i="60"/>
  <c r="M258" i="60"/>
  <c r="I258" i="60"/>
  <c r="G258" i="60"/>
  <c r="E258" i="60"/>
  <c r="K257" i="60"/>
  <c r="K256" i="60"/>
  <c r="K255" i="60"/>
  <c r="K254" i="60"/>
  <c r="K253" i="60"/>
  <c r="K252" i="60"/>
  <c r="K251" i="60"/>
  <c r="K250" i="60"/>
  <c r="M249" i="60"/>
  <c r="I249" i="60"/>
  <c r="G249" i="60"/>
  <c r="E249" i="60"/>
  <c r="K247" i="60"/>
  <c r="K246" i="60"/>
  <c r="K245" i="60"/>
  <c r="K244" i="60"/>
  <c r="K243" i="60"/>
  <c r="K242" i="60"/>
  <c r="M241" i="60"/>
  <c r="I241" i="60"/>
  <c r="G241" i="60"/>
  <c r="E241" i="60"/>
  <c r="K240" i="60"/>
  <c r="K239" i="60"/>
  <c r="M238" i="60"/>
  <c r="I238" i="60"/>
  <c r="G238" i="60"/>
  <c r="E238" i="60"/>
  <c r="K237" i="60"/>
  <c r="K236" i="60"/>
  <c r="K235" i="60"/>
  <c r="K234" i="60"/>
  <c r="K233" i="60"/>
  <c r="M232" i="60"/>
  <c r="I232" i="60"/>
  <c r="G232" i="60"/>
  <c r="E232" i="60"/>
  <c r="K232" i="60" s="1"/>
  <c r="K231" i="60"/>
  <c r="M230" i="60"/>
  <c r="I230" i="60"/>
  <c r="G230" i="60"/>
  <c r="E230" i="60"/>
  <c r="K229" i="60"/>
  <c r="M228" i="60"/>
  <c r="I228" i="60"/>
  <c r="G228" i="60"/>
  <c r="E228" i="60"/>
  <c r="K227" i="60"/>
  <c r="K226" i="60"/>
  <c r="K225" i="60"/>
  <c r="M224" i="60"/>
  <c r="I224" i="60"/>
  <c r="G224" i="60"/>
  <c r="E224" i="60"/>
  <c r="K223" i="60"/>
  <c r="K222" i="60"/>
  <c r="M221" i="60"/>
  <c r="M199" i="60" s="1"/>
  <c r="I221" i="60"/>
  <c r="G221" i="60"/>
  <c r="E221" i="60"/>
  <c r="K220" i="60"/>
  <c r="K219" i="60"/>
  <c r="K218" i="60"/>
  <c r="K217" i="60"/>
  <c r="K216" i="60"/>
  <c r="K215" i="60"/>
  <c r="K214" i="60"/>
  <c r="M213" i="60"/>
  <c r="I213" i="60"/>
  <c r="G213" i="60"/>
  <c r="E213" i="60"/>
  <c r="K212" i="60"/>
  <c r="K211" i="60"/>
  <c r="M210" i="60"/>
  <c r="I210" i="60"/>
  <c r="G210" i="60"/>
  <c r="E210" i="60"/>
  <c r="K209" i="60"/>
  <c r="M208" i="60"/>
  <c r="I208" i="60"/>
  <c r="G208" i="60"/>
  <c r="K208" i="60" s="1"/>
  <c r="E208" i="60"/>
  <c r="K207" i="60"/>
  <c r="K206" i="60"/>
  <c r="K205" i="60"/>
  <c r="K204" i="60"/>
  <c r="K203" i="60"/>
  <c r="K202" i="60"/>
  <c r="K201" i="60"/>
  <c r="M200" i="60"/>
  <c r="I200" i="60"/>
  <c r="G200" i="60"/>
  <c r="E200" i="60"/>
  <c r="E199" i="60" s="1"/>
  <c r="K198" i="60"/>
  <c r="K197" i="60"/>
  <c r="K196" i="60"/>
  <c r="K195" i="60"/>
  <c r="K194" i="60"/>
  <c r="M193" i="60"/>
  <c r="I193" i="60"/>
  <c r="G193" i="60"/>
  <c r="E193" i="60"/>
  <c r="K192" i="60"/>
  <c r="K191" i="60"/>
  <c r="K190" i="60"/>
  <c r="M189" i="60"/>
  <c r="I189" i="60"/>
  <c r="G189" i="60"/>
  <c r="E189" i="60"/>
  <c r="K188" i="60"/>
  <c r="K187" i="60"/>
  <c r="K186" i="60"/>
  <c r="K185" i="60"/>
  <c r="K184" i="60"/>
  <c r="K183" i="60"/>
  <c r="M182" i="60"/>
  <c r="I182" i="60"/>
  <c r="G182" i="60"/>
  <c r="E182" i="60"/>
  <c r="K181" i="60"/>
  <c r="M180" i="60"/>
  <c r="I180" i="60"/>
  <c r="G180" i="60"/>
  <c r="E180" i="60"/>
  <c r="K180" i="60" s="1"/>
  <c r="K179" i="60"/>
  <c r="M178" i="60"/>
  <c r="I178" i="60"/>
  <c r="G178" i="60"/>
  <c r="E178" i="60"/>
  <c r="K177" i="60"/>
  <c r="K176" i="60"/>
  <c r="K175" i="60"/>
  <c r="K174" i="60"/>
  <c r="M173" i="60"/>
  <c r="I173" i="60"/>
  <c r="G173" i="60"/>
  <c r="E173" i="60"/>
  <c r="K172" i="60"/>
  <c r="M171" i="60"/>
  <c r="I171" i="60"/>
  <c r="G171" i="60"/>
  <c r="E171" i="60"/>
  <c r="K170" i="60"/>
  <c r="K169" i="60"/>
  <c r="K168" i="60"/>
  <c r="K167" i="60"/>
  <c r="K166" i="60"/>
  <c r="M165" i="60"/>
  <c r="I165" i="60"/>
  <c r="G165" i="60"/>
  <c r="E165" i="60"/>
  <c r="K164" i="60"/>
  <c r="K163" i="60"/>
  <c r="K162" i="60"/>
  <c r="M161" i="60"/>
  <c r="I161" i="60"/>
  <c r="G161" i="60"/>
  <c r="E161" i="60"/>
  <c r="K160" i="60"/>
  <c r="M159" i="60"/>
  <c r="I159" i="60"/>
  <c r="G159" i="60"/>
  <c r="E159" i="60"/>
  <c r="K158" i="60"/>
  <c r="K157" i="60"/>
  <c r="K156" i="60"/>
  <c r="K155" i="60"/>
  <c r="K154" i="60"/>
  <c r="M153" i="60"/>
  <c r="I153" i="60"/>
  <c r="G153" i="60"/>
  <c r="E153" i="60"/>
  <c r="K151" i="60"/>
  <c r="K150" i="60"/>
  <c r="K149" i="60"/>
  <c r="K148" i="60"/>
  <c r="M147" i="60"/>
  <c r="I147" i="60"/>
  <c r="G147" i="60"/>
  <c r="E147" i="60"/>
  <c r="K146" i="60"/>
  <c r="K145" i="60"/>
  <c r="K144" i="60"/>
  <c r="K143" i="60"/>
  <c r="K142" i="60"/>
  <c r="M141" i="60"/>
  <c r="I141" i="60"/>
  <c r="G141" i="60"/>
  <c r="E141" i="60"/>
  <c r="K140" i="60"/>
  <c r="K139" i="60"/>
  <c r="K138" i="60"/>
  <c r="K137" i="60"/>
  <c r="M136" i="60"/>
  <c r="I136" i="60"/>
  <c r="G136" i="60"/>
  <c r="E136" i="60"/>
  <c r="K136" i="60" s="1"/>
  <c r="K135" i="60"/>
  <c r="M134" i="60"/>
  <c r="I134" i="60"/>
  <c r="G134" i="60"/>
  <c r="E134" i="60"/>
  <c r="K133" i="60"/>
  <c r="M132" i="60"/>
  <c r="I132" i="60"/>
  <c r="G132" i="60"/>
  <c r="E132" i="60"/>
  <c r="K131" i="60"/>
  <c r="K130" i="60"/>
  <c r="K129" i="60"/>
  <c r="K128" i="60"/>
  <c r="M127" i="60"/>
  <c r="I127" i="60"/>
  <c r="G127" i="60"/>
  <c r="E127" i="60"/>
  <c r="K126" i="60"/>
  <c r="M125" i="60"/>
  <c r="I125" i="60"/>
  <c r="G125" i="60"/>
  <c r="E125" i="60"/>
  <c r="K124" i="60"/>
  <c r="K123" i="60"/>
  <c r="K122" i="60"/>
  <c r="K121" i="60"/>
  <c r="K120" i="60"/>
  <c r="K119" i="60"/>
  <c r="M118" i="60"/>
  <c r="I118" i="60"/>
  <c r="G118" i="60"/>
  <c r="E118" i="60"/>
  <c r="K117" i="60"/>
  <c r="K116" i="60"/>
  <c r="M115" i="60"/>
  <c r="I115" i="60"/>
  <c r="G115" i="60"/>
  <c r="E115" i="60"/>
  <c r="K114" i="60"/>
  <c r="K113" i="60"/>
  <c r="M112" i="60"/>
  <c r="M107" i="60" s="1"/>
  <c r="I112" i="60"/>
  <c r="K112" i="60" s="1"/>
  <c r="G112" i="60"/>
  <c r="E112" i="60"/>
  <c r="K111" i="60"/>
  <c r="K110" i="60"/>
  <c r="K109" i="60"/>
  <c r="M108" i="60"/>
  <c r="I108" i="60"/>
  <c r="G108" i="60"/>
  <c r="E108" i="60"/>
  <c r="I107" i="60"/>
  <c r="K106" i="60"/>
  <c r="K105" i="60"/>
  <c r="K104" i="60"/>
  <c r="K103" i="60"/>
  <c r="K102" i="60"/>
  <c r="M101" i="60"/>
  <c r="I101" i="60"/>
  <c r="G101" i="60"/>
  <c r="E101" i="60"/>
  <c r="K100" i="60"/>
  <c r="K99" i="60"/>
  <c r="K98" i="60"/>
  <c r="M97" i="60"/>
  <c r="I97" i="60"/>
  <c r="G97" i="60"/>
  <c r="E97" i="60"/>
  <c r="K96" i="60"/>
  <c r="K95" i="60"/>
  <c r="K94" i="60"/>
  <c r="K93" i="60"/>
  <c r="M92" i="60"/>
  <c r="I92" i="60"/>
  <c r="G92" i="60"/>
  <c r="E92" i="60"/>
  <c r="K91" i="60"/>
  <c r="M90" i="60"/>
  <c r="I90" i="60"/>
  <c r="G90" i="60"/>
  <c r="E90" i="60"/>
  <c r="K89" i="60"/>
  <c r="K88" i="60"/>
  <c r="M87" i="60"/>
  <c r="I87" i="60"/>
  <c r="G87" i="60"/>
  <c r="E87" i="60"/>
  <c r="K86" i="60"/>
  <c r="K85" i="60"/>
  <c r="K84" i="60"/>
  <c r="M83" i="60"/>
  <c r="I83" i="60"/>
  <c r="G83" i="60"/>
  <c r="E83" i="60"/>
  <c r="K82" i="60"/>
  <c r="K81" i="60"/>
  <c r="M80" i="60"/>
  <c r="I80" i="60"/>
  <c r="G80" i="60"/>
  <c r="E80" i="60"/>
  <c r="K79" i="60"/>
  <c r="K78" i="60"/>
  <c r="K77" i="60"/>
  <c r="K76" i="60"/>
  <c r="K75" i="60"/>
  <c r="K74" i="60"/>
  <c r="M73" i="60"/>
  <c r="I73" i="60"/>
  <c r="G73" i="60"/>
  <c r="E73" i="60"/>
  <c r="K72" i="60"/>
  <c r="K71" i="60"/>
  <c r="M70" i="60"/>
  <c r="I70" i="60"/>
  <c r="G70" i="60"/>
  <c r="E70" i="60"/>
  <c r="K69" i="60"/>
  <c r="M68" i="60"/>
  <c r="I68" i="60"/>
  <c r="G68" i="60"/>
  <c r="E68" i="60"/>
  <c r="K67" i="60"/>
  <c r="K66" i="60"/>
  <c r="K65" i="60"/>
  <c r="M64" i="60"/>
  <c r="I64" i="60"/>
  <c r="G64" i="60"/>
  <c r="E64" i="60"/>
  <c r="E63" i="60" s="1"/>
  <c r="K62" i="60"/>
  <c r="K61" i="60"/>
  <c r="K60" i="60"/>
  <c r="K59" i="60"/>
  <c r="K58" i="60"/>
  <c r="M57" i="60"/>
  <c r="I57" i="60"/>
  <c r="G57" i="60"/>
  <c r="E57" i="60"/>
  <c r="K56" i="60"/>
  <c r="K55" i="60"/>
  <c r="M54" i="60"/>
  <c r="I54" i="60"/>
  <c r="G54" i="60"/>
  <c r="E54" i="60"/>
  <c r="K53" i="60"/>
  <c r="K52" i="60"/>
  <c r="K51" i="60"/>
  <c r="K50" i="60"/>
  <c r="M49" i="60"/>
  <c r="I49" i="60"/>
  <c r="G49" i="60"/>
  <c r="E49" i="60"/>
  <c r="K48" i="60"/>
  <c r="M47" i="60"/>
  <c r="I47" i="60"/>
  <c r="G47" i="60"/>
  <c r="E47" i="60"/>
  <c r="K46" i="60"/>
  <c r="M45" i="60"/>
  <c r="I45" i="60"/>
  <c r="G45" i="60"/>
  <c r="E45" i="60"/>
  <c r="K44" i="60"/>
  <c r="M43" i="60"/>
  <c r="I43" i="60"/>
  <c r="G43" i="60"/>
  <c r="E43" i="60"/>
  <c r="K42" i="60"/>
  <c r="M41" i="60"/>
  <c r="I41" i="60"/>
  <c r="G41" i="60"/>
  <c r="E41" i="60"/>
  <c r="K40" i="60"/>
  <c r="K39" i="60"/>
  <c r="K38" i="60"/>
  <c r="K37" i="60"/>
  <c r="K36" i="60"/>
  <c r="M35" i="60"/>
  <c r="I35" i="60"/>
  <c r="G35" i="60"/>
  <c r="E35" i="60"/>
  <c r="K34" i="60"/>
  <c r="K32" i="60" s="1"/>
  <c r="K33" i="60"/>
  <c r="M32" i="60"/>
  <c r="I32" i="60"/>
  <c r="G32" i="60"/>
  <c r="E32" i="60"/>
  <c r="K31" i="60"/>
  <c r="M30" i="60"/>
  <c r="I30" i="60"/>
  <c r="G30" i="60"/>
  <c r="E30" i="60"/>
  <c r="K29" i="60"/>
  <c r="K28" i="60"/>
  <c r="M27" i="60"/>
  <c r="I27" i="60"/>
  <c r="G27" i="60"/>
  <c r="E27" i="60"/>
  <c r="K25" i="60"/>
  <c r="M24" i="60"/>
  <c r="I24" i="60"/>
  <c r="G24" i="60"/>
  <c r="E24" i="60"/>
  <c r="K23" i="60"/>
  <c r="K22" i="60"/>
  <c r="M21" i="60"/>
  <c r="I21" i="60"/>
  <c r="G21" i="60"/>
  <c r="E21" i="60"/>
  <c r="K20" i="60"/>
  <c r="M19" i="60"/>
  <c r="I19" i="60"/>
  <c r="G19" i="60"/>
  <c r="E19" i="60"/>
  <c r="K18" i="60"/>
  <c r="M17" i="60"/>
  <c r="I17" i="60"/>
  <c r="G17" i="60"/>
  <c r="E17" i="60"/>
  <c r="K16" i="60"/>
  <c r="M15" i="60"/>
  <c r="I15" i="60"/>
  <c r="G15" i="60"/>
  <c r="E15" i="60"/>
  <c r="K14" i="60"/>
  <c r="M13" i="60"/>
  <c r="I13" i="60"/>
  <c r="G13" i="60"/>
  <c r="E13" i="60"/>
  <c r="K80" i="60" l="1"/>
  <c r="K141" i="60"/>
  <c r="K165" i="60"/>
  <c r="K200" i="60"/>
  <c r="K298" i="60"/>
  <c r="E359" i="60"/>
  <c r="K360" i="60"/>
  <c r="K552" i="60"/>
  <c r="K624" i="60"/>
  <c r="I765" i="60"/>
  <c r="E814" i="60"/>
  <c r="I814" i="60"/>
  <c r="G1035" i="60"/>
  <c r="K1077" i="60"/>
  <c r="G1208" i="60"/>
  <c r="I1295" i="60"/>
  <c r="I1291" i="60" s="1"/>
  <c r="K1572" i="60"/>
  <c r="I1556" i="60"/>
  <c r="K1616" i="60"/>
  <c r="K41" i="60"/>
  <c r="M311" i="60"/>
  <c r="K321" i="60"/>
  <c r="K324" i="60"/>
  <c r="K337" i="60"/>
  <c r="K351" i="60"/>
  <c r="K515" i="60"/>
  <c r="K768" i="60"/>
  <c r="K906" i="60"/>
  <c r="K917" i="60"/>
  <c r="M924" i="60"/>
  <c r="K930" i="60"/>
  <c r="K1005" i="60"/>
  <c r="E1088" i="60"/>
  <c r="K1118" i="60"/>
  <c r="K1281" i="60"/>
  <c r="M1295" i="60"/>
  <c r="K1567" i="60"/>
  <c r="K1689" i="60"/>
  <c r="G26" i="60"/>
  <c r="K47" i="60"/>
  <c r="M63" i="60"/>
  <c r="K68" i="60"/>
  <c r="K115" i="60"/>
  <c r="K125" i="60"/>
  <c r="K230" i="60"/>
  <c r="I248" i="60"/>
  <c r="I311" i="60"/>
  <c r="K372" i="60"/>
  <c r="K381" i="60"/>
  <c r="K404" i="60"/>
  <c r="I701" i="60"/>
  <c r="K723" i="60"/>
  <c r="K857" i="60"/>
  <c r="K884" i="60"/>
  <c r="K890" i="60"/>
  <c r="K895" i="60"/>
  <c r="K901" i="60"/>
  <c r="E924" i="60"/>
  <c r="G993" i="60"/>
  <c r="K1189" i="60"/>
  <c r="M1252" i="60"/>
  <c r="M1350" i="60"/>
  <c r="K1379" i="60"/>
  <c r="K1419" i="60"/>
  <c r="K1425" i="60"/>
  <c r="K1441" i="60"/>
  <c r="K1524" i="60"/>
  <c r="M1520" i="60"/>
  <c r="K1542" i="60"/>
  <c r="K1551" i="60"/>
  <c r="K1557" i="60"/>
  <c r="M1586" i="60"/>
  <c r="K1638" i="60"/>
  <c r="K19" i="60"/>
  <c r="K49" i="60"/>
  <c r="E152" i="60"/>
  <c r="K182" i="60"/>
  <c r="K270" i="60"/>
  <c r="K279" i="60"/>
  <c r="K583" i="60"/>
  <c r="K754" i="60"/>
  <c r="K760" i="60"/>
  <c r="I961" i="60"/>
  <c r="K994" i="60"/>
  <c r="K1036" i="60"/>
  <c r="K1045" i="60"/>
  <c r="K1089" i="60"/>
  <c r="K1091" i="60"/>
  <c r="K1093" i="60"/>
  <c r="K1098" i="60"/>
  <c r="K1108" i="60"/>
  <c r="K1125" i="60"/>
  <c r="K1144" i="60"/>
  <c r="I1179" i="60"/>
  <c r="K1191" i="60"/>
  <c r="K1231" i="60"/>
  <c r="K1233" i="60"/>
  <c r="K1253" i="60"/>
  <c r="K1283" i="60"/>
  <c r="G1295" i="60"/>
  <c r="K1324" i="60"/>
  <c r="K1333" i="60"/>
  <c r="K1339" i="60"/>
  <c r="K1383" i="60"/>
  <c r="K1411" i="60"/>
  <c r="K1417" i="60"/>
  <c r="K1429" i="60"/>
  <c r="I1447" i="60"/>
  <c r="K1458" i="60"/>
  <c r="K1479" i="60"/>
  <c r="K1521" i="60"/>
  <c r="I1520" i="60"/>
  <c r="K1531" i="60"/>
  <c r="K1598" i="60"/>
  <c r="K1605" i="60"/>
  <c r="K1610" i="60"/>
  <c r="K83" i="60"/>
  <c r="K92" i="60"/>
  <c r="K132" i="60"/>
  <c r="K171" i="60"/>
  <c r="K228" i="60"/>
  <c r="K554" i="60"/>
  <c r="K693" i="60"/>
  <c r="K704" i="60"/>
  <c r="K841" i="60"/>
  <c r="K877" i="60"/>
  <c r="K1274" i="60"/>
  <c r="K1359" i="60"/>
  <c r="K1451" i="60"/>
  <c r="K1453" i="60"/>
  <c r="G1469" i="60"/>
  <c r="G1520" i="60"/>
  <c r="K1520" i="60" s="1"/>
  <c r="K1560" i="60"/>
  <c r="K1565" i="60"/>
  <c r="K1570" i="60"/>
  <c r="K1577" i="60"/>
  <c r="E1586" i="60"/>
  <c r="I1633" i="60"/>
  <c r="K1655" i="60"/>
  <c r="K64" i="60"/>
  <c r="G199" i="60"/>
  <c r="K224" i="60"/>
  <c r="K303" i="60"/>
  <c r="K319" i="60"/>
  <c r="K434" i="60"/>
  <c r="K436" i="60"/>
  <c r="G514" i="60"/>
  <c r="G602" i="60"/>
  <c r="K613" i="60"/>
  <c r="K616" i="60"/>
  <c r="K668" i="60"/>
  <c r="K678" i="60"/>
  <c r="K680" i="60"/>
  <c r="K785" i="60"/>
  <c r="K809" i="60"/>
  <c r="K859" i="60"/>
  <c r="K873" i="60"/>
  <c r="I889" i="60"/>
  <c r="K967" i="60"/>
  <c r="I1035" i="60"/>
  <c r="K1292" i="60"/>
  <c r="K13" i="60"/>
  <c r="G12" i="60"/>
  <c r="K21" i="60"/>
  <c r="K24" i="60"/>
  <c r="K108" i="60"/>
  <c r="K213" i="60"/>
  <c r="K283" i="60"/>
  <c r="K288" i="60"/>
  <c r="K388" i="60"/>
  <c r="K427" i="60"/>
  <c r="K469" i="60"/>
  <c r="K487" i="60"/>
  <c r="K500" i="60"/>
  <c r="K585" i="60"/>
  <c r="K597" i="60"/>
  <c r="K607" i="60"/>
  <c r="K779" i="60"/>
  <c r="M789" i="60"/>
  <c r="K833" i="60"/>
  <c r="K939" i="60"/>
  <c r="K941" i="60"/>
  <c r="K946" i="60"/>
  <c r="K964" i="60"/>
  <c r="K976" i="60"/>
  <c r="K982" i="60"/>
  <c r="K1012" i="60"/>
  <c r="K1018" i="60"/>
  <c r="K1028" i="60"/>
  <c r="K1068" i="60"/>
  <c r="K1074" i="60"/>
  <c r="K1106" i="60"/>
  <c r="K1111" i="60"/>
  <c r="K1113" i="60"/>
  <c r="E1124" i="60"/>
  <c r="M1124" i="60"/>
  <c r="M1034" i="60" s="1"/>
  <c r="K1197" i="60"/>
  <c r="K1237" i="60"/>
  <c r="K1277" i="60"/>
  <c r="K1343" i="60"/>
  <c r="K1391" i="60"/>
  <c r="K1640" i="60"/>
  <c r="M667" i="60"/>
  <c r="K35" i="60"/>
  <c r="I63" i="60"/>
  <c r="M12" i="60"/>
  <c r="K17" i="60"/>
  <c r="M26" i="60"/>
  <c r="K30" i="60"/>
  <c r="K45" i="60"/>
  <c r="K57" i="60"/>
  <c r="G63" i="60"/>
  <c r="K63" i="60" s="1"/>
  <c r="K90" i="60"/>
  <c r="K101" i="60"/>
  <c r="K127" i="60"/>
  <c r="K173" i="60"/>
  <c r="K178" i="60"/>
  <c r="K193" i="60"/>
  <c r="K241" i="60"/>
  <c r="M248" i="60"/>
  <c r="K290" i="60"/>
  <c r="K333" i="60"/>
  <c r="K346" i="60"/>
  <c r="K379" i="60"/>
  <c r="K423" i="60"/>
  <c r="M457" i="60"/>
  <c r="K475" i="60"/>
  <c r="K495" i="60"/>
  <c r="K526" i="60"/>
  <c r="K566" i="60"/>
  <c r="K579" i="60"/>
  <c r="K591" i="60"/>
  <c r="M602" i="60"/>
  <c r="K605" i="60"/>
  <c r="K622" i="60"/>
  <c r="E632" i="60"/>
  <c r="K651" i="60"/>
  <c r="K663" i="60"/>
  <c r="K670" i="60"/>
  <c r="K687" i="60"/>
  <c r="K702" i="60"/>
  <c r="E701" i="60"/>
  <c r="M701" i="60"/>
  <c r="K717" i="60"/>
  <c r="K734" i="60"/>
  <c r="K745" i="60"/>
  <c r="K766" i="60"/>
  <c r="E765" i="60"/>
  <c r="M765" i="60"/>
  <c r="K15" i="60"/>
  <c r="K27" i="60"/>
  <c r="K43" i="60"/>
  <c r="K54" i="60"/>
  <c r="K87" i="60"/>
  <c r="K97" i="60"/>
  <c r="E107" i="60"/>
  <c r="K107" i="60" s="1"/>
  <c r="G107" i="60"/>
  <c r="K118" i="60"/>
  <c r="K147" i="60"/>
  <c r="M152" i="60"/>
  <c r="K161" i="60"/>
  <c r="G152" i="60"/>
  <c r="K189" i="60"/>
  <c r="K210" i="60"/>
  <c r="I199" i="60"/>
  <c r="K199" i="60" s="1"/>
  <c r="K238" i="60"/>
  <c r="K249" i="60"/>
  <c r="K258" i="60"/>
  <c r="E248" i="60"/>
  <c r="K331" i="60"/>
  <c r="K341" i="60"/>
  <c r="K375" i="60"/>
  <c r="K391" i="60"/>
  <c r="M396" i="60"/>
  <c r="K413" i="60"/>
  <c r="K443" i="60"/>
  <c r="I457" i="60"/>
  <c r="E457" i="60"/>
  <c r="K493" i="60"/>
  <c r="M514" i="60"/>
  <c r="K522" i="60"/>
  <c r="K561" i="60"/>
  <c r="M574" i="60"/>
  <c r="K577" i="60"/>
  <c r="K587" i="60"/>
  <c r="K603" i="60"/>
  <c r="K618" i="60"/>
  <c r="K633" i="60"/>
  <c r="G632" i="60"/>
  <c r="K649" i="60"/>
  <c r="K661" i="60"/>
  <c r="I667" i="60"/>
  <c r="K683" i="60"/>
  <c r="K695" i="60"/>
  <c r="K715" i="60"/>
  <c r="K727" i="60"/>
  <c r="M733" i="60"/>
  <c r="K835" i="60"/>
  <c r="G248" i="60"/>
  <c r="K339" i="60"/>
  <c r="K370" i="60"/>
  <c r="K383" i="60"/>
  <c r="E396" i="60"/>
  <c r="K575" i="60"/>
  <c r="E733" i="60"/>
  <c r="K221" i="60"/>
  <c r="I359" i="60"/>
  <c r="K397" i="60"/>
  <c r="G396" i="60"/>
  <c r="K458" i="60"/>
  <c r="K482" i="60"/>
  <c r="K506" i="60"/>
  <c r="K529" i="60"/>
  <c r="M632" i="60"/>
  <c r="K637" i="60"/>
  <c r="K673" i="60"/>
  <c r="K689" i="60"/>
  <c r="K721" i="60"/>
  <c r="K737" i="60"/>
  <c r="K781" i="60"/>
  <c r="K743" i="60"/>
  <c r="K758" i="60"/>
  <c r="G789" i="60"/>
  <c r="K839" i="60"/>
  <c r="E854" i="60"/>
  <c r="M889" i="60"/>
  <c r="K904" i="60"/>
  <c r="K910" i="60"/>
  <c r="K919" i="60"/>
  <c r="K925" i="60"/>
  <c r="K928" i="60"/>
  <c r="K934" i="60"/>
  <c r="K954" i="60"/>
  <c r="M961" i="60"/>
  <c r="K972" i="60"/>
  <c r="K1000" i="60"/>
  <c r="K1014" i="60"/>
  <c r="K1020" i="60"/>
  <c r="M1035" i="60"/>
  <c r="K1047" i="60"/>
  <c r="K1072" i="60"/>
  <c r="K1082" i="60"/>
  <c r="K1132" i="60"/>
  <c r="K1155" i="60"/>
  <c r="K1162" i="60"/>
  <c r="K1180" i="60"/>
  <c r="K1199" i="60"/>
  <c r="K1222" i="60"/>
  <c r="K1239" i="60"/>
  <c r="G1252" i="60"/>
  <c r="K1258" i="60"/>
  <c r="K1272" i="60"/>
  <c r="K1287" i="60"/>
  <c r="K1293" i="60"/>
  <c r="K1296" i="60"/>
  <c r="K1318" i="60"/>
  <c r="K1328" i="60"/>
  <c r="E1350" i="60"/>
  <c r="G1350" i="60"/>
  <c r="K1385" i="60"/>
  <c r="I1405" i="60"/>
  <c r="K1414" i="60"/>
  <c r="K1431" i="60"/>
  <c r="K1438" i="60"/>
  <c r="K1448" i="60"/>
  <c r="K1460" i="60"/>
  <c r="K1467" i="60"/>
  <c r="M1469" i="60"/>
  <c r="M1291" i="60" s="1"/>
  <c r="K1484" i="60"/>
  <c r="K1528" i="60"/>
  <c r="K1540" i="60"/>
  <c r="K1546" i="60"/>
  <c r="E1556" i="60"/>
  <c r="G1556" i="60"/>
  <c r="K1581" i="60"/>
  <c r="I1586" i="60"/>
  <c r="K1612" i="60"/>
  <c r="E1633" i="60"/>
  <c r="K1659" i="60"/>
  <c r="K912" i="60"/>
  <c r="K986" i="60"/>
  <c r="I993" i="60"/>
  <c r="I1088" i="60"/>
  <c r="K1115" i="60"/>
  <c r="I1124" i="60"/>
  <c r="K1124" i="60" s="1"/>
  <c r="K1167" i="60"/>
  <c r="K1434" i="60"/>
  <c r="K1462" i="60"/>
  <c r="K1470" i="60"/>
  <c r="K1498" i="60"/>
  <c r="K879" i="60"/>
  <c r="K988" i="60"/>
  <c r="M993" i="60"/>
  <c r="K1063" i="60"/>
  <c r="I1208" i="60"/>
  <c r="K1208" i="60" s="1"/>
  <c r="K1247" i="60"/>
  <c r="I1252" i="60"/>
  <c r="K1279" i="60"/>
  <c r="K1357" i="60"/>
  <c r="K1406" i="60"/>
  <c r="K1455" i="60"/>
  <c r="K1476" i="60"/>
  <c r="K1503" i="60"/>
  <c r="K1514" i="60"/>
  <c r="K1536" i="60"/>
  <c r="K1648" i="60"/>
  <c r="K847" i="60"/>
  <c r="M854" i="60"/>
  <c r="K871" i="60"/>
  <c r="I924" i="60"/>
  <c r="K948" i="60"/>
  <c r="K1052" i="60"/>
  <c r="K1135" i="60"/>
  <c r="K1183" i="60"/>
  <c r="K1194" i="60"/>
  <c r="K1203" i="60"/>
  <c r="K1209" i="60"/>
  <c r="K1215" i="60"/>
  <c r="K1243" i="60"/>
  <c r="K1266" i="60"/>
  <c r="K1308" i="60"/>
  <c r="K1398" i="60"/>
  <c r="K1538" i="60"/>
  <c r="K1574" i="60"/>
  <c r="K1587" i="60"/>
  <c r="K1593" i="60"/>
  <c r="K1663" i="60"/>
  <c r="E12" i="60"/>
  <c r="K70" i="60"/>
  <c r="I12" i="60"/>
  <c r="E26" i="60"/>
  <c r="K134" i="60"/>
  <c r="K248" i="60"/>
  <c r="I26" i="60"/>
  <c r="K73" i="60"/>
  <c r="K153" i="60"/>
  <c r="I152" i="60"/>
  <c r="K152" i="60" s="1"/>
  <c r="K159" i="60"/>
  <c r="K263" i="60"/>
  <c r="I396" i="60"/>
  <c r="K407" i="60"/>
  <c r="G457" i="60"/>
  <c r="G456" i="60" s="1"/>
  <c r="K471" i="60"/>
  <c r="E514" i="60"/>
  <c r="E456" i="60" s="1"/>
  <c r="E574" i="60"/>
  <c r="E602" i="60"/>
  <c r="I632" i="60"/>
  <c r="K635" i="60"/>
  <c r="G701" i="60"/>
  <c r="K701" i="60" s="1"/>
  <c r="G733" i="60"/>
  <c r="K733" i="60" s="1"/>
  <c r="K739" i="60"/>
  <c r="G765" i="60"/>
  <c r="K770" i="60"/>
  <c r="K776" i="60"/>
  <c r="I789" i="60"/>
  <c r="K794" i="60"/>
  <c r="K800" i="60"/>
  <c r="K806" i="60"/>
  <c r="K818" i="60"/>
  <c r="K1633" i="60"/>
  <c r="G311" i="60"/>
  <c r="K311" i="60" s="1"/>
  <c r="G359" i="60"/>
  <c r="I514" i="60"/>
  <c r="I574" i="60"/>
  <c r="I602" i="60"/>
  <c r="G667" i="60"/>
  <c r="K790" i="60"/>
  <c r="E789" i="60"/>
  <c r="K789" i="60" s="1"/>
  <c r="K855" i="60"/>
  <c r="G854" i="60"/>
  <c r="K774" i="60"/>
  <c r="K792" i="60"/>
  <c r="K798" i="60"/>
  <c r="K804" i="60"/>
  <c r="K815" i="60"/>
  <c r="G814" i="60"/>
  <c r="K814" i="60" s="1"/>
  <c r="K924" i="60"/>
  <c r="K864" i="60"/>
  <c r="E1035" i="60"/>
  <c r="E1179" i="60"/>
  <c r="K1179" i="60" s="1"/>
  <c r="E1295" i="60"/>
  <c r="E1447" i="60"/>
  <c r="K1447" i="60" s="1"/>
  <c r="G1466" i="60"/>
  <c r="K1466" i="60" s="1"/>
  <c r="G1586" i="60"/>
  <c r="E889" i="60"/>
  <c r="E961" i="60"/>
  <c r="E993" i="60"/>
  <c r="G1088" i="60"/>
  <c r="G1034" i="60" s="1"/>
  <c r="E1405" i="60"/>
  <c r="E1469" i="60"/>
  <c r="K1469" i="60" s="1"/>
  <c r="G889" i="60"/>
  <c r="G961" i="60"/>
  <c r="J40" i="26"/>
  <c r="J33" i="26"/>
  <c r="J28" i="26" s="1"/>
  <c r="J16" i="26"/>
  <c r="J17" i="26"/>
  <c r="J19" i="26"/>
  <c r="J20" i="26"/>
  <c r="J9" i="26"/>
  <c r="J7" i="26" s="1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35" i="20" s="1"/>
  <c r="J40" i="20"/>
  <c r="J41" i="20"/>
  <c r="J19" i="20"/>
  <c r="J14" i="20" s="1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36" i="9"/>
  <c r="F35" i="9"/>
  <c r="F34" i="9"/>
  <c r="F33" i="9"/>
  <c r="F37" i="9" s="1"/>
  <c r="F32" i="9"/>
  <c r="F29" i="9"/>
  <c r="F27" i="9"/>
  <c r="H19" i="30"/>
  <c r="G19" i="30"/>
  <c r="F19" i="30"/>
  <c r="E19" i="30"/>
  <c r="D19" i="30"/>
  <c r="H16" i="30"/>
  <c r="G16" i="30"/>
  <c r="F16" i="30"/>
  <c r="E16" i="30"/>
  <c r="E23" i="30" s="1"/>
  <c r="D16" i="30"/>
  <c r="G42" i="26"/>
  <c r="H42" i="26"/>
  <c r="I42" i="26"/>
  <c r="F14" i="26"/>
  <c r="G14" i="26"/>
  <c r="H14" i="26"/>
  <c r="I14" i="26"/>
  <c r="I49" i="26" s="1"/>
  <c r="I21" i="26"/>
  <c r="H21" i="26"/>
  <c r="G21" i="26"/>
  <c r="H28" i="20"/>
  <c r="I28" i="20"/>
  <c r="G28" i="20"/>
  <c r="G21" i="20"/>
  <c r="H21" i="20"/>
  <c r="I21" i="20"/>
  <c r="G14" i="20"/>
  <c r="H14" i="20"/>
  <c r="I14" i="20"/>
  <c r="I43" i="20" s="1"/>
  <c r="G7" i="20"/>
  <c r="H7" i="20"/>
  <c r="I7" i="20"/>
  <c r="G42" i="16"/>
  <c r="H42" i="16"/>
  <c r="I42" i="16"/>
  <c r="G36" i="16"/>
  <c r="H36" i="16"/>
  <c r="I36" i="16"/>
  <c r="G24" i="16"/>
  <c r="H24" i="16"/>
  <c r="I24" i="16"/>
  <c r="I48" i="16" s="1"/>
  <c r="G6" i="16"/>
  <c r="H6" i="16"/>
  <c r="G18" i="16"/>
  <c r="H18" i="16"/>
  <c r="I18" i="16"/>
  <c r="G12" i="16"/>
  <c r="H12" i="16"/>
  <c r="I18" i="13"/>
  <c r="I30" i="13" s="1"/>
  <c r="G18" i="13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G11" i="34"/>
  <c r="F11" i="34"/>
  <c r="E11" i="34"/>
  <c r="D11" i="34"/>
  <c r="D8" i="34"/>
  <c r="C11" i="34"/>
  <c r="H9" i="34"/>
  <c r="H8" i="34" s="1"/>
  <c r="G8" i="34"/>
  <c r="F8" i="34"/>
  <c r="E8" i="34"/>
  <c r="C8" i="34"/>
  <c r="J45" i="26"/>
  <c r="J42" i="26" s="1"/>
  <c r="J44" i="26"/>
  <c r="F42" i="26"/>
  <c r="E42" i="26"/>
  <c r="J35" i="26"/>
  <c r="F28" i="26"/>
  <c r="E28" i="26"/>
  <c r="J26" i="26"/>
  <c r="J21" i="26" s="1"/>
  <c r="F21" i="26"/>
  <c r="E21" i="26"/>
  <c r="E14" i="26"/>
  <c r="F7" i="26"/>
  <c r="E7" i="26"/>
  <c r="H9" i="33"/>
  <c r="H8" i="33"/>
  <c r="H11" i="33" s="1"/>
  <c r="G8" i="33"/>
  <c r="G11" i="33" s="1"/>
  <c r="F8" i="33"/>
  <c r="F11" i="33" s="1"/>
  <c r="E8" i="33"/>
  <c r="E11" i="33" s="1"/>
  <c r="D8" i="33"/>
  <c r="D11" i="33" s="1"/>
  <c r="C8" i="33"/>
  <c r="C11" i="33" s="1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E43" i="20" s="1"/>
  <c r="C8" i="31"/>
  <c r="C17" i="31" s="1"/>
  <c r="D8" i="31"/>
  <c r="D17" i="31" s="1"/>
  <c r="E8" i="31"/>
  <c r="E17" i="31" s="1"/>
  <c r="F8" i="31"/>
  <c r="F17" i="31" s="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E6" i="16"/>
  <c r="J28" i="13"/>
  <c r="J27" i="13"/>
  <c r="J26" i="13"/>
  <c r="J25" i="13"/>
  <c r="J24" i="13"/>
  <c r="J18" i="13" s="1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 s="1"/>
  <c r="H10" i="30"/>
  <c r="G10" i="30"/>
  <c r="F10" i="30"/>
  <c r="E10" i="30"/>
  <c r="D10" i="30"/>
  <c r="I8" i="30"/>
  <c r="I7" i="30" s="1"/>
  <c r="H7" i="30"/>
  <c r="G7" i="30"/>
  <c r="F7" i="30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J31" i="10"/>
  <c r="H31" i="10"/>
  <c r="G31" i="10"/>
  <c r="L30" i="10"/>
  <c r="L29" i="10"/>
  <c r="L27" i="10" s="1"/>
  <c r="J27" i="10"/>
  <c r="G27" i="10"/>
  <c r="L25" i="10"/>
  <c r="L24" i="10"/>
  <c r="H23" i="10"/>
  <c r="L21" i="10"/>
  <c r="L19" i="10" s="1"/>
  <c r="L20" i="10"/>
  <c r="J19" i="10"/>
  <c r="H19" i="10"/>
  <c r="G19" i="10"/>
  <c r="L18" i="10"/>
  <c r="L17" i="10"/>
  <c r="L15" i="10" s="1"/>
  <c r="J15" i="10"/>
  <c r="H15" i="10"/>
  <c r="G15" i="10"/>
  <c r="L14" i="10"/>
  <c r="L13" i="10"/>
  <c r="L11" i="10" s="1"/>
  <c r="J11" i="10"/>
  <c r="H11" i="10"/>
  <c r="G11" i="10"/>
  <c r="L10" i="10"/>
  <c r="L7" i="10" s="1"/>
  <c r="L9" i="10"/>
  <c r="J7" i="10"/>
  <c r="H7" i="10"/>
  <c r="G7" i="10"/>
  <c r="C15" i="34"/>
  <c r="G15" i="34"/>
  <c r="F15" i="34"/>
  <c r="G49" i="26"/>
  <c r="J24" i="16"/>
  <c r="F30" i="13"/>
  <c r="G23" i="30"/>
  <c r="L23" i="10"/>
  <c r="L31" i="10"/>
  <c r="I43" i="10"/>
  <c r="K1405" i="60" l="1"/>
  <c r="K1295" i="60"/>
  <c r="I456" i="60"/>
  <c r="K765" i="60"/>
  <c r="K396" i="60"/>
  <c r="K854" i="60"/>
  <c r="K667" i="60"/>
  <c r="G11" i="60"/>
  <c r="K632" i="60"/>
  <c r="K1350" i="60"/>
  <c r="K1252" i="60"/>
  <c r="K602" i="60"/>
  <c r="K889" i="60"/>
  <c r="K1586" i="60"/>
  <c r="K26" i="60"/>
  <c r="I1034" i="60"/>
  <c r="M573" i="60"/>
  <c r="K993" i="60"/>
  <c r="G1291" i="60"/>
  <c r="I573" i="60"/>
  <c r="K1088" i="60"/>
  <c r="M456" i="60"/>
  <c r="M11" i="60"/>
  <c r="K1556" i="60"/>
  <c r="K574" i="60"/>
  <c r="E573" i="60"/>
  <c r="K961" i="60"/>
  <c r="K1035" i="60"/>
  <c r="E1034" i="60"/>
  <c r="K1034" i="60" s="1"/>
  <c r="K514" i="60"/>
  <c r="G573" i="60"/>
  <c r="I11" i="60"/>
  <c r="I1694" i="60" s="1"/>
  <c r="K359" i="60"/>
  <c r="K456" i="60"/>
  <c r="E1291" i="60"/>
  <c r="K457" i="60"/>
  <c r="E11" i="60"/>
  <c r="K12" i="60"/>
  <c r="E48" i="16"/>
  <c r="H43" i="10"/>
  <c r="F49" i="26"/>
  <c r="E49" i="26"/>
  <c r="F45" i="19"/>
  <c r="K43" i="10"/>
  <c r="H48" i="16"/>
  <c r="G48" i="16"/>
  <c r="H43" i="20"/>
  <c r="G43" i="20"/>
  <c r="H49" i="26"/>
  <c r="J14" i="26"/>
  <c r="D23" i="30"/>
  <c r="J43" i="10"/>
  <c r="F48" i="16"/>
  <c r="J21" i="20"/>
  <c r="H30" i="13"/>
  <c r="E15" i="34"/>
  <c r="H11" i="34"/>
  <c r="H15" i="34" s="1"/>
  <c r="F43" i="20"/>
  <c r="F23" i="12"/>
  <c r="E30" i="13"/>
  <c r="G30" i="13"/>
  <c r="F23" i="30"/>
  <c r="H23" i="30"/>
  <c r="G43" i="10"/>
  <c r="L39" i="10"/>
  <c r="L43" i="10" s="1"/>
  <c r="J7" i="20"/>
  <c r="J28" i="20"/>
  <c r="I19" i="30"/>
  <c r="J7" i="13"/>
  <c r="J30" i="13" s="1"/>
  <c r="J12" i="16"/>
  <c r="J48" i="16" s="1"/>
  <c r="D15" i="34"/>
  <c r="F29" i="24"/>
  <c r="F34" i="25"/>
  <c r="J49" i="26"/>
  <c r="I23" i="30"/>
  <c r="M1694" i="60" l="1"/>
  <c r="G1694" i="60"/>
  <c r="K573" i="60"/>
  <c r="K1291" i="60"/>
  <c r="E1694" i="60"/>
  <c r="K11" i="60"/>
  <c r="J43" i="20"/>
  <c r="K1694" i="60" l="1"/>
</calcChain>
</file>

<file path=xl/comments1.xml><?xml version="1.0" encoding="utf-8"?>
<comments xmlns="http://schemas.openxmlformats.org/spreadsheetml/2006/main">
  <authors>
    <author>mlb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>
  <authors>
    <author>mlb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<sst xmlns="http://schemas.openxmlformats.org/spreadsheetml/2006/main" count="2098" uniqueCount="515">
  <si>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</si>
  <si>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</si>
  <si>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</si>
  <si>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</si>
  <si>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</si>
  <si>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</si>
  <si>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</si>
  <si>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</si>
  <si>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</si>
  <si>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</si>
  <si>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</si>
  <si>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</si>
  <si>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</si>
  <si>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</si>
  <si>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</si>
  <si>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</si>
  <si>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</si>
  <si>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</si>
  <si>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</si>
  <si>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</si>
  <si>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</si>
  <si>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</si>
  <si>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</si>
  <si>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</si>
  <si>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</si>
  <si>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</si>
  <si>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</si>
  <si>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</si>
  <si>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</si>
  <si>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</si>
  <si>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</si>
  <si>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</si>
  <si>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</si>
  <si>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</si>
  <si>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</si>
  <si>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</si>
  <si>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</si>
  <si>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</si>
  <si>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</si>
  <si>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</si>
  <si>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</si>
  <si>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</si>
  <si>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</si>
  <si>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</si>
  <si>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</si>
  <si>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</si>
  <si>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</si>
  <si>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</si>
  <si>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</si>
  <si>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</si>
  <si>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</si>
  <si>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</si>
  <si>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</si>
  <si>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</si>
  <si>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</si>
  <si>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</si>
  <si>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</si>
  <si>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</si>
  <si>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</si>
  <si>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</si>
  <si>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</si>
  <si>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</si>
  <si>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</si>
  <si>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</si>
  <si>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</si>
  <si>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</si>
  <si>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</si>
  <si>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</si>
  <si>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</si>
  <si>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</si>
  <si>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</si>
  <si>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</si>
  <si>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</si>
  <si>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</si>
  <si>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</si>
  <si>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</si>
  <si>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</si>
  <si>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</si>
  <si>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</si>
  <si>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</si>
  <si>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</si>
  <si>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</si>
  <si>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</si>
  <si>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</si>
  <si>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</si>
  <si>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</si>
  <si>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</si>
  <si>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</si>
  <si>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</si>
  <si>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</si>
  <si>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</si>
  <si>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</si>
  <si>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</si>
  <si>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</si>
  <si>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</si>
  <si>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</si>
  <si>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</si>
  <si>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</si>
  <si>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</si>
  <si>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</si>
  <si>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</si>
  <si>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</si>
  <si>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</si>
  <si>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</si>
  <si>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</si>
  <si>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</si>
  <si>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</si>
  <si>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</si>
  <si>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</si>
  <si>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</si>
  <si>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</si>
  <si>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</si>
  <si>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Education</t>
  </si>
  <si>
    <t>Energy</t>
  </si>
  <si>
    <t>Finance</t>
  </si>
  <si>
    <t>Industry and Trade</t>
  </si>
  <si>
    <t>Public Sector Management</t>
  </si>
  <si>
    <t>Tajikistan</t>
  </si>
  <si>
    <t>Mongolia</t>
  </si>
  <si>
    <t>OVERALL TOTAL</t>
  </si>
  <si>
    <t>CENTRAL AND WEST ASIA</t>
  </si>
  <si>
    <t>EAST ASIA</t>
  </si>
  <si>
    <t>PACIFIC</t>
  </si>
  <si>
    <t>SOUTH ASIA</t>
  </si>
  <si>
    <t>SOUTHEAST ASIA</t>
  </si>
  <si>
    <t>Transport</t>
  </si>
  <si>
    <t>Water and Other Urban Infrastructure and Services</t>
  </si>
  <si>
    <t>Health</t>
  </si>
  <si>
    <t>Note: Numbers may not sum precisely because of rounding.</t>
  </si>
  <si>
    <t>Information and Communication Technology</t>
  </si>
  <si>
    <t>REGIONAL</t>
  </si>
  <si>
    <t>Multisector</t>
  </si>
  <si>
    <t>TASF</t>
  </si>
  <si>
    <t>Total TA Commitments</t>
  </si>
  <si>
    <t>Fiji</t>
  </si>
  <si>
    <t>Implementation of Sustainable Transport For All (Supplementary)</t>
  </si>
  <si>
    <r>
      <t>Region / Country / Sector</t>
    </r>
    <r>
      <rPr>
        <vertAlign val="superscript"/>
        <sz val="9"/>
        <rFont val="Arial"/>
        <family val="2"/>
      </rPr>
      <t>a</t>
    </r>
    <r>
      <rPr>
        <b/>
        <sz val="9"/>
        <rFont val="Arial"/>
        <family val="2"/>
      </rPr>
      <t xml:space="preserve"> / Project Number</t>
    </r>
  </si>
  <si>
    <t>Agriculture, Natural Resources, and Rural Development</t>
  </si>
  <si>
    <t>Niue</t>
  </si>
  <si>
    <t>Solomon Islands</t>
  </si>
  <si>
    <t>Strengthening Education in the Pacific Region (Supplementary)</t>
  </si>
  <si>
    <t>COVID-19 
Response</t>
  </si>
  <si>
    <t>Social Sectors Reform Program (Supplementary)</t>
  </si>
  <si>
    <t>Almaty–Bishkek Economic Corridor Support (Supplementary)</t>
  </si>
  <si>
    <t>Promoting Economic Diversification Program (Supplementary)</t>
  </si>
  <si>
    <t>Turkmenistan</t>
  </si>
  <si>
    <t>Brunei Darussalam</t>
  </si>
  <si>
    <t>Promoting Innovative Financial Inclusion (Supplementary)</t>
  </si>
  <si>
    <t>Supporting Environmental Safeguards in the Central 
   and West Asia Region (Supplementary)</t>
  </si>
  <si>
    <t>Technical Assistance Commitments, 2021</t>
  </si>
  <si>
    <r>
      <t>Afghanistan</t>
    </r>
    <r>
      <rPr>
        <vertAlign val="superscript"/>
        <sz val="9"/>
        <rFont val="Arial"/>
        <family val="2"/>
      </rPr>
      <t>b</t>
    </r>
  </si>
  <si>
    <t>ADB Ventures Technical Assistance (Supplementary)</t>
  </si>
  <si>
    <t>South Caucasus Gateway</t>
  </si>
  <si>
    <t>Supporting Public Sector Governance Reforms (Supplementary)</t>
  </si>
  <si>
    <t>Support for General Education Reforms (Secondary Education)</t>
  </si>
  <si>
    <t>Logistics Cluster Development</t>
  </si>
  <si>
    <t>Pre-feasibility Study on Turgen Mountain Resort Development</t>
  </si>
  <si>
    <t>Landslide Risk Management Sector (Supplementary)</t>
  </si>
  <si>
    <t>Support to Strengthening Regional Health Security Project</t>
  </si>
  <si>
    <t>Punjab Agriculture Markets Development (Supplementary)</t>
  </si>
  <si>
    <t>Improving Workforce Readiness in Punjab (Supplementary)</t>
  </si>
  <si>
    <t>Enabling Asset Leasing as a Financing Approach for Schools</t>
  </si>
  <si>
    <t>Developing an Electricity Market (Supplementary)</t>
  </si>
  <si>
    <t>Preparing Sustainable Energy Projects (Supplementary)</t>
  </si>
  <si>
    <t>Gas Storage Development Systems</t>
  </si>
  <si>
    <t>Preparing Transport Projects (Supplementary)</t>
  </si>
  <si>
    <t>Preparing Urban Development Projects (Supplementary)</t>
  </si>
  <si>
    <t>Enhancing Climate Resilience in the Pyanj River Basin</t>
  </si>
  <si>
    <t>Preparing the Road Network Sustainability (Supplementary)</t>
  </si>
  <si>
    <t>Additional Financing for Dushanbe Water Supply and Sanitation</t>
  </si>
  <si>
    <t>Improving Nursing Quality and Capacity (Supplementary)</t>
  </si>
  <si>
    <t>Enhancing Private Sector Participation in Agriculture</t>
  </si>
  <si>
    <t>Power Sector Reform Support Program</t>
  </si>
  <si>
    <t>Supporting the Financial Markets Development Program</t>
  </si>
  <si>
    <t>Preparing the Integrated Perinatal Care Project (Supplementary)</t>
  </si>
  <si>
    <t>Preparing Road Modernization Projects</t>
  </si>
  <si>
    <t>Institutional Capacity Support for Modern Utility Management</t>
  </si>
  <si>
    <t>Accelerating the Clean Energy Transition in Southeast Asia</t>
  </si>
  <si>
    <t>Scaling Up Climate Financing and Carbon Neutrality in Hainan</t>
  </si>
  <si>
    <t>Preparing Sustainable Development Projects (Supplementary)</t>
  </si>
  <si>
    <t>Study on the Development of Green Ports and Shipping</t>
  </si>
  <si>
    <t>Forest Sector Development Program</t>
  </si>
  <si>
    <t>Preparing the Agriculture Rural Development Project Phase 2</t>
  </si>
  <si>
    <t>Supporting Post-COVID-19 Recovery in Education Sector</t>
  </si>
  <si>
    <t>Promotion of the Northeast Asia Power System Interconnection</t>
  </si>
  <si>
    <t>Enhancing Private Sector Outreach</t>
  </si>
  <si>
    <t>Supporting Inclusive and Sustainable Development</t>
  </si>
  <si>
    <t>Regional Road Development and Maintenance Phase 3</t>
  </si>
  <si>
    <t>Improvement of Urban Mobility Ulaanbaatar</t>
  </si>
  <si>
    <t>Development of the Pacific Energy Regulators Alliance</t>
  </si>
  <si>
    <t>Preparing Nonsovereign Operations in the Pacific</t>
  </si>
  <si>
    <t>Preparation of the ADB Frontier Facility</t>
  </si>
  <si>
    <t>Supporting Public Sector Management Reforms (Supplementary)</t>
  </si>
  <si>
    <t>Preparing the Pacific Regional Financing Facility</t>
  </si>
  <si>
    <t>Preparing Clean and Renewable Energy Investments in the Pacific</t>
  </si>
  <si>
    <t>Preparing the Hydro Taveuni Hydropower Project</t>
  </si>
  <si>
    <t>Preparing the Health Infrastructure and Systems Project</t>
  </si>
  <si>
    <t>Port Development Project (Supplementary)</t>
  </si>
  <si>
    <t>Strengthening Fiscal, Debt, and Financial Management</t>
  </si>
  <si>
    <t>Preparing Pacific Education Sector Projects</t>
  </si>
  <si>
    <t>Smallholder Fruit and Vegetable Resilience Project</t>
  </si>
  <si>
    <t>Preparing the Integrated Aged Care Project</t>
  </si>
  <si>
    <t>Support for Health Care Improvement Projects</t>
  </si>
  <si>
    <t>Strengthening Social Resilience Program</t>
  </si>
  <si>
    <t>Developing South Asian Livable Cities Facility (Supplementary)</t>
  </si>
  <si>
    <t>Implementing the Emergency Assistance Project (Supplementary)</t>
  </si>
  <si>
    <t>Support to Skills Development Reform</t>
  </si>
  <si>
    <t>Supporting Financial Sector Reforms</t>
  </si>
  <si>
    <t>Enhancing Market Linkages for Farmer Producer Organizations</t>
  </si>
  <si>
    <t>Promoting Advanced Biofuels Through High Technology</t>
  </si>
  <si>
    <t>Supporting COVID-19 Response and Vaccination Program</t>
  </si>
  <si>
    <t>Supporting Logistics Sector Development (Supplementary)</t>
  </si>
  <si>
    <t>Knowledge Services for Industrial Corridor Development Program</t>
  </si>
  <si>
    <t>Enhancing Climate Resilience in Uttarakhand Urban Development</t>
  </si>
  <si>
    <t>India Urban and Water Projects Support Facility (Supplementary)</t>
  </si>
  <si>
    <t>Supporting Capacity for Affordable Housing Delivery</t>
  </si>
  <si>
    <t>Enhancing Debt Sustainability</t>
  </si>
  <si>
    <t>Implementation Support for the Nuts and Fruits in Hilly Areas</t>
  </si>
  <si>
    <t>Master Plan for Road Connectivity</t>
  </si>
  <si>
    <t>Supporting Secondary Education Sector Improvement Program</t>
  </si>
  <si>
    <t>Supporting Trade Logistics Facilitation (Supplementary)</t>
  </si>
  <si>
    <t>Enhancing Trade Facilitation in Southeast Asia</t>
  </si>
  <si>
    <t>Inclusive Financial Sector Development Program (Supplementary)</t>
  </si>
  <si>
    <t>Supporting Digital Cambodia for Inclusive Development</t>
  </si>
  <si>
    <t>Southeast Asia Facility for Resilient Cities</t>
  </si>
  <si>
    <t>Technical Support and Capacity Development in Urban Planning</t>
  </si>
  <si>
    <t>Southeast Asia Sustainable Tourism Facility</t>
  </si>
  <si>
    <t>Support for Indonesia’s G20 Presidency</t>
  </si>
  <si>
    <t>Trans Sumatra Toll Road Risk Monitoring (Supplementary)</t>
  </si>
  <si>
    <t>Subregional Projects for BIMP-EAGA and IMT-GT</t>
  </si>
  <si>
    <r>
      <t>Myanmar</t>
    </r>
    <r>
      <rPr>
        <vertAlign val="superscript"/>
        <sz val="9"/>
        <rFont val="Arial"/>
        <family val="2"/>
      </rPr>
      <t>c</t>
    </r>
  </si>
  <si>
    <t>EdTech Solutions for Last Mile Schools on COVID-19</t>
  </si>
  <si>
    <t>Financial Inclusion Framework Strengthening (Supplementary)</t>
  </si>
  <si>
    <t>Islamic Finance for the Philippines (Supplementary)</t>
  </si>
  <si>
    <t>Upgrading and Enhancing the Corporate Registration System</t>
  </si>
  <si>
    <t>Support for Development of Philippine Growth Strategy</t>
  </si>
  <si>
    <t>Women-Led Small and Medium-Sized Enterprises</t>
  </si>
  <si>
    <t>Asia Infrastructure Insights (Supplementary)</t>
  </si>
  <si>
    <t>Promoting Life Cycle Management of Fluorocarbons</t>
  </si>
  <si>
    <t>Asian Development Outlook 2022</t>
  </si>
  <si>
    <t>Global Research Alliances (Phase 3) (Supplementary)</t>
  </si>
  <si>
    <t>Accelerating Innovation in Transport</t>
  </si>
  <si>
    <t>Achieving Water Sector Priorities in Asia and the Pacific under 
   Strategy 2030 (Supplementary)</t>
  </si>
  <si>
    <t>Raising the Value of Regional Trade Agreements—Key Factors 
   for Successful Implementation and Positive Economic Impact</t>
  </si>
  <si>
    <t>Central Asia Regional Economic Cooperation: Knowledge Sharing 
   and Services in Transport and Transport Facilitation (Phase 2) 
   (Supplementary)</t>
  </si>
  <si>
    <t>Railway Sector Development in Central Asia Regional Economic 
   Cooperation Countries (Supplementary)</t>
  </si>
  <si>
    <t>Sustainable Tourism Development in the Central Asia Regional 
   Economic Cooperation Region (Supplementary)</t>
  </si>
  <si>
    <t>Achieving Water Sector Priorities in Asia and the Pacific 
   under Strategy 2030 (Supplementary)</t>
  </si>
  <si>
    <t>Due Diligence and Capacity Development of Trade Finance 
   Program Banks (Subproject 4)</t>
  </si>
  <si>
    <t>Capacity Development for the Supply Chain Finance Program 
   (Phase 3) (Subproject 1)</t>
  </si>
  <si>
    <t>Fostering Regional Cooperation and Integration through 
   Knowledge and Capacity Building of Trade and Supply Chain 
   Finance Program Banks</t>
  </si>
  <si>
    <t>Law and Policy Development for Private Sector and 
   Public–Private Partnership Projects</t>
  </si>
  <si>
    <t>Regional Support to Address the Outbreak of Coronavirus 
   Disease 2019 and Potential Outbreaks of Other 
   Communicable Diseases (Supplementary)</t>
  </si>
  <si>
    <t>Strengthening Project Implementation and Country Safeguard 
   Capacity in Pandemic and Post-Pandemic Environment</t>
  </si>
  <si>
    <t>Enhancing Financial Management in Central and West Asia 
   (Supplementary)</t>
  </si>
  <si>
    <t>Program to Enhance Commercialization and Financial 
   Sustainability of State-Owned Enterprises in the Central 
   and West Asia Region</t>
  </si>
  <si>
    <t>Development of New Statistical Resources and Building 
   Capacity in New Data Sources and Technologies</t>
  </si>
  <si>
    <t>Support to Improve Cross-Border Railway Services 
   between Armenia and Georgia</t>
  </si>
  <si>
    <t>Supporting the Establishment of National Standardized 
   Spatial Data Infrastructure</t>
  </si>
  <si>
    <t>Support to Balanced and Sustainable Urban Operations 
   in Central and West Asia</t>
  </si>
  <si>
    <t>Strengthening Regional Cooperation on Skills 
   Development under the Central Asia Regional 
   Economic Cooperation Program</t>
  </si>
  <si>
    <t>Supporting Capital Market Development and Reform 
   in Developing Asia (Phase 1)</t>
  </si>
  <si>
    <t>Financial Technology for Regional Cooperation in Central Asia 
   Regional Economic Cooperation Countries</t>
  </si>
  <si>
    <t>Supporting the COVID-19 Active Response and Expenditure 
   Support Program</t>
  </si>
  <si>
    <t>Implementing the Integrated Trade Agenda in the Central Asia 
   Regional Economic Cooperation Program (Supplementary)</t>
  </si>
  <si>
    <t>Partnership with the Private Sector for Sustainable Trade 
   Facilitation Results in the Central Asia Regional Economic 
   Cooperation Program (Supplementary)</t>
  </si>
  <si>
    <t>Digital Development Facility for Asia and the Pacific 
   (Supplementary)</t>
  </si>
  <si>
    <t>Central Asia Regional Economic Cooperation: Knowledge 
   Sharing and Services in Transport and Transport Facilitation 
   (Phase 2) (Supplementary)</t>
  </si>
  <si>
    <t>Railway Sector Development in Central Asia Regional 
   Economic Cooperation Countries (Supplementary)</t>
  </si>
  <si>
    <t>Sustainable Tourism Development in the Central Asia 
   Regional Economic Cooperation Region (Supplementary)</t>
  </si>
  <si>
    <t>Promoting Gender Equality in the Central Asia Regional 
   Economic Cooperation Region</t>
  </si>
  <si>
    <t>Support to Improve Cross-Border Railway Services between 
   Armenia and Georgia</t>
  </si>
  <si>
    <t>Developing the Central Asia Regional Economic Cooperation 
   Water Pillar (Supplementary)</t>
  </si>
  <si>
    <t>Business Plan Preparation for the Agriculture Commodity 
   Exchange (Supplementary)</t>
  </si>
  <si>
    <t>Strengthening Regional Cooperation on Skills Development 
   under the Central Asia Regional Economic Cooperation 
   Program</t>
  </si>
  <si>
    <t>Supporting Renewable Technology-Inclusive Heat Supply 
   Legislation (Supplementary)</t>
  </si>
  <si>
    <t>Joint Government of Kazakhstan and the Asian Development 
   Bank Knowledge and Experience Exchange Program, Phase 4 
   (Supplementary)</t>
  </si>
  <si>
    <t>Strengthening Approaches for Operationalizing Diversified 
   Growth in Central Asia</t>
  </si>
  <si>
    <t>Preparing the Central Asia Regional Economic Cooperation 
   Corridors 1, 2, and 6 Connector Road (Kyzylorda–Zhezkazgan) 
   Reconstruction Project</t>
  </si>
  <si>
    <t>Green and Resilient Rural Recovery through Agri-Food System 
   Transformation in the Asia and Pacific Region</t>
  </si>
  <si>
    <t>Law and Policy Development for Private Sector 
   and Public–Private Partnership Projects</t>
  </si>
  <si>
    <t>Capacity Support for Financial Institutions and 
   Operationalization of the ADB Private Sector Window</t>
  </si>
  <si>
    <t>Capacity Support for Financial Institutions and Operationalization 
   of the ADB Private Sector Window</t>
  </si>
  <si>
    <t>Supporting the Completion of e-Procurement System 
   Digitalization (Phase I)</t>
  </si>
  <si>
    <t>Greater Thal Canal Irrigation Investment Program 
   (Supplementary)</t>
  </si>
  <si>
    <t>Agricultural Value Chain Development in Selected Asian 
   Countries (Supplementary)</t>
  </si>
  <si>
    <t>Preparing Climate-Resilient Agriculture and Natural Resources 
   Development Projects</t>
  </si>
  <si>
    <t>Preparing the Micro, Small, and Medium-Sized Enterprises 
   Financial Access, Inclusivity, and Resilience Project</t>
  </si>
  <si>
    <t>Advancing the Transformative Gender Equality Agenda 
   in a Post-COVID-19 Asia and the Pacific</t>
  </si>
  <si>
    <t>Integrated Social Protection Development Program 
   (Supplementary)</t>
  </si>
  <si>
    <t>Supporting State-Owned Enterprise Corporate Governance 
   and Performance</t>
  </si>
  <si>
    <t>Using Frontier Technology and Big Data Analytics 
   for Smart Infrastructure Facility Planning and Monitoring</t>
  </si>
  <si>
    <t>Building Coastal Resilience through Nature-Based 
   and Integrated Solutions</t>
  </si>
  <si>
    <t>Support to Operation and Maintenance and Financial 
   Sustainability of Water Resources Infrastructure</t>
  </si>
  <si>
    <t>Enhancing Tax Transparency of ADB Developing Member 
   Countries (Supplementary)</t>
  </si>
  <si>
    <t>Capacity Building Support to the Ministry of Transport 
   for Better Project Planning and Implementation</t>
  </si>
  <si>
    <t>Innovation in Education Sector Development in Asia and 
   the Pacific (Supplementary)</t>
  </si>
  <si>
    <t>Strengthening Institutional Capacity for Policy Formulation 
   and Implementation</t>
  </si>
  <si>
    <t>Climate Adaptive Water Resources Management in the Aral Sea 
   Basin (Supplementary)</t>
  </si>
  <si>
    <t>Preparing Sustainable Energy Investment Projects 
   (Supplementary)</t>
  </si>
  <si>
    <t>Support to Small and Medium-Sized Enterprises 
   Development Program</t>
  </si>
  <si>
    <t>Economic Management Improvement Facility (Subprogram 1) 
   (Supplementary)</t>
  </si>
  <si>
    <t>Improving Infrastructure and State-Owned Enterprise 
   Governance for Sustainable Investment and Debt Management</t>
  </si>
  <si>
    <t>Road Subsector Development Strategy and Action Plan 
   (Supplementary)</t>
  </si>
  <si>
    <t>Preparing Urban Development and Improvement Projects 
   (Supplementary)</t>
  </si>
  <si>
    <t>Preparing Environmental and Rural Development Projects 
   (Supplementary)</t>
  </si>
  <si>
    <t>Innovating Eco-Compensation Mechanisms in 
   the Yangtze River Basin</t>
  </si>
  <si>
    <t>Policy Research and Capacity Building to Strengthen 
   Rural Economies in the Southwest Region of 
   the People’s Republic of China</t>
  </si>
  <si>
    <t>Preparing Urban and Social Development Projects 
   (Supplementary)</t>
  </si>
  <si>
    <t>Research on Addressing Climate Change in Ningxia 
   through the Use of Science and Technology</t>
  </si>
  <si>
    <t>Promoting Innovative Financing for Ecosystem Protection 
   and Restoration</t>
  </si>
  <si>
    <t>Accelerating Gender Equality in East Asia for an Inclusive 
   and Green Recovery</t>
  </si>
  <si>
    <t>National Strategy and Policy Framework on Adapting to 
   the Aging Population</t>
  </si>
  <si>
    <t>Research on the Reform of Basic Medical Insurance Payment 
   Method: Exploratory Analysis Based on Specific Cases 
   in Henan Province</t>
  </si>
  <si>
    <t>Research for Demonstration of Carbon Capture, Utilization, 
   and Storage Technologies in Industrial Sectors 
   of Yunnan Province</t>
  </si>
  <si>
    <t>Research to Strengthen the Policy Framework 
   for Childcare Services</t>
  </si>
  <si>
    <t>Supporting the Fiscal Sustainability of Public Services 
   and Social Security</t>
  </si>
  <si>
    <t>Research on Implementing the Safe System Approach 
   to Road Safety</t>
  </si>
  <si>
    <t>Study on the Municipal Climate Finance Roadmap 
   (Supplementary)</t>
  </si>
  <si>
    <t>Integrated Framework for Cost-Effective Disaster 
   Risk Management</t>
  </si>
  <si>
    <t>Leveraging Greater Mekong Subregion Cooperation 
   Mechanisms for the County-Level Sustainable Urbanization—
   Cases of Guangxi and Yunnan</t>
  </si>
  <si>
    <t>Improving Climate Change Adaptation Strategic Planning 
   and Community Resilience in the Environment 
   and Natural Resources Sector</t>
  </si>
  <si>
    <t>Supporting the Implementation of Education Sector 
   Medium-Term Development Plan</t>
  </si>
  <si>
    <t>Expanding the Capacity of the Nonbank Finance Sector 
   to Support Financial Access (Supplementary)</t>
  </si>
  <si>
    <t>Strengthening Public Resource Management, Private Sector 
   Development, and Finance Sector Performance</t>
  </si>
  <si>
    <t>Mitigating the Impact of COVID-19 through Community-Led 
   Interventions (Supplementary)</t>
  </si>
  <si>
    <t>Strengthening COVID-19 Pandemic Response and Resilient 
   Health Systems</t>
  </si>
  <si>
    <t>Supporting Micro, Small, and Medium-sized Enterprises 
   in the Ger Areas of Ulaanbaatar during COVID-19 Crisis</t>
  </si>
  <si>
    <t>Advancing the 2030 Agenda for Sustainable Development 
   (Subproject 1)</t>
  </si>
  <si>
    <t>Enhancing Debt Sustainability through Improved 
   Debt Management</t>
  </si>
  <si>
    <t>Supporting Knowledge Sharing for Sustainable 
   Partnership Impact</t>
  </si>
  <si>
    <t>Enhancing Youth-Led Engagement for Creating an Inclusive 
   and Livable City in Ulaanbaatar Ger Areas</t>
  </si>
  <si>
    <t>Capacity Building and Sector Reform for Renewable Energy 
   Investments in the Pacific (Supplementary)</t>
  </si>
  <si>
    <t>Pacific Private Sector Development Initiative, Phase IV 
   (Supplementary)</t>
  </si>
  <si>
    <t>Supporting Quality Infrastructure and Effective Project 
   Implementation in the Pacific</t>
  </si>
  <si>
    <t>Sustainable Capacity Development for Safeguards in the Pacific 
   (Supplementary)</t>
  </si>
  <si>
    <t>Preparing Clean and Renewable Energy Investments 
   in the Pacific</t>
  </si>
  <si>
    <t>Building Capacity in the Urban Sector through Differentiated 
   Approaches</t>
  </si>
  <si>
    <t>Preparing Projects to Enhance Transport Connectivity 
   and Resilience in the Pacific (Supplementary)</t>
  </si>
  <si>
    <t>Demonstrating Innovative Employment Solutions through 
   Regional Knowledge-Sharing Partnerships with Youth 
   Organizations (Supplementary)</t>
  </si>
  <si>
    <t>Raising the Value of Regional Trade Agreements—Key Factors
    for Successful Implementation and Positive Economic Impact</t>
  </si>
  <si>
    <t>Improving Pacific Public Financial Management Facility 
   (Supplementary)</t>
  </si>
  <si>
    <t>Improved Technical Vocational Education and Training 
   for Employment (Supplementary)</t>
  </si>
  <si>
    <t>Supporting Finance Sector and Private Sector Development 
   in the Pacific (Supplementary)</t>
  </si>
  <si>
    <t>Preparing the Land and Maritime Transport Projects 
   (Supplementary)</t>
  </si>
  <si>
    <t>Infrastructure and Public Financial Management Support Facility 
   (Supplementary)</t>
  </si>
  <si>
    <t>Strengthening Capacity to Design and Implement Water 
   and Rural Infrastructure Facility (Supplementary)</t>
  </si>
  <si>
    <t>Climate Resilience Capacity Building for Women in Poultry 
   and Fish Farming</t>
  </si>
  <si>
    <t>Improving Animal Health Practices of Veterinarians 
   and Livestock Farmers to Contain Antimicrobial Resistance 
   and Promote One Health</t>
  </si>
  <si>
    <t>Supporting Technical Education and Skills Development Facility 
   (Supplementary)</t>
  </si>
  <si>
    <t>Sustainable and Resilient Energy Sector Facility in Bangladesh 
   (Supplementary)</t>
  </si>
  <si>
    <t>Microinsurance for Climate Change and Disaster Resilience: 
   Capacity Building and Implementation Support</t>
  </si>
  <si>
    <t>Capacity Development for Post-COVID-19 Small-Scale 
   Employment Creation</t>
  </si>
  <si>
    <t>Strengthening the Capacity of Infrastructure Development 
   Company Limited</t>
  </si>
  <si>
    <t>Support to Address Outbreak of COVID-19 and Strengthen 
   Preparedness for Communicable Diseases in South Asia 
   (Supplementary)</t>
  </si>
  <si>
    <t>Implementing Trade Facilitation Initiatives under the South Asia 
   Subregional Economic Cooperation Program (Supplementary)</t>
  </si>
  <si>
    <t>Supporting the Sustainable Economic Recovery Program 
   (Subprogram 1)</t>
  </si>
  <si>
    <t>Supporting the Implementation of the Bay of Bengal Initiative 
   for Multi-Sectoral Technical and Economic Cooperation 
   Initiatives (Supplementary)</t>
  </si>
  <si>
    <t>Strengthening the Institutional Mechanism of the South Asia 
   Subregional Economic Cooperation Program (Supplementary)</t>
  </si>
  <si>
    <t>Improving Infrastructure Sustainability Through Better 
   Asset Management</t>
  </si>
  <si>
    <t>Preparing Renewable Energy for Climate Resilience 
   (Supplementary)</t>
  </si>
  <si>
    <t>Financial Market Development Program (Subprogram 2) 
   (Supplementary)</t>
  </si>
  <si>
    <t>Supporting the Green and Resilient Affordable Housing 
   Sector Project</t>
  </si>
  <si>
    <t>Improving Animal Health Practices of Veterinarians and Livestock 
   Farmers to Contain Antimicrobial Resistance and Promote 
   One Health</t>
  </si>
  <si>
    <t>Supporting Education and Skills Development Facility 
   (Supplementary)</t>
  </si>
  <si>
    <t>Supporting the Development of Higher-Level Skills 
   and Entrepreneurship</t>
  </si>
  <si>
    <t>Institutional Capacity Building of Tamil Nadu Transmission 
   Corporation Limited (Supplementary)</t>
  </si>
  <si>
    <t>Scaling Up Demand-Side Energy Efficiency Sector 
   (Supplementary)</t>
  </si>
  <si>
    <t>Promoting Clean Energy Usage through Enhanced Adoption 
   of Electric Vehicles and Grid Integration of Battery Energy 
   Storage Systems</t>
  </si>
  <si>
    <t>Energy Efficiency and Energy Smart Infrastructure Opportunities 
   for Financial Institutions in India</t>
  </si>
  <si>
    <t>Enabling the Ecosystem to Improve Access to Green Affordable 
   Housing for Women</t>
  </si>
  <si>
    <t>Strengthening Capacity for Comprehensive Primary Health Care 
   in Urban Areas (Supplementary)</t>
  </si>
  <si>
    <t>Strengthening Universal Health Coverage in India: Supporting 
   the Implementation of Pradhan Mantri Jan Arogya Yojana 
   (Supplementary)</t>
  </si>
  <si>
    <t>Using Frontier Technology and Big Data Analytics for Smart 
   Infrastructure Facility Planning and Monitoring</t>
  </si>
  <si>
    <t>Support for Strengthening Multimodal and Integrated 
   Logistics Ecosystem</t>
  </si>
  <si>
    <t>Promoting Smart and Integrated Urban Planning for Livability 
   and Cultural Economy in Rajasthan</t>
  </si>
  <si>
    <t>Capacity Development for the Agartala City Urban 
   Development Project</t>
  </si>
  <si>
    <t>Technical Assistance for Strengthening Institutional Capacity 
   for Sustainable Urban Development and Service Delivery</t>
  </si>
  <si>
    <t>Strengthening Regional Plan and Functional Plan Preparation 
   in the National Capital Region</t>
  </si>
  <si>
    <t>Strengthening Capacity to Design and Implement Energy Sector 
   Projects (Supplementary)</t>
  </si>
  <si>
    <t>Development of New Statistical Resources and Building Capacity 
   in New Data Sources and Technologies</t>
  </si>
  <si>
    <t>Supporting for Human Capital Development Initiative 
   (Supplementary)</t>
  </si>
  <si>
    <t>South Asia Subregional Economic Cooperation Regional Energy 
   Cooperation (Supplementary)</t>
  </si>
  <si>
    <t>Supply Chain Finance Capacity Development to Support 
   Small and Medium-Sized Enterprises</t>
  </si>
  <si>
    <t>Implementation Support to the South Asia Subregional Economic 
   Cooperation Customs and Logistics Reforms Program</t>
  </si>
  <si>
    <t>Portfolio Management and Capacity Development 
   for Enhanced Portfolio Performance (Supplementary)</t>
  </si>
  <si>
    <t>Knowledge Solutions and Institutional Strengthening 
   for Sustainable Development (Supplementary)</t>
  </si>
  <si>
    <t>Building Capacity for Climate Resilience and Organic Farming 
   among Vegetable and Fruit Growers</t>
  </si>
  <si>
    <t>Support for Human Capital Development Initiative 
   (Supplementary)</t>
  </si>
  <si>
    <t>Promoting Increased Renewable Energy Deployment, Energy 
   Efficiency, and Power System Resilience</t>
  </si>
  <si>
    <t>Supply Chain Finance Capacity Development to Support    
   Small and Medium-Sized Enterprises</t>
  </si>
  <si>
    <t>Supporting National Development Planning toward Recovery 
   from COVID-19 (Supplementary)</t>
  </si>
  <si>
    <t>Agricultural Value Chain Infrastructure Improvement 
   (Supplementary)</t>
  </si>
  <si>
    <t>Southeast Asia Energy Sector Development, Investment 
   Planning, and Capacity Building Facility, Phase 2</t>
  </si>
  <si>
    <t>Southeast Asia Public Management, Financial Sector, and Trade 
   Policy Facility (Supplementary)</t>
  </si>
  <si>
    <t>Strengthening Regional Health Cooperation in 
   the Greater Mekong Subregion (Supplementary)</t>
  </si>
  <si>
    <t>Support for Human and Social Development in Southeast Asia 
   (Phase 2)</t>
  </si>
  <si>
    <t>Enabling a Conducive Environment for the Digital Economy 
   (Supplementary)</t>
  </si>
  <si>
    <t>Greater Mekong Subregion Climate Change and Environmental 
   Sustainability Program (Supplementary)</t>
  </si>
  <si>
    <t>Enhancing Gender Equality Results in Southeast Asian 
   Developing Member Countries (Phase 2) (Supplementary)</t>
  </si>
  <si>
    <t>Strengthening the Capacity for Environmental and Climate 
   Change Laws in Asia and the Pacific (Supplementary)</t>
  </si>
  <si>
    <t>Southeast Asia Aviation: COVID-19 Impact 
   and Short-term Strategy</t>
  </si>
  <si>
    <t>Innovation in Education Sector Development in Asia 
   and the Pacific (Supplementary)</t>
  </si>
  <si>
    <t>Opportunities to Accelerate Coal to Clean Power Transition 
   in Selected Southeast Asian Developing Member Countries</t>
  </si>
  <si>
    <t>Assessing Impact of Digitalization on Business Resilience 
   and Consumer Welfare during COVID-19 Pandemic</t>
  </si>
  <si>
    <t>Policy Advice for COVID-19 Economic Recovery 
   in Southeast Asia (Supplementary)</t>
  </si>
  <si>
    <t>Developing Private Sector Sustainable Transportation 
   Opportunities in Southeast Asia (Supplementary)</t>
  </si>
  <si>
    <t>Sustainable Rural Infrastructure and Watershed Management 
   Sector (Supplementary)</t>
  </si>
  <si>
    <t>Strengthening Regional Health Cooperation 
   in the Greater Mekong Subregion (Supplementary)</t>
  </si>
  <si>
    <t>Enhancing Gender Equality and Social Inclusion 
   in Rural Electrification</t>
  </si>
  <si>
    <t>Strengthening Human Resources and Leadership for Education 
   (Supplementary)</t>
  </si>
  <si>
    <t>Southeast Asia Energy Sector Development, Investment Planning, 
   and Capacity Building Facility, Phase 2</t>
  </si>
  <si>
    <t>Support for Implementation of the Asia-Pacific Climate Finance 
   Fund (Supplementary)</t>
  </si>
  <si>
    <t>Policy Advice for COVID-19 Economic Recovery in Southeast Asia 
   (Supplementary)</t>
  </si>
  <si>
    <t>Support for National Economic and Development Authority’s 
   Agency Improvement Plan and Capacity Development</t>
  </si>
  <si>
    <t>Strengthening Regional Health Cooperation in the Greater 
   Mekong Subregion (Supplementary)</t>
  </si>
  <si>
    <t>Capacity Building of Electricidade de Timor-Leste in Distribution 
   Network Operation and Maintenance</t>
  </si>
  <si>
    <t>Southeast Asia Public Management, Financial Sector, 
   and Trade Policy Facility (Supplementary)</t>
  </si>
  <si>
    <t>Capacity Building for Presidente Nicolau Lobato International 
   Airport Expansion Project</t>
  </si>
  <si>
    <t>Preparing the East to South Coast Road Connectivity Project 
   and Strengthening the Road Sector Institutional Capacity</t>
  </si>
  <si>
    <t>Unlocking the Potential for Climate Change- 
   and Disaster-Resilient Multisector Provincial Projects</t>
  </si>
  <si>
    <t>Improving Infrastructure Sustainability Through Better Asset 
   Management</t>
  </si>
  <si>
    <t>Creditworthiness and Institutional Capacity Enhancement 
   for Binh Duong Water Environment Joint Stock Company</t>
  </si>
  <si>
    <t>Implementing the Cities Development Initiative for Asia 
   (Supplementary)</t>
  </si>
  <si>
    <t>Inclusive and Gender-Responsive Private Sector Business 
   Development in Climate-Resilient Agribusiness Projects 
   in Asia and the Pacific</t>
  </si>
  <si>
    <t>Sharing Development Knowledge Solutions in Asia and the Pacific 
   (Supplementary)</t>
  </si>
  <si>
    <t>Fostering Expanded Regional Electricity and Gas Interconnection 
   and Trade under the CAREC Energy Strategy 2030 
   (Supplementary)</t>
  </si>
  <si>
    <t>Developing Private Sector Next-Generation Renewable Energy 
   Opportunities in Southeast Asia</t>
  </si>
  <si>
    <t>Upscaling Private Sector Investment in Climate Adaptation 
   in Asia and the Pacific</t>
  </si>
  <si>
    <t>Sustainable Infrastructure for Asia and the Pacific 
   (Supplementary)</t>
  </si>
  <si>
    <t>Green and Innovative Finance Initiative for Scaling Up 
   Southeast Asian Infrastructure (Supplementary)</t>
  </si>
  <si>
    <t>Using Digital Technology to Improve National Health Insurance 
   in Asia and the Pacific (Supplementary)</t>
  </si>
  <si>
    <t>Promoting Innovations in Regional Cooperation and Integration 
   in the Aftermath of COVID-19 (Supplementary)</t>
  </si>
  <si>
    <t>Digital Entrepreneurship in Asia for Economic Resilience 
   and Post-Pandemic Recovery</t>
  </si>
  <si>
    <t>Asian Economic Integration: Building Knowledge for Policy 
   Dialogue, 2021–2022 (Subproject 2)</t>
  </si>
  <si>
    <t>Business Opportunities Outreach Initiatives, 2019–2021 
   (Supplementary)</t>
  </si>
  <si>
    <t>Mainstreaming Impact Evaluation Methodologies, Approaches, 
   and Capacities in Selected Developing Member Countries 
   (Subproject 2)</t>
  </si>
  <si>
    <t>Support to the Implementation of Strategy 2030 Operational Plans 
   (Supplementary)</t>
  </si>
  <si>
    <t>Establishing a Regional Hub on Domestic Resource Mobilization 
   and International Tax Cooperation</t>
  </si>
  <si>
    <t>Strengthening Knowledge Management and Innovation 
   in ADB Operations</t>
  </si>
  <si>
    <t>Leveraging Financial Markets and Instruments for Meeting 
   the Sustainable Development Goals</t>
  </si>
  <si>
    <t>Advancing the 2030 Agenda for Sustainable Development 
    (Subproject 1)</t>
  </si>
  <si>
    <t>Economic Diagnostic Studies in Asia and the Pacific 
   (Subproject 1)</t>
  </si>
  <si>
    <t>Supporting Evaluations for Development Effectiveness 
   in Asia and the Pacific, 2022−2023 (Subproject 2)</t>
  </si>
  <si>
    <t>Capacity Building for Project Implementation in South Asia 
   (Supplementary)</t>
  </si>
  <si>
    <t>Improving Infrastructure and State-Owned Enterprise 
  Governance for Sustainable Investment and Debt Management</t>
  </si>
  <si>
    <t>Strengthening Cooperation on Disaster Risk Management 
   within the Association of Southeast Asian Nations</t>
  </si>
  <si>
    <t>Creating Investable Cities in a Post-COVID-19 Asia and 
   the Pacific — Enhancing Competitiveness and Resilience 
   through Quality Infrastructure (Supplementary)</t>
  </si>
  <si>
    <t>Implementation of Sustainable Transport for All (Supplementary)</t>
  </si>
  <si>
    <t>Central Asia Regional Economic Cooperation and the 
   Caucasus Regional Infrastructure Preparation Facility</t>
  </si>
  <si>
    <t>Central Asia Regional Economic Cooperation and the
   Caucasus Regional Infrastructure Preparation Facility</t>
  </si>
  <si>
    <t>Preparing the Khyber Pakhtunkhwa Health Systems 
   Strengthening Program</t>
  </si>
  <si>
    <t>Climate and Disaster Resilient Small-Scale Water Resources 
   Management (Supplementary)</t>
  </si>
  <si>
    <t>Using Frontier Technology and Big Data Analytics for 
   Smart Infrastructure Facility Planning and Monitoring</t>
  </si>
  <si>
    <t>Climate-Resilient Farmer Group Development to Support 
   COVID-19 Recovery for Smallholder Coffee and 
   Cotton Farmers</t>
  </si>
  <si>
    <t>Southeast Asia Aviation: COVID-19 Impact and 
   Short-term Strategy</t>
  </si>
  <si>
    <t>Supporting Integrity Due Diligence for Private Sector 
   Infrastructure Projects in Central, West, and South Asia</t>
  </si>
  <si>
    <t>Project Readiness Support for the Environment, Natural 
   Resources, and Agriculture Sector in Central and West Asia 
   (Supplementary)</t>
  </si>
  <si>
    <t>North–South Corridor (Kvesheti–Kobi) Road (Supplementary)</t>
  </si>
  <si>
    <t>Development of a Program Implementation Plan for the Sindh 
   Education Impact Bond</t>
  </si>
  <si>
    <t>Developing Public–Private Partnership Projects in Social Sector</t>
  </si>
  <si>
    <t>Preparing the Science, Technology, Engineering, 
   and Mathematics in Secondary Education Project</t>
  </si>
  <si>
    <t>Scaling Up the East Asian–Australasian Flyway Initiative</t>
  </si>
  <si>
    <t>Preparing and Improving Capacities for Sustainable 
   Cross-Border Operations and Regional Public Goods</t>
  </si>
  <si>
    <t>Support to Climate-Resilient Investment Pathways in the Pacific 
   (Supplementary)</t>
  </si>
  <si>
    <t>Support to Climate-Resilient Investment Pathways 
   in the Pacific (Supplementary)</t>
  </si>
  <si>
    <t>Climate-Resilient Farmer Group Development to Support 
   COVID-19 Recovery for Smallholder Coffee and Cacao Farmers</t>
  </si>
  <si>
    <t>Climate-Resilient Farmer Group Development to Support 
   COVID-19 Recovery for Smallholder Coffee and 
   Cacao Farmers</t>
  </si>
  <si>
    <t>Southeast Asia Agriculture, Natural Resources, 
   and Rural Development Facility (Supplementary)</t>
  </si>
  <si>
    <t>Southeast Asia Energy Sector Development, Investment 
   Planning, and Capacity Building Facility (Supplementary)</t>
  </si>
  <si>
    <t>Strengthening Institutional Capacity for the Implementation 
   of the Master Plan on Socioeconomic Development 
   of the Ethnic Minorities and Mountainous Areas 2021–2030</t>
  </si>
  <si>
    <t>Sustaining Climate and Disaster Risk-Resilient and 
   Low-Carbon Development in South Asia (Supplementary)</t>
  </si>
  <si>
    <t>Lao People’s Democratic Republic</t>
  </si>
  <si>
    <t>People’s Republic of China</t>
  </si>
  <si>
    <t>Support for National Ecological Compensation Regulation 
   of the People’s Republic of China (Supplementary)</t>
  </si>
  <si>
    <t>ADB’s Financial Products Workshop</t>
  </si>
  <si>
    <t>Supporting Enhanced COVID-19 Vaccination and 
   Post-COVID-19 Health Security Response in Southeast Asia</t>
  </si>
  <si>
    <t>Integrated High-Impact Innovation in Sustainable Energy 
   Technology—Energy System Analysis, Technology 
   Road Maps, and Feasibility Studies for Pilot Testing 
   (Subproject 1) (Supplementary)</t>
  </si>
  <si>
    <t>Technical Assistance for Gender Mainstreaming and Gender 
   Initiatives in Nonsovereign Operations—Technical Assistance 
   for ADB Ventures Gender Mainstreaming (Subproject 3)</t>
  </si>
  <si>
    <t>Preparing and Implementing Gender-Inclusive Projects 
   in Central and West Asia—Integrating Gender Design 
   Features in Project Preparation, Supporting Monitoring, 
   and Reporting on Gender Equality Results in Central 
   and West Asia Operations (Subproject 3)</t>
  </si>
  <si>
    <t>Mainstreaming Water Resilience in Asia and the Pacific—
   Integrating Climate Resilience in the Water Sector 
   (Subproject 1)</t>
  </si>
  <si>
    <t>Mainstreaming Water Resilience in Asia and the Pacific—
   Improving Water Security and Resilience through 
   Digitalization (Subproject 2)</t>
  </si>
  <si>
    <t>Mainstreaming Water Resilience in Asia and the Pacific—
   Digitalization of Water Management for Improved Resilience 
   (Subproject 3)</t>
  </si>
  <si>
    <t>Technical Assistance for Gender Mainstreaming and 
   Gender Initiatives in Nonsovereign Operations—Technical 
   Assistance for ADB Ventures Gender Mainstreaming 
   (Subproject 3)</t>
  </si>
  <si>
    <t>Mainstreaming Water Resilience in Asia and the Pacific—
   Improving Water Security and Resilience through Digitalization 
   (Subproject 2)</t>
  </si>
  <si>
    <t>Microfinance Risk Participation and Guarantee Program—
   Transaction Support for Expansion Subproject 2: 
   Expansion Support (Supplementary)</t>
  </si>
  <si>
    <t>Preparing and Implementing Gender-Inclusive Projects 
   in Central and West Asia—Building Capacities of Women 
   in the Energy Sector (Subproject 12)</t>
  </si>
  <si>
    <t>Microfinance Risk Participation and Guarantee Program—
   Transaction Support for Expansion Subproject 1: 
   Expansion Support (Supplementary)</t>
  </si>
  <si>
    <t>Regional Cooperation on Increasing Cross-Border Energy 
   Trading within the Central Asian Power System—Modernization 
   of Coordinating Dispatch Center Energiya (Subproject 1) 
   (Supplementary)</t>
  </si>
  <si>
    <t>Strengthening Capacity, Institutions, and Policies for Enabling 
   High-Quality, Green Development in the Yellow River 
   Ecological Corridor—Strategic Research on Environmentally 
   Sustainable Development of Paper Mulberry Ecological 
   Agriculture and Pasturage in the Yellow River Basin 
   (Subproject 8)</t>
  </si>
  <si>
    <t>Strengthening Capacity, Institutions, and Policies for Enabling 
   High-Quality, Green Development in the Yellow River 
   Ecological Corridor—Policy Research and Technical Study 
   on Ecological Restoration and Biodiversity Conservation 
   in the Yellow River Basin in Henan Province (Subproject 9)</t>
  </si>
  <si>
    <t>Strengthening Capacity, Institutions, and Policies for Enabling 
   High-Quality, Green Development in the Yellow River Ecological 
   Corridor—Sustainable Forest-Grassland Management in 
   the Middle Reaches of the Yellow River Basin (Subproject 10)</t>
  </si>
  <si>
    <t>Mainstreaming Water Resilience in Asia and the Pacific—
   Improving Water Security and Resilience through 
   Digitalization  (Subproject 2)</t>
  </si>
  <si>
    <t>Technical Assistance for Gender Mainstreaming and Gender 
   Initiatives in Nonsovereign Operations—Technical Assistance 
   for WAVES Program’s Private Sector Development in Pacific 
   Countries (Subproject 2)</t>
  </si>
  <si>
    <t>Technical Assistance for the Women’s Financing Marketplace—
   Capacity Building (Subproject 3) (Supplementary)</t>
  </si>
  <si>
    <t>Supporting the Implementation of ADB’s Climate Change 
   Operational Framework 2017–2030—Establishing Mechanisms 
   to Measure, Monitor, and Report on Commitments made under 
   the Paris Agreement (Subproject 3) (Supplementary)</t>
  </si>
  <si>
    <t>Support to Southwest Area Integrated Water Resources Planning 
   and Management Project—Additional Financing</t>
  </si>
  <si>
    <t>Southeast Asia Agriculture, Natural Resources, and 
   Rural Development Facility—Phase II (Supplementary)</t>
  </si>
  <si>
    <t>Sustainable Infrastructure Assistance Program Phase II—
   Supporting Sustainable and Efficient Energy Policies 
   and Investments (Subproject 2) (Supplementary)</t>
  </si>
  <si>
    <t>Sustainable Infrastructure Assistance Program Phase II—
   Due Diligence for Road Projects in Kalimantan and Capacity 
   Development (Subproject 6) (Supplementary)</t>
  </si>
  <si>
    <t>Facilitating Effective Biodiversity Offsets in Private Sector 
   Operations—Nam Ngiep 1 Hydropower (Subproject 1) 
   (Supplementary)</t>
  </si>
  <si>
    <t>Supporting the Implementation of ADB’s Climate Change 
   Operational Framework 2017–2030—Establishing Mechanisms 
   to Measure, Monitor, and Report on Commitments made 
   under the Paris Agreement (Subproject 3) (Supplementary)</t>
  </si>
  <si>
    <t>Supporting the Implementation of ADB’s Climate Change 
   Operational Framework 2017–2030—Enhancing Financial 
   Mechanisms to Develop Climate Actions of Developing Member 
   Countries (Subproject 2) (supplementary)</t>
  </si>
  <si>
    <t>Technical Assistance for Gender Mainstreaming and Gender 
   Initiatives in Nonsovereign Operations—Technical Assistance 
   to Enhance ADB Nonsovereign Gender Practices and 
   Partnerships (Subproject 4)</t>
  </si>
  <si>
    <t>Technical Assistance for the Women’s Financing Marketplace—
   Expansion of the Marketplace (Subproject 4)</t>
  </si>
  <si>
    <t>Key Indicators for Asia and the Pacific 2021–2023—
   Key Indicators for Asia and the Pacific 2022 (Subproject 2)</t>
  </si>
  <si>
    <t>Fiscal Policy for Green and Inclusive Development—Revenue 
   Mobilization for Green and Inclusive Development 
   (Subproject 1)</t>
  </si>
  <si>
    <t>Promoting Action on Plastic Pollution from Source to Sea 
   in Asia and the Pacific—Enhancing Knowledge and Creating 
   Enabling Environments for Reducing Marine Plastic Pollution 
   (Subproject 1) (Supplementary)</t>
  </si>
  <si>
    <t>Strengthening Judicial Capacity Towards Sustainable Economic 
   Development in Asia and the Pacific (Supplementary)</t>
  </si>
  <si>
    <t>Preparing Education Sector Programs Facility (Supplementary)</t>
  </si>
  <si>
    <t>Knowledge Sharing on Infrastructure Public–Private 
   Partnerships in Asia (Supplementary)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</si>
  <si>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Using primary sector.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</si>
  <si>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ADB placed its regular assistance to Afghanistan on hold effective 15 August 2021.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</si>
  <si>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Effective 1 February 2021, ADB placed a temporary hold on sovereign project disbursements and new contracts in Myanmar.</t>
    </r>
  </si>
  <si>
    <t>- = nil, ADB = Asian Development Bank, ASEAN = Association of Southeast Asian Nations, BIMP-EAGA = Brunei Darussalam-Indonesia-Malaysia-Philippines East ASEAN Growth Area, 
COVID-19 = coronavirus disease, IMT-GT = Indonesia-Malaysia-Thailand Growth Triangle, TA = technical assistance, TASF = Technical Assistance Special Fund, WAVES = We-Fi-funded Women Accelerating Vibrant Enterprises in Southeast Asia and 
the Pacific Program.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</si>
</sst>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</numFmts>
  <fonts count="41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9"/>
      <name val="Arial"/>
      <family val="2"/>
    </font>
    <font>
      <sz val="9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vertAlign val="superscript"/>
      <sz val="9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26" fillId="0" borderId="0"/>
    <xf numFmtId="0" fontId="4" fillId="0" borderId="0"/>
    <xf numFmtId="0" fontId="26" fillId="0" borderId="0"/>
    <xf numFmtId="0" fontId="5" fillId="0" borderId="0"/>
    <xf numFmtId="0" fontId="26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38" fontId="6" fillId="6" borderId="0" applyNumberFormat="0" applyBorder="0" applyAlignment="0" applyProtection="0"/>
    <xf numFmtId="10" fontId="6" fillId="7" borderId="7" applyNumberFormat="0" applyBorder="0" applyAlignment="0" applyProtection="0"/>
    <xf numFmtId="167" fontId="28" fillId="0" borderId="0"/>
    <xf numFmtId="0" fontId="2" fillId="0" borderId="0"/>
    <xf numFmtId="0" fontId="4" fillId="0" borderId="0"/>
    <xf numFmtId="0" fontId="29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1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0" fillId="0" borderId="0"/>
    <xf numFmtId="43" fontId="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156">
    <xf numFmtId="0" fontId="0" fillId="0" borderId="0" xfId="0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3" fillId="2" borderId="0" xfId="0" applyFont="1" applyFill="1"/>
    <xf numFmtId="0" fontId="15" fillId="2" borderId="0" xfId="0" applyFont="1" applyFill="1"/>
    <xf numFmtId="165" fontId="15" fillId="2" borderId="0" xfId="2" applyNumberFormat="1" applyFont="1" applyFill="1"/>
    <xf numFmtId="0" fontId="13" fillId="2" borderId="2" xfId="0" applyFont="1" applyFill="1" applyBorder="1"/>
    <xf numFmtId="0" fontId="15" fillId="2" borderId="2" xfId="0" applyFont="1" applyFill="1" applyBorder="1"/>
    <xf numFmtId="165" fontId="13" fillId="2" borderId="0" xfId="2" applyNumberFormat="1" applyFont="1" applyFill="1" applyAlignment="1">
      <alignment horizontal="center"/>
    </xf>
    <xf numFmtId="165" fontId="13" fillId="2" borderId="0" xfId="2" applyNumberFormat="1" applyFont="1" applyFill="1"/>
    <xf numFmtId="0" fontId="15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6" fillId="2" borderId="0" xfId="0" applyFont="1" applyFill="1"/>
    <xf numFmtId="165" fontId="13" fillId="2" borderId="2" xfId="2" applyNumberFormat="1" applyFont="1" applyFill="1" applyBorder="1"/>
    <xf numFmtId="0" fontId="17" fillId="2" borderId="0" xfId="0" applyFont="1" applyFill="1"/>
    <xf numFmtId="0" fontId="15" fillId="2" borderId="1" xfId="0" applyFont="1" applyFill="1" applyBorder="1"/>
    <xf numFmtId="0" fontId="15" fillId="2" borderId="3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8" fillId="3" borderId="4" xfId="0" applyFont="1" applyFill="1" applyBorder="1"/>
    <xf numFmtId="165" fontId="8" fillId="3" borderId="4" xfId="2" applyNumberFormat="1" applyFont="1" applyFill="1" applyBorder="1"/>
    <xf numFmtId="0" fontId="8" fillId="4" borderId="5" xfId="0" applyFont="1" applyFill="1" applyBorder="1"/>
    <xf numFmtId="165" fontId="8" fillId="4" borderId="5" xfId="2" applyNumberFormat="1" applyFont="1" applyFill="1" applyBorder="1"/>
    <xf numFmtId="0" fontId="8" fillId="3" borderId="5" xfId="0" applyFont="1" applyFill="1" applyBorder="1"/>
    <xf numFmtId="165" fontId="8" fillId="3" borderId="5" xfId="2" applyNumberFormat="1" applyFont="1" applyFill="1" applyBorder="1"/>
    <xf numFmtId="0" fontId="8" fillId="4" borderId="6" xfId="0" applyFont="1" applyFill="1" applyBorder="1"/>
    <xf numFmtId="165" fontId="8" fillId="4" borderId="6" xfId="2" applyNumberFormat="1" applyFont="1" applyFill="1" applyBorder="1"/>
    <xf numFmtId="43" fontId="15" fillId="2" borderId="0" xfId="2" applyFont="1" applyFill="1"/>
    <xf numFmtId="166" fontId="13" fillId="2" borderId="2" xfId="0" applyNumberFormat="1" applyFont="1" applyFill="1" applyBorder="1"/>
    <xf numFmtId="43" fontId="9" fillId="2" borderId="0" xfId="0" applyNumberFormat="1" applyFont="1" applyFill="1"/>
    <xf numFmtId="43" fontId="15" fillId="2" borderId="0" xfId="0" applyNumberFormat="1" applyFont="1" applyFill="1"/>
    <xf numFmtId="43" fontId="9" fillId="2" borderId="0" xfId="2" applyFont="1" applyFill="1"/>
    <xf numFmtId="43" fontId="13" fillId="2" borderId="2" xfId="0" applyNumberFormat="1" applyFont="1" applyFill="1" applyBorder="1"/>
    <xf numFmtId="0" fontId="13" fillId="0" borderId="0" xfId="0" applyFont="1"/>
    <xf numFmtId="165" fontId="13" fillId="2" borderId="0" xfId="0" applyNumberFormat="1" applyFont="1" applyFill="1"/>
    <xf numFmtId="165" fontId="13" fillId="2" borderId="2" xfId="0" applyNumberFormat="1" applyFont="1" applyFill="1" applyBorder="1"/>
    <xf numFmtId="165" fontId="15" fillId="2" borderId="0" xfId="0" applyNumberFormat="1" applyFont="1" applyFill="1"/>
    <xf numFmtId="165" fontId="16" fillId="2" borderId="0" xfId="2" applyNumberFormat="1" applyFont="1" applyFill="1"/>
    <xf numFmtId="0" fontId="15" fillId="2" borderId="0" xfId="0" quotePrefix="1" applyFont="1" applyFill="1"/>
    <xf numFmtId="43" fontId="13" fillId="2" borderId="0" xfId="2" applyFont="1" applyFill="1"/>
    <xf numFmtId="43" fontId="13" fillId="2" borderId="0" xfId="2" applyFont="1" applyFill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8" fillId="2" borderId="0" xfId="0" applyFont="1" applyFill="1"/>
    <xf numFmtId="0" fontId="19" fillId="2" borderId="0" xfId="0" applyFont="1" applyFill="1"/>
    <xf numFmtId="165" fontId="19" fillId="2" borderId="0" xfId="2" applyNumberFormat="1" applyFont="1" applyFill="1"/>
    <xf numFmtId="165" fontId="11" fillId="0" borderId="0" xfId="0" applyNumberFormat="1" applyFont="1"/>
    <xf numFmtId="43" fontId="19" fillId="2" borderId="0" xfId="0" applyNumberFormat="1" applyFont="1" applyFill="1"/>
    <xf numFmtId="0" fontId="15" fillId="0" borderId="0" xfId="0" applyFont="1"/>
    <xf numFmtId="0" fontId="15" fillId="0" borderId="2" xfId="0" applyFont="1" applyBorder="1"/>
    <xf numFmtId="0" fontId="15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7" fillId="0" borderId="0" xfId="0" applyFont="1"/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43" fontId="15" fillId="0" borderId="0" xfId="1" applyFont="1"/>
    <xf numFmtId="43" fontId="13" fillId="0" borderId="2" xfId="0" applyNumberFormat="1" applyFont="1" applyBorder="1"/>
    <xf numFmtId="165" fontId="15" fillId="0" borderId="0" xfId="1" applyNumberFormat="1" applyFont="1"/>
    <xf numFmtId="165" fontId="15" fillId="0" borderId="0" xfId="0" applyNumberFormat="1" applyFont="1"/>
    <xf numFmtId="165" fontId="13" fillId="0" borderId="2" xfId="0" applyNumberFormat="1" applyFont="1" applyBorder="1"/>
    <xf numFmtId="43" fontId="13" fillId="0" borderId="2" xfId="1" applyFont="1" applyBorder="1"/>
    <xf numFmtId="165" fontId="13" fillId="0" borderId="2" xfId="1" applyNumberFormat="1" applyFont="1" applyBorder="1"/>
    <xf numFmtId="43" fontId="15" fillId="0" borderId="0" xfId="0" applyNumberFormat="1" applyFont="1"/>
    <xf numFmtId="164" fontId="15" fillId="0" borderId="0" xfId="0" applyNumberFormat="1" applyFont="1"/>
    <xf numFmtId="164" fontId="13" fillId="0" borderId="2" xfId="0" applyNumberFormat="1" applyFont="1" applyBorder="1"/>
    <xf numFmtId="0" fontId="13" fillId="0" borderId="3" xfId="0" applyFont="1" applyBorder="1"/>
    <xf numFmtId="165" fontId="23" fillId="2" borderId="0" xfId="2" applyNumberFormat="1" applyFont="1" applyFill="1"/>
    <xf numFmtId="165" fontId="24" fillId="2" borderId="2" xfId="2" applyNumberFormat="1" applyFont="1" applyFill="1" applyBorder="1"/>
    <xf numFmtId="165" fontId="13" fillId="2" borderId="2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Continuous"/>
    </xf>
    <xf numFmtId="165" fontId="13" fillId="2" borderId="1" xfId="2" applyNumberFormat="1" applyFont="1" applyFill="1" applyBorder="1" applyAlignment="1">
      <alignment horizontal="center"/>
    </xf>
    <xf numFmtId="165" fontId="15" fillId="2" borderId="3" xfId="2" applyNumberFormat="1" applyFont="1" applyFill="1" applyBorder="1"/>
    <xf numFmtId="165" fontId="15" fillId="2" borderId="3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"/>
    </xf>
    <xf numFmtId="165" fontId="15" fillId="2" borderId="2" xfId="2" applyNumberFormat="1" applyFont="1" applyFill="1" applyBorder="1" applyAlignment="1">
      <alignment horizontal="centerContinuous"/>
    </xf>
    <xf numFmtId="0" fontId="24" fillId="2" borderId="0" xfId="0" applyFont="1" applyFill="1"/>
    <xf numFmtId="165" fontId="24" fillId="2" borderId="0" xfId="2" applyNumberFormat="1" applyFont="1" applyFill="1"/>
    <xf numFmtId="0" fontId="24" fillId="5" borderId="0" xfId="0" applyFont="1" applyFill="1"/>
    <xf numFmtId="165" fontId="24" fillId="5" borderId="0" xfId="2" applyNumberFormat="1" applyFont="1" applyFill="1"/>
    <xf numFmtId="0" fontId="25" fillId="0" borderId="0" xfId="0" applyFont="1"/>
    <xf numFmtId="165" fontId="15" fillId="0" borderId="0" xfId="1" applyNumberFormat="1" applyFont="1" applyAlignment="1">
      <alignment wrapText="1"/>
    </xf>
    <xf numFmtId="0" fontId="34" fillId="8" borderId="0" xfId="20" applyFont="1" applyFill="1" applyAlignment="1">
      <alignment horizontal="left" vertical="top"/>
    </xf>
    <xf numFmtId="0" fontId="4" fillId="8" borderId="0" xfId="20" applyFont="1" applyFill="1" applyAlignment="1">
      <alignment horizontal="left" vertical="top"/>
    </xf>
    <xf numFmtId="0" fontId="4" fillId="8" borderId="0" xfId="20" applyFont="1" applyFill="1" applyAlignment="1">
      <alignment vertical="top"/>
    </xf>
    <xf numFmtId="0" fontId="4" fillId="8" borderId="0" xfId="20" applyFont="1" applyFill="1" applyAlignment="1">
      <alignment vertical="top" wrapText="1"/>
    </xf>
    <xf numFmtId="43" fontId="4" fillId="8" borderId="0" xfId="3" applyFont="1" applyFill="1" applyAlignment="1">
      <alignment horizontal="center" vertical="top"/>
    </xf>
    <xf numFmtId="43" fontId="38" fillId="8" borderId="0" xfId="3" applyFont="1" applyFill="1" applyAlignment="1">
      <alignment horizontal="center" vertical="top"/>
    </xf>
    <xf numFmtId="43" fontId="39" fillId="8" borderId="0" xfId="3" applyFont="1" applyFill="1" applyAlignment="1">
      <alignment horizontal="center" vertical="top"/>
    </xf>
    <xf numFmtId="0" fontId="33" fillId="8" borderId="0" xfId="20" applyFont="1" applyFill="1" applyAlignment="1">
      <alignment vertical="center"/>
    </xf>
    <xf numFmtId="0" fontId="38" fillId="8" borderId="0" xfId="20" applyFont="1" applyFill="1" applyAlignment="1">
      <alignment vertical="center"/>
    </xf>
    <xf numFmtId="0" fontId="38" fillId="8" borderId="0" xfId="20" applyFont="1" applyFill="1" applyAlignment="1">
      <alignment horizontal="left" vertical="center"/>
    </xf>
    <xf numFmtId="0" fontId="38" fillId="8" borderId="0" xfId="20" applyFont="1" applyFill="1" applyAlignment="1">
      <alignment vertical="center" wrapText="1"/>
    </xf>
    <xf numFmtId="43" fontId="38" fillId="8" borderId="0" xfId="3" applyFont="1" applyFill="1" applyAlignment="1">
      <alignment horizontal="center" vertical="center"/>
    </xf>
    <xf numFmtId="0" fontId="32" fillId="8" borderId="0" xfId="20" applyFont="1" applyFill="1" applyAlignment="1">
      <alignment horizontal="center"/>
    </xf>
    <xf numFmtId="165" fontId="31" fillId="8" borderId="0" xfId="3" applyNumberFormat="1" applyFont="1" applyFill="1" applyAlignment="1">
      <alignment horizontal="center" vertical="center"/>
    </xf>
    <xf numFmtId="0" fontId="32" fillId="0" borderId="0" xfId="0" applyFont="1" applyAlignment="1">
      <alignment vertical="center"/>
    </xf>
    <xf numFmtId="0" fontId="31" fillId="0" borderId="0" xfId="20" applyFont="1" applyFill="1" applyBorder="1" applyAlignment="1">
      <alignment horizontal="left" vertical="center"/>
    </xf>
    <xf numFmtId="0" fontId="31" fillId="0" borderId="0" xfId="20" applyFont="1" applyFill="1" applyBorder="1" applyAlignment="1">
      <alignment vertical="center"/>
    </xf>
    <xf numFmtId="0" fontId="31" fillId="0" borderId="0" xfId="20" applyFont="1" applyFill="1" applyBorder="1" applyAlignment="1">
      <alignment vertical="center" wrapText="1"/>
    </xf>
    <xf numFmtId="165" fontId="31" fillId="0" borderId="0" xfId="3" applyNumberFormat="1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/>
    </xf>
    <xf numFmtId="0" fontId="31" fillId="0" borderId="0" xfId="20" applyFont="1" applyBorder="1" applyAlignment="1">
      <alignment horizontal="left"/>
    </xf>
    <xf numFmtId="43" fontId="31" fillId="8" borderId="0" xfId="3" applyFont="1" applyFill="1" applyBorder="1" applyAlignment="1">
      <alignment horizontal="center"/>
    </xf>
    <xf numFmtId="43" fontId="31" fillId="8" borderId="0" xfId="3" applyFont="1" applyFill="1" applyBorder="1" applyAlignment="1">
      <alignment horizontal="center" wrapText="1"/>
    </xf>
    <xf numFmtId="0" fontId="32" fillId="0" borderId="0" xfId="0" applyFont="1" applyBorder="1" applyAlignment="1">
      <alignment horizontal="center" wrapText="1"/>
    </xf>
    <xf numFmtId="165" fontId="31" fillId="8" borderId="0" xfId="3" applyNumberFormat="1" applyFont="1" applyFill="1" applyBorder="1" applyAlignment="1">
      <alignment horizontal="center" wrapText="1"/>
    </xf>
    <xf numFmtId="0" fontId="31" fillId="0" borderId="9" xfId="20" applyFont="1" applyFill="1" applyBorder="1" applyAlignment="1">
      <alignment horizontal="left" vertical="center"/>
    </xf>
    <xf numFmtId="0" fontId="31" fillId="0" borderId="9" xfId="20" applyFont="1" applyFill="1" applyBorder="1" applyAlignment="1">
      <alignment vertical="center"/>
    </xf>
    <xf numFmtId="0" fontId="31" fillId="0" borderId="9" xfId="20" applyFont="1" applyFill="1" applyBorder="1" applyAlignment="1">
      <alignment vertical="center" wrapText="1"/>
    </xf>
    <xf numFmtId="165" fontId="31" fillId="0" borderId="9" xfId="3" applyNumberFormat="1" applyFont="1" applyFill="1" applyBorder="1" applyAlignment="1">
      <alignment horizontal="center" vertical="center"/>
    </xf>
    <xf numFmtId="0" fontId="32" fillId="0" borderId="0" xfId="20" applyFont="1" applyFill="1" applyBorder="1" applyAlignment="1">
      <alignment horizontal="left" vertical="top"/>
    </xf>
    <xf numFmtId="0" fontId="32" fillId="0" borderId="0" xfId="20" applyFont="1" applyFill="1" applyBorder="1" applyAlignment="1">
      <alignment vertical="top" wrapText="1"/>
    </xf>
    <xf numFmtId="0" fontId="31" fillId="0" borderId="0" xfId="20" applyFont="1" applyFill="1" applyBorder="1" applyAlignment="1">
      <alignment horizontal="left" vertical="top"/>
    </xf>
    <xf numFmtId="0" fontId="32" fillId="0" borderId="0" xfId="20" applyFont="1" applyFill="1" applyBorder="1" applyAlignment="1">
      <alignment vertical="top"/>
    </xf>
    <xf numFmtId="0" fontId="32" fillId="0" borderId="0" xfId="0" applyFont="1" applyFill="1" applyBorder="1" applyAlignment="1">
      <alignment vertical="top" wrapText="1"/>
    </xf>
    <xf numFmtId="0" fontId="32" fillId="0" borderId="0" xfId="20" applyFont="1" applyFill="1" applyBorder="1" applyAlignment="1">
      <alignment horizontal="left" vertical="top" wrapText="1"/>
    </xf>
    <xf numFmtId="0" fontId="31" fillId="0" borderId="0" xfId="20" applyFont="1" applyFill="1" applyBorder="1" applyAlignment="1">
      <alignment vertical="top"/>
    </xf>
    <xf numFmtId="0" fontId="31" fillId="0" borderId="0" xfId="20" applyFont="1" applyFill="1" applyBorder="1" applyAlignment="1">
      <alignment vertical="top" wrapText="1"/>
    </xf>
    <xf numFmtId="165" fontId="31" fillId="0" borderId="0" xfId="3" applyNumberFormat="1" applyFont="1" applyFill="1" applyBorder="1" applyAlignment="1">
      <alignment horizontal="center" vertical="top"/>
    </xf>
    <xf numFmtId="165" fontId="32" fillId="0" borderId="0" xfId="3" applyNumberFormat="1" applyFont="1" applyFill="1" applyBorder="1" applyAlignment="1">
      <alignment horizontal="center" vertical="top"/>
    </xf>
    <xf numFmtId="165" fontId="31" fillId="0" borderId="0" xfId="20" applyNumberFormat="1" applyFont="1" applyFill="1" applyBorder="1" applyAlignment="1">
      <alignment vertical="top"/>
    </xf>
    <xf numFmtId="0" fontId="32" fillId="0" borderId="0" xfId="0" applyFont="1" applyFill="1" applyBorder="1" applyAlignment="1">
      <alignment vertical="top"/>
    </xf>
    <xf numFmtId="166" fontId="31" fillId="0" borderId="0" xfId="0" applyNumberFormat="1" applyFont="1" applyFill="1" applyBorder="1" applyAlignment="1">
      <alignment vertical="top"/>
    </xf>
    <xf numFmtId="0" fontId="31" fillId="0" borderId="0" xfId="0" applyFont="1" applyFill="1" applyBorder="1" applyAlignment="1">
      <alignment vertical="top"/>
    </xf>
    <xf numFmtId="0" fontId="31" fillId="0" borderId="0" xfId="0" applyFont="1" applyFill="1" applyBorder="1" applyAlignment="1">
      <alignment vertical="top" wrapText="1"/>
    </xf>
    <xf numFmtId="0" fontId="6" fillId="8" borderId="0" xfId="20" applyFont="1" applyFill="1" applyAlignment="1">
      <alignment vertical="top" wrapText="1"/>
    </xf>
    <xf numFmtId="0" fontId="6" fillId="8" borderId="0" xfId="20" applyFont="1" applyFill="1" applyAlignment="1">
      <alignment horizontal="left"/>
    </xf>
    <xf numFmtId="0" fontId="6" fillId="8" borderId="0" xfId="20" applyFont="1" applyFill="1" applyAlignment="1"/>
    <xf numFmtId="0" fontId="6" fillId="8" borderId="0" xfId="20" applyFont="1" applyFill="1" applyAlignment="1">
      <alignment wrapText="1"/>
    </xf>
    <xf numFmtId="43" fontId="6" fillId="8" borderId="0" xfId="3" applyFont="1" applyFill="1" applyAlignment="1">
      <alignment horizontal="center"/>
    </xf>
    <xf numFmtId="0" fontId="6" fillId="8" borderId="0" xfId="20" applyFont="1" applyFill="1" applyAlignment="1">
      <alignment horizontal="left" vertical="top"/>
    </xf>
    <xf numFmtId="0" fontId="6" fillId="8" borderId="0" xfId="20" applyFont="1" applyFill="1" applyAlignment="1">
      <alignment vertical="top"/>
    </xf>
    <xf numFmtId="43" fontId="6" fillId="8" borderId="0" xfId="3" applyFont="1" applyFill="1" applyAlignment="1">
      <alignment horizontal="center" vertical="top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13" fillId="0" borderId="3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13" fillId="0" borderId="1" xfId="1" applyFont="1" applyBorder="1" applyAlignment="1">
      <alignment horizontal="center" vertical="center"/>
    </xf>
    <xf numFmtId="165" fontId="13" fillId="0" borderId="3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8" borderId="0" xfId="20" quotePrefix="1" applyFont="1" applyFill="1" applyAlignment="1">
      <alignment vertical="top" wrapText="1"/>
    </xf>
    <xf numFmtId="165" fontId="31" fillId="8" borderId="8" xfId="3" applyNumberFormat="1" applyFont="1" applyFill="1" applyBorder="1" applyAlignment="1">
      <alignment horizontal="center" wrapText="1"/>
    </xf>
    <xf numFmtId="0" fontId="32" fillId="0" borderId="8" xfId="0" applyFont="1" applyBorder="1" applyAlignment="1">
      <alignment horizontal="center" wrapText="1"/>
    </xf>
    <xf numFmtId="43" fontId="39" fillId="8" borderId="0" xfId="3" applyFont="1" applyFill="1" applyAlignment="1">
      <alignment horizontal="center" vertical="top"/>
    </xf>
    <xf numFmtId="0" fontId="31" fillId="0" borderId="8" xfId="20" applyFont="1" applyBorder="1" applyAlignment="1">
      <alignment horizontal="left"/>
    </xf>
    <xf numFmtId="43" fontId="31" fillId="8" borderId="8" xfId="3" applyFont="1" applyFill="1" applyBorder="1" applyAlignment="1">
      <alignment horizontal="center"/>
    </xf>
    <xf numFmtId="0" fontId="32" fillId="0" borderId="8" xfId="0" applyFont="1" applyBorder="1" applyAlignment="1">
      <alignment horizontal="center"/>
    </xf>
    <xf numFmtId="43" fontId="31" fillId="8" borderId="8" xfId="3" applyFont="1" applyFill="1" applyBorder="1" applyAlignment="1">
      <alignment horizontal="center" wrapText="1"/>
    </xf>
  </cellXfs>
  <cellStyles count="66">
    <cellStyle name="Comma" xfId="1" builtinId="3"/>
    <cellStyle name="Comma 2" xfId="2"/>
    <cellStyle name="Comma 2 2" xfId="3"/>
    <cellStyle name="Comma 2 4" xfId="31"/>
    <cellStyle name="Comma 3" xfId="4"/>
    <cellStyle name="Comma 3 2" xfId="12"/>
    <cellStyle name="Comma 3 3" xfId="13"/>
    <cellStyle name="Comma 4" xfId="14"/>
    <cellStyle name="Comma 5" xfId="15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Grey" xfId="16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Input [yellow]" xfId="17"/>
    <cellStyle name="Normal" xfId="0" builtinId="0"/>
    <cellStyle name="Normal - Style1" xfId="18"/>
    <cellStyle name="Normal 2" xfId="5"/>
    <cellStyle name="Normal 2 2" xfId="6"/>
    <cellStyle name="Normal 2 2 2" xfId="19"/>
    <cellStyle name="Normal 2 3" xfId="20"/>
    <cellStyle name="Normal 3" xfId="7"/>
    <cellStyle name="Normal 4" xfId="8"/>
    <cellStyle name="Normal 4 2" xfId="21"/>
    <cellStyle name="Normal 4 3" xfId="22"/>
    <cellStyle name="Normal 5" xfId="9"/>
    <cellStyle name="Normal 6" xfId="10"/>
    <cellStyle name="Normal 6 2" xfId="23"/>
    <cellStyle name="Normal 6 3" xfId="29"/>
    <cellStyle name="Normal 7" xfId="24"/>
    <cellStyle name="Normal 7 2" xfId="25"/>
    <cellStyle name="Normal 8" xfId="26"/>
    <cellStyle name="Normal 9" xfId="30"/>
    <cellStyle name="Percent [2]" xfId="27"/>
    <cellStyle name="Percent 2" xfId="11"/>
    <cellStyle name="Percent 2 2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223908</xdr:colOff>
      <xdr:row>0</xdr:row>
      <xdr:rowOff>0</xdr:rowOff>
    </xdr:from>
    <xdr:to>
      <xdr:col>3</xdr:col>
      <xdr:colOff>3321326</xdr:colOff>
      <xdr:row>3</xdr:row>
      <xdr:rowOff>58420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505517" y="0"/>
          <a:ext cx="3561244" cy="60507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https://www.adb.org/documents/adb-annual-report-2021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sovereign, commitments, loans, public sector</a:t>
          </a:r>
        </a:p>
      </xdr:txBody>
    </xdr:sp>
    <xdr:clientData/>
  </xdr:twoCellAnchor>
  <xdr:twoCellAnchor editAs="oneCell">
    <xdr:from>
      <xdr:col>0</xdr:col>
      <xdr:colOff>40104</xdr:colOff>
      <xdr:row>0</xdr:row>
      <xdr:rowOff>30078</xdr:rowOff>
    </xdr:from>
    <xdr:to>
      <xdr:col>2</xdr:col>
      <xdr:colOff>141531</xdr:colOff>
      <xdr:row>2</xdr:row>
      <xdr:rowOff>177607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4" y="30078"/>
          <a:ext cx="392190" cy="508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89</v>
      </c>
      <c r="B1" s="3"/>
      <c r="C1" s="3"/>
      <c r="D1" s="3"/>
      <c r="E1" s="3"/>
    </row>
    <row r="2" spans="1:12" x14ac:dyDescent="0.25">
      <c r="A2" s="4" t="s">
        <v>8</v>
      </c>
    </row>
    <row r="4" spans="1:12" x14ac:dyDescent="0.25">
      <c r="A4" s="16"/>
      <c r="B4" s="16"/>
      <c r="C4" s="16"/>
      <c r="D4" s="16"/>
      <c r="E4" s="16"/>
      <c r="F4" s="16"/>
      <c r="G4" s="73"/>
      <c r="H4" s="73"/>
      <c r="I4" s="75" t="s">
        <v>65</v>
      </c>
      <c r="J4" s="70" t="s">
        <v>3</v>
      </c>
      <c r="K4" s="76"/>
      <c r="L4" s="73"/>
    </row>
    <row r="5" spans="1:12" x14ac:dyDescent="0.25">
      <c r="A5" s="17" t="s">
        <v>10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66</v>
      </c>
      <c r="J5" s="72" t="s">
        <v>67</v>
      </c>
      <c r="K5" s="72" t="s">
        <v>45</v>
      </c>
      <c r="L5" s="72" t="s">
        <v>7</v>
      </c>
    </row>
    <row r="6" spans="1:12" x14ac:dyDescent="0.25">
      <c r="A6" s="3" t="s">
        <v>108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109</v>
      </c>
      <c r="C7" s="4"/>
      <c r="D7" s="3" t="s">
        <v>76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111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77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78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79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80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81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82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83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84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43</v>
      </c>
      <c r="B44" s="14"/>
      <c r="C44" s="14"/>
    </row>
    <row r="46" spans="1:13" x14ac:dyDescent="0.25">
      <c r="A46" s="79" t="s">
        <v>72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25">
      <c r="A47" s="79"/>
      <c r="B47" s="79"/>
      <c r="C47" s="79"/>
      <c r="D47" s="79"/>
      <c r="E47" s="79" t="s">
        <v>73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25">
      <c r="A48" s="79"/>
      <c r="B48" s="79"/>
      <c r="C48" s="79"/>
      <c r="D48" s="79"/>
      <c r="E48" s="79" t="s">
        <v>71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25">
      <c r="A49" s="79"/>
      <c r="B49" s="79"/>
      <c r="C49" s="79"/>
      <c r="D49" s="79" t="s">
        <v>74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25">
      <c r="A50" s="79"/>
      <c r="B50" s="79"/>
      <c r="C50" s="79"/>
      <c r="D50" s="79"/>
      <c r="E50" s="79" t="s">
        <v>75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25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6" type="noConversion"/>
  <printOptions horizontalCentered="1"/>
  <pageMargins left="0" right="0" top="1" bottom="1" header="0.5" footer="0.5"/>
  <pageSetup scale="5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100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76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D8" s="11"/>
      <c r="E8" s="41"/>
      <c r="F8" s="41"/>
      <c r="G8" s="41"/>
      <c r="H8" s="41"/>
      <c r="I8" s="41"/>
      <c r="J8" s="41"/>
    </row>
    <row r="9" spans="1:10" x14ac:dyDescent="0.25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25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25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25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25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25">
      <c r="B14" s="3" t="s">
        <v>77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25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 x14ac:dyDescent="0.25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25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25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25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25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25">
      <c r="B21" s="3" t="s">
        <v>78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25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 x14ac:dyDescent="0.25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25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25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 x14ac:dyDescent="0.25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25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25">
      <c r="B28" s="3" t="s">
        <v>79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25">
      <c r="C29" s="4" t="s">
        <v>0</v>
      </c>
      <c r="D29" s="11"/>
      <c r="E29" s="41"/>
      <c r="F29" s="41"/>
      <c r="G29" s="41"/>
      <c r="I29" s="41"/>
      <c r="J29" s="41"/>
    </row>
    <row r="30" spans="1:10" x14ac:dyDescent="0.25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25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 x14ac:dyDescent="0.25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25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25">
      <c r="B35" s="3" t="s">
        <v>80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25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 x14ac:dyDescent="0.25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25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25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 x14ac:dyDescent="0.25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25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4.25" x14ac:dyDescent="0.2">
      <c r="A44" s="44" t="s">
        <v>48</v>
      </c>
      <c r="E44" s="46"/>
      <c r="F44" s="46"/>
      <c r="G44" s="46"/>
      <c r="H44" s="46"/>
      <c r="I44" s="46"/>
      <c r="J44" s="46"/>
      <c r="L44" s="48"/>
    </row>
  </sheetData>
  <phoneticPr fontId="6" type="noConversion"/>
  <printOptions horizontalCentered="1"/>
  <pageMargins left="0.5" right="0" top="1" bottom="1" header="0.5" footer="0.5"/>
  <pageSetup scale="8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101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5" t="s">
        <v>4</v>
      </c>
      <c r="D5" s="135"/>
      <c r="E5" s="135"/>
      <c r="F5" s="136" t="s">
        <v>3</v>
      </c>
      <c r="G5" s="136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7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4.25" x14ac:dyDescent="0.2">
      <c r="A12" s="44" t="s">
        <v>49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49" customWidth="1"/>
    <col min="2" max="2" width="2.375" style="49" customWidth="1"/>
    <col min="3" max="3" width="10.625" style="49" customWidth="1"/>
    <col min="4" max="4" width="15.125" style="49" customWidth="1"/>
    <col min="5" max="5" width="11.125" style="49" customWidth="1"/>
    <col min="6" max="16384" width="9" style="49"/>
  </cols>
  <sheetData>
    <row r="1" spans="1:14" x14ac:dyDescent="0.25">
      <c r="A1" s="35" t="s">
        <v>102</v>
      </c>
    </row>
    <row r="2" spans="1:14" ht="17.25" x14ac:dyDescent="0.25">
      <c r="A2" s="35" t="s">
        <v>88</v>
      </c>
    </row>
    <row r="3" spans="1:14" x14ac:dyDescent="0.25">
      <c r="A3" s="49" t="s">
        <v>8</v>
      </c>
    </row>
    <row r="5" spans="1:14" x14ac:dyDescent="0.25">
      <c r="A5" s="52" t="s">
        <v>10</v>
      </c>
      <c r="B5" s="50"/>
      <c r="C5" s="53" t="s">
        <v>19</v>
      </c>
      <c r="D5" s="53" t="s">
        <v>9</v>
      </c>
    </row>
    <row r="6" spans="1:14" x14ac:dyDescent="0.25">
      <c r="A6" s="49" t="s">
        <v>29</v>
      </c>
      <c r="C6" s="59"/>
      <c r="D6" s="144" t="s">
        <v>64</v>
      </c>
      <c r="N6" s="60"/>
    </row>
    <row r="7" spans="1:14" x14ac:dyDescent="0.25">
      <c r="A7" s="49" t="s">
        <v>30</v>
      </c>
      <c r="C7" s="59"/>
      <c r="D7" s="145"/>
      <c r="N7" s="60"/>
    </row>
    <row r="8" spans="1:14" x14ac:dyDescent="0.25">
      <c r="A8" s="49" t="s">
        <v>31</v>
      </c>
      <c r="C8" s="59"/>
      <c r="D8" s="145"/>
      <c r="N8" s="60"/>
    </row>
    <row r="9" spans="1:14" x14ac:dyDescent="0.25">
      <c r="A9" s="49" t="s">
        <v>32</v>
      </c>
      <c r="C9" s="59"/>
      <c r="D9" s="145"/>
      <c r="N9" s="60"/>
    </row>
    <row r="10" spans="1:14" x14ac:dyDescent="0.25">
      <c r="A10" s="49" t="s">
        <v>33</v>
      </c>
      <c r="C10" s="59"/>
      <c r="D10" s="145"/>
      <c r="N10" s="60"/>
    </row>
    <row r="11" spans="1:14" x14ac:dyDescent="0.25">
      <c r="A11" s="49" t="s">
        <v>34</v>
      </c>
      <c r="C11" s="59"/>
      <c r="D11" s="145"/>
      <c r="N11" s="60"/>
    </row>
    <row r="12" spans="1:14" x14ac:dyDescent="0.25">
      <c r="C12" s="59"/>
      <c r="D12" s="59"/>
    </row>
    <row r="13" spans="1:14" x14ac:dyDescent="0.25">
      <c r="A13" s="52" t="s">
        <v>7</v>
      </c>
      <c r="B13" s="52"/>
      <c r="C13" s="63">
        <f>SUM(C6:C12)</f>
        <v>0</v>
      </c>
      <c r="D13" s="63"/>
    </row>
    <row r="14" spans="1:14" x14ac:dyDescent="0.25">
      <c r="A14" s="54" t="s">
        <v>52</v>
      </c>
    </row>
    <row r="15" spans="1:14" x14ac:dyDescent="0.25">
      <c r="A15" s="54" t="s">
        <v>53</v>
      </c>
    </row>
    <row r="18" spans="1:6" x14ac:dyDescent="0.25">
      <c r="A18" s="35" t="s">
        <v>103</v>
      </c>
    </row>
    <row r="19" spans="1:6" x14ac:dyDescent="0.25">
      <c r="A19" s="35" t="s">
        <v>86</v>
      </c>
    </row>
    <row r="20" spans="1:6" x14ac:dyDescent="0.25">
      <c r="A20" s="49" t="s">
        <v>8</v>
      </c>
    </row>
    <row r="21" spans="1:6" x14ac:dyDescent="0.25">
      <c r="A21" s="51"/>
      <c r="B21" s="51"/>
      <c r="C21" s="51"/>
      <c r="D21" s="51"/>
      <c r="E21" s="51"/>
      <c r="F21" s="51"/>
    </row>
    <row r="22" spans="1:6" ht="15.75" x14ac:dyDescent="0.25">
      <c r="A22" s="1" t="s">
        <v>10</v>
      </c>
      <c r="B22" s="55"/>
      <c r="C22" s="2" t="s">
        <v>5</v>
      </c>
      <c r="D22" s="2" t="s">
        <v>40</v>
      </c>
      <c r="E22" s="2" t="s">
        <v>68</v>
      </c>
      <c r="F22" s="2" t="s">
        <v>7</v>
      </c>
    </row>
    <row r="23" spans="1:6" s="56" customFormat="1" x14ac:dyDescent="0.25">
      <c r="A23" s="49" t="s">
        <v>29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25">
      <c r="A24" s="49" t="s">
        <v>30</v>
      </c>
      <c r="C24" s="59"/>
      <c r="D24" s="59"/>
      <c r="E24" s="59"/>
      <c r="F24" s="59">
        <f t="shared" si="0"/>
        <v>0</v>
      </c>
    </row>
    <row r="25" spans="1:6" x14ac:dyDescent="0.25">
      <c r="A25" s="49" t="s">
        <v>31</v>
      </c>
      <c r="C25" s="59"/>
      <c r="D25" s="59"/>
      <c r="E25" s="59"/>
      <c r="F25" s="59">
        <f t="shared" si="0"/>
        <v>0</v>
      </c>
    </row>
    <row r="26" spans="1:6" x14ac:dyDescent="0.25">
      <c r="A26" s="49" t="s">
        <v>32</v>
      </c>
      <c r="C26" s="59"/>
      <c r="D26" s="59"/>
      <c r="E26" s="59"/>
      <c r="F26" s="59">
        <f t="shared" si="0"/>
        <v>0</v>
      </c>
    </row>
    <row r="27" spans="1:6" x14ac:dyDescent="0.25">
      <c r="A27" s="49" t="s">
        <v>33</v>
      </c>
      <c r="C27" s="59"/>
      <c r="D27" s="59"/>
      <c r="E27" s="59"/>
      <c r="F27" s="59">
        <f t="shared" si="0"/>
        <v>0</v>
      </c>
    </row>
    <row r="28" spans="1:6" x14ac:dyDescent="0.25">
      <c r="A28" s="49" t="s">
        <v>34</v>
      </c>
      <c r="C28" s="59"/>
      <c r="D28" s="59"/>
      <c r="E28" s="59"/>
      <c r="F28" s="59">
        <f t="shared" si="0"/>
        <v>0</v>
      </c>
    </row>
    <row r="29" spans="1:6" x14ac:dyDescent="0.25">
      <c r="A29" s="52" t="s">
        <v>7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.25" x14ac:dyDescent="0.25">
      <c r="A30" s="81" t="s">
        <v>70</v>
      </c>
    </row>
  </sheetData>
  <mergeCells count="1">
    <mergeCell ref="D6:D11"/>
  </mergeCells>
  <phoneticPr fontId="6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104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 x14ac:dyDescent="0.25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76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25">
      <c r="C8" s="4" t="s">
        <v>0</v>
      </c>
      <c r="D8" s="11"/>
      <c r="E8" s="9"/>
      <c r="F8" s="9"/>
      <c r="J8" s="9"/>
    </row>
    <row r="9" spans="1:10" x14ac:dyDescent="0.25">
      <c r="G9" s="29"/>
      <c r="H9" s="29"/>
      <c r="I9" s="29"/>
      <c r="J9" s="5">
        <f>SUM(E9:I9)</f>
        <v>0</v>
      </c>
    </row>
    <row r="10" spans="1:10" x14ac:dyDescent="0.25">
      <c r="D10" s="10"/>
      <c r="G10" s="29"/>
      <c r="H10" s="29"/>
      <c r="I10" s="29"/>
      <c r="J10" s="5">
        <f>SUM(E10:I10)</f>
        <v>0</v>
      </c>
    </row>
    <row r="11" spans="1:10" x14ac:dyDescent="0.25">
      <c r="C11" s="4" t="s">
        <v>1</v>
      </c>
      <c r="D11" s="10"/>
      <c r="G11" s="29"/>
      <c r="H11" s="29"/>
      <c r="I11" s="29"/>
    </row>
    <row r="12" spans="1:10" x14ac:dyDescent="0.25">
      <c r="G12" s="29"/>
      <c r="H12" s="29"/>
      <c r="I12" s="29"/>
      <c r="J12" s="5">
        <f>SUM(E12:I12)</f>
        <v>0</v>
      </c>
    </row>
    <row r="13" spans="1:10" x14ac:dyDescent="0.25">
      <c r="D13" s="10"/>
      <c r="G13" s="29"/>
      <c r="H13" s="29"/>
      <c r="I13" s="29"/>
      <c r="J13" s="5">
        <f>SUM(E13:I13)</f>
        <v>0</v>
      </c>
    </row>
    <row r="14" spans="1:10" s="3" customFormat="1" x14ac:dyDescent="0.25">
      <c r="B14" s="3" t="s">
        <v>77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25">
      <c r="C15" s="4" t="s">
        <v>0</v>
      </c>
      <c r="D15" s="11"/>
      <c r="E15" s="9"/>
      <c r="F15" s="9"/>
      <c r="G15" s="29"/>
      <c r="H15" s="29"/>
      <c r="I15" s="29"/>
      <c r="J15" s="9"/>
    </row>
    <row r="16" spans="1:10" x14ac:dyDescent="0.25">
      <c r="D16" s="10"/>
      <c r="G16" s="29"/>
      <c r="H16" s="29"/>
      <c r="I16" s="29"/>
      <c r="J16" s="5">
        <f>SUM(E16:I16)</f>
        <v>0</v>
      </c>
    </row>
    <row r="17" spans="1:10" x14ac:dyDescent="0.25">
      <c r="D17" s="10"/>
      <c r="G17" s="29"/>
      <c r="H17" s="29"/>
      <c r="I17" s="29"/>
      <c r="J17" s="5">
        <f>SUM(E17:I17)</f>
        <v>0</v>
      </c>
    </row>
    <row r="18" spans="1:10" x14ac:dyDescent="0.25">
      <c r="C18" s="4" t="s">
        <v>1</v>
      </c>
      <c r="D18" s="10"/>
      <c r="G18" s="29"/>
      <c r="H18" s="29"/>
      <c r="I18" s="29"/>
    </row>
    <row r="19" spans="1:10" x14ac:dyDescent="0.25">
      <c r="D19" s="10"/>
      <c r="G19" s="29"/>
      <c r="H19" s="5"/>
      <c r="I19" s="29"/>
      <c r="J19" s="5">
        <f>SUM(E19:I19)</f>
        <v>0</v>
      </c>
    </row>
    <row r="20" spans="1:10" x14ac:dyDescent="0.25">
      <c r="D20" s="10"/>
      <c r="G20" s="5"/>
      <c r="H20" s="29"/>
      <c r="I20" s="29"/>
      <c r="J20" s="5">
        <f>SUM(E20:I20)</f>
        <v>0</v>
      </c>
    </row>
    <row r="21" spans="1:10" s="3" customFormat="1" x14ac:dyDescent="0.25">
      <c r="B21" s="3" t="s">
        <v>78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25">
      <c r="C22" s="4" t="s">
        <v>0</v>
      </c>
      <c r="D22" s="11"/>
      <c r="E22" s="9"/>
      <c r="F22" s="9"/>
      <c r="G22" s="9"/>
      <c r="H22" s="9"/>
      <c r="I22" s="9"/>
      <c r="J22" s="9"/>
    </row>
    <row r="23" spans="1:10" x14ac:dyDescent="0.25">
      <c r="D23" s="10"/>
      <c r="G23" s="29"/>
      <c r="H23" s="29"/>
      <c r="I23" s="29"/>
      <c r="J23" s="5">
        <f>SUM(E23:I23)</f>
        <v>0</v>
      </c>
    </row>
    <row r="24" spans="1:10" x14ac:dyDescent="0.25">
      <c r="D24" s="10"/>
      <c r="G24" s="29"/>
      <c r="H24" s="29"/>
      <c r="I24" s="29"/>
      <c r="J24" s="5">
        <f>SUM(E24:I24)</f>
        <v>0</v>
      </c>
    </row>
    <row r="25" spans="1:10" x14ac:dyDescent="0.25">
      <c r="C25" s="4" t="s">
        <v>1</v>
      </c>
      <c r="D25" s="10"/>
      <c r="G25" s="46"/>
      <c r="H25" s="46"/>
      <c r="I25" s="5"/>
    </row>
    <row r="26" spans="1:10" x14ac:dyDescent="0.25">
      <c r="D26" s="10"/>
      <c r="G26" s="29"/>
      <c r="H26" s="29"/>
      <c r="I26" s="29"/>
      <c r="J26" s="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25">
      <c r="B28" s="3" t="s">
        <v>79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25">
      <c r="C29" s="4" t="s">
        <v>0</v>
      </c>
      <c r="D29" s="11"/>
      <c r="E29" s="9"/>
      <c r="F29" s="9"/>
      <c r="G29" s="9"/>
      <c r="H29" s="9"/>
      <c r="I29" s="9"/>
      <c r="J29" s="9"/>
    </row>
    <row r="30" spans="1:10" x14ac:dyDescent="0.25">
      <c r="D30" s="10"/>
      <c r="G30" s="29"/>
      <c r="H30" s="29"/>
      <c r="I30" s="29"/>
      <c r="J30" s="5">
        <f>SUM(E30:I30)</f>
        <v>0</v>
      </c>
    </row>
    <row r="31" spans="1:10" x14ac:dyDescent="0.25">
      <c r="D31" s="10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G32" s="46"/>
      <c r="H32" s="46"/>
      <c r="I32" s="5"/>
    </row>
    <row r="33" spans="1:10" x14ac:dyDescent="0.25">
      <c r="D33" s="10"/>
      <c r="G33" s="29"/>
      <c r="H33" s="29"/>
      <c r="I33" s="29"/>
      <c r="J33" s="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25">
      <c r="B35" s="3" t="s">
        <v>80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25">
      <c r="C36" s="4" t="s">
        <v>0</v>
      </c>
      <c r="D36" s="11"/>
      <c r="E36" s="9"/>
      <c r="F36" s="9"/>
      <c r="G36" s="9"/>
      <c r="H36" s="9"/>
      <c r="I36" s="9"/>
      <c r="J36" s="9"/>
    </row>
    <row r="37" spans="1:10" x14ac:dyDescent="0.25">
      <c r="D37" s="10"/>
      <c r="G37" s="29"/>
      <c r="H37" s="29"/>
      <c r="I37" s="29"/>
      <c r="J37" s="5">
        <f>SUM(E37:I37)</f>
        <v>0</v>
      </c>
    </row>
    <row r="38" spans="1:10" x14ac:dyDescent="0.25">
      <c r="D38" s="10"/>
      <c r="G38" s="29"/>
      <c r="H38" s="29"/>
      <c r="I38" s="29"/>
      <c r="J38" s="5">
        <f>SUM(E38:I38)</f>
        <v>0</v>
      </c>
    </row>
    <row r="39" spans="1:10" x14ac:dyDescent="0.25">
      <c r="C39" s="4" t="s">
        <v>1</v>
      </c>
      <c r="D39" s="10"/>
      <c r="G39" s="46"/>
      <c r="H39" s="46"/>
      <c r="I39" s="5"/>
    </row>
    <row r="40" spans="1:10" x14ac:dyDescent="0.25">
      <c r="D40" s="10"/>
      <c r="G40" s="29"/>
      <c r="H40" s="29"/>
      <c r="I40" s="29"/>
      <c r="J40" s="5">
        <f>SUM(E40:I40)</f>
        <v>0</v>
      </c>
    </row>
    <row r="41" spans="1:10" x14ac:dyDescent="0.25">
      <c r="D41" s="10"/>
      <c r="G41" s="29"/>
      <c r="H41" s="29"/>
      <c r="I41" s="29"/>
    </row>
    <row r="42" spans="1:10" s="3" customFormat="1" x14ac:dyDescent="0.25">
      <c r="B42" s="3" t="s">
        <v>81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25">
      <c r="C43" s="4" t="s">
        <v>0</v>
      </c>
      <c r="D43" s="11"/>
      <c r="E43" s="9"/>
      <c r="F43" s="9"/>
      <c r="G43" s="9"/>
      <c r="H43" s="9"/>
      <c r="I43" s="9"/>
      <c r="J43" s="9"/>
    </row>
    <row r="44" spans="1:10" x14ac:dyDescent="0.25">
      <c r="D44" s="10"/>
      <c r="G44" s="29"/>
      <c r="H44" s="29"/>
      <c r="I44" s="29"/>
      <c r="J44" s="5">
        <f>SUM(E44:I44)</f>
        <v>0</v>
      </c>
    </row>
    <row r="45" spans="1:10" x14ac:dyDescent="0.25">
      <c r="D45" s="10"/>
      <c r="G45" s="29"/>
      <c r="H45" s="29"/>
      <c r="I45" s="29"/>
      <c r="J45" s="5">
        <f>SUM(E45:I45)</f>
        <v>0</v>
      </c>
    </row>
    <row r="46" spans="1:10" x14ac:dyDescent="0.25">
      <c r="C46" s="4" t="s">
        <v>1</v>
      </c>
      <c r="D46" s="10"/>
      <c r="G46" s="46"/>
      <c r="H46" s="46"/>
      <c r="I46" s="5"/>
    </row>
    <row r="47" spans="1:10" x14ac:dyDescent="0.25">
      <c r="A47" s="3"/>
      <c r="G47" s="5"/>
      <c r="H47" s="5"/>
      <c r="I47" s="5"/>
      <c r="J47" s="68">
        <f>SUM(E47:I47)</f>
        <v>0</v>
      </c>
    </row>
    <row r="49" spans="1:10" x14ac:dyDescent="0.25">
      <c r="A49" s="6" t="s">
        <v>7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25">
      <c r="A50" s="44" t="s">
        <v>48</v>
      </c>
      <c r="E50" s="46"/>
      <c r="F50" s="46"/>
      <c r="G50" s="4"/>
      <c r="H50" s="4"/>
      <c r="I50" s="4"/>
      <c r="J50" s="46"/>
    </row>
    <row r="51" spans="1:10" x14ac:dyDescent="0.25">
      <c r="H51" s="38"/>
    </row>
    <row r="54" spans="1:10" x14ac:dyDescent="0.25">
      <c r="H54" s="38"/>
    </row>
  </sheetData>
  <phoneticPr fontId="6" type="noConversion"/>
  <printOptions horizontalCentered="1"/>
  <pageMargins left="0" right="0" top="0.75" bottom="0.75" header="0.5" footer="0.5"/>
  <pageSetup scale="8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105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5" t="s">
        <v>4</v>
      </c>
      <c r="D5" s="135"/>
      <c r="E5" s="135"/>
      <c r="F5" s="136" t="s">
        <v>3</v>
      </c>
      <c r="G5" s="136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50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76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5" t="s">
        <v>77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7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4.25" x14ac:dyDescent="0.2">
      <c r="A16" s="44" t="s">
        <v>49</v>
      </c>
    </row>
    <row r="17" spans="1:1" s="45" customFormat="1" ht="14.25" x14ac:dyDescent="0.2">
      <c r="A17" s="45" t="s">
        <v>51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49" customWidth="1"/>
    <col min="2" max="2" width="2.375" style="49" customWidth="1"/>
    <col min="3" max="3" width="10.625" style="49" customWidth="1"/>
    <col min="4" max="4" width="15.125" style="49" customWidth="1"/>
    <col min="5" max="5" width="12.875" style="49" customWidth="1"/>
    <col min="6" max="16384" width="9" style="49"/>
  </cols>
  <sheetData>
    <row r="1" spans="1:16" x14ac:dyDescent="0.25">
      <c r="A1" s="35" t="s">
        <v>106</v>
      </c>
    </row>
    <row r="2" spans="1:16" ht="17.25" x14ac:dyDescent="0.25">
      <c r="A2" s="35" t="s">
        <v>85</v>
      </c>
    </row>
    <row r="3" spans="1:16" x14ac:dyDescent="0.25">
      <c r="A3" s="49" t="s">
        <v>8</v>
      </c>
    </row>
    <row r="5" spans="1:16" x14ac:dyDescent="0.25">
      <c r="A5" s="52" t="s">
        <v>10</v>
      </c>
      <c r="B5" s="50"/>
      <c r="C5" s="53" t="s">
        <v>19</v>
      </c>
      <c r="D5" s="53" t="s">
        <v>9</v>
      </c>
    </row>
    <row r="6" spans="1:16" x14ac:dyDescent="0.25">
      <c r="A6" s="49" t="s">
        <v>35</v>
      </c>
      <c r="C6" s="57"/>
      <c r="D6" s="146" t="s">
        <v>64</v>
      </c>
      <c r="P6" s="64"/>
    </row>
    <row r="7" spans="1:16" x14ac:dyDescent="0.25">
      <c r="A7" s="49" t="s">
        <v>59</v>
      </c>
      <c r="C7" s="57"/>
      <c r="D7" s="147"/>
      <c r="P7" s="64"/>
    </row>
    <row r="8" spans="1:16" x14ac:dyDescent="0.25">
      <c r="A8" s="49" t="s">
        <v>60</v>
      </c>
      <c r="C8" s="57"/>
      <c r="D8" s="147"/>
      <c r="P8" s="64"/>
    </row>
    <row r="9" spans="1:16" x14ac:dyDescent="0.25">
      <c r="A9" s="49" t="s">
        <v>61</v>
      </c>
      <c r="C9" s="57"/>
      <c r="D9" s="147"/>
      <c r="P9" s="64"/>
    </row>
    <row r="10" spans="1:16" x14ac:dyDescent="0.25">
      <c r="A10" s="49" t="s">
        <v>62</v>
      </c>
      <c r="C10" s="57"/>
      <c r="D10" s="147"/>
      <c r="P10" s="64"/>
    </row>
    <row r="11" spans="1:16" x14ac:dyDescent="0.25">
      <c r="A11" s="49" t="s">
        <v>37</v>
      </c>
      <c r="C11" s="57"/>
      <c r="D11" s="147"/>
      <c r="P11" s="64"/>
    </row>
    <row r="12" spans="1:16" x14ac:dyDescent="0.25">
      <c r="A12" s="49" t="s">
        <v>38</v>
      </c>
      <c r="C12" s="57"/>
      <c r="D12" s="147"/>
      <c r="P12" s="64"/>
    </row>
    <row r="13" spans="1:16" x14ac:dyDescent="0.25">
      <c r="A13" s="49" t="s">
        <v>41</v>
      </c>
      <c r="C13" s="57"/>
      <c r="D13" s="147"/>
      <c r="P13" s="64"/>
    </row>
    <row r="14" spans="1:16" x14ac:dyDescent="0.25">
      <c r="C14" s="57"/>
      <c r="D14" s="51"/>
      <c r="P14" s="64"/>
    </row>
    <row r="15" spans="1:16" x14ac:dyDescent="0.25">
      <c r="A15" s="52" t="s">
        <v>7</v>
      </c>
      <c r="B15" s="52"/>
      <c r="C15" s="62">
        <f>SUM(C6:C14)</f>
        <v>0</v>
      </c>
      <c r="P15" s="64"/>
    </row>
    <row r="16" spans="1:16" x14ac:dyDescent="0.25">
      <c r="A16" s="54" t="s">
        <v>52</v>
      </c>
      <c r="D16" s="67"/>
      <c r="P16" s="64"/>
    </row>
    <row r="17" spans="1:14" x14ac:dyDescent="0.25">
      <c r="A17" s="54" t="s">
        <v>53</v>
      </c>
    </row>
    <row r="20" spans="1:14" x14ac:dyDescent="0.25">
      <c r="A20" s="35" t="s">
        <v>107</v>
      </c>
    </row>
    <row r="21" spans="1:14" x14ac:dyDescent="0.25">
      <c r="A21" s="35" t="s">
        <v>86</v>
      </c>
    </row>
    <row r="22" spans="1:14" x14ac:dyDescent="0.25">
      <c r="A22" s="49" t="s">
        <v>8</v>
      </c>
    </row>
    <row r="23" spans="1:14" x14ac:dyDescent="0.25">
      <c r="A23" s="51"/>
      <c r="B23" s="51"/>
      <c r="C23" s="51"/>
      <c r="D23" s="51"/>
      <c r="E23" s="51"/>
      <c r="F23" s="51"/>
    </row>
    <row r="24" spans="1:14" ht="15.75" x14ac:dyDescent="0.25">
      <c r="A24" s="1" t="s">
        <v>10</v>
      </c>
      <c r="B24" s="55"/>
      <c r="C24" s="2" t="s">
        <v>5</v>
      </c>
      <c r="D24" s="2" t="s">
        <v>40</v>
      </c>
      <c r="E24" s="2" t="s">
        <v>68</v>
      </c>
      <c r="F24" s="2" t="s">
        <v>7</v>
      </c>
    </row>
    <row r="25" spans="1:14" x14ac:dyDescent="0.25">
      <c r="A25" s="49" t="s">
        <v>35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25">
      <c r="A26" s="49" t="s">
        <v>36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25">
      <c r="A27" s="49" t="s">
        <v>60</v>
      </c>
      <c r="C27" s="59"/>
      <c r="D27" s="59"/>
      <c r="E27" s="59"/>
      <c r="F27" s="59">
        <f t="shared" si="0"/>
        <v>0</v>
      </c>
      <c r="G27" s="59"/>
    </row>
    <row r="28" spans="1:14" x14ac:dyDescent="0.25">
      <c r="A28" s="49" t="s">
        <v>61</v>
      </c>
      <c r="C28" s="59"/>
      <c r="D28" s="59"/>
      <c r="E28" s="59"/>
      <c r="F28" s="59"/>
      <c r="G28" s="59"/>
    </row>
    <row r="29" spans="1:14" x14ac:dyDescent="0.25">
      <c r="A29" s="49" t="s">
        <v>62</v>
      </c>
      <c r="C29" s="59"/>
      <c r="D29" s="59"/>
      <c r="E29" s="59"/>
      <c r="F29" s="59"/>
      <c r="G29" s="59"/>
    </row>
    <row r="30" spans="1:14" x14ac:dyDescent="0.25">
      <c r="A30" s="49" t="s">
        <v>37</v>
      </c>
      <c r="C30" s="59"/>
      <c r="D30" s="59"/>
      <c r="E30" s="59"/>
      <c r="F30" s="59">
        <f t="shared" si="0"/>
        <v>0</v>
      </c>
      <c r="G30" s="59"/>
    </row>
    <row r="31" spans="1:14" x14ac:dyDescent="0.25">
      <c r="A31" s="49" t="s">
        <v>38</v>
      </c>
      <c r="C31" s="59"/>
      <c r="D31" s="59"/>
      <c r="E31" s="59"/>
      <c r="F31" s="59">
        <f t="shared" si="0"/>
        <v>0</v>
      </c>
      <c r="G31" s="59"/>
    </row>
    <row r="32" spans="1:14" x14ac:dyDescent="0.25">
      <c r="A32" s="49" t="s">
        <v>41</v>
      </c>
      <c r="C32" s="59"/>
      <c r="D32" s="59"/>
      <c r="E32" s="59"/>
      <c r="F32" s="59">
        <f t="shared" si="0"/>
        <v>0</v>
      </c>
      <c r="G32" s="59"/>
    </row>
    <row r="33" spans="1:7" x14ac:dyDescent="0.25">
      <c r="A33" s="49" t="s">
        <v>28</v>
      </c>
      <c r="C33" s="59"/>
      <c r="D33" s="59"/>
      <c r="E33" s="59"/>
      <c r="F33" s="59">
        <f t="shared" si="0"/>
        <v>0</v>
      </c>
      <c r="G33" s="59"/>
    </row>
    <row r="34" spans="1:7" x14ac:dyDescent="0.25">
      <c r="A34" s="52" t="s">
        <v>7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.25" x14ac:dyDescent="0.25">
      <c r="A35" s="81" t="s">
        <v>70</v>
      </c>
    </row>
  </sheetData>
  <mergeCells count="1">
    <mergeCell ref="D6:D13"/>
  </mergeCells>
  <phoneticPr fontId="6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6:N1700"/>
  <sheetViews>
    <sheetView tabSelected="1" topLeftCell="A1355" zoomScale="115" zoomScaleNormal="115" zoomScalePageLayoutView="125" workbookViewId="0">
      <selection activeCell="D1367" sqref="D1367"/>
    </sheetView>
  </sheetViews>
  <sheetFormatPr defaultColWidth="9" defaultRowHeight="14.25" x14ac:dyDescent="0.2"/>
  <cols>
    <col min="1" max="1" width="1.875" style="84" customWidth="1"/>
    <col min="2" max="2" width="1.875" style="85" customWidth="1"/>
    <col min="3" max="3" width="6.125" style="84" customWidth="1"/>
    <col min="4" max="4" width="45.875" style="86" customWidth="1"/>
    <col min="5" max="5" width="9.375" style="87" customWidth="1"/>
    <col min="6" max="6" width="4.375" style="87" customWidth="1"/>
    <col min="7" max="7" width="9.25" style="87" customWidth="1"/>
    <col min="8" max="8" width="4.25" style="87" customWidth="1"/>
    <col min="9" max="9" width="9.25" style="87" customWidth="1"/>
    <col min="10" max="10" width="4.25" style="87" customWidth="1"/>
    <col min="11" max="11" width="9.375" style="87" customWidth="1"/>
    <col min="12" max="12" width="4.375" style="87" customWidth="1"/>
    <col min="13" max="13" width="9.25" style="87" customWidth="1"/>
    <col min="14" max="14" width="4.25" style="87" customWidth="1"/>
    <col min="15" max="15" width="3.5" style="85" customWidth="1"/>
    <col min="16" max="16384" width="9" style="85"/>
  </cols>
  <sheetData>
    <row r="6" spans="1:14" s="91" customFormat="1" ht="20.25" x14ac:dyDescent="0.2">
      <c r="A6" s="90" t="s">
        <v>149</v>
      </c>
      <c r="C6" s="92"/>
      <c r="D6" s="93"/>
      <c r="E6" s="88"/>
      <c r="F6" s="88"/>
      <c r="G6" s="88"/>
      <c r="H6" s="88"/>
      <c r="I6" s="88"/>
      <c r="J6" s="88"/>
      <c r="K6" s="88"/>
      <c r="L6" s="88"/>
      <c r="M6" s="88"/>
      <c r="N6" s="94"/>
    </row>
    <row r="7" spans="1:14" x14ac:dyDescent="0.2">
      <c r="A7" s="83" t="s">
        <v>8</v>
      </c>
    </row>
    <row r="8" spans="1:14" ht="15" x14ac:dyDescent="0.2">
      <c r="E8" s="151"/>
      <c r="F8" s="151"/>
      <c r="G8" s="151"/>
      <c r="H8" s="89"/>
      <c r="I8" s="89"/>
      <c r="J8" s="89"/>
      <c r="K8" s="89"/>
      <c r="L8" s="89"/>
      <c r="M8" s="89"/>
      <c r="N8" s="89"/>
    </row>
    <row r="9" spans="1:14" s="95" customFormat="1" ht="13.5" x14ac:dyDescent="0.2">
      <c r="A9" s="152" t="s">
        <v>136</v>
      </c>
      <c r="B9" s="152"/>
      <c r="C9" s="152"/>
      <c r="D9" s="152"/>
      <c r="E9" s="153" t="s">
        <v>132</v>
      </c>
      <c r="F9" s="154"/>
      <c r="G9" s="155" t="s">
        <v>40</v>
      </c>
      <c r="H9" s="150"/>
      <c r="I9" s="153" t="s">
        <v>3</v>
      </c>
      <c r="J9" s="154"/>
      <c r="K9" s="149" t="s">
        <v>133</v>
      </c>
      <c r="L9" s="150"/>
      <c r="M9" s="155" t="s">
        <v>141</v>
      </c>
      <c r="N9" s="154"/>
    </row>
    <row r="10" spans="1:14" s="95" customFormat="1" ht="6.75" customHeight="1" x14ac:dyDescent="0.2">
      <c r="A10" s="103"/>
      <c r="B10" s="103"/>
      <c r="C10" s="103"/>
      <c r="D10" s="103"/>
      <c r="E10" s="104"/>
      <c r="F10" s="102"/>
      <c r="G10" s="105"/>
      <c r="H10" s="106"/>
      <c r="I10" s="104"/>
      <c r="J10" s="102"/>
      <c r="K10" s="107"/>
      <c r="L10" s="106"/>
      <c r="M10" s="105"/>
      <c r="N10" s="102"/>
    </row>
    <row r="11" spans="1:14" s="95" customFormat="1" ht="12" x14ac:dyDescent="0.2">
      <c r="A11" s="114" t="s">
        <v>120</v>
      </c>
      <c r="B11" s="118"/>
      <c r="C11" s="118"/>
      <c r="D11" s="119"/>
      <c r="E11" s="120">
        <f>E12+E26+E63+E107+E152+E199+E248+E311+E359+E396</f>
        <v>40.725271390013496</v>
      </c>
      <c r="F11" s="120"/>
      <c r="G11" s="120">
        <f>G12+G26+G63+G107+G152+G199+G248+G311+G359+G396</f>
        <v>5.18174358974359</v>
      </c>
      <c r="H11" s="120"/>
      <c r="I11" s="120">
        <f>I12+I26+I63+I107+I152+I199+I248+I311+I359+I396</f>
        <v>16.928445953603237</v>
      </c>
      <c r="J11" s="120"/>
      <c r="K11" s="120">
        <f>SUM(E11:I11)</f>
        <v>62.835460933360324</v>
      </c>
      <c r="L11" s="120"/>
      <c r="M11" s="120">
        <f>M12+M26+M63+M107+M152+M199+M248+M311+M359+M396</f>
        <v>4.4754508771929826</v>
      </c>
      <c r="N11" s="102"/>
    </row>
    <row r="12" spans="1:14" s="95" customFormat="1" ht="13.5" x14ac:dyDescent="0.2">
      <c r="A12" s="114"/>
      <c r="B12" s="118" t="s">
        <v>150</v>
      </c>
      <c r="C12" s="118"/>
      <c r="D12" s="119"/>
      <c r="E12" s="120">
        <f>E13+E15+E17+E19+E21+E24</f>
        <v>0.15545705128205134</v>
      </c>
      <c r="F12" s="120"/>
      <c r="G12" s="120">
        <f>G13+G15+G17+G19+G21+G24</f>
        <v>7.4070512820512829E-2</v>
      </c>
      <c r="H12" s="120"/>
      <c r="I12" s="120">
        <f>I13+I15+I17+I19+I21+I24</f>
        <v>4.9000000000000016E-2</v>
      </c>
      <c r="J12" s="120"/>
      <c r="K12" s="120">
        <f>SUM(E12:I12)</f>
        <v>0.27852756410256418</v>
      </c>
      <c r="L12" s="120"/>
      <c r="M12" s="120">
        <f>M13+M15+M17+M19+M21+M24</f>
        <v>0</v>
      </c>
      <c r="N12" s="102"/>
    </row>
    <row r="13" spans="1:14" s="95" customFormat="1" ht="12" x14ac:dyDescent="0.2">
      <c r="A13" s="114"/>
      <c r="B13" s="118"/>
      <c r="C13" s="118" t="s">
        <v>137</v>
      </c>
      <c r="D13" s="119"/>
      <c r="E13" s="120">
        <f>SUM(E14)</f>
        <v>0</v>
      </c>
      <c r="F13" s="120"/>
      <c r="G13" s="120">
        <f t="shared" ref="G13:I13" si="0">SUM(G14)</f>
        <v>0</v>
      </c>
      <c r="H13" s="120"/>
      <c r="I13" s="120">
        <f t="shared" si="0"/>
        <v>2.5000000000000001E-2</v>
      </c>
      <c r="J13" s="120"/>
      <c r="K13" s="120">
        <f>SUM(E13:I13)</f>
        <v>2.5000000000000001E-2</v>
      </c>
      <c r="L13" s="120"/>
      <c r="M13" s="120">
        <f>SUM(M14)</f>
        <v>0</v>
      </c>
      <c r="N13" s="102"/>
    </row>
    <row r="14" spans="1:14" s="95" customFormat="1" ht="24" x14ac:dyDescent="0.2">
      <c r="A14" s="112"/>
      <c r="B14" s="115"/>
      <c r="C14" s="112">
        <v>53263</v>
      </c>
      <c r="D14" s="113" t="s">
        <v>242</v>
      </c>
      <c r="E14" s="121">
        <v>0</v>
      </c>
      <c r="F14" s="121"/>
      <c r="G14" s="121">
        <v>0</v>
      </c>
      <c r="H14" s="121"/>
      <c r="I14" s="121">
        <v>2.5000000000000001E-2</v>
      </c>
      <c r="J14" s="121"/>
      <c r="K14" s="121">
        <f>SUM(E14:I14)</f>
        <v>2.5000000000000001E-2</v>
      </c>
      <c r="L14" s="121"/>
      <c r="M14" s="121">
        <v>0</v>
      </c>
      <c r="N14" s="102"/>
    </row>
    <row r="15" spans="1:14" s="95" customFormat="1" ht="12" x14ac:dyDescent="0.2">
      <c r="A15" s="114"/>
      <c r="B15" s="118"/>
      <c r="C15" s="118" t="s">
        <v>113</v>
      </c>
      <c r="D15" s="119"/>
      <c r="E15" s="120">
        <f t="shared" ref="E15:I15" si="1">SUM(E16)</f>
        <v>2.7675000000000002E-2</v>
      </c>
      <c r="F15" s="120"/>
      <c r="G15" s="120">
        <f t="shared" si="1"/>
        <v>0</v>
      </c>
      <c r="H15" s="120"/>
      <c r="I15" s="120">
        <f t="shared" si="1"/>
        <v>0</v>
      </c>
      <c r="J15" s="120"/>
      <c r="K15" s="120">
        <f t="shared" ref="K15:K45" si="2">SUM(E15:I15)</f>
        <v>2.7675000000000002E-2</v>
      </c>
      <c r="L15" s="120"/>
      <c r="M15" s="120">
        <f>SUM(M16)</f>
        <v>0</v>
      </c>
      <c r="N15" s="102"/>
    </row>
    <row r="16" spans="1:14" s="95" customFormat="1" ht="24" customHeight="1" x14ac:dyDescent="0.2">
      <c r="A16" s="112"/>
      <c r="B16" s="115"/>
      <c r="C16" s="112">
        <v>55208</v>
      </c>
      <c r="D16" s="113" t="s">
        <v>456</v>
      </c>
      <c r="E16" s="121">
        <v>2.7675000000000002E-2</v>
      </c>
      <c r="F16" s="121"/>
      <c r="G16" s="121">
        <v>0</v>
      </c>
      <c r="H16" s="121"/>
      <c r="I16" s="121">
        <v>0</v>
      </c>
      <c r="J16" s="121"/>
      <c r="K16" s="121">
        <f t="shared" si="2"/>
        <v>2.7675000000000002E-2</v>
      </c>
      <c r="L16" s="121"/>
      <c r="M16" s="121">
        <v>0</v>
      </c>
      <c r="N16" s="102"/>
    </row>
    <row r="17" spans="1:14" s="95" customFormat="1" ht="12" x14ac:dyDescent="0.2">
      <c r="A17" s="114"/>
      <c r="B17" s="118"/>
      <c r="C17" s="118" t="s">
        <v>115</v>
      </c>
      <c r="D17" s="119"/>
      <c r="E17" s="120">
        <f>SUM(E18)</f>
        <v>7.4999999999999997E-3</v>
      </c>
      <c r="F17" s="120"/>
      <c r="G17" s="120">
        <f>SUM(G18)</f>
        <v>1.125E-2</v>
      </c>
      <c r="H17" s="120"/>
      <c r="I17" s="120">
        <f>SUM(I18)</f>
        <v>0</v>
      </c>
      <c r="J17" s="120"/>
      <c r="K17" s="120">
        <f>SUM(E17:I17)</f>
        <v>1.8749999999999999E-2</v>
      </c>
      <c r="L17" s="120"/>
      <c r="M17" s="120">
        <f>SUM(M18)</f>
        <v>0</v>
      </c>
      <c r="N17" s="102"/>
    </row>
    <row r="18" spans="1:14" s="95" customFormat="1" ht="24" x14ac:dyDescent="0.2">
      <c r="A18" s="112"/>
      <c r="B18" s="115"/>
      <c r="C18" s="112">
        <v>55004</v>
      </c>
      <c r="D18" s="113" t="s">
        <v>243</v>
      </c>
      <c r="E18" s="121">
        <v>7.4999999999999997E-3</v>
      </c>
      <c r="F18" s="121"/>
      <c r="G18" s="121">
        <v>1.125E-2</v>
      </c>
      <c r="H18" s="121"/>
      <c r="I18" s="121">
        <v>0</v>
      </c>
      <c r="J18" s="121"/>
      <c r="K18" s="121">
        <f>SUM(E18:I18)</f>
        <v>1.8749999999999999E-2</v>
      </c>
      <c r="L18" s="121"/>
      <c r="M18" s="121">
        <v>0</v>
      </c>
      <c r="N18" s="102"/>
    </row>
    <row r="19" spans="1:14" s="95" customFormat="1" ht="12" x14ac:dyDescent="0.2">
      <c r="A19" s="114"/>
      <c r="B19" s="118"/>
      <c r="C19" s="118" t="s">
        <v>129</v>
      </c>
      <c r="D19" s="119"/>
      <c r="E19" s="120">
        <f>SUM(E20)</f>
        <v>5.1282051282051308E-2</v>
      </c>
      <c r="F19" s="120"/>
      <c r="G19" s="120">
        <f>SUM(G20)</f>
        <v>1.2820512820512827E-2</v>
      </c>
      <c r="H19" s="120"/>
      <c r="I19" s="120">
        <f>SUM(I20)</f>
        <v>2.4000000000000011E-2</v>
      </c>
      <c r="J19" s="120"/>
      <c r="K19" s="120">
        <f>SUM(E19:I19)</f>
        <v>8.8102564102564146E-2</v>
      </c>
      <c r="L19" s="120"/>
      <c r="M19" s="120">
        <f>SUM(M20)</f>
        <v>0</v>
      </c>
      <c r="N19" s="102"/>
    </row>
    <row r="20" spans="1:14" s="95" customFormat="1" ht="12" x14ac:dyDescent="0.2">
      <c r="A20" s="112"/>
      <c r="B20" s="115"/>
      <c r="C20" s="112">
        <v>54055</v>
      </c>
      <c r="D20" s="113" t="s">
        <v>151</v>
      </c>
      <c r="E20" s="121">
        <v>5.1282051282051308E-2</v>
      </c>
      <c r="F20" s="121"/>
      <c r="G20" s="121">
        <v>1.2820512820512827E-2</v>
      </c>
      <c r="H20" s="121"/>
      <c r="I20" s="121">
        <v>2.4000000000000011E-2</v>
      </c>
      <c r="J20" s="121"/>
      <c r="K20" s="121">
        <f>SUM(E20:I20)</f>
        <v>8.8102564102564146E-2</v>
      </c>
      <c r="L20" s="121"/>
      <c r="M20" s="121">
        <v>0</v>
      </c>
      <c r="N20" s="102"/>
    </row>
    <row r="21" spans="1:14" s="95" customFormat="1" ht="12" x14ac:dyDescent="0.2">
      <c r="A21" s="112"/>
      <c r="B21" s="115"/>
      <c r="C21" s="118" t="s">
        <v>125</v>
      </c>
      <c r="D21" s="119"/>
      <c r="E21" s="120">
        <f>SUM(E22:E23)</f>
        <v>0.05</v>
      </c>
      <c r="F21" s="120"/>
      <c r="G21" s="120">
        <f t="shared" ref="G21:I21" si="3">SUM(G22:G23)</f>
        <v>0.05</v>
      </c>
      <c r="H21" s="120"/>
      <c r="I21" s="120">
        <f t="shared" si="3"/>
        <v>0</v>
      </c>
      <c r="J21" s="120"/>
      <c r="K21" s="120">
        <f t="shared" si="2"/>
        <v>0.1</v>
      </c>
      <c r="L21" s="120"/>
      <c r="M21" s="120">
        <f>SUM(M22:M23)</f>
        <v>0</v>
      </c>
      <c r="N21" s="102"/>
    </row>
    <row r="22" spans="1:14" s="95" customFormat="1" ht="36" customHeight="1" x14ac:dyDescent="0.2">
      <c r="A22" s="112"/>
      <c r="B22" s="115"/>
      <c r="C22" s="112">
        <v>48335</v>
      </c>
      <c r="D22" s="113" t="s">
        <v>244</v>
      </c>
      <c r="E22" s="121">
        <v>0</v>
      </c>
      <c r="F22" s="121"/>
      <c r="G22" s="121">
        <v>0.05</v>
      </c>
      <c r="H22" s="121"/>
      <c r="I22" s="121">
        <v>0</v>
      </c>
      <c r="J22" s="121"/>
      <c r="K22" s="121">
        <f t="shared" si="2"/>
        <v>0.05</v>
      </c>
      <c r="L22" s="121"/>
      <c r="M22" s="121">
        <v>0</v>
      </c>
      <c r="N22" s="102"/>
    </row>
    <row r="23" spans="1:14" s="95" customFormat="1" ht="24" x14ac:dyDescent="0.2">
      <c r="A23" s="112"/>
      <c r="B23" s="115"/>
      <c r="C23" s="112">
        <v>52137</v>
      </c>
      <c r="D23" s="113" t="s">
        <v>245</v>
      </c>
      <c r="E23" s="121">
        <v>0.05</v>
      </c>
      <c r="F23" s="121"/>
      <c r="G23" s="121">
        <v>0</v>
      </c>
      <c r="H23" s="121"/>
      <c r="I23" s="121">
        <v>0</v>
      </c>
      <c r="J23" s="121"/>
      <c r="K23" s="121">
        <f t="shared" si="2"/>
        <v>0.05</v>
      </c>
      <c r="L23" s="121"/>
      <c r="M23" s="121">
        <v>0</v>
      </c>
      <c r="N23" s="102"/>
    </row>
    <row r="24" spans="1:14" s="95" customFormat="1" ht="12" x14ac:dyDescent="0.2">
      <c r="A24" s="112"/>
      <c r="B24" s="115"/>
      <c r="C24" s="118" t="s">
        <v>126</v>
      </c>
      <c r="D24" s="119"/>
      <c r="E24" s="120">
        <f>SUM(E25:E25)</f>
        <v>1.9000000000000003E-2</v>
      </c>
      <c r="F24" s="120"/>
      <c r="G24" s="120">
        <f>SUM(G25:G25)</f>
        <v>0</v>
      </c>
      <c r="H24" s="120"/>
      <c r="I24" s="120">
        <f>SUM(I25:I25)</f>
        <v>0</v>
      </c>
      <c r="J24" s="120"/>
      <c r="K24" s="120">
        <f t="shared" si="2"/>
        <v>1.9000000000000003E-2</v>
      </c>
      <c r="L24" s="120"/>
      <c r="M24" s="120">
        <f>SUM(M25:M25)</f>
        <v>0</v>
      </c>
      <c r="N24" s="102"/>
    </row>
    <row r="25" spans="1:14" s="95" customFormat="1" ht="24" x14ac:dyDescent="0.2">
      <c r="A25" s="112"/>
      <c r="B25" s="115"/>
      <c r="C25" s="112">
        <v>53148</v>
      </c>
      <c r="D25" s="113" t="s">
        <v>246</v>
      </c>
      <c r="E25" s="121">
        <v>1.9000000000000003E-2</v>
      </c>
      <c r="F25" s="121"/>
      <c r="G25" s="121">
        <v>0</v>
      </c>
      <c r="H25" s="121"/>
      <c r="I25" s="121">
        <v>0</v>
      </c>
      <c r="J25" s="121"/>
      <c r="K25" s="121">
        <f t="shared" si="2"/>
        <v>1.9000000000000003E-2</v>
      </c>
      <c r="L25" s="121"/>
      <c r="M25" s="121">
        <v>0</v>
      </c>
      <c r="N25" s="102"/>
    </row>
    <row r="26" spans="1:14" s="95" customFormat="1" ht="12" x14ac:dyDescent="0.2">
      <c r="A26" s="114"/>
      <c r="B26" s="118" t="s">
        <v>12</v>
      </c>
      <c r="C26" s="118"/>
      <c r="D26" s="119"/>
      <c r="E26" s="120">
        <f>E27+E30+E32+E35+E41+E43+E45+E47+E49+E54+E57</f>
        <v>2.3123903096389125</v>
      </c>
      <c r="F26" s="120"/>
      <c r="G26" s="120">
        <f t="shared" ref="G26:M26" si="4">G27+G30+G32+G35+G41+G43+G45+G47+G49+G54+G57</f>
        <v>0.13785256410256413</v>
      </c>
      <c r="H26" s="120"/>
      <c r="I26" s="120">
        <f t="shared" si="4"/>
        <v>1.6048519948448043</v>
      </c>
      <c r="J26" s="120"/>
      <c r="K26" s="120">
        <f>SUM(E26:I26)</f>
        <v>4.0550948685862807</v>
      </c>
      <c r="L26" s="120"/>
      <c r="M26" s="120">
        <f t="shared" si="4"/>
        <v>0.42778157894736846</v>
      </c>
      <c r="N26" s="102"/>
    </row>
    <row r="27" spans="1:14" s="95" customFormat="1" ht="12" x14ac:dyDescent="0.2">
      <c r="A27" s="114"/>
      <c r="B27" s="118"/>
      <c r="C27" s="118" t="s">
        <v>137</v>
      </c>
      <c r="D27" s="119"/>
      <c r="E27" s="120">
        <f>SUM(E28:E29)</f>
        <v>7.0110889935808579E-2</v>
      </c>
      <c r="F27" s="120"/>
      <c r="G27" s="120">
        <f t="shared" ref="G27:I27" si="5">SUM(G28:G29)</f>
        <v>0</v>
      </c>
      <c r="H27" s="120"/>
      <c r="I27" s="120">
        <f t="shared" si="5"/>
        <v>2.5000000000000001E-2</v>
      </c>
      <c r="J27" s="120"/>
      <c r="K27" s="120">
        <f t="shared" si="2"/>
        <v>9.5110889935808574E-2</v>
      </c>
      <c r="L27" s="120"/>
      <c r="M27" s="120">
        <f>SUM(M28:M29)</f>
        <v>0</v>
      </c>
      <c r="N27" s="102"/>
    </row>
    <row r="28" spans="1:14" s="95" customFormat="1" ht="24" customHeight="1" x14ac:dyDescent="0.2">
      <c r="A28" s="112"/>
      <c r="B28" s="115"/>
      <c r="C28" s="112">
        <v>52099</v>
      </c>
      <c r="D28" s="113" t="s">
        <v>148</v>
      </c>
      <c r="E28" s="121">
        <v>7.0110889935808579E-2</v>
      </c>
      <c r="F28" s="121"/>
      <c r="G28" s="121">
        <v>0</v>
      </c>
      <c r="H28" s="121"/>
      <c r="I28" s="121">
        <v>0</v>
      </c>
      <c r="J28" s="121"/>
      <c r="K28" s="121">
        <f t="shared" si="2"/>
        <v>7.0110889935808579E-2</v>
      </c>
      <c r="L28" s="121"/>
      <c r="M28" s="121">
        <v>0</v>
      </c>
      <c r="N28" s="102"/>
    </row>
    <row r="29" spans="1:14" s="95" customFormat="1" ht="24" x14ac:dyDescent="0.2">
      <c r="A29" s="112"/>
      <c r="B29" s="115"/>
      <c r="C29" s="112">
        <v>53263</v>
      </c>
      <c r="D29" s="113" t="s">
        <v>247</v>
      </c>
      <c r="E29" s="121">
        <v>0</v>
      </c>
      <c r="F29" s="121"/>
      <c r="G29" s="121">
        <v>0</v>
      </c>
      <c r="H29" s="121"/>
      <c r="I29" s="121">
        <v>2.5000000000000001E-2</v>
      </c>
      <c r="J29" s="121"/>
      <c r="K29" s="121">
        <f t="shared" si="2"/>
        <v>2.5000000000000001E-2</v>
      </c>
      <c r="L29" s="121"/>
      <c r="M29" s="121">
        <v>0</v>
      </c>
      <c r="N29" s="102"/>
    </row>
    <row r="30" spans="1:14" s="95" customFormat="1" ht="12" x14ac:dyDescent="0.2">
      <c r="A30" s="114"/>
      <c r="B30" s="118"/>
      <c r="C30" s="118" t="s">
        <v>112</v>
      </c>
      <c r="D30" s="119"/>
      <c r="E30" s="120">
        <f>SUM(E31:E31)</f>
        <v>0.5</v>
      </c>
      <c r="F30" s="120"/>
      <c r="G30" s="120">
        <f>SUM(G31:G31)</f>
        <v>0</v>
      </c>
      <c r="H30" s="120"/>
      <c r="I30" s="120">
        <f>SUM(I31:I31)</f>
        <v>0</v>
      </c>
      <c r="J30" s="120"/>
      <c r="K30" s="120">
        <f>SUM(E30:I30)</f>
        <v>0.5</v>
      </c>
      <c r="L30" s="120"/>
      <c r="M30" s="120">
        <f>SUM(M31:M31)</f>
        <v>0</v>
      </c>
      <c r="N30" s="102"/>
    </row>
    <row r="31" spans="1:14" s="95" customFormat="1" ht="12" x14ac:dyDescent="0.2">
      <c r="A31" s="112"/>
      <c r="B31" s="115"/>
      <c r="C31" s="112">
        <v>51129</v>
      </c>
      <c r="D31" s="113" t="s">
        <v>142</v>
      </c>
      <c r="E31" s="121">
        <v>0.5</v>
      </c>
      <c r="F31" s="121"/>
      <c r="G31" s="121">
        <v>0</v>
      </c>
      <c r="H31" s="121"/>
      <c r="I31" s="121">
        <v>0</v>
      </c>
      <c r="J31" s="121"/>
      <c r="K31" s="121">
        <f>SUM(E31:I31)</f>
        <v>0.5</v>
      </c>
      <c r="L31" s="121"/>
      <c r="M31" s="121">
        <v>0</v>
      </c>
      <c r="N31" s="102"/>
    </row>
    <row r="32" spans="1:14" s="95" customFormat="1" ht="12" x14ac:dyDescent="0.2">
      <c r="A32" s="112"/>
      <c r="B32" s="115"/>
      <c r="C32" s="118" t="s">
        <v>113</v>
      </c>
      <c r="D32" s="113"/>
      <c r="E32" s="120">
        <f>SUM(E33:E34)</f>
        <v>2.1000000000000001E-2</v>
      </c>
      <c r="F32" s="120"/>
      <c r="G32" s="120">
        <f t="shared" ref="G32:M32" si="6">SUM(G33:G34)</f>
        <v>0</v>
      </c>
      <c r="H32" s="120"/>
      <c r="I32" s="120">
        <f t="shared" si="6"/>
        <v>1.2973389743589729E-3</v>
      </c>
      <c r="J32" s="120"/>
      <c r="K32" s="120">
        <f t="shared" si="6"/>
        <v>2.2297338974358975E-2</v>
      </c>
      <c r="L32" s="120"/>
      <c r="M32" s="120">
        <f t="shared" si="6"/>
        <v>0</v>
      </c>
      <c r="N32" s="102"/>
    </row>
    <row r="33" spans="1:14" s="95" customFormat="1" ht="48" x14ac:dyDescent="0.2">
      <c r="A33" s="112"/>
      <c r="B33" s="115"/>
      <c r="C33" s="112">
        <v>52041</v>
      </c>
      <c r="D33" s="113" t="s">
        <v>477</v>
      </c>
      <c r="E33" s="121">
        <v>0</v>
      </c>
      <c r="F33" s="121"/>
      <c r="G33" s="121">
        <v>0</v>
      </c>
      <c r="H33" s="121"/>
      <c r="I33" s="121">
        <v>1.2973389743589729E-3</v>
      </c>
      <c r="J33" s="121"/>
      <c r="K33" s="121">
        <f t="shared" ref="K33:K62" si="7">SUM(E33:I33)</f>
        <v>1.2973389743589729E-3</v>
      </c>
      <c r="L33" s="121"/>
      <c r="M33" s="121">
        <v>0</v>
      </c>
      <c r="N33" s="102"/>
    </row>
    <row r="34" spans="1:14" s="95" customFormat="1" ht="24" x14ac:dyDescent="0.2">
      <c r="A34" s="112"/>
      <c r="B34" s="115"/>
      <c r="C34" s="112">
        <v>55208</v>
      </c>
      <c r="D34" s="113" t="s">
        <v>456</v>
      </c>
      <c r="E34" s="121">
        <v>2.1000000000000001E-2</v>
      </c>
      <c r="F34" s="121"/>
      <c r="G34" s="121">
        <v>0</v>
      </c>
      <c r="H34" s="121"/>
      <c r="I34" s="121">
        <v>0</v>
      </c>
      <c r="J34" s="121"/>
      <c r="K34" s="121">
        <f t="shared" si="7"/>
        <v>2.1000000000000001E-2</v>
      </c>
      <c r="L34" s="121"/>
      <c r="M34" s="121">
        <v>0</v>
      </c>
      <c r="N34" s="102"/>
    </row>
    <row r="35" spans="1:14" s="95" customFormat="1" ht="12" x14ac:dyDescent="0.2">
      <c r="A35" s="114"/>
      <c r="B35" s="118"/>
      <c r="C35" s="118" t="s">
        <v>114</v>
      </c>
      <c r="D35" s="119"/>
      <c r="E35" s="120">
        <f>SUM(E36:E40)</f>
        <v>0.39859736842105264</v>
      </c>
      <c r="F35" s="120"/>
      <c r="G35" s="120">
        <f t="shared" ref="G35:M35" si="8">SUM(G36:G40)</f>
        <v>6.2500000000000014E-2</v>
      </c>
      <c r="H35" s="120"/>
      <c r="I35" s="120">
        <f t="shared" si="8"/>
        <v>0</v>
      </c>
      <c r="J35" s="120"/>
      <c r="K35" s="120">
        <f t="shared" si="8"/>
        <v>0.46109736842105264</v>
      </c>
      <c r="L35" s="120"/>
      <c r="M35" s="120">
        <f t="shared" si="8"/>
        <v>0.31264999999999998</v>
      </c>
      <c r="N35" s="102"/>
    </row>
    <row r="36" spans="1:14" s="95" customFormat="1" ht="36" customHeight="1" x14ac:dyDescent="0.2">
      <c r="A36" s="112"/>
      <c r="B36" s="115"/>
      <c r="C36" s="112">
        <v>37909</v>
      </c>
      <c r="D36" s="113" t="s">
        <v>250</v>
      </c>
      <c r="E36" s="121">
        <v>0</v>
      </c>
      <c r="F36" s="121"/>
      <c r="G36" s="121">
        <v>6.2500000000000014E-2</v>
      </c>
      <c r="H36" s="121"/>
      <c r="I36" s="121">
        <v>0</v>
      </c>
      <c r="J36" s="121"/>
      <c r="K36" s="121">
        <f t="shared" si="7"/>
        <v>6.2500000000000014E-2</v>
      </c>
      <c r="L36" s="121"/>
      <c r="M36" s="121">
        <v>6.2500000000000014E-2</v>
      </c>
      <c r="N36" s="102"/>
    </row>
    <row r="37" spans="1:14" s="95" customFormat="1" ht="24" x14ac:dyDescent="0.2">
      <c r="A37" s="112"/>
      <c r="B37" s="115"/>
      <c r="C37" s="112">
        <v>37909</v>
      </c>
      <c r="D37" s="113" t="s">
        <v>248</v>
      </c>
      <c r="E37" s="121">
        <v>0.18820300000000001</v>
      </c>
      <c r="F37" s="121"/>
      <c r="G37" s="121">
        <v>0</v>
      </c>
      <c r="H37" s="121"/>
      <c r="I37" s="121">
        <v>0</v>
      </c>
      <c r="J37" s="121"/>
      <c r="K37" s="121">
        <f t="shared" si="7"/>
        <v>0.18820300000000001</v>
      </c>
      <c r="L37" s="121"/>
      <c r="M37" s="121">
        <v>0.18820300000000001</v>
      </c>
      <c r="N37" s="102"/>
    </row>
    <row r="38" spans="1:14" s="95" customFormat="1" ht="24" x14ac:dyDescent="0.2">
      <c r="A38" s="112"/>
      <c r="B38" s="115"/>
      <c r="C38" s="112">
        <v>46920</v>
      </c>
      <c r="D38" s="113" t="s">
        <v>249</v>
      </c>
      <c r="E38" s="121">
        <v>6.1947000000000002E-2</v>
      </c>
      <c r="F38" s="121"/>
      <c r="G38" s="121">
        <v>0</v>
      </c>
      <c r="H38" s="121"/>
      <c r="I38" s="121">
        <v>0</v>
      </c>
      <c r="J38" s="121"/>
      <c r="K38" s="121">
        <f t="shared" si="7"/>
        <v>6.1947000000000002E-2</v>
      </c>
      <c r="L38" s="121"/>
      <c r="M38" s="121">
        <v>6.1947000000000002E-2</v>
      </c>
      <c r="N38" s="102"/>
    </row>
    <row r="39" spans="1:14" s="95" customFormat="1" ht="36" x14ac:dyDescent="0.2">
      <c r="A39" s="112"/>
      <c r="B39" s="115"/>
      <c r="C39" s="112">
        <v>54391</v>
      </c>
      <c r="D39" s="113" t="s">
        <v>478</v>
      </c>
      <c r="E39" s="121">
        <v>3.9473684210526317E-3</v>
      </c>
      <c r="F39" s="121"/>
      <c r="G39" s="121">
        <v>0</v>
      </c>
      <c r="H39" s="121"/>
      <c r="I39" s="121">
        <v>0</v>
      </c>
      <c r="J39" s="121"/>
      <c r="K39" s="121">
        <f t="shared" si="7"/>
        <v>3.9473684210526317E-3</v>
      </c>
      <c r="L39" s="121"/>
      <c r="M39" s="121">
        <v>0</v>
      </c>
      <c r="N39" s="102"/>
    </row>
    <row r="40" spans="1:14" s="95" customFormat="1" ht="24" customHeight="1" x14ac:dyDescent="0.2">
      <c r="A40" s="112"/>
      <c r="B40" s="115"/>
      <c r="C40" s="112">
        <v>55058</v>
      </c>
      <c r="D40" s="113" t="s">
        <v>251</v>
      </c>
      <c r="E40" s="121">
        <v>0.14449999999999999</v>
      </c>
      <c r="F40" s="121"/>
      <c r="G40" s="121">
        <v>0</v>
      </c>
      <c r="H40" s="121"/>
      <c r="I40" s="121">
        <v>0</v>
      </c>
      <c r="J40" s="121"/>
      <c r="K40" s="121">
        <f t="shared" si="7"/>
        <v>0.14449999999999999</v>
      </c>
      <c r="L40" s="121"/>
      <c r="M40" s="121">
        <v>0</v>
      </c>
      <c r="N40" s="102"/>
    </row>
    <row r="41" spans="1:14" s="95" customFormat="1" ht="12" x14ac:dyDescent="0.2">
      <c r="A41" s="112"/>
      <c r="B41" s="115"/>
      <c r="C41" s="118" t="s">
        <v>127</v>
      </c>
      <c r="D41" s="119"/>
      <c r="E41" s="120">
        <f>SUM(E42:E42)</f>
        <v>0</v>
      </c>
      <c r="F41" s="120"/>
      <c r="G41" s="120">
        <f>SUM(G42:G42)</f>
        <v>0</v>
      </c>
      <c r="H41" s="120"/>
      <c r="I41" s="120">
        <f>SUM(I42:I42)</f>
        <v>5.2631578947368446E-2</v>
      </c>
      <c r="J41" s="120"/>
      <c r="K41" s="120">
        <f>SUM(E41:I41)</f>
        <v>5.2631578947368446E-2</v>
      </c>
      <c r="L41" s="120"/>
      <c r="M41" s="120">
        <f>SUM(M42:M42)</f>
        <v>5.2631578947368446E-2</v>
      </c>
      <c r="N41" s="102"/>
    </row>
    <row r="42" spans="1:14" s="95" customFormat="1" ht="36" customHeight="1" x14ac:dyDescent="0.2">
      <c r="A42" s="112"/>
      <c r="B42" s="115"/>
      <c r="C42" s="112">
        <v>54079</v>
      </c>
      <c r="D42" s="113" t="s">
        <v>252</v>
      </c>
      <c r="E42" s="121">
        <v>0</v>
      </c>
      <c r="F42" s="121"/>
      <c r="G42" s="121">
        <v>0</v>
      </c>
      <c r="H42" s="121"/>
      <c r="I42" s="121">
        <v>5.2631578947368446E-2</v>
      </c>
      <c r="J42" s="121"/>
      <c r="K42" s="121">
        <f t="shared" si="7"/>
        <v>5.2631578947368446E-2</v>
      </c>
      <c r="L42" s="121"/>
      <c r="M42" s="121">
        <v>5.2631578947368446E-2</v>
      </c>
      <c r="N42" s="102"/>
    </row>
    <row r="43" spans="1:14" s="95" customFormat="1" ht="12" x14ac:dyDescent="0.2">
      <c r="A43" s="114"/>
      <c r="B43" s="118"/>
      <c r="C43" s="118" t="s">
        <v>115</v>
      </c>
      <c r="D43" s="119"/>
      <c r="E43" s="120">
        <f>SUM(E44:E44)</f>
        <v>7.4999999999999997E-3</v>
      </c>
      <c r="F43" s="120"/>
      <c r="G43" s="120">
        <f>SUM(G44:G44)</f>
        <v>1.125E-2</v>
      </c>
      <c r="H43" s="120"/>
      <c r="I43" s="120">
        <f>SUM(I44:I44)</f>
        <v>0</v>
      </c>
      <c r="J43" s="120"/>
      <c r="K43" s="120">
        <f>SUM(E43:I43)</f>
        <v>1.8749999999999999E-2</v>
      </c>
      <c r="L43" s="120"/>
      <c r="M43" s="120">
        <f>SUM(M44:M44)</f>
        <v>0</v>
      </c>
      <c r="N43" s="102"/>
    </row>
    <row r="44" spans="1:14" s="95" customFormat="1" ht="24" x14ac:dyDescent="0.2">
      <c r="A44" s="112"/>
      <c r="B44" s="115"/>
      <c r="C44" s="112">
        <v>55004</v>
      </c>
      <c r="D44" s="113" t="s">
        <v>243</v>
      </c>
      <c r="E44" s="121">
        <v>7.4999999999999997E-3</v>
      </c>
      <c r="F44" s="121"/>
      <c r="G44" s="121">
        <v>1.125E-2</v>
      </c>
      <c r="H44" s="121"/>
      <c r="I44" s="121">
        <v>0</v>
      </c>
      <c r="J44" s="121"/>
      <c r="K44" s="121">
        <f t="shared" si="7"/>
        <v>1.8749999999999999E-2</v>
      </c>
      <c r="L44" s="121"/>
      <c r="M44" s="121">
        <v>0</v>
      </c>
      <c r="N44" s="102"/>
    </row>
    <row r="45" spans="1:14" s="95" customFormat="1" ht="12" x14ac:dyDescent="0.2">
      <c r="A45" s="114"/>
      <c r="B45" s="118"/>
      <c r="C45" s="118" t="s">
        <v>129</v>
      </c>
      <c r="D45" s="119"/>
      <c r="E45" s="120">
        <f>SUM(E46)</f>
        <v>5.1282051282051301E-2</v>
      </c>
      <c r="F45" s="120"/>
      <c r="G45" s="120">
        <f>SUM(G46)</f>
        <v>1.2820512820512799E-2</v>
      </c>
      <c r="H45" s="120"/>
      <c r="I45" s="120">
        <f>SUM(I46)</f>
        <v>2.4E-2</v>
      </c>
      <c r="J45" s="120"/>
      <c r="K45" s="120">
        <f t="shared" si="2"/>
        <v>8.810256410256409E-2</v>
      </c>
      <c r="L45" s="120"/>
      <c r="M45" s="120">
        <f>SUM(M46)</f>
        <v>0</v>
      </c>
      <c r="N45" s="102"/>
    </row>
    <row r="46" spans="1:14" s="95" customFormat="1" ht="12" x14ac:dyDescent="0.2">
      <c r="A46" s="112"/>
      <c r="B46" s="115"/>
      <c r="C46" s="112">
        <v>54055</v>
      </c>
      <c r="D46" s="113" t="s">
        <v>151</v>
      </c>
      <c r="E46" s="121">
        <v>5.1282051282051301E-2</v>
      </c>
      <c r="F46" s="121"/>
      <c r="G46" s="121">
        <v>1.2820512820512799E-2</v>
      </c>
      <c r="H46" s="121"/>
      <c r="I46" s="121">
        <v>2.4E-2</v>
      </c>
      <c r="J46" s="121"/>
      <c r="K46" s="121">
        <f t="shared" si="7"/>
        <v>8.810256410256409E-2</v>
      </c>
      <c r="L46" s="121"/>
      <c r="M46" s="121">
        <v>0</v>
      </c>
      <c r="N46" s="102"/>
    </row>
    <row r="47" spans="1:14" s="95" customFormat="1" ht="12" x14ac:dyDescent="0.2">
      <c r="A47" s="112"/>
      <c r="B47" s="115"/>
      <c r="C47" s="118" t="s">
        <v>131</v>
      </c>
      <c r="D47" s="119"/>
      <c r="E47" s="120">
        <f>SUM(E48:E48)</f>
        <v>4.1399999999999999E-2</v>
      </c>
      <c r="F47" s="120"/>
      <c r="G47" s="120">
        <f>SUM(G48:G48)</f>
        <v>0</v>
      </c>
      <c r="H47" s="120"/>
      <c r="I47" s="120">
        <f>SUM(I48:I48)</f>
        <v>0</v>
      </c>
      <c r="J47" s="120"/>
      <c r="K47" s="120">
        <f>SUM(E47:I47)</f>
        <v>4.1399999999999999E-2</v>
      </c>
      <c r="L47" s="120"/>
      <c r="M47" s="120">
        <f>SUM(M48:M48)</f>
        <v>0</v>
      </c>
      <c r="N47" s="102"/>
    </row>
    <row r="48" spans="1:14" s="95" customFormat="1" ht="60" x14ac:dyDescent="0.2">
      <c r="A48" s="112"/>
      <c r="B48" s="115"/>
      <c r="C48" s="112">
        <v>54111</v>
      </c>
      <c r="D48" s="113" t="s">
        <v>479</v>
      </c>
      <c r="E48" s="121">
        <v>4.1399999999999999E-2</v>
      </c>
      <c r="F48" s="121"/>
      <c r="G48" s="121">
        <v>0</v>
      </c>
      <c r="H48" s="121"/>
      <c r="I48" s="121">
        <v>0</v>
      </c>
      <c r="J48" s="121"/>
      <c r="K48" s="121">
        <f t="shared" si="7"/>
        <v>4.1399999999999999E-2</v>
      </c>
      <c r="L48" s="121"/>
      <c r="M48" s="121">
        <v>0</v>
      </c>
      <c r="N48" s="102"/>
    </row>
    <row r="49" spans="1:14" s="95" customFormat="1" ht="12" x14ac:dyDescent="0.2">
      <c r="A49" s="112"/>
      <c r="B49" s="115"/>
      <c r="C49" s="118" t="s">
        <v>116</v>
      </c>
      <c r="D49" s="119"/>
      <c r="E49" s="120">
        <f>SUM(E50:E53)</f>
        <v>0.51500000000000001</v>
      </c>
      <c r="F49" s="120"/>
      <c r="G49" s="120">
        <f>SUM(G50:G53)</f>
        <v>0</v>
      </c>
      <c r="H49" s="120"/>
      <c r="I49" s="120">
        <f>SUM(I50:I53)</f>
        <v>0.125</v>
      </c>
      <c r="J49" s="120"/>
      <c r="K49" s="120">
        <f t="shared" si="7"/>
        <v>0.64</v>
      </c>
      <c r="L49" s="120"/>
      <c r="M49" s="120">
        <f>SUM(M50:M53)</f>
        <v>6.25E-2</v>
      </c>
      <c r="N49" s="102"/>
    </row>
    <row r="50" spans="1:14" s="95" customFormat="1" ht="24" x14ac:dyDescent="0.2">
      <c r="A50" s="112"/>
      <c r="B50" s="115"/>
      <c r="C50" s="112">
        <v>54134</v>
      </c>
      <c r="D50" s="113" t="s">
        <v>253</v>
      </c>
      <c r="E50" s="121">
        <v>0.22500000000000001</v>
      </c>
      <c r="F50" s="121"/>
      <c r="G50" s="121">
        <v>0</v>
      </c>
      <c r="H50" s="121"/>
      <c r="I50" s="121">
        <v>0</v>
      </c>
      <c r="J50" s="121"/>
      <c r="K50" s="121">
        <f t="shared" si="7"/>
        <v>0.22500000000000001</v>
      </c>
      <c r="L50" s="121"/>
      <c r="M50" s="121">
        <v>0</v>
      </c>
      <c r="N50" s="102"/>
    </row>
    <row r="51" spans="1:14" s="95" customFormat="1" ht="24" x14ac:dyDescent="0.2">
      <c r="A51" s="112"/>
      <c r="B51" s="115"/>
      <c r="C51" s="112">
        <v>54144</v>
      </c>
      <c r="D51" s="113" t="s">
        <v>254</v>
      </c>
      <c r="E51" s="121">
        <v>0.04</v>
      </c>
      <c r="F51" s="121"/>
      <c r="G51" s="121">
        <v>0</v>
      </c>
      <c r="H51" s="121"/>
      <c r="I51" s="121">
        <v>0</v>
      </c>
      <c r="J51" s="121"/>
      <c r="K51" s="121">
        <f t="shared" si="7"/>
        <v>0.04</v>
      </c>
      <c r="L51" s="121"/>
      <c r="M51" s="121">
        <v>0</v>
      </c>
      <c r="N51" s="102"/>
    </row>
    <row r="52" spans="1:14" s="95" customFormat="1" ht="36" x14ac:dyDescent="0.2">
      <c r="A52" s="112"/>
      <c r="B52" s="115"/>
      <c r="C52" s="112">
        <v>55174</v>
      </c>
      <c r="D52" s="113" t="s">
        <v>255</v>
      </c>
      <c r="E52" s="121">
        <v>0.25</v>
      </c>
      <c r="F52" s="121"/>
      <c r="G52" s="121">
        <v>0</v>
      </c>
      <c r="H52" s="121"/>
      <c r="I52" s="121">
        <v>0</v>
      </c>
      <c r="J52" s="121"/>
      <c r="K52" s="121">
        <f t="shared" si="7"/>
        <v>0.25</v>
      </c>
      <c r="L52" s="121"/>
      <c r="M52" s="121">
        <v>0</v>
      </c>
      <c r="N52" s="102"/>
    </row>
    <row r="53" spans="1:14" s="95" customFormat="1" ht="24" x14ac:dyDescent="0.2">
      <c r="A53" s="112"/>
      <c r="B53" s="115"/>
      <c r="C53" s="112">
        <v>55242</v>
      </c>
      <c r="D53" s="113" t="s">
        <v>256</v>
      </c>
      <c r="E53" s="121">
        <v>0</v>
      </c>
      <c r="F53" s="121"/>
      <c r="G53" s="121">
        <v>0</v>
      </c>
      <c r="H53" s="121"/>
      <c r="I53" s="121">
        <v>0.125</v>
      </c>
      <c r="J53" s="121"/>
      <c r="K53" s="121">
        <f t="shared" si="7"/>
        <v>0.125</v>
      </c>
      <c r="L53" s="121"/>
      <c r="M53" s="121">
        <v>6.25E-2</v>
      </c>
      <c r="N53" s="102"/>
    </row>
    <row r="54" spans="1:14" s="95" customFormat="1" ht="12" x14ac:dyDescent="0.2">
      <c r="A54" s="112"/>
      <c r="B54" s="115"/>
      <c r="C54" s="118" t="s">
        <v>125</v>
      </c>
      <c r="D54" s="113"/>
      <c r="E54" s="120">
        <f>SUM(E55:E56)</f>
        <v>0.40750000000000003</v>
      </c>
      <c r="F54" s="120"/>
      <c r="G54" s="120">
        <f>SUM(G55:G56)</f>
        <v>0</v>
      </c>
      <c r="H54" s="120"/>
      <c r="I54" s="120">
        <f>SUM(I55:I56)</f>
        <v>0</v>
      </c>
      <c r="J54" s="120"/>
      <c r="K54" s="120">
        <f t="shared" si="7"/>
        <v>0.40750000000000003</v>
      </c>
      <c r="L54" s="120"/>
      <c r="M54" s="120">
        <f>SUM(M55:M56)</f>
        <v>0</v>
      </c>
      <c r="N54" s="102"/>
    </row>
    <row r="55" spans="1:14" s="95" customFormat="1" ht="12" x14ac:dyDescent="0.2">
      <c r="A55" s="112"/>
      <c r="B55" s="115"/>
      <c r="C55" s="112">
        <v>55118</v>
      </c>
      <c r="D55" s="113" t="s">
        <v>152</v>
      </c>
      <c r="E55" s="121">
        <v>0.25</v>
      </c>
      <c r="F55" s="121"/>
      <c r="G55" s="121">
        <v>0</v>
      </c>
      <c r="H55" s="121"/>
      <c r="I55" s="121">
        <v>0</v>
      </c>
      <c r="J55" s="121"/>
      <c r="K55" s="121">
        <f t="shared" si="7"/>
        <v>0.25</v>
      </c>
      <c r="L55" s="121"/>
      <c r="M55" s="121">
        <v>0</v>
      </c>
      <c r="N55" s="102"/>
    </row>
    <row r="56" spans="1:14" s="95" customFormat="1" ht="24" x14ac:dyDescent="0.2">
      <c r="A56" s="112"/>
      <c r="B56" s="115"/>
      <c r="C56" s="112">
        <v>55329</v>
      </c>
      <c r="D56" s="113" t="s">
        <v>257</v>
      </c>
      <c r="E56" s="121">
        <v>0.15750000000000003</v>
      </c>
      <c r="F56" s="121"/>
      <c r="G56" s="121">
        <v>0</v>
      </c>
      <c r="H56" s="121"/>
      <c r="I56" s="121">
        <v>0</v>
      </c>
      <c r="J56" s="121"/>
      <c r="K56" s="121">
        <f t="shared" si="7"/>
        <v>0.15750000000000003</v>
      </c>
      <c r="L56" s="121"/>
      <c r="M56" s="121">
        <v>0</v>
      </c>
      <c r="N56" s="102"/>
    </row>
    <row r="57" spans="1:14" s="95" customFormat="1" ht="12" x14ac:dyDescent="0.2">
      <c r="A57" s="114"/>
      <c r="B57" s="118"/>
      <c r="C57" s="118" t="s">
        <v>126</v>
      </c>
      <c r="D57" s="119"/>
      <c r="E57" s="120">
        <f>SUM(E58:E62)</f>
        <v>0.3</v>
      </c>
      <c r="F57" s="120"/>
      <c r="G57" s="120">
        <f t="shared" ref="G57:I57" si="9">SUM(G58:G62)</f>
        <v>5.1282051282051308E-2</v>
      </c>
      <c r="H57" s="120"/>
      <c r="I57" s="120">
        <f t="shared" si="9"/>
        <v>1.3769230769230769</v>
      </c>
      <c r="J57" s="120"/>
      <c r="K57" s="120">
        <f t="shared" si="7"/>
        <v>1.7282051282051283</v>
      </c>
      <c r="L57" s="120"/>
      <c r="M57" s="120">
        <f>SUM(M58:M62)</f>
        <v>0</v>
      </c>
      <c r="N57" s="102"/>
    </row>
    <row r="58" spans="1:14" s="95" customFormat="1" ht="24" x14ac:dyDescent="0.2">
      <c r="A58" s="112"/>
      <c r="B58" s="115"/>
      <c r="C58" s="112">
        <v>54388</v>
      </c>
      <c r="D58" s="113" t="s">
        <v>258</v>
      </c>
      <c r="E58" s="121">
        <v>0</v>
      </c>
      <c r="F58" s="121"/>
      <c r="G58" s="121">
        <v>0</v>
      </c>
      <c r="H58" s="121"/>
      <c r="I58" s="121">
        <v>1.3</v>
      </c>
      <c r="J58" s="121"/>
      <c r="K58" s="121">
        <f t="shared" si="7"/>
        <v>1.3</v>
      </c>
      <c r="L58" s="121"/>
      <c r="M58" s="121">
        <v>0</v>
      </c>
      <c r="N58" s="102"/>
    </row>
    <row r="59" spans="1:14" s="95" customFormat="1" ht="36" x14ac:dyDescent="0.2">
      <c r="A59" s="112"/>
      <c r="B59" s="115"/>
      <c r="C59" s="112">
        <v>55064</v>
      </c>
      <c r="D59" s="113" t="s">
        <v>480</v>
      </c>
      <c r="E59" s="121">
        <v>0</v>
      </c>
      <c r="F59" s="121"/>
      <c r="G59" s="121">
        <v>5.1282051282051308E-2</v>
      </c>
      <c r="H59" s="121"/>
      <c r="I59" s="121">
        <v>0</v>
      </c>
      <c r="J59" s="121"/>
      <c r="K59" s="121">
        <f t="shared" si="7"/>
        <v>5.1282051282051308E-2</v>
      </c>
      <c r="L59" s="121"/>
      <c r="M59" s="121">
        <v>0</v>
      </c>
      <c r="N59" s="102"/>
    </row>
    <row r="60" spans="1:14" s="95" customFormat="1" ht="36" x14ac:dyDescent="0.2">
      <c r="A60" s="112"/>
      <c r="B60" s="115"/>
      <c r="C60" s="112">
        <v>55064</v>
      </c>
      <c r="D60" s="113" t="s">
        <v>481</v>
      </c>
      <c r="E60" s="121">
        <v>0</v>
      </c>
      <c r="F60" s="121"/>
      <c r="G60" s="121">
        <v>0</v>
      </c>
      <c r="H60" s="121"/>
      <c r="I60" s="121">
        <v>5.1282051282051308E-2</v>
      </c>
      <c r="J60" s="121"/>
      <c r="K60" s="121">
        <f t="shared" si="7"/>
        <v>5.1282051282051308E-2</v>
      </c>
      <c r="L60" s="121"/>
      <c r="M60" s="121">
        <v>0</v>
      </c>
      <c r="N60" s="102"/>
    </row>
    <row r="61" spans="1:14" s="95" customFormat="1" ht="36" x14ac:dyDescent="0.2">
      <c r="A61" s="112"/>
      <c r="B61" s="115"/>
      <c r="C61" s="112">
        <v>55064</v>
      </c>
      <c r="D61" s="113" t="s">
        <v>482</v>
      </c>
      <c r="E61" s="121">
        <v>0</v>
      </c>
      <c r="F61" s="121"/>
      <c r="G61" s="121">
        <v>0</v>
      </c>
      <c r="H61" s="121"/>
      <c r="I61" s="121">
        <v>2.564102564102564E-2</v>
      </c>
      <c r="J61" s="121"/>
      <c r="K61" s="121">
        <f t="shared" si="7"/>
        <v>2.564102564102564E-2</v>
      </c>
      <c r="L61" s="121"/>
      <c r="M61" s="121">
        <v>0</v>
      </c>
      <c r="N61" s="102"/>
    </row>
    <row r="62" spans="1:14" s="95" customFormat="1" ht="24" x14ac:dyDescent="0.2">
      <c r="A62" s="112"/>
      <c r="B62" s="115"/>
      <c r="C62" s="112">
        <v>55165</v>
      </c>
      <c r="D62" s="113" t="s">
        <v>259</v>
      </c>
      <c r="E62" s="121">
        <v>0.3</v>
      </c>
      <c r="F62" s="121"/>
      <c r="G62" s="121">
        <v>0</v>
      </c>
      <c r="H62" s="121"/>
      <c r="I62" s="121">
        <v>0</v>
      </c>
      <c r="J62" s="121"/>
      <c r="K62" s="121">
        <f t="shared" si="7"/>
        <v>0.3</v>
      </c>
      <c r="L62" s="121"/>
      <c r="M62" s="121">
        <v>0</v>
      </c>
      <c r="N62" s="102"/>
    </row>
    <row r="63" spans="1:14" s="95" customFormat="1" ht="12" x14ac:dyDescent="0.2">
      <c r="A63" s="114"/>
      <c r="B63" s="118" t="s">
        <v>13</v>
      </c>
      <c r="C63" s="118"/>
      <c r="D63" s="119"/>
      <c r="E63" s="120">
        <f>E64+E68+E70+E73+E80+E83+E87+E90+E92+E97+E101</f>
        <v>1.5383903096389124</v>
      </c>
      <c r="F63" s="120"/>
      <c r="G63" s="120">
        <f t="shared" ref="G63:M63" si="10">G64+G68+G70+G73+G80+G83+G87+G90+G92+G97+G101</f>
        <v>0.40635256410256415</v>
      </c>
      <c r="H63" s="120"/>
      <c r="I63" s="120">
        <f t="shared" si="10"/>
        <v>1.1020739948448044</v>
      </c>
      <c r="J63" s="120"/>
      <c r="K63" s="120">
        <f>SUM(E63:I63)</f>
        <v>3.0468168685862809</v>
      </c>
      <c r="L63" s="120"/>
      <c r="M63" s="120">
        <f t="shared" si="10"/>
        <v>0.61528157894736846</v>
      </c>
      <c r="N63" s="102"/>
    </row>
    <row r="64" spans="1:14" s="95" customFormat="1" ht="12" x14ac:dyDescent="0.2">
      <c r="A64" s="114"/>
      <c r="B64" s="118"/>
      <c r="C64" s="118" t="s">
        <v>137</v>
      </c>
      <c r="D64" s="119"/>
      <c r="E64" s="120">
        <f>SUM(E65:E67)</f>
        <v>9.0110889935808583E-2</v>
      </c>
      <c r="F64" s="120"/>
      <c r="G64" s="120">
        <f>SUM(G65:G67)</f>
        <v>0</v>
      </c>
      <c r="H64" s="120"/>
      <c r="I64" s="120">
        <f>SUM(I65:I67)</f>
        <v>2.5000000000000001E-2</v>
      </c>
      <c r="J64" s="120"/>
      <c r="K64" s="120">
        <f>SUM(E64:I64)</f>
        <v>0.11511088993580859</v>
      </c>
      <c r="L64" s="120"/>
      <c r="M64" s="120">
        <f>SUM(M65:M67)</f>
        <v>0</v>
      </c>
      <c r="N64" s="102"/>
    </row>
    <row r="65" spans="1:14" s="95" customFormat="1" ht="24" x14ac:dyDescent="0.2">
      <c r="A65" s="112"/>
      <c r="B65" s="115"/>
      <c r="C65" s="112">
        <v>52099</v>
      </c>
      <c r="D65" s="113" t="s">
        <v>148</v>
      </c>
      <c r="E65" s="121">
        <v>7.0110889935808579E-2</v>
      </c>
      <c r="F65" s="121"/>
      <c r="G65" s="121">
        <v>0</v>
      </c>
      <c r="H65" s="121"/>
      <c r="I65" s="121">
        <v>0</v>
      </c>
      <c r="J65" s="121"/>
      <c r="K65" s="121">
        <f t="shared" ref="K65:K80" si="11">SUM(E65:I65)</f>
        <v>7.0110889935808579E-2</v>
      </c>
      <c r="L65" s="121"/>
      <c r="M65" s="121">
        <v>0</v>
      </c>
      <c r="N65" s="102"/>
    </row>
    <row r="66" spans="1:14" s="95" customFormat="1" ht="24" x14ac:dyDescent="0.2">
      <c r="A66" s="112"/>
      <c r="B66" s="115"/>
      <c r="C66" s="112">
        <v>53263</v>
      </c>
      <c r="D66" s="113" t="s">
        <v>247</v>
      </c>
      <c r="E66" s="121">
        <v>0</v>
      </c>
      <c r="F66" s="121"/>
      <c r="G66" s="121">
        <v>0</v>
      </c>
      <c r="H66" s="121"/>
      <c r="I66" s="121">
        <v>2.5000000000000001E-2</v>
      </c>
      <c r="J66" s="121"/>
      <c r="K66" s="121">
        <f t="shared" si="11"/>
        <v>2.5000000000000001E-2</v>
      </c>
      <c r="L66" s="121"/>
      <c r="M66" s="121">
        <v>0</v>
      </c>
      <c r="N66" s="102"/>
    </row>
    <row r="67" spans="1:14" s="95" customFormat="1" ht="36" x14ac:dyDescent="0.2">
      <c r="A67" s="112"/>
      <c r="B67" s="115"/>
      <c r="C67" s="112">
        <v>54417</v>
      </c>
      <c r="D67" s="113" t="s">
        <v>457</v>
      </c>
      <c r="E67" s="121">
        <v>0.02</v>
      </c>
      <c r="F67" s="121"/>
      <c r="G67" s="121">
        <v>0</v>
      </c>
      <c r="H67" s="121"/>
      <c r="I67" s="121">
        <v>0</v>
      </c>
      <c r="J67" s="121"/>
      <c r="K67" s="121">
        <f t="shared" si="11"/>
        <v>0.02</v>
      </c>
      <c r="L67" s="121"/>
      <c r="M67" s="121">
        <v>0</v>
      </c>
      <c r="N67" s="102"/>
    </row>
    <row r="68" spans="1:14" s="95" customFormat="1" ht="12" x14ac:dyDescent="0.2">
      <c r="A68" s="112"/>
      <c r="B68" s="115"/>
      <c r="C68" s="114" t="s">
        <v>112</v>
      </c>
      <c r="D68" s="113"/>
      <c r="E68" s="120">
        <f>SUM(E69)</f>
        <v>0</v>
      </c>
      <c r="F68" s="120"/>
      <c r="G68" s="120">
        <f>SUM(G69)</f>
        <v>0</v>
      </c>
      <c r="H68" s="120"/>
      <c r="I68" s="120">
        <f>SUM(I69)</f>
        <v>0.222222</v>
      </c>
      <c r="J68" s="120"/>
      <c r="K68" s="120">
        <f>SUM(E68:I68)</f>
        <v>0.222222</v>
      </c>
      <c r="L68" s="120"/>
      <c r="M68" s="120">
        <f>SUM(M69)</f>
        <v>0</v>
      </c>
      <c r="N68" s="102"/>
    </row>
    <row r="69" spans="1:14" s="95" customFormat="1" ht="36" x14ac:dyDescent="0.2">
      <c r="A69" s="112"/>
      <c r="B69" s="115"/>
      <c r="C69" s="112">
        <v>54234</v>
      </c>
      <c r="D69" s="113" t="s">
        <v>260</v>
      </c>
      <c r="E69" s="121">
        <v>0</v>
      </c>
      <c r="F69" s="121"/>
      <c r="G69" s="121">
        <v>0</v>
      </c>
      <c r="H69" s="121"/>
      <c r="I69" s="121">
        <v>0.222222</v>
      </c>
      <c r="J69" s="121"/>
      <c r="K69" s="121">
        <f t="shared" si="11"/>
        <v>0.222222</v>
      </c>
      <c r="L69" s="121"/>
      <c r="M69" s="121">
        <v>0</v>
      </c>
      <c r="N69" s="102"/>
    </row>
    <row r="70" spans="1:14" s="95" customFormat="1" ht="12" x14ac:dyDescent="0.2">
      <c r="A70" s="114"/>
      <c r="B70" s="118"/>
      <c r="C70" s="118" t="s">
        <v>113</v>
      </c>
      <c r="D70" s="119"/>
      <c r="E70" s="120">
        <f>SUM(E71:E72)</f>
        <v>2.1000000000000001E-2</v>
      </c>
      <c r="F70" s="120"/>
      <c r="G70" s="120">
        <f>SUM(G71:G72)</f>
        <v>0</v>
      </c>
      <c r="H70" s="120"/>
      <c r="I70" s="120">
        <f>SUM(I71:I72)</f>
        <v>1.2973389743589729E-3</v>
      </c>
      <c r="J70" s="120"/>
      <c r="K70" s="120">
        <f t="shared" si="11"/>
        <v>2.2297338974358975E-2</v>
      </c>
      <c r="L70" s="120"/>
      <c r="M70" s="120">
        <f>SUM(M71:M72)</f>
        <v>0</v>
      </c>
      <c r="N70" s="102"/>
    </row>
    <row r="71" spans="1:14" s="95" customFormat="1" ht="48" x14ac:dyDescent="0.2">
      <c r="A71" s="112"/>
      <c r="B71" s="115"/>
      <c r="C71" s="112">
        <v>52041</v>
      </c>
      <c r="D71" s="113" t="s">
        <v>477</v>
      </c>
      <c r="E71" s="121">
        <v>0</v>
      </c>
      <c r="F71" s="121"/>
      <c r="G71" s="121">
        <v>0</v>
      </c>
      <c r="H71" s="121"/>
      <c r="I71" s="121">
        <v>1.2973389743589729E-3</v>
      </c>
      <c r="J71" s="121"/>
      <c r="K71" s="121">
        <f t="shared" si="11"/>
        <v>1.2973389743589729E-3</v>
      </c>
      <c r="L71" s="121"/>
      <c r="M71" s="121">
        <v>0</v>
      </c>
      <c r="N71" s="102"/>
    </row>
    <row r="72" spans="1:14" s="95" customFormat="1" ht="24" x14ac:dyDescent="0.2">
      <c r="A72" s="112"/>
      <c r="B72" s="115"/>
      <c r="C72" s="112">
        <v>55208</v>
      </c>
      <c r="D72" s="113" t="s">
        <v>456</v>
      </c>
      <c r="E72" s="121">
        <v>2.1000000000000001E-2</v>
      </c>
      <c r="F72" s="121"/>
      <c r="G72" s="121">
        <v>0</v>
      </c>
      <c r="H72" s="121"/>
      <c r="I72" s="121">
        <v>0</v>
      </c>
      <c r="J72" s="121"/>
      <c r="K72" s="121">
        <f t="shared" si="11"/>
        <v>2.1000000000000001E-2</v>
      </c>
      <c r="L72" s="121"/>
      <c r="M72" s="121">
        <v>0</v>
      </c>
      <c r="N72" s="102"/>
    </row>
    <row r="73" spans="1:14" s="95" customFormat="1" ht="12" x14ac:dyDescent="0.2">
      <c r="A73" s="114"/>
      <c r="B73" s="118"/>
      <c r="C73" s="118" t="s">
        <v>114</v>
      </c>
      <c r="D73" s="119"/>
      <c r="E73" s="120">
        <f>SUM(E74:E79)</f>
        <v>0.32909736842105264</v>
      </c>
      <c r="F73" s="120"/>
      <c r="G73" s="120">
        <f>SUM(G74:G79)</f>
        <v>6.2500000000000014E-2</v>
      </c>
      <c r="H73" s="120"/>
      <c r="I73" s="120">
        <f>SUM(I74:I79)</f>
        <v>0.25</v>
      </c>
      <c r="J73" s="120"/>
      <c r="K73" s="120">
        <f t="shared" si="11"/>
        <v>0.64159736842105264</v>
      </c>
      <c r="L73" s="120"/>
      <c r="M73" s="120">
        <f>SUM(M74:M79)</f>
        <v>0.31264999999999998</v>
      </c>
      <c r="N73" s="102"/>
    </row>
    <row r="74" spans="1:14" s="95" customFormat="1" ht="36" x14ac:dyDescent="0.2">
      <c r="A74" s="112"/>
      <c r="B74" s="115"/>
      <c r="C74" s="112">
        <v>37909</v>
      </c>
      <c r="D74" s="113" t="s">
        <v>250</v>
      </c>
      <c r="E74" s="121">
        <v>0</v>
      </c>
      <c r="F74" s="121"/>
      <c r="G74" s="121">
        <v>6.2500000000000014E-2</v>
      </c>
      <c r="H74" s="121"/>
      <c r="I74" s="121">
        <v>0</v>
      </c>
      <c r="J74" s="121"/>
      <c r="K74" s="121">
        <f t="shared" si="11"/>
        <v>6.2500000000000014E-2</v>
      </c>
      <c r="L74" s="121"/>
      <c r="M74" s="121">
        <v>6.2500000000000014E-2</v>
      </c>
      <c r="N74" s="102"/>
    </row>
    <row r="75" spans="1:14" s="95" customFormat="1" ht="24" x14ac:dyDescent="0.2">
      <c r="A75" s="112"/>
      <c r="B75" s="115"/>
      <c r="C75" s="112">
        <v>37909</v>
      </c>
      <c r="D75" s="113" t="s">
        <v>248</v>
      </c>
      <c r="E75" s="121">
        <v>0.18820300000000001</v>
      </c>
      <c r="F75" s="121"/>
      <c r="G75" s="121">
        <v>0</v>
      </c>
      <c r="H75" s="121"/>
      <c r="I75" s="121">
        <v>0</v>
      </c>
      <c r="J75" s="121"/>
      <c r="K75" s="121">
        <f t="shared" si="11"/>
        <v>0.18820300000000001</v>
      </c>
      <c r="L75" s="121"/>
      <c r="M75" s="121">
        <v>0.18820300000000001</v>
      </c>
      <c r="N75" s="102"/>
    </row>
    <row r="76" spans="1:14" s="95" customFormat="1" ht="24" x14ac:dyDescent="0.2">
      <c r="A76" s="112"/>
      <c r="B76" s="115"/>
      <c r="C76" s="112">
        <v>46920</v>
      </c>
      <c r="D76" s="113" t="s">
        <v>249</v>
      </c>
      <c r="E76" s="121">
        <v>6.1947000000000002E-2</v>
      </c>
      <c r="F76" s="121"/>
      <c r="G76" s="121">
        <v>0</v>
      </c>
      <c r="H76" s="121"/>
      <c r="I76" s="121">
        <v>0</v>
      </c>
      <c r="J76" s="121"/>
      <c r="K76" s="121">
        <f t="shared" si="11"/>
        <v>6.1947000000000002E-2</v>
      </c>
      <c r="L76" s="121"/>
      <c r="M76" s="121">
        <v>6.1947000000000002E-2</v>
      </c>
      <c r="N76" s="102"/>
    </row>
    <row r="77" spans="1:14" s="95" customFormat="1" ht="24" x14ac:dyDescent="0.2">
      <c r="A77" s="112"/>
      <c r="B77" s="115"/>
      <c r="C77" s="112">
        <v>54122</v>
      </c>
      <c r="D77" s="113" t="s">
        <v>261</v>
      </c>
      <c r="E77" s="121">
        <v>0</v>
      </c>
      <c r="F77" s="121"/>
      <c r="G77" s="121">
        <v>0</v>
      </c>
      <c r="H77" s="121"/>
      <c r="I77" s="121">
        <v>0.25</v>
      </c>
      <c r="J77" s="121"/>
      <c r="K77" s="121">
        <f t="shared" si="11"/>
        <v>0.25</v>
      </c>
      <c r="L77" s="121"/>
      <c r="M77" s="121">
        <v>0</v>
      </c>
      <c r="N77" s="102"/>
    </row>
    <row r="78" spans="1:14" s="95" customFormat="1" ht="48" x14ac:dyDescent="0.2">
      <c r="A78" s="112"/>
      <c r="B78" s="115"/>
      <c r="C78" s="112">
        <v>54391</v>
      </c>
      <c r="D78" s="113" t="s">
        <v>483</v>
      </c>
      <c r="E78" s="121">
        <v>3.9473684210526317E-3</v>
      </c>
      <c r="F78" s="121"/>
      <c r="G78" s="121">
        <v>0</v>
      </c>
      <c r="H78" s="121"/>
      <c r="I78" s="121">
        <v>0</v>
      </c>
      <c r="J78" s="121"/>
      <c r="K78" s="121">
        <f t="shared" si="11"/>
        <v>3.9473684210526317E-3</v>
      </c>
      <c r="L78" s="121"/>
      <c r="M78" s="121">
        <v>0</v>
      </c>
      <c r="N78" s="102"/>
    </row>
    <row r="79" spans="1:14" s="95" customFormat="1" ht="24" x14ac:dyDescent="0.2">
      <c r="A79" s="112"/>
      <c r="B79" s="115"/>
      <c r="C79" s="112">
        <v>55122</v>
      </c>
      <c r="D79" s="113" t="s">
        <v>262</v>
      </c>
      <c r="E79" s="121">
        <v>7.4999999999999997E-2</v>
      </c>
      <c r="F79" s="121"/>
      <c r="G79" s="121">
        <v>0</v>
      </c>
      <c r="H79" s="121"/>
      <c r="I79" s="121">
        <v>0</v>
      </c>
      <c r="J79" s="121"/>
      <c r="K79" s="121">
        <f t="shared" si="11"/>
        <v>7.4999999999999997E-2</v>
      </c>
      <c r="L79" s="121"/>
      <c r="M79" s="121">
        <v>0</v>
      </c>
      <c r="N79" s="102"/>
    </row>
    <row r="80" spans="1:14" s="95" customFormat="1" ht="12" x14ac:dyDescent="0.2">
      <c r="A80" s="112"/>
      <c r="B80" s="115"/>
      <c r="C80" s="118" t="s">
        <v>127</v>
      </c>
      <c r="D80" s="113"/>
      <c r="E80" s="120">
        <f>SUM(E81:E82)</f>
        <v>0.25</v>
      </c>
      <c r="F80" s="120"/>
      <c r="G80" s="120">
        <f t="shared" ref="G80:I80" si="12">SUM(G81:G82)</f>
        <v>0</v>
      </c>
      <c r="H80" s="120"/>
      <c r="I80" s="120">
        <f t="shared" si="12"/>
        <v>5.2631578947368446E-2</v>
      </c>
      <c r="J80" s="120"/>
      <c r="K80" s="120">
        <f t="shared" si="11"/>
        <v>0.30263157894736847</v>
      </c>
      <c r="L80" s="120"/>
      <c r="M80" s="120">
        <f t="shared" ref="M80" si="13">SUM(M81:M82)</f>
        <v>0.30263157894736847</v>
      </c>
      <c r="N80" s="102"/>
    </row>
    <row r="81" spans="1:14" s="95" customFormat="1" ht="36" x14ac:dyDescent="0.2">
      <c r="A81" s="112"/>
      <c r="B81" s="115"/>
      <c r="C81" s="112">
        <v>54079</v>
      </c>
      <c r="D81" s="113" t="s">
        <v>252</v>
      </c>
      <c r="E81" s="121">
        <v>0</v>
      </c>
      <c r="F81" s="121"/>
      <c r="G81" s="121">
        <v>0</v>
      </c>
      <c r="H81" s="121"/>
      <c r="I81" s="121">
        <v>5.2631578947368446E-2</v>
      </c>
      <c r="J81" s="121"/>
      <c r="K81" s="121">
        <f>SUM(E81:I81)</f>
        <v>5.2631578947368446E-2</v>
      </c>
      <c r="L81" s="121"/>
      <c r="M81" s="121">
        <v>5.2631578947368446E-2</v>
      </c>
      <c r="N81" s="102"/>
    </row>
    <row r="82" spans="1:14" s="95" customFormat="1" ht="24" x14ac:dyDescent="0.2">
      <c r="A82" s="112"/>
      <c r="B82" s="115"/>
      <c r="C82" s="112">
        <v>55073</v>
      </c>
      <c r="D82" s="113" t="s">
        <v>263</v>
      </c>
      <c r="E82" s="121">
        <v>0.25</v>
      </c>
      <c r="F82" s="121"/>
      <c r="G82" s="121">
        <v>0</v>
      </c>
      <c r="H82" s="121"/>
      <c r="I82" s="121">
        <v>0</v>
      </c>
      <c r="J82" s="121"/>
      <c r="K82" s="121">
        <f>SUM(E82:I82)</f>
        <v>0.25</v>
      </c>
      <c r="L82" s="121"/>
      <c r="M82" s="121">
        <v>0.25</v>
      </c>
      <c r="N82" s="102"/>
    </row>
    <row r="83" spans="1:14" s="95" customFormat="1" ht="12" x14ac:dyDescent="0.2">
      <c r="A83" s="112"/>
      <c r="B83" s="115"/>
      <c r="C83" s="118" t="s">
        <v>115</v>
      </c>
      <c r="D83" s="119"/>
      <c r="E83" s="120">
        <f>SUM(E84:E86)</f>
        <v>7.4999999999999997E-3</v>
      </c>
      <c r="F83" s="120"/>
      <c r="G83" s="120">
        <f>SUM(G84:G86)</f>
        <v>0.17125000000000001</v>
      </c>
      <c r="H83" s="120"/>
      <c r="I83" s="120">
        <f>SUM(I84:I86)</f>
        <v>0</v>
      </c>
      <c r="J83" s="120"/>
      <c r="K83" s="120">
        <f>SUM(E83:I83)</f>
        <v>0.17875000000000002</v>
      </c>
      <c r="L83" s="120"/>
      <c r="M83" s="120">
        <f>SUM(M84:M86)</f>
        <v>0</v>
      </c>
      <c r="N83" s="102"/>
    </row>
    <row r="84" spans="1:14" s="95" customFormat="1" ht="24" x14ac:dyDescent="0.2">
      <c r="A84" s="112"/>
      <c r="B84" s="115"/>
      <c r="C84" s="112">
        <v>52011</v>
      </c>
      <c r="D84" s="113" t="s">
        <v>264</v>
      </c>
      <c r="E84" s="121">
        <v>0</v>
      </c>
      <c r="F84" s="121"/>
      <c r="G84" s="121">
        <v>0.08</v>
      </c>
      <c r="H84" s="121"/>
      <c r="I84" s="121">
        <v>0</v>
      </c>
      <c r="J84" s="121"/>
      <c r="K84" s="121">
        <f t="shared" ref="K84:K86" si="14">SUM(E84:I84)</f>
        <v>0.08</v>
      </c>
      <c r="L84" s="121"/>
      <c r="M84" s="121">
        <v>0</v>
      </c>
      <c r="N84" s="102"/>
    </row>
    <row r="85" spans="1:14" s="95" customFormat="1" ht="36" x14ac:dyDescent="0.2">
      <c r="A85" s="112"/>
      <c r="B85" s="115"/>
      <c r="C85" s="112">
        <v>53177</v>
      </c>
      <c r="D85" s="113" t="s">
        <v>265</v>
      </c>
      <c r="E85" s="121">
        <v>0</v>
      </c>
      <c r="F85" s="121"/>
      <c r="G85" s="121">
        <v>0.08</v>
      </c>
      <c r="H85" s="121"/>
      <c r="I85" s="121">
        <v>0</v>
      </c>
      <c r="J85" s="121"/>
      <c r="K85" s="121">
        <f t="shared" si="14"/>
        <v>0.08</v>
      </c>
      <c r="L85" s="121"/>
      <c r="M85" s="121">
        <v>0</v>
      </c>
      <c r="N85" s="102"/>
    </row>
    <row r="86" spans="1:14" s="95" customFormat="1" ht="24" x14ac:dyDescent="0.2">
      <c r="A86" s="112"/>
      <c r="B86" s="115"/>
      <c r="C86" s="112">
        <v>55004</v>
      </c>
      <c r="D86" s="113" t="s">
        <v>243</v>
      </c>
      <c r="E86" s="121">
        <v>7.4999999999999997E-3</v>
      </c>
      <c r="F86" s="121"/>
      <c r="G86" s="121">
        <v>1.125E-2</v>
      </c>
      <c r="H86" s="121"/>
      <c r="I86" s="121">
        <v>0</v>
      </c>
      <c r="J86" s="121"/>
      <c r="K86" s="121">
        <f t="shared" si="14"/>
        <v>1.8749999999999999E-2</v>
      </c>
      <c r="L86" s="121"/>
      <c r="M86" s="121">
        <v>0</v>
      </c>
      <c r="N86" s="102"/>
    </row>
    <row r="87" spans="1:14" s="95" customFormat="1" ht="12" x14ac:dyDescent="0.2">
      <c r="A87" s="112"/>
      <c r="B87" s="115"/>
      <c r="C87" s="118" t="s">
        <v>129</v>
      </c>
      <c r="D87" s="119"/>
      <c r="E87" s="120">
        <f>SUM(E88:E89)</f>
        <v>5.1282051282051308E-2</v>
      </c>
      <c r="F87" s="120"/>
      <c r="G87" s="120">
        <f>SUM(G88:G89)</f>
        <v>1.2820512820512827E-2</v>
      </c>
      <c r="H87" s="120"/>
      <c r="I87" s="120">
        <f>SUM(I88:I89)</f>
        <v>0.17400000000000002</v>
      </c>
      <c r="J87" s="120"/>
      <c r="K87" s="120">
        <f>SUM(E87:I87)</f>
        <v>0.23810256410256414</v>
      </c>
      <c r="L87" s="120"/>
      <c r="M87" s="120">
        <f>SUM(M88:M89)</f>
        <v>0</v>
      </c>
      <c r="N87" s="102"/>
    </row>
    <row r="88" spans="1:14" s="95" customFormat="1" ht="24" x14ac:dyDescent="0.2">
      <c r="A88" s="112"/>
      <c r="B88" s="115"/>
      <c r="C88" s="112">
        <v>53116</v>
      </c>
      <c r="D88" s="113" t="s">
        <v>266</v>
      </c>
      <c r="E88" s="121">
        <v>0</v>
      </c>
      <c r="F88" s="121"/>
      <c r="G88" s="121">
        <v>0</v>
      </c>
      <c r="H88" s="121"/>
      <c r="I88" s="121">
        <v>0.15</v>
      </c>
      <c r="J88" s="121"/>
      <c r="K88" s="121">
        <f>SUM(E88:I88)</f>
        <v>0.15</v>
      </c>
      <c r="L88" s="121"/>
      <c r="M88" s="121">
        <v>0</v>
      </c>
      <c r="N88" s="102"/>
    </row>
    <row r="89" spans="1:14" s="95" customFormat="1" ht="12" x14ac:dyDescent="0.2">
      <c r="A89" s="112"/>
      <c r="B89" s="115"/>
      <c r="C89" s="112">
        <v>54055</v>
      </c>
      <c r="D89" s="113" t="s">
        <v>151</v>
      </c>
      <c r="E89" s="121">
        <v>5.1282051282051308E-2</v>
      </c>
      <c r="F89" s="121"/>
      <c r="G89" s="121">
        <v>1.2820512820512827E-2</v>
      </c>
      <c r="H89" s="121"/>
      <c r="I89" s="121">
        <v>2.4000000000000011E-2</v>
      </c>
      <c r="J89" s="121"/>
      <c r="K89" s="121">
        <f>SUM(E89:I89)</f>
        <v>8.8102564102564146E-2</v>
      </c>
      <c r="L89" s="121"/>
      <c r="M89" s="121">
        <v>0</v>
      </c>
      <c r="N89" s="102"/>
    </row>
    <row r="90" spans="1:14" s="95" customFormat="1" ht="12" x14ac:dyDescent="0.2">
      <c r="A90" s="112"/>
      <c r="B90" s="115"/>
      <c r="C90" s="118" t="s">
        <v>131</v>
      </c>
      <c r="D90" s="119"/>
      <c r="E90" s="120">
        <f>SUM(E91:E91)</f>
        <v>4.1399999999999999E-2</v>
      </c>
      <c r="F90" s="120"/>
      <c r="G90" s="120">
        <f>SUM(G91:G91)</f>
        <v>0</v>
      </c>
      <c r="H90" s="120"/>
      <c r="I90" s="120">
        <f>SUM(I91:I91)</f>
        <v>0</v>
      </c>
      <c r="J90" s="120"/>
      <c r="K90" s="120">
        <f>SUM(E90:I90)</f>
        <v>4.1399999999999999E-2</v>
      </c>
      <c r="L90" s="120"/>
      <c r="M90" s="120">
        <f>SUM(M91:M91)</f>
        <v>0</v>
      </c>
      <c r="N90" s="102"/>
    </row>
    <row r="91" spans="1:14" s="95" customFormat="1" ht="60" x14ac:dyDescent="0.2">
      <c r="A91" s="112"/>
      <c r="B91" s="115"/>
      <c r="C91" s="112">
        <v>54111</v>
      </c>
      <c r="D91" s="113" t="s">
        <v>479</v>
      </c>
      <c r="E91" s="121">
        <v>4.1399999999999999E-2</v>
      </c>
      <c r="F91" s="121"/>
      <c r="G91" s="121">
        <v>0</v>
      </c>
      <c r="H91" s="121"/>
      <c r="I91" s="121">
        <v>0</v>
      </c>
      <c r="J91" s="121"/>
      <c r="K91" s="121">
        <f t="shared" ref="K91" si="15">SUM(E91:I91)</f>
        <v>4.1399999999999999E-2</v>
      </c>
      <c r="L91" s="121"/>
      <c r="M91" s="121">
        <v>0</v>
      </c>
      <c r="N91" s="102"/>
    </row>
    <row r="92" spans="1:14" s="95" customFormat="1" ht="12" x14ac:dyDescent="0.2">
      <c r="A92" s="112"/>
      <c r="B92" s="115"/>
      <c r="C92" s="118" t="s">
        <v>116</v>
      </c>
      <c r="D92" s="119"/>
      <c r="E92" s="120">
        <f>SUM(E93:E96)</f>
        <v>0.14000000000000001</v>
      </c>
      <c r="F92" s="120"/>
      <c r="G92" s="120">
        <f>SUM(G93:G96)</f>
        <v>6.8500000000000005E-2</v>
      </c>
      <c r="H92" s="120"/>
      <c r="I92" s="120">
        <f>SUM(I93:I96)</f>
        <v>0.3</v>
      </c>
      <c r="J92" s="120"/>
      <c r="K92" s="120">
        <f>SUM(E92:I92)</f>
        <v>0.50849999999999995</v>
      </c>
      <c r="L92" s="120"/>
      <c r="M92" s="120">
        <f>SUM(M93:M96)</f>
        <v>0</v>
      </c>
      <c r="N92" s="102"/>
    </row>
    <row r="93" spans="1:14" s="95" customFormat="1" ht="12" x14ac:dyDescent="0.2">
      <c r="A93" s="112"/>
      <c r="B93" s="115"/>
      <c r="C93" s="112">
        <v>51059</v>
      </c>
      <c r="D93" s="113" t="s">
        <v>153</v>
      </c>
      <c r="E93" s="121">
        <v>0</v>
      </c>
      <c r="F93" s="121"/>
      <c r="G93" s="121">
        <v>0</v>
      </c>
      <c r="H93" s="121"/>
      <c r="I93" s="121">
        <v>0.3</v>
      </c>
      <c r="J93" s="121"/>
      <c r="K93" s="121">
        <f t="shared" ref="K93:K99" si="16">SUM(E93:I93)</f>
        <v>0.3</v>
      </c>
      <c r="L93" s="121"/>
      <c r="M93" s="121">
        <v>0</v>
      </c>
      <c r="N93" s="102"/>
    </row>
    <row r="94" spans="1:14" s="95" customFormat="1" ht="24" x14ac:dyDescent="0.2">
      <c r="A94" s="112"/>
      <c r="B94" s="115"/>
      <c r="C94" s="112">
        <v>54144</v>
      </c>
      <c r="D94" s="113" t="s">
        <v>254</v>
      </c>
      <c r="E94" s="121">
        <v>0.04</v>
      </c>
      <c r="F94" s="121"/>
      <c r="G94" s="121">
        <v>0</v>
      </c>
      <c r="H94" s="121"/>
      <c r="I94" s="121">
        <v>0</v>
      </c>
      <c r="J94" s="121"/>
      <c r="K94" s="121">
        <f t="shared" si="16"/>
        <v>0.04</v>
      </c>
      <c r="L94" s="121"/>
      <c r="M94" s="121">
        <v>0</v>
      </c>
      <c r="N94" s="102"/>
    </row>
    <row r="95" spans="1:14" s="95" customFormat="1" ht="24" x14ac:dyDescent="0.2">
      <c r="A95" s="112"/>
      <c r="B95" s="115"/>
      <c r="C95" s="112">
        <v>55121</v>
      </c>
      <c r="D95" s="113" t="s">
        <v>270</v>
      </c>
      <c r="E95" s="121">
        <v>0</v>
      </c>
      <c r="F95" s="121"/>
      <c r="G95" s="121">
        <v>6.8500000000000005E-2</v>
      </c>
      <c r="H95" s="121"/>
      <c r="I95" s="121">
        <v>0</v>
      </c>
      <c r="J95" s="121"/>
      <c r="K95" s="121">
        <f t="shared" si="16"/>
        <v>6.8500000000000005E-2</v>
      </c>
      <c r="L95" s="121"/>
      <c r="M95" s="121">
        <v>0</v>
      </c>
      <c r="N95" s="102"/>
    </row>
    <row r="96" spans="1:14" s="95" customFormat="1" ht="36" x14ac:dyDescent="0.2">
      <c r="A96" s="112"/>
      <c r="B96" s="115"/>
      <c r="C96" s="112">
        <v>55174</v>
      </c>
      <c r="D96" s="113" t="s">
        <v>255</v>
      </c>
      <c r="E96" s="121">
        <v>0.1</v>
      </c>
      <c r="F96" s="121"/>
      <c r="G96" s="121">
        <v>0</v>
      </c>
      <c r="H96" s="121"/>
      <c r="I96" s="121">
        <v>0</v>
      </c>
      <c r="J96" s="121"/>
      <c r="K96" s="121">
        <f>SUM(E96:I96)</f>
        <v>0.1</v>
      </c>
      <c r="L96" s="121"/>
      <c r="M96" s="121">
        <v>0</v>
      </c>
      <c r="N96" s="102"/>
    </row>
    <row r="97" spans="1:14" s="95" customFormat="1" ht="12" x14ac:dyDescent="0.2">
      <c r="A97" s="112"/>
      <c r="B97" s="115"/>
      <c r="C97" s="118" t="s">
        <v>125</v>
      </c>
      <c r="D97" s="113"/>
      <c r="E97" s="120">
        <f>SUM(E98:E100)</f>
        <v>0.28999999999999998</v>
      </c>
      <c r="F97" s="120"/>
      <c r="G97" s="120">
        <f>SUM(G98:G100)</f>
        <v>0.04</v>
      </c>
      <c r="H97" s="120"/>
      <c r="I97" s="120">
        <f>SUM(I98:I100)</f>
        <v>0</v>
      </c>
      <c r="J97" s="120"/>
      <c r="K97" s="120">
        <f>SUM(E97:I97)</f>
        <v>0.32999999999999996</v>
      </c>
      <c r="L97" s="120"/>
      <c r="M97" s="120">
        <f t="shared" ref="M97" si="17">SUM(M98:M100)</f>
        <v>0</v>
      </c>
      <c r="N97" s="102"/>
    </row>
    <row r="98" spans="1:14" s="95" customFormat="1" ht="36" x14ac:dyDescent="0.2">
      <c r="A98" s="112"/>
      <c r="B98" s="115"/>
      <c r="C98" s="112">
        <v>48335</v>
      </c>
      <c r="D98" s="113" t="s">
        <v>267</v>
      </c>
      <c r="E98" s="121">
        <v>0</v>
      </c>
      <c r="F98" s="121"/>
      <c r="G98" s="121">
        <v>0.04</v>
      </c>
      <c r="H98" s="121"/>
      <c r="I98" s="121">
        <v>0</v>
      </c>
      <c r="J98" s="121"/>
      <c r="K98" s="121">
        <f t="shared" si="16"/>
        <v>0.04</v>
      </c>
      <c r="L98" s="121"/>
      <c r="M98" s="121">
        <v>0</v>
      </c>
      <c r="N98" s="102"/>
    </row>
    <row r="99" spans="1:14" s="95" customFormat="1" ht="24" x14ac:dyDescent="0.2">
      <c r="A99" s="112"/>
      <c r="B99" s="115"/>
      <c r="C99" s="112">
        <v>52137</v>
      </c>
      <c r="D99" s="113" t="s">
        <v>268</v>
      </c>
      <c r="E99" s="121">
        <v>0.04</v>
      </c>
      <c r="F99" s="121"/>
      <c r="G99" s="121">
        <v>0</v>
      </c>
      <c r="H99" s="121"/>
      <c r="I99" s="121">
        <v>0</v>
      </c>
      <c r="J99" s="121"/>
      <c r="K99" s="121">
        <f t="shared" si="16"/>
        <v>0.04</v>
      </c>
      <c r="L99" s="121"/>
      <c r="M99" s="121">
        <v>0</v>
      </c>
      <c r="N99" s="102"/>
    </row>
    <row r="100" spans="1:14" s="95" customFormat="1" ht="12" x14ac:dyDescent="0.2">
      <c r="A100" s="112"/>
      <c r="B100" s="115"/>
      <c r="C100" s="112">
        <v>55118</v>
      </c>
      <c r="D100" s="113" t="s">
        <v>152</v>
      </c>
      <c r="E100" s="121">
        <v>0.25</v>
      </c>
      <c r="F100" s="121"/>
      <c r="G100" s="121">
        <v>0</v>
      </c>
      <c r="H100" s="121"/>
      <c r="I100" s="121">
        <v>0</v>
      </c>
      <c r="J100" s="121"/>
      <c r="K100" s="121">
        <f>SUM(E100:I100)</f>
        <v>0.25</v>
      </c>
      <c r="L100" s="121"/>
      <c r="M100" s="121">
        <v>0</v>
      </c>
      <c r="N100" s="102"/>
    </row>
    <row r="101" spans="1:14" s="95" customFormat="1" ht="12" x14ac:dyDescent="0.2">
      <c r="A101" s="112"/>
      <c r="B101" s="115"/>
      <c r="C101" s="118" t="s">
        <v>126</v>
      </c>
      <c r="D101" s="113"/>
      <c r="E101" s="120">
        <f>SUM(E102:E106)</f>
        <v>0.318</v>
      </c>
      <c r="F101" s="120"/>
      <c r="G101" s="120">
        <f>SUM(G102:G106)</f>
        <v>5.1282051282051308E-2</v>
      </c>
      <c r="H101" s="120"/>
      <c r="I101" s="120">
        <f>SUM(I102:I106)</f>
        <v>7.6923076923076955E-2</v>
      </c>
      <c r="J101" s="120"/>
      <c r="K101" s="120">
        <f>SUM(E101:I101)</f>
        <v>0.44620512820512825</v>
      </c>
      <c r="L101" s="120"/>
      <c r="M101" s="120">
        <f t="shared" ref="M101" si="18">SUM(M102:M106)</f>
        <v>0</v>
      </c>
      <c r="N101" s="102"/>
    </row>
    <row r="102" spans="1:14" s="95" customFormat="1" ht="24" x14ac:dyDescent="0.2">
      <c r="A102" s="112"/>
      <c r="B102" s="115"/>
      <c r="C102" s="112">
        <v>53148</v>
      </c>
      <c r="D102" s="113" t="s">
        <v>269</v>
      </c>
      <c r="E102" s="121">
        <v>1.7999999999999999E-2</v>
      </c>
      <c r="F102" s="121"/>
      <c r="G102" s="121">
        <v>0</v>
      </c>
      <c r="H102" s="121"/>
      <c r="I102" s="121">
        <v>0</v>
      </c>
      <c r="J102" s="121"/>
      <c r="K102" s="121">
        <f>SUM(E102:I102)</f>
        <v>1.7999999999999999E-2</v>
      </c>
      <c r="L102" s="121"/>
      <c r="M102" s="121">
        <v>0</v>
      </c>
      <c r="N102" s="102"/>
    </row>
    <row r="103" spans="1:14" s="95" customFormat="1" ht="36" x14ac:dyDescent="0.2">
      <c r="A103" s="112"/>
      <c r="B103" s="115"/>
      <c r="C103" s="112">
        <v>55064</v>
      </c>
      <c r="D103" s="113" t="s">
        <v>480</v>
      </c>
      <c r="E103" s="121">
        <v>0</v>
      </c>
      <c r="F103" s="121"/>
      <c r="G103" s="121">
        <v>5.1282051282051308E-2</v>
      </c>
      <c r="H103" s="121"/>
      <c r="I103" s="121">
        <v>0</v>
      </c>
      <c r="J103" s="121"/>
      <c r="K103" s="121">
        <f t="shared" ref="K103:K105" si="19">SUM(E103:I103)</f>
        <v>5.1282051282051308E-2</v>
      </c>
      <c r="L103" s="121"/>
      <c r="M103" s="121">
        <v>0</v>
      </c>
      <c r="N103" s="102"/>
    </row>
    <row r="104" spans="1:14" s="95" customFormat="1" ht="36" x14ac:dyDescent="0.2">
      <c r="A104" s="112"/>
      <c r="B104" s="115"/>
      <c r="C104" s="112">
        <v>55064</v>
      </c>
      <c r="D104" s="113" t="s">
        <v>484</v>
      </c>
      <c r="E104" s="121">
        <v>0</v>
      </c>
      <c r="F104" s="121"/>
      <c r="G104" s="121">
        <v>0</v>
      </c>
      <c r="H104" s="121"/>
      <c r="I104" s="121">
        <v>5.1282051282051308E-2</v>
      </c>
      <c r="J104" s="121"/>
      <c r="K104" s="121">
        <f t="shared" si="19"/>
        <v>5.1282051282051308E-2</v>
      </c>
      <c r="L104" s="121"/>
      <c r="M104" s="121">
        <v>0</v>
      </c>
      <c r="N104" s="102"/>
    </row>
    <row r="105" spans="1:14" s="95" customFormat="1" ht="36" x14ac:dyDescent="0.2">
      <c r="A105" s="112"/>
      <c r="B105" s="115"/>
      <c r="C105" s="112">
        <v>55064</v>
      </c>
      <c r="D105" s="113" t="s">
        <v>482</v>
      </c>
      <c r="E105" s="121">
        <v>0</v>
      </c>
      <c r="F105" s="121"/>
      <c r="G105" s="121">
        <v>0</v>
      </c>
      <c r="H105" s="121"/>
      <c r="I105" s="121">
        <v>2.564102564102564E-2</v>
      </c>
      <c r="J105" s="121"/>
      <c r="K105" s="121">
        <f t="shared" si="19"/>
        <v>2.564102564102564E-2</v>
      </c>
      <c r="L105" s="121"/>
      <c r="M105" s="121">
        <v>0</v>
      </c>
      <c r="N105" s="102"/>
    </row>
    <row r="106" spans="1:14" s="95" customFormat="1" ht="24" x14ac:dyDescent="0.2">
      <c r="A106" s="112"/>
      <c r="B106" s="115"/>
      <c r="C106" s="112">
        <v>55165</v>
      </c>
      <c r="D106" s="113" t="s">
        <v>259</v>
      </c>
      <c r="E106" s="121">
        <v>0.3</v>
      </c>
      <c r="F106" s="121"/>
      <c r="G106" s="121">
        <v>0</v>
      </c>
      <c r="H106" s="121"/>
      <c r="I106" s="121">
        <v>0</v>
      </c>
      <c r="J106" s="121"/>
      <c r="K106" s="121">
        <f>SUM(E106:I106)</f>
        <v>0.3</v>
      </c>
      <c r="L106" s="121"/>
      <c r="M106" s="121">
        <v>0</v>
      </c>
      <c r="N106" s="102"/>
    </row>
    <row r="107" spans="1:14" s="95" customFormat="1" ht="12" x14ac:dyDescent="0.2">
      <c r="A107" s="114"/>
      <c r="B107" s="118" t="s">
        <v>14</v>
      </c>
      <c r="C107" s="118"/>
      <c r="D107" s="119"/>
      <c r="E107" s="122">
        <f>E108+E112+E115+E118+E125+E127+E132+E134+E136+E141+E147</f>
        <v>1.9058903096389128</v>
      </c>
      <c r="F107" s="122"/>
      <c r="G107" s="122">
        <f t="shared" ref="G107:M107" si="20">G108+G112+G115+G118+G125+G127+G132+G134+G136+G141+G147</f>
        <v>0.40635256410256415</v>
      </c>
      <c r="H107" s="122"/>
      <c r="I107" s="122">
        <f t="shared" si="20"/>
        <v>0.77707399484480444</v>
      </c>
      <c r="J107" s="122"/>
      <c r="K107" s="120">
        <f t="shared" ref="K107:K124" si="21">SUM(E107:I107)</f>
        <v>3.0893168685862813</v>
      </c>
      <c r="L107" s="120"/>
      <c r="M107" s="122">
        <f t="shared" si="20"/>
        <v>0.42778157894736846</v>
      </c>
      <c r="N107" s="102"/>
    </row>
    <row r="108" spans="1:14" s="95" customFormat="1" ht="12" x14ac:dyDescent="0.2">
      <c r="A108" s="114"/>
      <c r="B108" s="118"/>
      <c r="C108" s="118" t="s">
        <v>137</v>
      </c>
      <c r="D108" s="119"/>
      <c r="E108" s="120">
        <f>SUM(E109:E111)</f>
        <v>9.0110889935808583E-2</v>
      </c>
      <c r="F108" s="120"/>
      <c r="G108" s="120">
        <f>SUM(G109:G111)</f>
        <v>0</v>
      </c>
      <c r="H108" s="120"/>
      <c r="I108" s="120">
        <f>SUM(I109:I111)</f>
        <v>2.5000000000000001E-2</v>
      </c>
      <c r="J108" s="120"/>
      <c r="K108" s="120">
        <f>SUM(E108:I108)</f>
        <v>0.11511088993580859</v>
      </c>
      <c r="L108" s="120"/>
      <c r="M108" s="120">
        <f>SUM(M109:M111)</f>
        <v>0</v>
      </c>
      <c r="N108" s="102"/>
    </row>
    <row r="109" spans="1:14" s="95" customFormat="1" ht="24" x14ac:dyDescent="0.2">
      <c r="A109" s="112"/>
      <c r="B109" s="115"/>
      <c r="C109" s="112">
        <v>52099</v>
      </c>
      <c r="D109" s="113" t="s">
        <v>148</v>
      </c>
      <c r="E109" s="121">
        <v>7.0110889935808579E-2</v>
      </c>
      <c r="F109" s="121"/>
      <c r="G109" s="121">
        <v>0</v>
      </c>
      <c r="H109" s="121"/>
      <c r="I109" s="121">
        <v>0</v>
      </c>
      <c r="J109" s="121"/>
      <c r="K109" s="121">
        <f t="shared" ref="K109:K111" si="22">SUM(E109:I109)</f>
        <v>7.0110889935808579E-2</v>
      </c>
      <c r="L109" s="121"/>
      <c r="M109" s="121">
        <v>0</v>
      </c>
      <c r="N109" s="102"/>
    </row>
    <row r="110" spans="1:14" s="95" customFormat="1" ht="24" x14ac:dyDescent="0.2">
      <c r="A110" s="112"/>
      <c r="B110" s="115"/>
      <c r="C110" s="112">
        <v>53263</v>
      </c>
      <c r="D110" s="113" t="s">
        <v>247</v>
      </c>
      <c r="E110" s="121">
        <v>0</v>
      </c>
      <c r="F110" s="121"/>
      <c r="G110" s="121">
        <v>0</v>
      </c>
      <c r="H110" s="121"/>
      <c r="I110" s="121">
        <v>2.5000000000000001E-2</v>
      </c>
      <c r="J110" s="121"/>
      <c r="K110" s="121">
        <f t="shared" si="22"/>
        <v>2.5000000000000001E-2</v>
      </c>
      <c r="L110" s="121"/>
      <c r="M110" s="121">
        <v>0</v>
      </c>
      <c r="N110" s="102"/>
    </row>
    <row r="111" spans="1:14" s="95" customFormat="1" ht="36" x14ac:dyDescent="0.2">
      <c r="A111" s="112"/>
      <c r="B111" s="115"/>
      <c r="C111" s="112">
        <v>54417</v>
      </c>
      <c r="D111" s="113" t="s">
        <v>457</v>
      </c>
      <c r="E111" s="121">
        <v>0.02</v>
      </c>
      <c r="F111" s="121"/>
      <c r="G111" s="121">
        <v>0</v>
      </c>
      <c r="H111" s="121"/>
      <c r="I111" s="121">
        <v>0</v>
      </c>
      <c r="J111" s="121"/>
      <c r="K111" s="121">
        <f t="shared" si="22"/>
        <v>0.02</v>
      </c>
      <c r="L111" s="121"/>
      <c r="M111" s="121">
        <v>0</v>
      </c>
      <c r="N111" s="102"/>
    </row>
    <row r="112" spans="1:14" s="95" customFormat="1" ht="12" x14ac:dyDescent="0.2">
      <c r="A112" s="114"/>
      <c r="B112" s="118"/>
      <c r="C112" s="118" t="s">
        <v>112</v>
      </c>
      <c r="D112" s="119"/>
      <c r="E112" s="120">
        <f>SUM(E113:E114)</f>
        <v>0.22500000000000001</v>
      </c>
      <c r="F112" s="120"/>
      <c r="G112" s="120">
        <f t="shared" ref="G112:M112" si="23">SUM(G113:G114)</f>
        <v>0</v>
      </c>
      <c r="H112" s="120"/>
      <c r="I112" s="120">
        <f>SUM(I113:I114)</f>
        <v>0.222222</v>
      </c>
      <c r="J112" s="120"/>
      <c r="K112" s="120">
        <f>SUM(E112:I112)</f>
        <v>0.44722200000000001</v>
      </c>
      <c r="L112" s="120"/>
      <c r="M112" s="120">
        <f t="shared" si="23"/>
        <v>0</v>
      </c>
      <c r="N112" s="102"/>
    </row>
    <row r="113" spans="1:14" s="95" customFormat="1" ht="36" x14ac:dyDescent="0.2">
      <c r="A113" s="112"/>
      <c r="B113" s="115"/>
      <c r="C113" s="112">
        <v>54234</v>
      </c>
      <c r="D113" s="113" t="s">
        <v>260</v>
      </c>
      <c r="E113" s="121">
        <v>0</v>
      </c>
      <c r="F113" s="121"/>
      <c r="G113" s="121">
        <v>0</v>
      </c>
      <c r="H113" s="121"/>
      <c r="I113" s="121">
        <v>0.222222</v>
      </c>
      <c r="J113" s="121"/>
      <c r="K113" s="121">
        <f t="shared" si="21"/>
        <v>0.222222</v>
      </c>
      <c r="L113" s="121"/>
      <c r="M113" s="121">
        <v>0</v>
      </c>
      <c r="N113" s="102"/>
    </row>
    <row r="114" spans="1:14" s="95" customFormat="1" ht="12" x14ac:dyDescent="0.2">
      <c r="A114" s="112"/>
      <c r="B114" s="115"/>
      <c r="C114" s="112">
        <v>55312</v>
      </c>
      <c r="D114" s="113" t="s">
        <v>154</v>
      </c>
      <c r="E114" s="121">
        <v>0.22500000000000001</v>
      </c>
      <c r="F114" s="121"/>
      <c r="G114" s="121">
        <v>0</v>
      </c>
      <c r="H114" s="121"/>
      <c r="I114" s="121">
        <v>0</v>
      </c>
      <c r="J114" s="121"/>
      <c r="K114" s="121">
        <f t="shared" si="21"/>
        <v>0.22500000000000001</v>
      </c>
      <c r="L114" s="121"/>
      <c r="M114" s="121">
        <v>0</v>
      </c>
      <c r="N114" s="102"/>
    </row>
    <row r="115" spans="1:14" s="95" customFormat="1" ht="12" x14ac:dyDescent="0.2">
      <c r="A115" s="112"/>
      <c r="B115" s="115"/>
      <c r="C115" s="118" t="s">
        <v>113</v>
      </c>
      <c r="D115" s="113"/>
      <c r="E115" s="120">
        <f>SUM(E116:E117)</f>
        <v>2.1000000000000001E-2</v>
      </c>
      <c r="F115" s="120"/>
      <c r="G115" s="120">
        <f>SUM(G116:G117)</f>
        <v>0</v>
      </c>
      <c r="H115" s="120"/>
      <c r="I115" s="120">
        <f>SUM(I116:I117)</f>
        <v>1.2973389743589729E-3</v>
      </c>
      <c r="J115" s="120"/>
      <c r="K115" s="120">
        <f>SUM(E115:I115)</f>
        <v>2.2297338974358975E-2</v>
      </c>
      <c r="L115" s="120"/>
      <c r="M115" s="120">
        <f>SUM(M116:M117)</f>
        <v>0</v>
      </c>
      <c r="N115" s="102"/>
    </row>
    <row r="116" spans="1:14" s="95" customFormat="1" ht="48" x14ac:dyDescent="0.2">
      <c r="A116" s="112"/>
      <c r="B116" s="115"/>
      <c r="C116" s="112">
        <v>52041</v>
      </c>
      <c r="D116" s="113" t="s">
        <v>477</v>
      </c>
      <c r="E116" s="121">
        <v>0</v>
      </c>
      <c r="F116" s="121"/>
      <c r="G116" s="121">
        <v>0</v>
      </c>
      <c r="H116" s="121"/>
      <c r="I116" s="121">
        <v>1.2973389743589729E-3</v>
      </c>
      <c r="J116" s="121"/>
      <c r="K116" s="121">
        <f t="shared" si="21"/>
        <v>1.2973389743589729E-3</v>
      </c>
      <c r="L116" s="121"/>
      <c r="M116" s="121">
        <v>0</v>
      </c>
      <c r="N116" s="102"/>
    </row>
    <row r="117" spans="1:14" s="95" customFormat="1" ht="24" x14ac:dyDescent="0.2">
      <c r="A117" s="112"/>
      <c r="B117" s="115"/>
      <c r="C117" s="112">
        <v>55208</v>
      </c>
      <c r="D117" s="113" t="s">
        <v>456</v>
      </c>
      <c r="E117" s="121">
        <v>2.1000000000000001E-2</v>
      </c>
      <c r="F117" s="121"/>
      <c r="G117" s="121">
        <v>0</v>
      </c>
      <c r="H117" s="121"/>
      <c r="I117" s="121">
        <v>0</v>
      </c>
      <c r="J117" s="121"/>
      <c r="K117" s="121">
        <f t="shared" si="21"/>
        <v>2.1000000000000001E-2</v>
      </c>
      <c r="L117" s="121"/>
      <c r="M117" s="121">
        <v>0</v>
      </c>
      <c r="N117" s="102"/>
    </row>
    <row r="118" spans="1:14" s="95" customFormat="1" ht="12" x14ac:dyDescent="0.2">
      <c r="A118" s="112"/>
      <c r="B118" s="115"/>
      <c r="C118" s="118" t="s">
        <v>114</v>
      </c>
      <c r="D118" s="113"/>
      <c r="E118" s="120">
        <f>SUM(E119:E124)</f>
        <v>0.35909736842105267</v>
      </c>
      <c r="F118" s="120"/>
      <c r="G118" s="120">
        <f t="shared" ref="G118:I118" si="24">SUM(G119:G124)</f>
        <v>6.2500000000000014E-2</v>
      </c>
      <c r="H118" s="120"/>
      <c r="I118" s="120">
        <f t="shared" si="24"/>
        <v>0</v>
      </c>
      <c r="J118" s="120"/>
      <c r="K118" s="120">
        <f t="shared" si="21"/>
        <v>0.42159736842105267</v>
      </c>
      <c r="L118" s="120"/>
      <c r="M118" s="120">
        <f>SUM(M119:M124)</f>
        <v>0.31264999999999998</v>
      </c>
      <c r="N118" s="102"/>
    </row>
    <row r="119" spans="1:14" s="95" customFormat="1" ht="36" x14ac:dyDescent="0.2">
      <c r="A119" s="112"/>
      <c r="B119" s="115"/>
      <c r="C119" s="112">
        <v>37909</v>
      </c>
      <c r="D119" s="113" t="s">
        <v>250</v>
      </c>
      <c r="E119" s="121">
        <v>0</v>
      </c>
      <c r="F119" s="121"/>
      <c r="G119" s="121">
        <v>6.2500000000000014E-2</v>
      </c>
      <c r="H119" s="121"/>
      <c r="I119" s="121">
        <v>0</v>
      </c>
      <c r="J119" s="121"/>
      <c r="K119" s="121">
        <f t="shared" si="21"/>
        <v>6.2500000000000014E-2</v>
      </c>
      <c r="L119" s="121"/>
      <c r="M119" s="121">
        <v>6.2500000000000014E-2</v>
      </c>
      <c r="N119" s="102"/>
    </row>
    <row r="120" spans="1:14" s="95" customFormat="1" ht="24" x14ac:dyDescent="0.2">
      <c r="A120" s="112"/>
      <c r="B120" s="115"/>
      <c r="C120" s="112">
        <v>37909</v>
      </c>
      <c r="D120" s="113" t="s">
        <v>248</v>
      </c>
      <c r="E120" s="121">
        <v>0.18820300000000001</v>
      </c>
      <c r="F120" s="121"/>
      <c r="G120" s="121">
        <v>0</v>
      </c>
      <c r="H120" s="121"/>
      <c r="I120" s="121">
        <v>0</v>
      </c>
      <c r="J120" s="121"/>
      <c r="K120" s="121">
        <f t="shared" si="21"/>
        <v>0.18820300000000001</v>
      </c>
      <c r="L120" s="121"/>
      <c r="M120" s="121">
        <v>0.18820300000000001</v>
      </c>
      <c r="N120" s="102"/>
    </row>
    <row r="121" spans="1:14" s="95" customFormat="1" ht="36" x14ac:dyDescent="0.2">
      <c r="A121" s="112"/>
      <c r="B121" s="115"/>
      <c r="C121" s="112">
        <v>44934</v>
      </c>
      <c r="D121" s="113" t="s">
        <v>485</v>
      </c>
      <c r="E121" s="121">
        <v>0.03</v>
      </c>
      <c r="F121" s="121"/>
      <c r="G121" s="121">
        <v>0</v>
      </c>
      <c r="H121" s="121"/>
      <c r="I121" s="121">
        <v>0</v>
      </c>
      <c r="J121" s="121"/>
      <c r="K121" s="121">
        <f t="shared" si="21"/>
        <v>0.03</v>
      </c>
      <c r="L121" s="121"/>
      <c r="M121" s="121">
        <v>0</v>
      </c>
      <c r="N121" s="102"/>
    </row>
    <row r="122" spans="1:14" s="95" customFormat="1" ht="24" x14ac:dyDescent="0.2">
      <c r="A122" s="112"/>
      <c r="B122" s="115"/>
      <c r="C122" s="112">
        <v>46920</v>
      </c>
      <c r="D122" s="113" t="s">
        <v>249</v>
      </c>
      <c r="E122" s="121">
        <v>6.1947000000000002E-2</v>
      </c>
      <c r="F122" s="121"/>
      <c r="G122" s="121">
        <v>0</v>
      </c>
      <c r="H122" s="121"/>
      <c r="I122" s="121">
        <v>0</v>
      </c>
      <c r="J122" s="121"/>
      <c r="K122" s="121">
        <f t="shared" si="21"/>
        <v>6.1947000000000002E-2</v>
      </c>
      <c r="L122" s="121"/>
      <c r="M122" s="121">
        <v>6.1947000000000002E-2</v>
      </c>
      <c r="N122" s="102"/>
    </row>
    <row r="123" spans="1:14" s="95" customFormat="1" ht="36" x14ac:dyDescent="0.2">
      <c r="A123" s="112"/>
      <c r="B123" s="115"/>
      <c r="C123" s="112">
        <v>54391</v>
      </c>
      <c r="D123" s="113" t="s">
        <v>478</v>
      </c>
      <c r="E123" s="121">
        <v>3.9473684210526317E-3</v>
      </c>
      <c r="F123" s="121"/>
      <c r="G123" s="121">
        <v>0</v>
      </c>
      <c r="H123" s="121"/>
      <c r="I123" s="121">
        <v>0</v>
      </c>
      <c r="J123" s="121"/>
      <c r="K123" s="121">
        <f t="shared" si="21"/>
        <v>3.9473684210526317E-3</v>
      </c>
      <c r="L123" s="121"/>
      <c r="M123" s="121">
        <v>0</v>
      </c>
      <c r="N123" s="102"/>
    </row>
    <row r="124" spans="1:14" s="95" customFormat="1" ht="24" x14ac:dyDescent="0.2">
      <c r="A124" s="112"/>
      <c r="B124" s="115"/>
      <c r="C124" s="112">
        <v>55122</v>
      </c>
      <c r="D124" s="113" t="s">
        <v>262</v>
      </c>
      <c r="E124" s="121">
        <v>7.4999999999999997E-2</v>
      </c>
      <c r="F124" s="121"/>
      <c r="G124" s="121">
        <v>0</v>
      </c>
      <c r="H124" s="121"/>
      <c r="I124" s="121">
        <v>0</v>
      </c>
      <c r="J124" s="121"/>
      <c r="K124" s="121">
        <f t="shared" si="21"/>
        <v>7.4999999999999997E-2</v>
      </c>
      <c r="L124" s="121"/>
      <c r="M124" s="121">
        <v>0</v>
      </c>
      <c r="N124" s="102"/>
    </row>
    <row r="125" spans="1:14" s="95" customFormat="1" ht="12" x14ac:dyDescent="0.2">
      <c r="A125" s="114"/>
      <c r="B125" s="118"/>
      <c r="C125" s="118" t="s">
        <v>127</v>
      </c>
      <c r="D125" s="119"/>
      <c r="E125" s="120">
        <f>SUM(E126:E126)</f>
        <v>0</v>
      </c>
      <c r="F125" s="120"/>
      <c r="G125" s="120">
        <f>SUM(G126:G126)</f>
        <v>0</v>
      </c>
      <c r="H125" s="120"/>
      <c r="I125" s="120">
        <f>SUM(I126:I126)</f>
        <v>5.2631578947368446E-2</v>
      </c>
      <c r="J125" s="120"/>
      <c r="K125" s="120">
        <f>SUM(E125:I125)</f>
        <v>5.2631578947368446E-2</v>
      </c>
      <c r="L125" s="120"/>
      <c r="M125" s="120">
        <f>SUM(M126:M126)</f>
        <v>5.2631578947368446E-2</v>
      </c>
      <c r="N125" s="102"/>
    </row>
    <row r="126" spans="1:14" s="95" customFormat="1" ht="36" x14ac:dyDescent="0.2">
      <c r="A126" s="114"/>
      <c r="B126" s="118"/>
      <c r="C126" s="112">
        <v>54079</v>
      </c>
      <c r="D126" s="113" t="s">
        <v>252</v>
      </c>
      <c r="E126" s="121">
        <v>0</v>
      </c>
      <c r="F126" s="121"/>
      <c r="G126" s="121">
        <v>0</v>
      </c>
      <c r="H126" s="121"/>
      <c r="I126" s="121">
        <v>5.2631578947368446E-2</v>
      </c>
      <c r="J126" s="121"/>
      <c r="K126" s="121">
        <f>SUM(E126:I126)</f>
        <v>5.2631578947368446E-2</v>
      </c>
      <c r="L126" s="121"/>
      <c r="M126" s="121">
        <v>5.2631578947368446E-2</v>
      </c>
      <c r="N126" s="102"/>
    </row>
    <row r="127" spans="1:14" s="95" customFormat="1" ht="12" x14ac:dyDescent="0.2">
      <c r="A127" s="114"/>
      <c r="B127" s="118"/>
      <c r="C127" s="118" t="s">
        <v>115</v>
      </c>
      <c r="D127" s="119"/>
      <c r="E127" s="120">
        <f>SUM(E128:E131)</f>
        <v>0.23250000000000001</v>
      </c>
      <c r="F127" s="120"/>
      <c r="G127" s="120">
        <f>SUM(G128:G131)</f>
        <v>0.17125000000000001</v>
      </c>
      <c r="H127" s="120"/>
      <c r="I127" s="120">
        <f>SUM(I128:I131)</f>
        <v>0</v>
      </c>
      <c r="J127" s="120"/>
      <c r="K127" s="120">
        <f>SUM(E127:I127)</f>
        <v>0.40375000000000005</v>
      </c>
      <c r="L127" s="120"/>
      <c r="M127" s="120">
        <f>SUM(M128:M131)</f>
        <v>0</v>
      </c>
      <c r="N127" s="102"/>
    </row>
    <row r="128" spans="1:14" s="95" customFormat="1" ht="24" x14ac:dyDescent="0.2">
      <c r="A128" s="112"/>
      <c r="B128" s="115"/>
      <c r="C128" s="112">
        <v>52011</v>
      </c>
      <c r="D128" s="113" t="s">
        <v>264</v>
      </c>
      <c r="E128" s="121">
        <v>0</v>
      </c>
      <c r="F128" s="121"/>
      <c r="G128" s="121">
        <v>0.08</v>
      </c>
      <c r="H128" s="121"/>
      <c r="I128" s="121">
        <v>0</v>
      </c>
      <c r="J128" s="121"/>
      <c r="K128" s="121">
        <f t="shared" ref="K128:K133" si="25">SUM(E128:I128)</f>
        <v>0.08</v>
      </c>
      <c r="L128" s="121"/>
      <c r="M128" s="121">
        <v>0</v>
      </c>
      <c r="N128" s="102"/>
    </row>
    <row r="129" spans="1:14" s="95" customFormat="1" ht="36" x14ac:dyDescent="0.2">
      <c r="A129" s="112"/>
      <c r="B129" s="115"/>
      <c r="C129" s="112">
        <v>53177</v>
      </c>
      <c r="D129" s="113" t="s">
        <v>265</v>
      </c>
      <c r="E129" s="121">
        <v>0</v>
      </c>
      <c r="F129" s="121"/>
      <c r="G129" s="121">
        <v>0.08</v>
      </c>
      <c r="H129" s="121"/>
      <c r="I129" s="121">
        <v>0</v>
      </c>
      <c r="J129" s="121"/>
      <c r="K129" s="121">
        <f t="shared" si="25"/>
        <v>0.08</v>
      </c>
      <c r="L129" s="121"/>
      <c r="M129" s="121">
        <v>0</v>
      </c>
      <c r="N129" s="102"/>
    </row>
    <row r="130" spans="1:14" s="95" customFormat="1" ht="24" x14ac:dyDescent="0.2">
      <c r="A130" s="112"/>
      <c r="B130" s="115"/>
      <c r="C130" s="112">
        <v>55004</v>
      </c>
      <c r="D130" s="113" t="s">
        <v>243</v>
      </c>
      <c r="E130" s="121">
        <v>7.4999999999999997E-3</v>
      </c>
      <c r="F130" s="121"/>
      <c r="G130" s="121">
        <v>1.125E-2</v>
      </c>
      <c r="H130" s="121"/>
      <c r="I130" s="121">
        <v>0</v>
      </c>
      <c r="J130" s="121"/>
      <c r="K130" s="121">
        <f t="shared" si="25"/>
        <v>1.8749999999999999E-2</v>
      </c>
      <c r="L130" s="121"/>
      <c r="M130" s="121">
        <v>0</v>
      </c>
      <c r="N130" s="102"/>
    </row>
    <row r="131" spans="1:14" s="95" customFormat="1" ht="12" x14ac:dyDescent="0.2">
      <c r="A131" s="112"/>
      <c r="B131" s="115"/>
      <c r="C131" s="112">
        <v>55323</v>
      </c>
      <c r="D131" s="113" t="s">
        <v>155</v>
      </c>
      <c r="E131" s="121">
        <v>0.22500000000000001</v>
      </c>
      <c r="F131" s="121"/>
      <c r="G131" s="121">
        <v>0</v>
      </c>
      <c r="H131" s="121"/>
      <c r="I131" s="121">
        <v>0</v>
      </c>
      <c r="J131" s="121"/>
      <c r="K131" s="121">
        <f t="shared" si="25"/>
        <v>0.22500000000000001</v>
      </c>
      <c r="L131" s="121"/>
      <c r="M131" s="121">
        <v>0</v>
      </c>
      <c r="N131" s="102"/>
    </row>
    <row r="132" spans="1:14" s="95" customFormat="1" ht="12" x14ac:dyDescent="0.2">
      <c r="A132" s="112"/>
      <c r="B132" s="115"/>
      <c r="C132" s="118" t="s">
        <v>129</v>
      </c>
      <c r="D132" s="119"/>
      <c r="E132" s="120">
        <f>SUM(E133:E133)</f>
        <v>5.1282051282051308E-2</v>
      </c>
      <c r="F132" s="120"/>
      <c r="G132" s="120">
        <f>SUM(G133:G133)</f>
        <v>1.2820512820512827E-2</v>
      </c>
      <c r="H132" s="120"/>
      <c r="I132" s="120">
        <f>SUM(I133:I133)</f>
        <v>2.4000000000000011E-2</v>
      </c>
      <c r="J132" s="120"/>
      <c r="K132" s="120">
        <f>SUM(E132:I132)</f>
        <v>8.8102564102564146E-2</v>
      </c>
      <c r="L132" s="120"/>
      <c r="M132" s="120">
        <f>SUM(M133:M133)</f>
        <v>0</v>
      </c>
      <c r="N132" s="102"/>
    </row>
    <row r="133" spans="1:14" s="95" customFormat="1" ht="12" x14ac:dyDescent="0.2">
      <c r="A133" s="112"/>
      <c r="B133" s="115"/>
      <c r="C133" s="112">
        <v>54055</v>
      </c>
      <c r="D133" s="113" t="s">
        <v>151</v>
      </c>
      <c r="E133" s="121">
        <v>5.1282051282051308E-2</v>
      </c>
      <c r="F133" s="121"/>
      <c r="G133" s="121">
        <v>1.2820512820512827E-2</v>
      </c>
      <c r="H133" s="121"/>
      <c r="I133" s="121">
        <v>2.4000000000000011E-2</v>
      </c>
      <c r="J133" s="121"/>
      <c r="K133" s="121">
        <f t="shared" si="25"/>
        <v>8.8102564102564146E-2</v>
      </c>
      <c r="L133" s="121"/>
      <c r="M133" s="121">
        <v>0</v>
      </c>
      <c r="N133" s="102"/>
    </row>
    <row r="134" spans="1:14" s="95" customFormat="1" ht="12" x14ac:dyDescent="0.2">
      <c r="A134" s="112"/>
      <c r="B134" s="115"/>
      <c r="C134" s="118" t="s">
        <v>131</v>
      </c>
      <c r="D134" s="119"/>
      <c r="E134" s="120">
        <f>SUM(E135:E135)</f>
        <v>4.1399999999999999E-2</v>
      </c>
      <c r="F134" s="120"/>
      <c r="G134" s="120">
        <f>SUM(G135:G135)</f>
        <v>0</v>
      </c>
      <c r="H134" s="120"/>
      <c r="I134" s="120">
        <f>SUM(I135:I135)</f>
        <v>0</v>
      </c>
      <c r="J134" s="120"/>
      <c r="K134" s="120">
        <f>SUM(E134:I134)</f>
        <v>4.1399999999999999E-2</v>
      </c>
      <c r="L134" s="120"/>
      <c r="M134" s="120">
        <f>SUM(M135:M135)</f>
        <v>0</v>
      </c>
      <c r="N134" s="102"/>
    </row>
    <row r="135" spans="1:14" s="95" customFormat="1" ht="60" x14ac:dyDescent="0.2">
      <c r="A135" s="112"/>
      <c r="B135" s="115"/>
      <c r="C135" s="112">
        <v>54111</v>
      </c>
      <c r="D135" s="113" t="s">
        <v>479</v>
      </c>
      <c r="E135" s="121">
        <v>4.1399999999999999E-2</v>
      </c>
      <c r="F135" s="121"/>
      <c r="G135" s="121">
        <v>0</v>
      </c>
      <c r="H135" s="121"/>
      <c r="I135" s="121">
        <v>0</v>
      </c>
      <c r="J135" s="121"/>
      <c r="K135" s="121">
        <f>SUM(E135:I135)</f>
        <v>4.1399999999999999E-2</v>
      </c>
      <c r="L135" s="121"/>
      <c r="M135" s="121">
        <v>0</v>
      </c>
      <c r="N135" s="102"/>
    </row>
    <row r="136" spans="1:14" s="95" customFormat="1" ht="12" x14ac:dyDescent="0.2">
      <c r="A136" s="112"/>
      <c r="B136" s="115"/>
      <c r="C136" s="118" t="s">
        <v>116</v>
      </c>
      <c r="D136" s="119"/>
      <c r="E136" s="120">
        <f>SUM(E137:E140)</f>
        <v>0.31</v>
      </c>
      <c r="F136" s="120"/>
      <c r="G136" s="120">
        <f>SUM(G137:G140)</f>
        <v>6.8500000000000005E-2</v>
      </c>
      <c r="H136" s="120"/>
      <c r="I136" s="120">
        <f>SUM(I137:I140)</f>
        <v>0.375</v>
      </c>
      <c r="J136" s="120"/>
      <c r="K136" s="120">
        <f>SUM(E136:I136)</f>
        <v>0.75350000000000006</v>
      </c>
      <c r="L136" s="120"/>
      <c r="M136" s="120">
        <f>SUM(M137:M140)</f>
        <v>6.25E-2</v>
      </c>
      <c r="N136" s="102"/>
    </row>
    <row r="137" spans="1:14" s="95" customFormat="1" ht="24" x14ac:dyDescent="0.2">
      <c r="A137" s="112"/>
      <c r="B137" s="115"/>
      <c r="C137" s="112">
        <v>54144</v>
      </c>
      <c r="D137" s="113" t="s">
        <v>254</v>
      </c>
      <c r="E137" s="121">
        <v>0.06</v>
      </c>
      <c r="F137" s="121"/>
      <c r="G137" s="121">
        <v>0</v>
      </c>
      <c r="H137" s="121"/>
      <c r="I137" s="121">
        <v>0</v>
      </c>
      <c r="J137" s="121"/>
      <c r="K137" s="121">
        <f t="shared" ref="K137:K140" si="26">SUM(E137:I137)</f>
        <v>0.06</v>
      </c>
      <c r="L137" s="121"/>
      <c r="M137" s="121">
        <v>0</v>
      </c>
      <c r="N137" s="102"/>
    </row>
    <row r="138" spans="1:14" s="95" customFormat="1" ht="24" x14ac:dyDescent="0.2">
      <c r="A138" s="112"/>
      <c r="B138" s="115"/>
      <c r="C138" s="112">
        <v>55121</v>
      </c>
      <c r="D138" s="113" t="s">
        <v>270</v>
      </c>
      <c r="E138" s="121">
        <v>0</v>
      </c>
      <c r="F138" s="121"/>
      <c r="G138" s="121">
        <v>6.8500000000000005E-2</v>
      </c>
      <c r="H138" s="121"/>
      <c r="I138" s="121">
        <v>0</v>
      </c>
      <c r="J138" s="121"/>
      <c r="K138" s="121">
        <f t="shared" si="26"/>
        <v>6.8500000000000005E-2</v>
      </c>
      <c r="L138" s="121"/>
      <c r="M138" s="121">
        <v>0</v>
      </c>
      <c r="N138" s="102"/>
    </row>
    <row r="139" spans="1:14" s="95" customFormat="1" ht="36" x14ac:dyDescent="0.2">
      <c r="A139" s="112"/>
      <c r="B139" s="115"/>
      <c r="C139" s="112">
        <v>55174</v>
      </c>
      <c r="D139" s="113" t="s">
        <v>255</v>
      </c>
      <c r="E139" s="121">
        <v>0.25</v>
      </c>
      <c r="F139" s="121"/>
      <c r="G139" s="121">
        <v>0</v>
      </c>
      <c r="H139" s="121"/>
      <c r="I139" s="121">
        <v>0</v>
      </c>
      <c r="J139" s="121"/>
      <c r="K139" s="121">
        <f t="shared" si="26"/>
        <v>0.25</v>
      </c>
      <c r="L139" s="121"/>
      <c r="M139" s="121">
        <v>0</v>
      </c>
      <c r="N139" s="102"/>
    </row>
    <row r="140" spans="1:14" s="95" customFormat="1" ht="24" x14ac:dyDescent="0.2">
      <c r="A140" s="112"/>
      <c r="B140" s="115"/>
      <c r="C140" s="112">
        <v>55242</v>
      </c>
      <c r="D140" s="113" t="s">
        <v>256</v>
      </c>
      <c r="E140" s="121">
        <v>0</v>
      </c>
      <c r="F140" s="121"/>
      <c r="G140" s="121">
        <v>0</v>
      </c>
      <c r="H140" s="121"/>
      <c r="I140" s="121">
        <v>0.375</v>
      </c>
      <c r="J140" s="121"/>
      <c r="K140" s="121">
        <f t="shared" si="26"/>
        <v>0.375</v>
      </c>
      <c r="L140" s="121"/>
      <c r="M140" s="121">
        <v>6.25E-2</v>
      </c>
      <c r="N140" s="102"/>
    </row>
    <row r="141" spans="1:14" s="95" customFormat="1" ht="12" x14ac:dyDescent="0.2">
      <c r="A141" s="112"/>
      <c r="B141" s="115"/>
      <c r="C141" s="118" t="s">
        <v>125</v>
      </c>
      <c r="D141" s="119"/>
      <c r="E141" s="120">
        <f>SUM(E142:E146)</f>
        <v>0.5575</v>
      </c>
      <c r="F141" s="120"/>
      <c r="G141" s="120">
        <f>SUM(G142:G146)</f>
        <v>0.04</v>
      </c>
      <c r="H141" s="120"/>
      <c r="I141" s="120">
        <f>SUM(I142:I146)</f>
        <v>0</v>
      </c>
      <c r="J141" s="120"/>
      <c r="K141" s="120">
        <f>SUM(E141:I141)</f>
        <v>0.59750000000000003</v>
      </c>
      <c r="L141" s="120"/>
      <c r="M141" s="120">
        <f>SUM(M142:M146)</f>
        <v>0</v>
      </c>
      <c r="N141" s="102"/>
    </row>
    <row r="142" spans="1:14" s="95" customFormat="1" ht="36" x14ac:dyDescent="0.2">
      <c r="A142" s="112"/>
      <c r="B142" s="115"/>
      <c r="C142" s="112">
        <v>48335</v>
      </c>
      <c r="D142" s="113" t="s">
        <v>267</v>
      </c>
      <c r="E142" s="121">
        <v>0</v>
      </c>
      <c r="F142" s="121"/>
      <c r="G142" s="121">
        <v>0.04</v>
      </c>
      <c r="H142" s="121"/>
      <c r="I142" s="121">
        <v>0</v>
      </c>
      <c r="J142" s="121"/>
      <c r="K142" s="121">
        <f t="shared" ref="K142:K146" si="27">SUM(E142:I142)</f>
        <v>0.04</v>
      </c>
      <c r="L142" s="121"/>
      <c r="M142" s="121">
        <v>0</v>
      </c>
      <c r="N142" s="102"/>
    </row>
    <row r="143" spans="1:14" s="95" customFormat="1" ht="12" x14ac:dyDescent="0.2">
      <c r="A143" s="112"/>
      <c r="B143" s="115"/>
      <c r="C143" s="112">
        <v>51257</v>
      </c>
      <c r="D143" s="113" t="s">
        <v>458</v>
      </c>
      <c r="E143" s="121">
        <v>0.2</v>
      </c>
      <c r="F143" s="121"/>
      <c r="G143" s="121">
        <v>0</v>
      </c>
      <c r="H143" s="121"/>
      <c r="I143" s="121">
        <v>0</v>
      </c>
      <c r="J143" s="121"/>
      <c r="K143" s="121">
        <f t="shared" si="27"/>
        <v>0.2</v>
      </c>
      <c r="L143" s="121"/>
      <c r="M143" s="121">
        <v>0</v>
      </c>
      <c r="N143" s="102"/>
    </row>
    <row r="144" spans="1:14" s="95" customFormat="1" ht="24" x14ac:dyDescent="0.2">
      <c r="A144" s="112"/>
      <c r="B144" s="115"/>
      <c r="C144" s="112">
        <v>52137</v>
      </c>
      <c r="D144" s="113" t="s">
        <v>268</v>
      </c>
      <c r="E144" s="121">
        <v>0.04</v>
      </c>
      <c r="F144" s="121"/>
      <c r="G144" s="121">
        <v>0</v>
      </c>
      <c r="H144" s="121"/>
      <c r="I144" s="121">
        <v>0</v>
      </c>
      <c r="J144" s="121"/>
      <c r="K144" s="121">
        <f t="shared" si="27"/>
        <v>0.04</v>
      </c>
      <c r="L144" s="121"/>
      <c r="M144" s="121">
        <v>0</v>
      </c>
      <c r="N144" s="102"/>
    </row>
    <row r="145" spans="1:14" s="95" customFormat="1" ht="12" x14ac:dyDescent="0.2">
      <c r="A145" s="112"/>
      <c r="B145" s="115"/>
      <c r="C145" s="112">
        <v>55118</v>
      </c>
      <c r="D145" s="113" t="s">
        <v>152</v>
      </c>
      <c r="E145" s="121">
        <v>0.25</v>
      </c>
      <c r="F145" s="121"/>
      <c r="G145" s="121">
        <v>0</v>
      </c>
      <c r="H145" s="121"/>
      <c r="I145" s="121">
        <v>0</v>
      </c>
      <c r="J145" s="121"/>
      <c r="K145" s="121">
        <f t="shared" si="27"/>
        <v>0.25</v>
      </c>
      <c r="L145" s="121"/>
      <c r="M145" s="121">
        <v>0</v>
      </c>
      <c r="N145" s="102"/>
    </row>
    <row r="146" spans="1:14" s="95" customFormat="1" ht="24" x14ac:dyDescent="0.2">
      <c r="A146" s="112"/>
      <c r="B146" s="115"/>
      <c r="C146" s="112">
        <v>55329</v>
      </c>
      <c r="D146" s="113" t="s">
        <v>271</v>
      </c>
      <c r="E146" s="121">
        <v>6.7500000000000004E-2</v>
      </c>
      <c r="F146" s="121"/>
      <c r="G146" s="121">
        <v>0</v>
      </c>
      <c r="H146" s="121"/>
      <c r="I146" s="121">
        <v>0</v>
      </c>
      <c r="J146" s="121"/>
      <c r="K146" s="121">
        <f t="shared" si="27"/>
        <v>6.7500000000000004E-2</v>
      </c>
      <c r="L146" s="121"/>
      <c r="M146" s="121">
        <v>0</v>
      </c>
      <c r="N146" s="102"/>
    </row>
    <row r="147" spans="1:14" s="95" customFormat="1" ht="12" x14ac:dyDescent="0.2">
      <c r="A147" s="112"/>
      <c r="B147" s="115"/>
      <c r="C147" s="118" t="s">
        <v>126</v>
      </c>
      <c r="D147" s="119"/>
      <c r="E147" s="120">
        <f>SUM(E148:E151)</f>
        <v>1.7999999999999999E-2</v>
      </c>
      <c r="F147" s="120"/>
      <c r="G147" s="120">
        <f>SUM(G148:G151)</f>
        <v>5.1282051282051308E-2</v>
      </c>
      <c r="H147" s="120"/>
      <c r="I147" s="120">
        <f>SUM(I148:I151)</f>
        <v>7.6923076923076955E-2</v>
      </c>
      <c r="J147" s="120"/>
      <c r="K147" s="120">
        <f>SUM(E147:I147)</f>
        <v>0.14620512820512827</v>
      </c>
      <c r="L147" s="120"/>
      <c r="M147" s="120">
        <f>SUM(M148:M151)</f>
        <v>0</v>
      </c>
      <c r="N147" s="102"/>
    </row>
    <row r="148" spans="1:14" s="95" customFormat="1" ht="24" x14ac:dyDescent="0.2">
      <c r="A148" s="112"/>
      <c r="B148" s="115"/>
      <c r="C148" s="112">
        <v>53148</v>
      </c>
      <c r="D148" s="113" t="s">
        <v>246</v>
      </c>
      <c r="E148" s="121">
        <v>1.7999999999999999E-2</v>
      </c>
      <c r="F148" s="121"/>
      <c r="G148" s="121">
        <v>0</v>
      </c>
      <c r="H148" s="121"/>
      <c r="I148" s="121">
        <v>0</v>
      </c>
      <c r="J148" s="121"/>
      <c r="K148" s="121">
        <f t="shared" ref="K148:K151" si="28">SUM(E148:I148)</f>
        <v>1.7999999999999999E-2</v>
      </c>
      <c r="L148" s="121"/>
      <c r="M148" s="121">
        <v>0</v>
      </c>
      <c r="N148" s="102"/>
    </row>
    <row r="149" spans="1:14" s="95" customFormat="1" ht="36" x14ac:dyDescent="0.2">
      <c r="A149" s="112"/>
      <c r="B149" s="115"/>
      <c r="C149" s="112">
        <v>55064</v>
      </c>
      <c r="D149" s="113" t="s">
        <v>480</v>
      </c>
      <c r="E149" s="121">
        <v>0</v>
      </c>
      <c r="F149" s="121"/>
      <c r="G149" s="121">
        <v>5.1282051282051308E-2</v>
      </c>
      <c r="H149" s="121"/>
      <c r="I149" s="121">
        <v>0</v>
      </c>
      <c r="J149" s="121"/>
      <c r="K149" s="121">
        <f t="shared" si="28"/>
        <v>5.1282051282051308E-2</v>
      </c>
      <c r="L149" s="121"/>
      <c r="M149" s="121">
        <v>0</v>
      </c>
      <c r="N149" s="102"/>
    </row>
    <row r="150" spans="1:14" s="95" customFormat="1" ht="36" x14ac:dyDescent="0.2">
      <c r="A150" s="112"/>
      <c r="B150" s="115"/>
      <c r="C150" s="112">
        <v>55064</v>
      </c>
      <c r="D150" s="113" t="s">
        <v>484</v>
      </c>
      <c r="E150" s="121">
        <v>0</v>
      </c>
      <c r="F150" s="121"/>
      <c r="G150" s="121">
        <v>0</v>
      </c>
      <c r="H150" s="121"/>
      <c r="I150" s="121">
        <v>5.1282051282051308E-2</v>
      </c>
      <c r="J150" s="121"/>
      <c r="K150" s="121">
        <f t="shared" si="28"/>
        <v>5.1282051282051308E-2</v>
      </c>
      <c r="L150" s="121"/>
      <c r="M150" s="121">
        <v>0</v>
      </c>
      <c r="N150" s="102"/>
    </row>
    <row r="151" spans="1:14" s="95" customFormat="1" ht="36" x14ac:dyDescent="0.2">
      <c r="A151" s="112"/>
      <c r="B151" s="115"/>
      <c r="C151" s="112">
        <v>55064</v>
      </c>
      <c r="D151" s="113" t="s">
        <v>482</v>
      </c>
      <c r="E151" s="121">
        <v>0</v>
      </c>
      <c r="F151" s="121"/>
      <c r="G151" s="121">
        <v>0</v>
      </c>
      <c r="H151" s="121"/>
      <c r="I151" s="121">
        <v>2.564102564102564E-2</v>
      </c>
      <c r="J151" s="121"/>
      <c r="K151" s="121">
        <f t="shared" si="28"/>
        <v>2.564102564102564E-2</v>
      </c>
      <c r="L151" s="121"/>
      <c r="M151" s="121">
        <v>0</v>
      </c>
      <c r="N151" s="102"/>
    </row>
    <row r="152" spans="1:14" s="95" customFormat="1" ht="12" x14ac:dyDescent="0.2">
      <c r="A152" s="114"/>
      <c r="B152" s="118" t="s">
        <v>15</v>
      </c>
      <c r="C152" s="118"/>
      <c r="D152" s="119"/>
      <c r="E152" s="120">
        <f>E153+E159+E161+E165+E171+E173+E178+E180+E182+E189+E193</f>
        <v>2.6773903096389127</v>
      </c>
      <c r="F152" s="120"/>
      <c r="G152" s="120">
        <f t="shared" ref="G152:M152" si="29">G153+G159+G161+G165+G171+G173+G178+G180+G182+G189+G193</f>
        <v>0.65635256410256426</v>
      </c>
      <c r="H152" s="120"/>
      <c r="I152" s="120">
        <f t="shared" si="29"/>
        <v>0.52707399484480444</v>
      </c>
      <c r="J152" s="120"/>
      <c r="K152" s="120">
        <f>SUM(E152:I152)</f>
        <v>3.8608168685862814</v>
      </c>
      <c r="L152" s="120"/>
      <c r="M152" s="120">
        <f t="shared" si="29"/>
        <v>0.42778157894736846</v>
      </c>
      <c r="N152" s="102"/>
    </row>
    <row r="153" spans="1:14" s="95" customFormat="1" ht="12" x14ac:dyDescent="0.2">
      <c r="A153" s="114"/>
      <c r="B153" s="118"/>
      <c r="C153" s="118" t="s">
        <v>137</v>
      </c>
      <c r="D153" s="119"/>
      <c r="E153" s="120">
        <f>SUM(E154:E158)</f>
        <v>0.38311088993580855</v>
      </c>
      <c r="F153" s="120"/>
      <c r="G153" s="120">
        <f>SUM(G154:G158)</f>
        <v>0.25</v>
      </c>
      <c r="H153" s="120"/>
      <c r="I153" s="120">
        <f>SUM(I154:I158)</f>
        <v>2.5000000000000001E-2</v>
      </c>
      <c r="J153" s="120"/>
      <c r="K153" s="120">
        <f t="shared" ref="K153:K280" si="30">SUM(E153:I153)</f>
        <v>0.65811088993580857</v>
      </c>
      <c r="L153" s="120"/>
      <c r="M153" s="120">
        <f>SUM(M154:M158)</f>
        <v>0</v>
      </c>
      <c r="N153" s="102"/>
    </row>
    <row r="154" spans="1:14" s="95" customFormat="1" ht="12" x14ac:dyDescent="0.2">
      <c r="A154" s="112"/>
      <c r="B154" s="115"/>
      <c r="C154" s="112">
        <v>51254</v>
      </c>
      <c r="D154" s="113" t="s">
        <v>143</v>
      </c>
      <c r="E154" s="121">
        <v>0.1</v>
      </c>
      <c r="F154" s="121"/>
      <c r="G154" s="121">
        <v>0.25</v>
      </c>
      <c r="H154" s="121"/>
      <c r="I154" s="121">
        <v>0</v>
      </c>
      <c r="J154" s="121"/>
      <c r="K154" s="121">
        <f t="shared" si="30"/>
        <v>0.35</v>
      </c>
      <c r="L154" s="121"/>
      <c r="M154" s="121">
        <v>0</v>
      </c>
      <c r="N154" s="102"/>
    </row>
    <row r="155" spans="1:14" s="95" customFormat="1" ht="24" x14ac:dyDescent="0.2">
      <c r="A155" s="112"/>
      <c r="B155" s="115"/>
      <c r="C155" s="112">
        <v>52099</v>
      </c>
      <c r="D155" s="113" t="s">
        <v>148</v>
      </c>
      <c r="E155" s="121">
        <v>7.0110889935808579E-2</v>
      </c>
      <c r="F155" s="121"/>
      <c r="G155" s="121">
        <v>0</v>
      </c>
      <c r="H155" s="121"/>
      <c r="I155" s="121">
        <v>0</v>
      </c>
      <c r="J155" s="121"/>
      <c r="K155" s="121">
        <f t="shared" si="30"/>
        <v>7.0110889935808579E-2</v>
      </c>
      <c r="L155" s="121"/>
      <c r="M155" s="121">
        <v>0</v>
      </c>
      <c r="N155" s="102"/>
    </row>
    <row r="156" spans="1:14" s="95" customFormat="1" ht="24" x14ac:dyDescent="0.2">
      <c r="A156" s="112"/>
      <c r="B156" s="115"/>
      <c r="C156" s="112">
        <v>53263</v>
      </c>
      <c r="D156" s="113" t="s">
        <v>247</v>
      </c>
      <c r="E156" s="121">
        <v>0</v>
      </c>
      <c r="F156" s="121"/>
      <c r="G156" s="121">
        <v>0</v>
      </c>
      <c r="H156" s="121"/>
      <c r="I156" s="121">
        <v>2.5000000000000001E-2</v>
      </c>
      <c r="J156" s="121"/>
      <c r="K156" s="121">
        <f t="shared" si="30"/>
        <v>2.5000000000000001E-2</v>
      </c>
      <c r="L156" s="121"/>
      <c r="M156" s="121">
        <v>0</v>
      </c>
      <c r="N156" s="102"/>
    </row>
    <row r="157" spans="1:14" s="95" customFormat="1" ht="24" x14ac:dyDescent="0.2">
      <c r="A157" s="112"/>
      <c r="B157" s="115"/>
      <c r="C157" s="112">
        <v>54103</v>
      </c>
      <c r="D157" s="113" t="s">
        <v>272</v>
      </c>
      <c r="E157" s="121">
        <v>3.7999999999999999E-2</v>
      </c>
      <c r="F157" s="121"/>
      <c r="G157" s="121">
        <v>0</v>
      </c>
      <c r="H157" s="121"/>
      <c r="I157" s="121">
        <v>0</v>
      </c>
      <c r="J157" s="121"/>
      <c r="K157" s="121">
        <f t="shared" si="30"/>
        <v>3.7999999999999999E-2</v>
      </c>
      <c r="L157" s="121"/>
      <c r="M157" s="121">
        <v>0</v>
      </c>
      <c r="N157" s="102"/>
    </row>
    <row r="158" spans="1:14" s="95" customFormat="1" ht="24" x14ac:dyDescent="0.2">
      <c r="A158" s="112"/>
      <c r="B158" s="115"/>
      <c r="C158" s="112">
        <v>54444</v>
      </c>
      <c r="D158" s="113" t="s">
        <v>273</v>
      </c>
      <c r="E158" s="121">
        <v>0.17499999999999999</v>
      </c>
      <c r="F158" s="121"/>
      <c r="G158" s="121">
        <v>0</v>
      </c>
      <c r="H158" s="121"/>
      <c r="I158" s="121">
        <v>0</v>
      </c>
      <c r="J158" s="121"/>
      <c r="K158" s="121">
        <f t="shared" si="30"/>
        <v>0.17499999999999999</v>
      </c>
      <c r="L158" s="121"/>
      <c r="M158" s="121">
        <v>0</v>
      </c>
      <c r="N158" s="102"/>
    </row>
    <row r="159" spans="1:14" s="95" customFormat="1" ht="12" x14ac:dyDescent="0.2">
      <c r="A159" s="114"/>
      <c r="B159" s="118"/>
      <c r="C159" s="118" t="s">
        <v>112</v>
      </c>
      <c r="D159" s="119"/>
      <c r="E159" s="120">
        <f>SUM(E160)</f>
        <v>0</v>
      </c>
      <c r="F159" s="120"/>
      <c r="G159" s="120">
        <f>SUM(G160)</f>
        <v>0</v>
      </c>
      <c r="H159" s="120"/>
      <c r="I159" s="120">
        <f>SUM(I160)</f>
        <v>0.222222</v>
      </c>
      <c r="J159" s="120"/>
      <c r="K159" s="120">
        <f t="shared" si="30"/>
        <v>0.222222</v>
      </c>
      <c r="L159" s="120"/>
      <c r="M159" s="120">
        <f>SUM(M160)</f>
        <v>0</v>
      </c>
      <c r="N159" s="102"/>
    </row>
    <row r="160" spans="1:14" s="95" customFormat="1" ht="36" x14ac:dyDescent="0.2">
      <c r="A160" s="112"/>
      <c r="B160" s="115"/>
      <c r="C160" s="112">
        <v>54234</v>
      </c>
      <c r="D160" s="113" t="s">
        <v>274</v>
      </c>
      <c r="E160" s="121">
        <v>0</v>
      </c>
      <c r="F160" s="121"/>
      <c r="G160" s="121">
        <v>0</v>
      </c>
      <c r="H160" s="121"/>
      <c r="I160" s="121">
        <v>0.222222</v>
      </c>
      <c r="J160" s="121"/>
      <c r="K160" s="121">
        <f>SUM(E160:I160)</f>
        <v>0.222222</v>
      </c>
      <c r="L160" s="121"/>
      <c r="M160" s="121">
        <v>0</v>
      </c>
      <c r="N160" s="102"/>
    </row>
    <row r="161" spans="1:14" s="95" customFormat="1" ht="12" x14ac:dyDescent="0.2">
      <c r="A161" s="114"/>
      <c r="B161" s="118"/>
      <c r="C161" s="118" t="s">
        <v>113</v>
      </c>
      <c r="D161" s="119"/>
      <c r="E161" s="120">
        <f>SUM(E162:E164)</f>
        <v>0.32100000000000001</v>
      </c>
      <c r="F161" s="120"/>
      <c r="G161" s="120">
        <f>SUM(G162:G164)</f>
        <v>0</v>
      </c>
      <c r="H161" s="120"/>
      <c r="I161" s="120">
        <f>SUM(I162:I164)</f>
        <v>1.2973389743589729E-3</v>
      </c>
      <c r="J161" s="120"/>
      <c r="K161" s="120">
        <f>SUM(E161:I161)</f>
        <v>0.32229733897435897</v>
      </c>
      <c r="L161" s="120"/>
      <c r="M161" s="120">
        <f>SUM(M162:M164)</f>
        <v>0</v>
      </c>
      <c r="N161" s="102"/>
    </row>
    <row r="162" spans="1:14" s="95" customFormat="1" ht="48" x14ac:dyDescent="0.2">
      <c r="A162" s="112"/>
      <c r="B162" s="115"/>
      <c r="C162" s="112">
        <v>52041</v>
      </c>
      <c r="D162" s="113" t="s">
        <v>477</v>
      </c>
      <c r="E162" s="121">
        <v>0</v>
      </c>
      <c r="F162" s="121"/>
      <c r="G162" s="121">
        <v>0</v>
      </c>
      <c r="H162" s="121"/>
      <c r="I162" s="121">
        <v>1.2973389743589729E-3</v>
      </c>
      <c r="J162" s="121"/>
      <c r="K162" s="121">
        <f t="shared" si="30"/>
        <v>1.2973389743589729E-3</v>
      </c>
      <c r="L162" s="121"/>
      <c r="M162" s="121">
        <v>0</v>
      </c>
      <c r="N162" s="102"/>
    </row>
    <row r="163" spans="1:14" s="95" customFormat="1" ht="24" x14ac:dyDescent="0.2">
      <c r="A163" s="112"/>
      <c r="B163" s="115"/>
      <c r="C163" s="112">
        <v>53341</v>
      </c>
      <c r="D163" s="113" t="s">
        <v>275</v>
      </c>
      <c r="E163" s="121">
        <v>0.3</v>
      </c>
      <c r="F163" s="121"/>
      <c r="G163" s="121">
        <v>0</v>
      </c>
      <c r="H163" s="121"/>
      <c r="I163" s="121">
        <v>0</v>
      </c>
      <c r="J163" s="121"/>
      <c r="K163" s="121">
        <f t="shared" si="30"/>
        <v>0.3</v>
      </c>
      <c r="L163" s="121"/>
      <c r="M163" s="121">
        <v>0</v>
      </c>
      <c r="N163" s="102"/>
    </row>
    <row r="164" spans="1:14" s="95" customFormat="1" ht="24" x14ac:dyDescent="0.2">
      <c r="A164" s="112"/>
      <c r="B164" s="115"/>
      <c r="C164" s="112">
        <v>55208</v>
      </c>
      <c r="D164" s="113" t="s">
        <v>456</v>
      </c>
      <c r="E164" s="121">
        <v>2.1000000000000001E-2</v>
      </c>
      <c r="F164" s="121"/>
      <c r="G164" s="121">
        <v>0</v>
      </c>
      <c r="H164" s="121"/>
      <c r="I164" s="121">
        <v>0</v>
      </c>
      <c r="J164" s="121"/>
      <c r="K164" s="121">
        <f t="shared" si="30"/>
        <v>2.1000000000000001E-2</v>
      </c>
      <c r="L164" s="121"/>
      <c r="M164" s="121">
        <v>0</v>
      </c>
      <c r="N164" s="102"/>
    </row>
    <row r="165" spans="1:14" s="95" customFormat="1" ht="12" x14ac:dyDescent="0.2">
      <c r="A165" s="112"/>
      <c r="B165" s="115"/>
      <c r="C165" s="118" t="s">
        <v>114</v>
      </c>
      <c r="D165" s="119"/>
      <c r="E165" s="120">
        <f>SUM(E166:E170)</f>
        <v>0.32909736842105264</v>
      </c>
      <c r="F165" s="120"/>
      <c r="G165" s="120">
        <f>SUM(G166:G170)</f>
        <v>6.2500000000000014E-2</v>
      </c>
      <c r="H165" s="120"/>
      <c r="I165" s="120">
        <f>SUM(I166:I170)</f>
        <v>0</v>
      </c>
      <c r="J165" s="120"/>
      <c r="K165" s="120">
        <f>SUM(E165:I165)</f>
        <v>0.39159736842105264</v>
      </c>
      <c r="L165" s="120"/>
      <c r="M165" s="120">
        <f>SUM(M166:M170)</f>
        <v>0.31264999999999998</v>
      </c>
      <c r="N165" s="102"/>
    </row>
    <row r="166" spans="1:14" s="95" customFormat="1" ht="36" x14ac:dyDescent="0.2">
      <c r="A166" s="112"/>
      <c r="B166" s="115"/>
      <c r="C166" s="112">
        <v>37909</v>
      </c>
      <c r="D166" s="113" t="s">
        <v>250</v>
      </c>
      <c r="E166" s="121">
        <v>0</v>
      </c>
      <c r="F166" s="121"/>
      <c r="G166" s="121">
        <v>6.2500000000000014E-2</v>
      </c>
      <c r="H166" s="121"/>
      <c r="I166" s="121">
        <v>0</v>
      </c>
      <c r="J166" s="121"/>
      <c r="K166" s="121">
        <f t="shared" ref="K166:K198" si="31">SUM(E166:I166)</f>
        <v>6.2500000000000014E-2</v>
      </c>
      <c r="L166" s="121"/>
      <c r="M166" s="121">
        <v>6.2500000000000014E-2</v>
      </c>
      <c r="N166" s="102"/>
    </row>
    <row r="167" spans="1:14" s="95" customFormat="1" ht="24" x14ac:dyDescent="0.2">
      <c r="A167" s="112"/>
      <c r="B167" s="115"/>
      <c r="C167" s="112">
        <v>37909</v>
      </c>
      <c r="D167" s="113" t="s">
        <v>248</v>
      </c>
      <c r="E167" s="121">
        <v>0.18820300000000001</v>
      </c>
      <c r="F167" s="121"/>
      <c r="G167" s="121">
        <v>0</v>
      </c>
      <c r="H167" s="121"/>
      <c r="I167" s="121">
        <v>0</v>
      </c>
      <c r="J167" s="121"/>
      <c r="K167" s="121">
        <f t="shared" si="31"/>
        <v>0.18820300000000001</v>
      </c>
      <c r="L167" s="121"/>
      <c r="M167" s="121">
        <v>0.18820300000000001</v>
      </c>
      <c r="N167" s="102"/>
    </row>
    <row r="168" spans="1:14" s="95" customFormat="1" ht="24" x14ac:dyDescent="0.2">
      <c r="A168" s="112"/>
      <c r="B168" s="115"/>
      <c r="C168" s="112">
        <v>46920</v>
      </c>
      <c r="D168" s="113" t="s">
        <v>249</v>
      </c>
      <c r="E168" s="121">
        <v>6.1947000000000002E-2</v>
      </c>
      <c r="F168" s="121"/>
      <c r="G168" s="121">
        <v>0</v>
      </c>
      <c r="H168" s="121"/>
      <c r="I168" s="121">
        <v>0</v>
      </c>
      <c r="J168" s="121"/>
      <c r="K168" s="121">
        <f t="shared" si="31"/>
        <v>6.1947000000000002E-2</v>
      </c>
      <c r="L168" s="121"/>
      <c r="M168" s="121">
        <v>6.1947000000000002E-2</v>
      </c>
      <c r="N168" s="102"/>
    </row>
    <row r="169" spans="1:14" s="95" customFormat="1" ht="36" x14ac:dyDescent="0.2">
      <c r="A169" s="112"/>
      <c r="B169" s="115"/>
      <c r="C169" s="112">
        <v>54391</v>
      </c>
      <c r="D169" s="113" t="s">
        <v>478</v>
      </c>
      <c r="E169" s="121">
        <v>3.9473684210526317E-3</v>
      </c>
      <c r="F169" s="121"/>
      <c r="G169" s="121">
        <v>0</v>
      </c>
      <c r="H169" s="121"/>
      <c r="I169" s="121">
        <v>0</v>
      </c>
      <c r="J169" s="121"/>
      <c r="K169" s="121">
        <f t="shared" si="31"/>
        <v>3.9473684210526317E-3</v>
      </c>
      <c r="L169" s="121"/>
      <c r="M169" s="121">
        <v>0</v>
      </c>
      <c r="N169" s="102"/>
    </row>
    <row r="170" spans="1:14" s="95" customFormat="1" ht="24" x14ac:dyDescent="0.2">
      <c r="A170" s="112"/>
      <c r="B170" s="115"/>
      <c r="C170" s="112">
        <v>55122</v>
      </c>
      <c r="D170" s="113" t="s">
        <v>262</v>
      </c>
      <c r="E170" s="121">
        <v>7.4999999999999997E-2</v>
      </c>
      <c r="F170" s="121"/>
      <c r="G170" s="121">
        <v>0</v>
      </c>
      <c r="H170" s="121"/>
      <c r="I170" s="121">
        <v>0</v>
      </c>
      <c r="J170" s="121"/>
      <c r="K170" s="121">
        <f t="shared" si="31"/>
        <v>7.4999999999999997E-2</v>
      </c>
      <c r="L170" s="121"/>
      <c r="M170" s="121">
        <v>0</v>
      </c>
      <c r="N170" s="102"/>
    </row>
    <row r="171" spans="1:14" s="95" customFormat="1" ht="12" x14ac:dyDescent="0.2">
      <c r="A171" s="112"/>
      <c r="B171" s="115"/>
      <c r="C171" s="118" t="s">
        <v>127</v>
      </c>
      <c r="D171" s="119"/>
      <c r="E171" s="120">
        <f>SUM(E172:E172)</f>
        <v>0</v>
      </c>
      <c r="F171" s="120"/>
      <c r="G171" s="120">
        <f>SUM(G172:G172)</f>
        <v>0</v>
      </c>
      <c r="H171" s="120"/>
      <c r="I171" s="120">
        <f>SUM(I172:I172)</f>
        <v>5.2631578947368446E-2</v>
      </c>
      <c r="J171" s="120"/>
      <c r="K171" s="120">
        <f t="shared" si="31"/>
        <v>5.2631578947368446E-2</v>
      </c>
      <c r="L171" s="120"/>
      <c r="M171" s="120">
        <f>SUM(M172:M172)</f>
        <v>5.2631578947368446E-2</v>
      </c>
      <c r="N171" s="102"/>
    </row>
    <row r="172" spans="1:14" s="95" customFormat="1" ht="36" x14ac:dyDescent="0.2">
      <c r="A172" s="112"/>
      <c r="B172" s="115"/>
      <c r="C172" s="112">
        <v>54079</v>
      </c>
      <c r="D172" s="113" t="s">
        <v>252</v>
      </c>
      <c r="E172" s="121">
        <v>0</v>
      </c>
      <c r="F172" s="121"/>
      <c r="G172" s="121">
        <v>0</v>
      </c>
      <c r="H172" s="121"/>
      <c r="I172" s="121">
        <v>5.2631578947368446E-2</v>
      </c>
      <c r="J172" s="121"/>
      <c r="K172" s="121">
        <f t="shared" si="31"/>
        <v>5.2631578947368446E-2</v>
      </c>
      <c r="L172" s="121"/>
      <c r="M172" s="121">
        <v>5.2631578947368446E-2</v>
      </c>
      <c r="N172" s="102"/>
    </row>
    <row r="173" spans="1:14" s="95" customFormat="1" ht="12" x14ac:dyDescent="0.2">
      <c r="A173" s="112"/>
      <c r="B173" s="115"/>
      <c r="C173" s="118" t="s">
        <v>115</v>
      </c>
      <c r="D173" s="119"/>
      <c r="E173" s="120">
        <f>SUM(E174:E177)</f>
        <v>0.23250000000000001</v>
      </c>
      <c r="F173" s="120"/>
      <c r="G173" s="120">
        <f>SUM(G174:G177)</f>
        <v>0.17125000000000001</v>
      </c>
      <c r="H173" s="120"/>
      <c r="I173" s="120">
        <f>SUM(I174:I177)</f>
        <v>0</v>
      </c>
      <c r="J173" s="120"/>
      <c r="K173" s="120">
        <f>SUM(E173:I173)</f>
        <v>0.40375000000000005</v>
      </c>
      <c r="L173" s="120"/>
      <c r="M173" s="120">
        <f>SUM(M174:M177)</f>
        <v>0</v>
      </c>
      <c r="N173" s="102"/>
    </row>
    <row r="174" spans="1:14" s="95" customFormat="1" ht="24" x14ac:dyDescent="0.2">
      <c r="A174" s="112"/>
      <c r="B174" s="115"/>
      <c r="C174" s="112">
        <v>52011</v>
      </c>
      <c r="D174" s="113" t="s">
        <v>264</v>
      </c>
      <c r="E174" s="121">
        <v>0</v>
      </c>
      <c r="F174" s="121"/>
      <c r="G174" s="121">
        <v>0.08</v>
      </c>
      <c r="H174" s="121"/>
      <c r="I174" s="121">
        <v>0</v>
      </c>
      <c r="J174" s="121"/>
      <c r="K174" s="121">
        <f t="shared" si="31"/>
        <v>0.08</v>
      </c>
      <c r="L174" s="121"/>
      <c r="M174" s="121">
        <v>0</v>
      </c>
      <c r="N174" s="102"/>
    </row>
    <row r="175" spans="1:14" s="95" customFormat="1" ht="36" x14ac:dyDescent="0.2">
      <c r="A175" s="112"/>
      <c r="B175" s="115"/>
      <c r="C175" s="112">
        <v>53177</v>
      </c>
      <c r="D175" s="113" t="s">
        <v>265</v>
      </c>
      <c r="E175" s="121">
        <v>0</v>
      </c>
      <c r="F175" s="121"/>
      <c r="G175" s="121">
        <v>0.08</v>
      </c>
      <c r="H175" s="121"/>
      <c r="I175" s="121">
        <v>0</v>
      </c>
      <c r="J175" s="121"/>
      <c r="K175" s="121">
        <f t="shared" si="31"/>
        <v>0.08</v>
      </c>
      <c r="L175" s="121"/>
      <c r="M175" s="121">
        <v>0</v>
      </c>
      <c r="N175" s="102"/>
    </row>
    <row r="176" spans="1:14" s="95" customFormat="1" ht="12" x14ac:dyDescent="0.2">
      <c r="A176" s="112"/>
      <c r="B176" s="115"/>
      <c r="C176" s="112">
        <v>54091</v>
      </c>
      <c r="D176" s="113" t="s">
        <v>156</v>
      </c>
      <c r="E176" s="121">
        <v>0.22500000000000001</v>
      </c>
      <c r="F176" s="121"/>
      <c r="G176" s="121">
        <v>0</v>
      </c>
      <c r="H176" s="121"/>
      <c r="I176" s="121">
        <v>0</v>
      </c>
      <c r="J176" s="121"/>
      <c r="K176" s="121">
        <f t="shared" si="31"/>
        <v>0.22500000000000001</v>
      </c>
      <c r="L176" s="121"/>
      <c r="M176" s="121">
        <v>0</v>
      </c>
      <c r="N176" s="102"/>
    </row>
    <row r="177" spans="1:14" s="95" customFormat="1" ht="24" x14ac:dyDescent="0.2">
      <c r="A177" s="112"/>
      <c r="B177" s="115"/>
      <c r="C177" s="112">
        <v>55004</v>
      </c>
      <c r="D177" s="113" t="s">
        <v>243</v>
      </c>
      <c r="E177" s="121">
        <v>7.4999999999999997E-3</v>
      </c>
      <c r="F177" s="121"/>
      <c r="G177" s="121">
        <v>1.125E-2</v>
      </c>
      <c r="H177" s="121"/>
      <c r="I177" s="121">
        <v>0</v>
      </c>
      <c r="J177" s="121"/>
      <c r="K177" s="121">
        <f t="shared" si="31"/>
        <v>1.8749999999999999E-2</v>
      </c>
      <c r="L177" s="121"/>
      <c r="M177" s="121">
        <v>0</v>
      </c>
      <c r="N177" s="102"/>
    </row>
    <row r="178" spans="1:14" s="95" customFormat="1" ht="12" x14ac:dyDescent="0.2">
      <c r="A178" s="112"/>
      <c r="B178" s="115"/>
      <c r="C178" s="118" t="s">
        <v>129</v>
      </c>
      <c r="D178" s="119"/>
      <c r="E178" s="120">
        <f>SUM(E179:E179)</f>
        <v>5.1282051282051308E-2</v>
      </c>
      <c r="F178" s="120"/>
      <c r="G178" s="120">
        <f>SUM(G179:G179)</f>
        <v>1.2820512820512827E-2</v>
      </c>
      <c r="H178" s="120"/>
      <c r="I178" s="120">
        <f>SUM(I179:I179)</f>
        <v>2.4000000000000011E-2</v>
      </c>
      <c r="J178" s="120"/>
      <c r="K178" s="120">
        <f>SUM(E178:I178)</f>
        <v>8.8102564102564146E-2</v>
      </c>
      <c r="L178" s="120"/>
      <c r="M178" s="120">
        <f>SUM(M179:M179)</f>
        <v>0</v>
      </c>
      <c r="N178" s="102"/>
    </row>
    <row r="179" spans="1:14" s="95" customFormat="1" ht="12" x14ac:dyDescent="0.2">
      <c r="A179" s="112"/>
      <c r="B179" s="115"/>
      <c r="C179" s="112">
        <v>54055</v>
      </c>
      <c r="D179" s="113" t="s">
        <v>151</v>
      </c>
      <c r="E179" s="121">
        <v>5.1282051282051308E-2</v>
      </c>
      <c r="F179" s="121"/>
      <c r="G179" s="121">
        <v>1.2820512820512827E-2</v>
      </c>
      <c r="H179" s="121"/>
      <c r="I179" s="121">
        <v>2.4000000000000011E-2</v>
      </c>
      <c r="J179" s="121"/>
      <c r="K179" s="121">
        <f t="shared" si="31"/>
        <v>8.8102564102564146E-2</v>
      </c>
      <c r="L179" s="121"/>
      <c r="M179" s="121">
        <v>0</v>
      </c>
      <c r="N179" s="102"/>
    </row>
    <row r="180" spans="1:14" s="95" customFormat="1" ht="12" x14ac:dyDescent="0.2">
      <c r="A180" s="112"/>
      <c r="B180" s="115"/>
      <c r="C180" s="118" t="s">
        <v>131</v>
      </c>
      <c r="D180" s="119"/>
      <c r="E180" s="120">
        <f>SUM(E181:E181)</f>
        <v>4.1399999999999999E-2</v>
      </c>
      <c r="F180" s="120"/>
      <c r="G180" s="120">
        <f>SUM(G181:G181)</f>
        <v>0</v>
      </c>
      <c r="H180" s="120"/>
      <c r="I180" s="120">
        <f>SUM(I181:I181)</f>
        <v>0</v>
      </c>
      <c r="J180" s="120"/>
      <c r="K180" s="120">
        <f>SUM(E180:I180)</f>
        <v>4.1399999999999999E-2</v>
      </c>
      <c r="L180" s="120"/>
      <c r="M180" s="120">
        <f>SUM(M181:M181)</f>
        <v>0</v>
      </c>
      <c r="N180" s="102"/>
    </row>
    <row r="181" spans="1:14" s="95" customFormat="1" ht="60" x14ac:dyDescent="0.2">
      <c r="A181" s="112"/>
      <c r="B181" s="115"/>
      <c r="C181" s="112">
        <v>54111</v>
      </c>
      <c r="D181" s="113" t="s">
        <v>479</v>
      </c>
      <c r="E181" s="121">
        <v>4.1399999999999999E-2</v>
      </c>
      <c r="F181" s="121"/>
      <c r="G181" s="121">
        <v>0</v>
      </c>
      <c r="H181" s="121"/>
      <c r="I181" s="121">
        <v>0</v>
      </c>
      <c r="J181" s="121"/>
      <c r="K181" s="121">
        <f t="shared" si="31"/>
        <v>4.1399999999999999E-2</v>
      </c>
      <c r="L181" s="121"/>
      <c r="M181" s="121">
        <v>0</v>
      </c>
      <c r="N181" s="102"/>
    </row>
    <row r="182" spans="1:14" s="95" customFormat="1" ht="12" x14ac:dyDescent="0.2">
      <c r="A182" s="112"/>
      <c r="B182" s="115"/>
      <c r="C182" s="118" t="s">
        <v>116</v>
      </c>
      <c r="D182" s="119"/>
      <c r="E182" s="120">
        <f>SUM(E183:E188)</f>
        <v>0.66100000000000003</v>
      </c>
      <c r="F182" s="120"/>
      <c r="G182" s="120">
        <f>SUM(G183:G188)</f>
        <v>6.8500000000000005E-2</v>
      </c>
      <c r="H182" s="120"/>
      <c r="I182" s="120">
        <f>SUM(I183:I188)</f>
        <v>0.125</v>
      </c>
      <c r="J182" s="120"/>
      <c r="K182" s="120">
        <f>SUM(E182:I182)</f>
        <v>0.85450000000000004</v>
      </c>
      <c r="L182" s="120"/>
      <c r="M182" s="120">
        <f>SUM(M183:M188)</f>
        <v>6.25E-2</v>
      </c>
      <c r="N182" s="102"/>
    </row>
    <row r="183" spans="1:14" s="95" customFormat="1" ht="36" x14ac:dyDescent="0.2">
      <c r="A183" s="112"/>
      <c r="B183" s="115"/>
      <c r="C183" s="112">
        <v>54093</v>
      </c>
      <c r="D183" s="113" t="s">
        <v>276</v>
      </c>
      <c r="E183" s="121">
        <v>0.246</v>
      </c>
      <c r="F183" s="121"/>
      <c r="G183" s="121">
        <v>0</v>
      </c>
      <c r="H183" s="121"/>
      <c r="I183" s="121">
        <v>0</v>
      </c>
      <c r="J183" s="121"/>
      <c r="K183" s="121">
        <f t="shared" si="31"/>
        <v>0.246</v>
      </c>
      <c r="L183" s="121"/>
      <c r="M183" s="121">
        <v>0</v>
      </c>
      <c r="N183" s="102"/>
    </row>
    <row r="184" spans="1:14" s="95" customFormat="1" ht="24" x14ac:dyDescent="0.2">
      <c r="A184" s="112"/>
      <c r="B184" s="115"/>
      <c r="C184" s="112">
        <v>54121</v>
      </c>
      <c r="D184" s="113" t="s">
        <v>277</v>
      </c>
      <c r="E184" s="121">
        <v>0.125</v>
      </c>
      <c r="F184" s="121"/>
      <c r="G184" s="121">
        <v>0</v>
      </c>
      <c r="H184" s="121"/>
      <c r="I184" s="121">
        <v>0</v>
      </c>
      <c r="J184" s="121"/>
      <c r="K184" s="121">
        <f t="shared" si="31"/>
        <v>0.125</v>
      </c>
      <c r="L184" s="121"/>
      <c r="M184" s="121">
        <v>0</v>
      </c>
      <c r="N184" s="102"/>
    </row>
    <row r="185" spans="1:14" s="95" customFormat="1" ht="24" x14ac:dyDescent="0.2">
      <c r="A185" s="112"/>
      <c r="B185" s="115"/>
      <c r="C185" s="112">
        <v>54144</v>
      </c>
      <c r="D185" s="113" t="s">
        <v>254</v>
      </c>
      <c r="E185" s="121">
        <v>0.04</v>
      </c>
      <c r="F185" s="121"/>
      <c r="G185" s="121">
        <v>0</v>
      </c>
      <c r="H185" s="121"/>
      <c r="I185" s="121">
        <v>0</v>
      </c>
      <c r="J185" s="121"/>
      <c r="K185" s="121">
        <f t="shared" si="31"/>
        <v>0.04</v>
      </c>
      <c r="L185" s="121"/>
      <c r="M185" s="121">
        <v>0</v>
      </c>
      <c r="N185" s="102"/>
    </row>
    <row r="186" spans="1:14" s="95" customFormat="1" ht="24" x14ac:dyDescent="0.2">
      <c r="A186" s="112"/>
      <c r="B186" s="115"/>
      <c r="C186" s="112">
        <v>55121</v>
      </c>
      <c r="D186" s="113" t="s">
        <v>270</v>
      </c>
      <c r="E186" s="121">
        <v>0</v>
      </c>
      <c r="F186" s="121"/>
      <c r="G186" s="121">
        <v>6.8500000000000005E-2</v>
      </c>
      <c r="H186" s="121"/>
      <c r="I186" s="121">
        <v>0</v>
      </c>
      <c r="J186" s="121"/>
      <c r="K186" s="121">
        <f t="shared" si="31"/>
        <v>6.8500000000000005E-2</v>
      </c>
      <c r="L186" s="121"/>
      <c r="M186" s="121">
        <v>0</v>
      </c>
      <c r="N186" s="102"/>
    </row>
    <row r="187" spans="1:14" s="95" customFormat="1" ht="36" x14ac:dyDescent="0.2">
      <c r="A187" s="112"/>
      <c r="B187" s="115"/>
      <c r="C187" s="112">
        <v>55174</v>
      </c>
      <c r="D187" s="113" t="s">
        <v>255</v>
      </c>
      <c r="E187" s="121">
        <v>0.25</v>
      </c>
      <c r="F187" s="121"/>
      <c r="G187" s="121">
        <v>0</v>
      </c>
      <c r="H187" s="121"/>
      <c r="I187" s="121">
        <v>0</v>
      </c>
      <c r="J187" s="121"/>
      <c r="K187" s="121">
        <f t="shared" si="31"/>
        <v>0.25</v>
      </c>
      <c r="L187" s="121"/>
      <c r="M187" s="121">
        <v>0</v>
      </c>
      <c r="N187" s="102"/>
    </row>
    <row r="188" spans="1:14" s="95" customFormat="1" ht="24" x14ac:dyDescent="0.2">
      <c r="A188" s="112"/>
      <c r="B188" s="115"/>
      <c r="C188" s="112">
        <v>55242</v>
      </c>
      <c r="D188" s="113" t="s">
        <v>256</v>
      </c>
      <c r="E188" s="121">
        <v>0</v>
      </c>
      <c r="F188" s="121"/>
      <c r="G188" s="121">
        <v>0</v>
      </c>
      <c r="H188" s="121"/>
      <c r="I188" s="121">
        <v>0.125</v>
      </c>
      <c r="J188" s="121"/>
      <c r="K188" s="121">
        <f t="shared" si="31"/>
        <v>0.125</v>
      </c>
      <c r="L188" s="121"/>
      <c r="M188" s="121">
        <v>6.25E-2</v>
      </c>
      <c r="N188" s="102"/>
    </row>
    <row r="189" spans="1:14" s="95" customFormat="1" ht="12" x14ac:dyDescent="0.2">
      <c r="A189" s="112"/>
      <c r="B189" s="115"/>
      <c r="C189" s="118" t="s">
        <v>125</v>
      </c>
      <c r="D189" s="119"/>
      <c r="E189" s="120">
        <f>SUM(E190:E192)</f>
        <v>0.54</v>
      </c>
      <c r="F189" s="120"/>
      <c r="G189" s="120">
        <f>SUM(G190:G192)</f>
        <v>0.04</v>
      </c>
      <c r="H189" s="120"/>
      <c r="I189" s="120">
        <f>SUM(I190:I192)</f>
        <v>0</v>
      </c>
      <c r="J189" s="120"/>
      <c r="K189" s="120">
        <f>SUM(E189:I189)</f>
        <v>0.58000000000000007</v>
      </c>
      <c r="L189" s="120"/>
      <c r="M189" s="120">
        <f>SUM(M190:M192)</f>
        <v>0</v>
      </c>
      <c r="N189" s="102"/>
    </row>
    <row r="190" spans="1:14" s="95" customFormat="1" ht="36" x14ac:dyDescent="0.2">
      <c r="A190" s="112"/>
      <c r="B190" s="115"/>
      <c r="C190" s="112">
        <v>48335</v>
      </c>
      <c r="D190" s="113" t="s">
        <v>267</v>
      </c>
      <c r="E190" s="121">
        <v>0</v>
      </c>
      <c r="F190" s="121"/>
      <c r="G190" s="121">
        <v>0.04</v>
      </c>
      <c r="H190" s="121"/>
      <c r="I190" s="121">
        <v>0</v>
      </c>
      <c r="J190" s="121"/>
      <c r="K190" s="121">
        <f t="shared" si="31"/>
        <v>0.04</v>
      </c>
      <c r="L190" s="121"/>
      <c r="M190" s="121">
        <v>0</v>
      </c>
      <c r="N190" s="102"/>
    </row>
    <row r="191" spans="1:14" s="95" customFormat="1" ht="24" x14ac:dyDescent="0.2">
      <c r="A191" s="112"/>
      <c r="B191" s="115"/>
      <c r="C191" s="112">
        <v>52137</v>
      </c>
      <c r="D191" s="113" t="s">
        <v>268</v>
      </c>
      <c r="E191" s="121">
        <v>0.04</v>
      </c>
      <c r="F191" s="121"/>
      <c r="G191" s="121">
        <v>0</v>
      </c>
      <c r="H191" s="121"/>
      <c r="I191" s="121">
        <v>0</v>
      </c>
      <c r="J191" s="121"/>
      <c r="K191" s="121">
        <f t="shared" si="31"/>
        <v>0.04</v>
      </c>
      <c r="L191" s="121"/>
      <c r="M191" s="121">
        <v>0</v>
      </c>
      <c r="N191" s="102"/>
    </row>
    <row r="192" spans="1:14" s="95" customFormat="1" ht="36" x14ac:dyDescent="0.2">
      <c r="A192" s="112"/>
      <c r="B192" s="115"/>
      <c r="C192" s="112">
        <v>54078</v>
      </c>
      <c r="D192" s="113" t="s">
        <v>278</v>
      </c>
      <c r="E192" s="121">
        <v>0.5</v>
      </c>
      <c r="F192" s="121"/>
      <c r="G192" s="121">
        <v>0</v>
      </c>
      <c r="H192" s="121"/>
      <c r="I192" s="121">
        <v>0</v>
      </c>
      <c r="J192" s="121"/>
      <c r="K192" s="121">
        <f t="shared" si="31"/>
        <v>0.5</v>
      </c>
      <c r="L192" s="121"/>
      <c r="M192" s="121">
        <v>0</v>
      </c>
      <c r="N192" s="102"/>
    </row>
    <row r="193" spans="1:14" s="95" customFormat="1" ht="12" x14ac:dyDescent="0.2">
      <c r="A193" s="112"/>
      <c r="B193" s="115"/>
      <c r="C193" s="118" t="s">
        <v>126</v>
      </c>
      <c r="D193" s="119"/>
      <c r="E193" s="120">
        <f>SUM(E194:E198)</f>
        <v>0.11800000000000001</v>
      </c>
      <c r="F193" s="120"/>
      <c r="G193" s="120">
        <f>SUM(G194:G198)</f>
        <v>5.1282051282051308E-2</v>
      </c>
      <c r="H193" s="120"/>
      <c r="I193" s="120">
        <f>SUM(I194:I198)</f>
        <v>7.6923076923076955E-2</v>
      </c>
      <c r="J193" s="120"/>
      <c r="K193" s="120">
        <f>SUM(E193:I193)</f>
        <v>0.24620512820512827</v>
      </c>
      <c r="L193" s="120"/>
      <c r="M193" s="120">
        <f>SUM(M194:M198)</f>
        <v>0</v>
      </c>
      <c r="N193" s="102"/>
    </row>
    <row r="194" spans="1:14" s="95" customFormat="1" ht="24" x14ac:dyDescent="0.2">
      <c r="A194" s="112"/>
      <c r="B194" s="115"/>
      <c r="C194" s="112">
        <v>53148</v>
      </c>
      <c r="D194" s="113" t="s">
        <v>246</v>
      </c>
      <c r="E194" s="121">
        <v>1.7999999999999999E-2</v>
      </c>
      <c r="F194" s="121"/>
      <c r="G194" s="121">
        <v>0</v>
      </c>
      <c r="H194" s="121"/>
      <c r="I194" s="121">
        <v>0</v>
      </c>
      <c r="J194" s="121"/>
      <c r="K194" s="121">
        <f t="shared" si="31"/>
        <v>1.7999999999999999E-2</v>
      </c>
      <c r="L194" s="121"/>
      <c r="M194" s="121">
        <v>0</v>
      </c>
      <c r="N194" s="102"/>
    </row>
    <row r="195" spans="1:14" s="95" customFormat="1" ht="36" x14ac:dyDescent="0.2">
      <c r="A195" s="112"/>
      <c r="B195" s="115"/>
      <c r="C195" s="112">
        <v>55064</v>
      </c>
      <c r="D195" s="113" t="s">
        <v>480</v>
      </c>
      <c r="E195" s="121">
        <v>0</v>
      </c>
      <c r="F195" s="121"/>
      <c r="G195" s="121">
        <v>5.1282051282051308E-2</v>
      </c>
      <c r="H195" s="121"/>
      <c r="I195" s="121">
        <v>0</v>
      </c>
      <c r="J195" s="121"/>
      <c r="K195" s="121">
        <f t="shared" si="31"/>
        <v>5.1282051282051308E-2</v>
      </c>
      <c r="L195" s="121"/>
      <c r="M195" s="121">
        <v>0</v>
      </c>
      <c r="N195" s="102"/>
    </row>
    <row r="196" spans="1:14" s="95" customFormat="1" ht="36" x14ac:dyDescent="0.2">
      <c r="A196" s="112"/>
      <c r="B196" s="115"/>
      <c r="C196" s="112">
        <v>55064</v>
      </c>
      <c r="D196" s="113" t="s">
        <v>484</v>
      </c>
      <c r="E196" s="121">
        <v>0</v>
      </c>
      <c r="F196" s="121"/>
      <c r="G196" s="121">
        <v>0</v>
      </c>
      <c r="H196" s="121"/>
      <c r="I196" s="121">
        <v>5.1282051282051308E-2</v>
      </c>
      <c r="J196" s="121"/>
      <c r="K196" s="121">
        <f t="shared" si="31"/>
        <v>5.1282051282051308E-2</v>
      </c>
      <c r="L196" s="121"/>
      <c r="M196" s="121">
        <v>0</v>
      </c>
      <c r="N196" s="102"/>
    </row>
    <row r="197" spans="1:14" s="95" customFormat="1" ht="36" x14ac:dyDescent="0.2">
      <c r="A197" s="112"/>
      <c r="B197" s="115"/>
      <c r="C197" s="112">
        <v>55064</v>
      </c>
      <c r="D197" s="113" t="s">
        <v>482</v>
      </c>
      <c r="E197" s="121">
        <v>0</v>
      </c>
      <c r="F197" s="121"/>
      <c r="G197" s="121">
        <v>0</v>
      </c>
      <c r="H197" s="121"/>
      <c r="I197" s="121">
        <v>2.564102564102564E-2</v>
      </c>
      <c r="J197" s="121"/>
      <c r="K197" s="121">
        <f t="shared" si="31"/>
        <v>2.564102564102564E-2</v>
      </c>
      <c r="L197" s="121"/>
      <c r="M197" s="121">
        <v>0</v>
      </c>
      <c r="N197" s="102"/>
    </row>
    <row r="198" spans="1:14" s="95" customFormat="1" ht="24" x14ac:dyDescent="0.2">
      <c r="A198" s="112"/>
      <c r="B198" s="115"/>
      <c r="C198" s="112">
        <v>55165</v>
      </c>
      <c r="D198" s="113" t="s">
        <v>259</v>
      </c>
      <c r="E198" s="121">
        <v>0.1</v>
      </c>
      <c r="F198" s="121"/>
      <c r="G198" s="121">
        <v>0</v>
      </c>
      <c r="H198" s="121"/>
      <c r="I198" s="121">
        <v>0</v>
      </c>
      <c r="J198" s="121"/>
      <c r="K198" s="121">
        <f t="shared" si="31"/>
        <v>0.1</v>
      </c>
      <c r="L198" s="121"/>
      <c r="M198" s="121">
        <v>0</v>
      </c>
      <c r="N198" s="102"/>
    </row>
    <row r="199" spans="1:14" s="95" customFormat="1" ht="12" x14ac:dyDescent="0.2">
      <c r="A199" s="114"/>
      <c r="B199" s="118" t="s">
        <v>16</v>
      </c>
      <c r="C199" s="118"/>
      <c r="D199" s="119"/>
      <c r="E199" s="120">
        <f>E200+E208+E210+E213+E221+E224+E228+E230+E232+E238+E241</f>
        <v>3.9275461047463835</v>
      </c>
      <c r="F199" s="120"/>
      <c r="G199" s="120">
        <f t="shared" ref="G199:M199" si="32">G200+G208+G210+G213+G221+G224+G228+G230+G232+G238+G241</f>
        <v>0.7273525641025641</v>
      </c>
      <c r="H199" s="120"/>
      <c r="I199" s="120">
        <f t="shared" si="32"/>
        <v>1.0060749948448044</v>
      </c>
      <c r="J199" s="120"/>
      <c r="K199" s="120">
        <f t="shared" si="30"/>
        <v>5.6609736636937527</v>
      </c>
      <c r="L199" s="120"/>
      <c r="M199" s="120">
        <f t="shared" si="32"/>
        <v>0.95104824561403511</v>
      </c>
      <c r="N199" s="102"/>
    </row>
    <row r="200" spans="1:14" s="95" customFormat="1" ht="12" x14ac:dyDescent="0.2">
      <c r="A200" s="114"/>
      <c r="B200" s="118"/>
      <c r="C200" s="118" t="s">
        <v>137</v>
      </c>
      <c r="D200" s="119"/>
      <c r="E200" s="120">
        <f>SUM(E201:E207)</f>
        <v>0.55960988679766588</v>
      </c>
      <c r="F200" s="120"/>
      <c r="G200" s="120">
        <f>SUM(G201:G207)</f>
        <v>0.3</v>
      </c>
      <c r="H200" s="120"/>
      <c r="I200" s="120">
        <f>SUM(I201:I207)</f>
        <v>0.129</v>
      </c>
      <c r="J200" s="120"/>
      <c r="K200" s="120">
        <f>SUM(E200:I200)</f>
        <v>0.98860988679766582</v>
      </c>
      <c r="L200" s="120"/>
      <c r="M200" s="120">
        <f>SUM(M201:M207)</f>
        <v>0.09</v>
      </c>
      <c r="N200" s="102"/>
    </row>
    <row r="201" spans="1:14" s="95" customFormat="1" ht="12" x14ac:dyDescent="0.2">
      <c r="A201" s="112"/>
      <c r="B201" s="115"/>
      <c r="C201" s="112">
        <v>51254</v>
      </c>
      <c r="D201" s="113" t="s">
        <v>143</v>
      </c>
      <c r="E201" s="121">
        <v>0.125</v>
      </c>
      <c r="F201" s="121"/>
      <c r="G201" s="121">
        <v>0.25</v>
      </c>
      <c r="H201" s="121"/>
      <c r="I201" s="121">
        <v>0</v>
      </c>
      <c r="J201" s="121"/>
      <c r="K201" s="121">
        <f t="shared" si="30"/>
        <v>0.375</v>
      </c>
      <c r="L201" s="121"/>
      <c r="M201" s="121">
        <v>0</v>
      </c>
      <c r="N201" s="102"/>
    </row>
    <row r="202" spans="1:14" s="95" customFormat="1" ht="24" x14ac:dyDescent="0.2">
      <c r="A202" s="112"/>
      <c r="B202" s="115"/>
      <c r="C202" s="112">
        <v>52099</v>
      </c>
      <c r="D202" s="113" t="s">
        <v>148</v>
      </c>
      <c r="E202" s="121">
        <v>7.2109886797665945E-2</v>
      </c>
      <c r="F202" s="121"/>
      <c r="G202" s="121">
        <v>0</v>
      </c>
      <c r="H202" s="121"/>
      <c r="I202" s="121">
        <v>0</v>
      </c>
      <c r="J202" s="121"/>
      <c r="K202" s="121">
        <f t="shared" si="30"/>
        <v>7.2109886797665945E-2</v>
      </c>
      <c r="L202" s="121"/>
      <c r="M202" s="121">
        <v>0</v>
      </c>
      <c r="N202" s="102"/>
    </row>
    <row r="203" spans="1:14" s="95" customFormat="1" ht="12" x14ac:dyDescent="0.2">
      <c r="A203" s="112"/>
      <c r="B203" s="115"/>
      <c r="C203" s="112">
        <v>53022</v>
      </c>
      <c r="D203" s="113" t="s">
        <v>157</v>
      </c>
      <c r="E203" s="121">
        <v>0.2</v>
      </c>
      <c r="F203" s="121"/>
      <c r="G203" s="121">
        <v>0</v>
      </c>
      <c r="H203" s="121"/>
      <c r="I203" s="121">
        <v>0</v>
      </c>
      <c r="J203" s="121"/>
      <c r="K203" s="121">
        <f t="shared" si="30"/>
        <v>0.2</v>
      </c>
      <c r="L203" s="121"/>
      <c r="M203" s="121">
        <v>0</v>
      </c>
      <c r="N203" s="102"/>
    </row>
    <row r="204" spans="1:14" s="95" customFormat="1" ht="24" x14ac:dyDescent="0.2">
      <c r="A204" s="112"/>
      <c r="B204" s="115"/>
      <c r="C204" s="112">
        <v>53263</v>
      </c>
      <c r="D204" s="113" t="s">
        <v>247</v>
      </c>
      <c r="E204" s="121">
        <v>0</v>
      </c>
      <c r="F204" s="121"/>
      <c r="G204" s="121">
        <v>0</v>
      </c>
      <c r="H204" s="121"/>
      <c r="I204" s="121">
        <v>2.5000000000000001E-2</v>
      </c>
      <c r="J204" s="121"/>
      <c r="K204" s="121">
        <f t="shared" si="30"/>
        <v>2.5000000000000001E-2</v>
      </c>
      <c r="L204" s="121"/>
      <c r="M204" s="121">
        <v>0</v>
      </c>
      <c r="N204" s="102"/>
    </row>
    <row r="205" spans="1:14" s="95" customFormat="1" ht="24" x14ac:dyDescent="0.2">
      <c r="A205" s="112"/>
      <c r="B205" s="115"/>
      <c r="C205" s="112">
        <v>54103</v>
      </c>
      <c r="D205" s="113" t="s">
        <v>272</v>
      </c>
      <c r="E205" s="121">
        <v>3.5000000000000003E-2</v>
      </c>
      <c r="F205" s="121"/>
      <c r="G205" s="121">
        <v>0</v>
      </c>
      <c r="H205" s="121"/>
      <c r="I205" s="121">
        <v>0</v>
      </c>
      <c r="J205" s="121"/>
      <c r="K205" s="121">
        <f t="shared" si="30"/>
        <v>3.5000000000000003E-2</v>
      </c>
      <c r="L205" s="121"/>
      <c r="M205" s="121">
        <v>0</v>
      </c>
      <c r="N205" s="102"/>
    </row>
    <row r="206" spans="1:14" s="95" customFormat="1" ht="36" x14ac:dyDescent="0.2">
      <c r="A206" s="112"/>
      <c r="B206" s="115"/>
      <c r="C206" s="112">
        <v>54417</v>
      </c>
      <c r="D206" s="113" t="s">
        <v>457</v>
      </c>
      <c r="E206" s="121">
        <v>3.7499999999999999E-2</v>
      </c>
      <c r="F206" s="121"/>
      <c r="G206" s="121">
        <v>0</v>
      </c>
      <c r="H206" s="121"/>
      <c r="I206" s="121">
        <v>0</v>
      </c>
      <c r="J206" s="121"/>
      <c r="K206" s="121">
        <f t="shared" si="30"/>
        <v>3.7499999999999999E-2</v>
      </c>
      <c r="L206" s="121"/>
      <c r="M206" s="121">
        <v>0</v>
      </c>
      <c r="N206" s="102"/>
    </row>
    <row r="207" spans="1:14" s="95" customFormat="1" ht="24" x14ac:dyDescent="0.2">
      <c r="A207" s="112"/>
      <c r="B207" s="115"/>
      <c r="C207" s="112">
        <v>55113</v>
      </c>
      <c r="D207" s="113" t="s">
        <v>279</v>
      </c>
      <c r="E207" s="121">
        <v>0.09</v>
      </c>
      <c r="F207" s="121"/>
      <c r="G207" s="121">
        <v>0.05</v>
      </c>
      <c r="H207" s="121"/>
      <c r="I207" s="121">
        <v>0.104</v>
      </c>
      <c r="J207" s="121"/>
      <c r="K207" s="121">
        <f t="shared" si="30"/>
        <v>0.24399999999999999</v>
      </c>
      <c r="L207" s="121"/>
      <c r="M207" s="121">
        <v>0.09</v>
      </c>
      <c r="N207" s="102"/>
    </row>
    <row r="208" spans="1:14" s="95" customFormat="1" ht="12" x14ac:dyDescent="0.2">
      <c r="A208" s="114"/>
      <c r="B208" s="118"/>
      <c r="C208" s="118" t="s">
        <v>112</v>
      </c>
      <c r="D208" s="119"/>
      <c r="E208" s="120">
        <f>SUM(E209:E209)</f>
        <v>0</v>
      </c>
      <c r="F208" s="120"/>
      <c r="G208" s="120">
        <f t="shared" ref="G208:M208" si="33">SUM(G209:G209)</f>
        <v>0</v>
      </c>
      <c r="H208" s="120"/>
      <c r="I208" s="120">
        <f t="shared" si="33"/>
        <v>0.222223</v>
      </c>
      <c r="J208" s="120"/>
      <c r="K208" s="120">
        <f t="shared" si="30"/>
        <v>0.222223</v>
      </c>
      <c r="L208" s="120"/>
      <c r="M208" s="120">
        <f t="shared" si="33"/>
        <v>0</v>
      </c>
      <c r="N208" s="102"/>
    </row>
    <row r="209" spans="1:14" s="95" customFormat="1" ht="36" x14ac:dyDescent="0.2">
      <c r="A209" s="112"/>
      <c r="B209" s="115"/>
      <c r="C209" s="112">
        <v>54234</v>
      </c>
      <c r="D209" s="113" t="s">
        <v>274</v>
      </c>
      <c r="E209" s="121">
        <v>0</v>
      </c>
      <c r="F209" s="121"/>
      <c r="G209" s="121">
        <v>0</v>
      </c>
      <c r="H209" s="121"/>
      <c r="I209" s="121">
        <v>0.222223</v>
      </c>
      <c r="J209" s="121"/>
      <c r="K209" s="121">
        <f t="shared" si="30"/>
        <v>0.222223</v>
      </c>
      <c r="L209" s="121"/>
      <c r="M209" s="121">
        <v>0</v>
      </c>
      <c r="N209" s="102"/>
    </row>
    <row r="210" spans="1:14" s="95" customFormat="1" ht="12" x14ac:dyDescent="0.2">
      <c r="A210" s="114"/>
      <c r="B210" s="118"/>
      <c r="C210" s="118" t="s">
        <v>113</v>
      </c>
      <c r="D210" s="119"/>
      <c r="E210" s="120">
        <f>SUM(E211:E212)</f>
        <v>2.7675000000000002E-2</v>
      </c>
      <c r="F210" s="120"/>
      <c r="G210" s="120">
        <f>SUM(G211:G212)</f>
        <v>0</v>
      </c>
      <c r="H210" s="120"/>
      <c r="I210" s="120">
        <f>SUM(I211:I212)</f>
        <v>1.2973389743589729E-3</v>
      </c>
      <c r="J210" s="120"/>
      <c r="K210" s="120">
        <f>SUM(E210:I210)</f>
        <v>2.8972338974358976E-2</v>
      </c>
      <c r="L210" s="120"/>
      <c r="M210" s="120">
        <f>SUM(M211:M212)</f>
        <v>0</v>
      </c>
      <c r="N210" s="102"/>
    </row>
    <row r="211" spans="1:14" s="95" customFormat="1" ht="48" x14ac:dyDescent="0.2">
      <c r="A211" s="112"/>
      <c r="B211" s="115"/>
      <c r="C211" s="112">
        <v>52041</v>
      </c>
      <c r="D211" s="113" t="s">
        <v>477</v>
      </c>
      <c r="E211" s="121">
        <v>0</v>
      </c>
      <c r="F211" s="121"/>
      <c r="G211" s="121">
        <v>0</v>
      </c>
      <c r="H211" s="121"/>
      <c r="I211" s="121">
        <v>1.2973389743589729E-3</v>
      </c>
      <c r="J211" s="121"/>
      <c r="K211" s="121">
        <f t="shared" si="30"/>
        <v>1.2973389743589729E-3</v>
      </c>
      <c r="L211" s="121"/>
      <c r="M211" s="121">
        <v>0</v>
      </c>
      <c r="N211" s="102"/>
    </row>
    <row r="212" spans="1:14" s="95" customFormat="1" ht="24" x14ac:dyDescent="0.2">
      <c r="A212" s="112"/>
      <c r="B212" s="115"/>
      <c r="C212" s="112">
        <v>55208</v>
      </c>
      <c r="D212" s="113" t="s">
        <v>456</v>
      </c>
      <c r="E212" s="121">
        <v>2.7675000000000002E-2</v>
      </c>
      <c r="F212" s="121"/>
      <c r="G212" s="121">
        <v>0</v>
      </c>
      <c r="H212" s="121"/>
      <c r="I212" s="121">
        <v>0</v>
      </c>
      <c r="J212" s="121"/>
      <c r="K212" s="121">
        <f t="shared" si="30"/>
        <v>2.7675000000000002E-2</v>
      </c>
      <c r="L212" s="121"/>
      <c r="M212" s="121">
        <v>0</v>
      </c>
      <c r="N212" s="102"/>
    </row>
    <row r="213" spans="1:14" s="95" customFormat="1" ht="12" x14ac:dyDescent="0.2">
      <c r="A213" s="114"/>
      <c r="B213" s="118"/>
      <c r="C213" s="118" t="s">
        <v>114</v>
      </c>
      <c r="D213" s="119"/>
      <c r="E213" s="120">
        <f>SUM(E214:E220)</f>
        <v>1.1114791666666666</v>
      </c>
      <c r="F213" s="120"/>
      <c r="G213" s="120">
        <f>SUM(G214:G220)</f>
        <v>6.2500000000000014E-2</v>
      </c>
      <c r="H213" s="120"/>
      <c r="I213" s="120">
        <f>SUM(I214:I220)</f>
        <v>0</v>
      </c>
      <c r="J213" s="120"/>
      <c r="K213" s="120">
        <f>SUM(E213:I213)</f>
        <v>1.1739791666666666</v>
      </c>
      <c r="L213" s="120"/>
      <c r="M213" s="120">
        <f>SUM(M214:M220)</f>
        <v>0.30841666666666667</v>
      </c>
      <c r="N213" s="102"/>
    </row>
    <row r="214" spans="1:14" s="95" customFormat="1" ht="36" x14ac:dyDescent="0.2">
      <c r="A214" s="112"/>
      <c r="B214" s="115"/>
      <c r="C214" s="112">
        <v>37909</v>
      </c>
      <c r="D214" s="113" t="s">
        <v>250</v>
      </c>
      <c r="E214" s="121">
        <v>0</v>
      </c>
      <c r="F214" s="121"/>
      <c r="G214" s="121">
        <v>6.2500000000000014E-2</v>
      </c>
      <c r="H214" s="121"/>
      <c r="I214" s="121">
        <v>0</v>
      </c>
      <c r="J214" s="121"/>
      <c r="K214" s="121">
        <f t="shared" si="30"/>
        <v>6.2500000000000014E-2</v>
      </c>
      <c r="L214" s="121"/>
      <c r="M214" s="121">
        <v>6.2500000000000014E-2</v>
      </c>
      <c r="N214" s="102"/>
    </row>
    <row r="215" spans="1:14" s="95" customFormat="1" ht="24" x14ac:dyDescent="0.2">
      <c r="A215" s="112"/>
      <c r="B215" s="115"/>
      <c r="C215" s="112">
        <v>37909</v>
      </c>
      <c r="D215" s="113" t="s">
        <v>248</v>
      </c>
      <c r="E215" s="121">
        <v>0.18286433333333327</v>
      </c>
      <c r="F215" s="121"/>
      <c r="G215" s="121">
        <v>0</v>
      </c>
      <c r="H215" s="121"/>
      <c r="I215" s="121">
        <v>0</v>
      </c>
      <c r="J215" s="121"/>
      <c r="K215" s="121">
        <f t="shared" si="30"/>
        <v>0.18286433333333327</v>
      </c>
      <c r="L215" s="121"/>
      <c r="M215" s="121">
        <v>0.18286433333333327</v>
      </c>
      <c r="N215" s="102"/>
    </row>
    <row r="216" spans="1:14" s="95" customFormat="1" ht="24" x14ac:dyDescent="0.2">
      <c r="A216" s="112"/>
      <c r="B216" s="115"/>
      <c r="C216" s="112">
        <v>46920</v>
      </c>
      <c r="D216" s="113" t="s">
        <v>249</v>
      </c>
      <c r="E216" s="121">
        <v>6.3052333333333349E-2</v>
      </c>
      <c r="F216" s="121"/>
      <c r="G216" s="121">
        <v>0</v>
      </c>
      <c r="H216" s="121"/>
      <c r="I216" s="121">
        <v>0</v>
      </c>
      <c r="J216" s="121"/>
      <c r="K216" s="121">
        <f t="shared" si="30"/>
        <v>6.3052333333333349E-2</v>
      </c>
      <c r="L216" s="121"/>
      <c r="M216" s="121">
        <v>6.3052333333333349E-2</v>
      </c>
      <c r="N216" s="102"/>
    </row>
    <row r="217" spans="1:14" s="95" customFormat="1" ht="12" x14ac:dyDescent="0.2">
      <c r="A217" s="112"/>
      <c r="B217" s="115"/>
      <c r="C217" s="112">
        <v>52225</v>
      </c>
      <c r="D217" s="113" t="s">
        <v>144</v>
      </c>
      <c r="E217" s="121">
        <v>0.5</v>
      </c>
      <c r="F217" s="121"/>
      <c r="G217" s="121">
        <v>0</v>
      </c>
      <c r="H217" s="121"/>
      <c r="I217" s="121">
        <v>0</v>
      </c>
      <c r="J217" s="121"/>
      <c r="K217" s="121">
        <f t="shared" si="30"/>
        <v>0.5</v>
      </c>
      <c r="L217" s="121"/>
      <c r="M217" s="121">
        <v>0</v>
      </c>
      <c r="N217" s="102"/>
    </row>
    <row r="218" spans="1:14" s="95" customFormat="1" ht="24" x14ac:dyDescent="0.2">
      <c r="A218" s="112"/>
      <c r="B218" s="115"/>
      <c r="C218" s="112">
        <v>55058</v>
      </c>
      <c r="D218" s="113" t="s">
        <v>280</v>
      </c>
      <c r="E218" s="121">
        <v>0.27650000000000002</v>
      </c>
      <c r="F218" s="121"/>
      <c r="G218" s="121">
        <v>0</v>
      </c>
      <c r="H218" s="121"/>
      <c r="I218" s="121">
        <v>0</v>
      </c>
      <c r="J218" s="121"/>
      <c r="K218" s="121">
        <f t="shared" si="30"/>
        <v>0.27650000000000002</v>
      </c>
      <c r="L218" s="121"/>
      <c r="M218" s="121">
        <v>0</v>
      </c>
      <c r="N218" s="102"/>
    </row>
    <row r="219" spans="1:14" s="95" customFormat="1" ht="24" x14ac:dyDescent="0.2">
      <c r="A219" s="112"/>
      <c r="B219" s="115"/>
      <c r="C219" s="112">
        <v>55122</v>
      </c>
      <c r="D219" s="113" t="s">
        <v>262</v>
      </c>
      <c r="E219" s="121">
        <v>7.5000000000000011E-2</v>
      </c>
      <c r="F219" s="121"/>
      <c r="G219" s="121">
        <v>0</v>
      </c>
      <c r="H219" s="121"/>
      <c r="I219" s="121">
        <v>0</v>
      </c>
      <c r="J219" s="121"/>
      <c r="K219" s="121">
        <f t="shared" si="30"/>
        <v>7.5000000000000011E-2</v>
      </c>
      <c r="L219" s="121"/>
      <c r="M219" s="121">
        <v>0</v>
      </c>
      <c r="N219" s="102"/>
    </row>
    <row r="220" spans="1:14" s="95" customFormat="1" ht="24" x14ac:dyDescent="0.2">
      <c r="A220" s="112"/>
      <c r="B220" s="115"/>
      <c r="C220" s="112">
        <v>55364</v>
      </c>
      <c r="D220" s="113" t="s">
        <v>282</v>
      </c>
      <c r="E220" s="121">
        <v>1.40625E-2</v>
      </c>
      <c r="F220" s="121"/>
      <c r="G220" s="121">
        <v>0</v>
      </c>
      <c r="H220" s="121"/>
      <c r="I220" s="121">
        <v>0</v>
      </c>
      <c r="J220" s="121"/>
      <c r="K220" s="121">
        <f t="shared" si="30"/>
        <v>1.40625E-2</v>
      </c>
      <c r="L220" s="121"/>
      <c r="M220" s="121">
        <v>0</v>
      </c>
      <c r="N220" s="102"/>
    </row>
    <row r="221" spans="1:14" s="95" customFormat="1" ht="12" x14ac:dyDescent="0.2">
      <c r="A221" s="114"/>
      <c r="B221" s="118"/>
      <c r="C221" s="118" t="s">
        <v>127</v>
      </c>
      <c r="D221" s="119"/>
      <c r="E221" s="120">
        <f>SUM(E222:E223)</f>
        <v>0.8</v>
      </c>
      <c r="F221" s="120"/>
      <c r="G221" s="120">
        <f>SUM(G222:G223)</f>
        <v>0</v>
      </c>
      <c r="H221" s="120"/>
      <c r="I221" s="120">
        <f>SUM(I222:I223)</f>
        <v>5.2631578947368446E-2</v>
      </c>
      <c r="J221" s="120"/>
      <c r="K221" s="120">
        <f>SUM(E221:I221)</f>
        <v>0.85263157894736852</v>
      </c>
      <c r="L221" s="120"/>
      <c r="M221" s="120">
        <f>SUM(M222:M223)</f>
        <v>0.55263157894736847</v>
      </c>
      <c r="N221" s="102"/>
    </row>
    <row r="222" spans="1:14" s="95" customFormat="1" ht="36" x14ac:dyDescent="0.2">
      <c r="A222" s="112"/>
      <c r="B222" s="115"/>
      <c r="C222" s="112">
        <v>54079</v>
      </c>
      <c r="D222" s="113" t="s">
        <v>252</v>
      </c>
      <c r="E222" s="121">
        <v>0</v>
      </c>
      <c r="F222" s="121"/>
      <c r="G222" s="121">
        <v>0</v>
      </c>
      <c r="H222" s="121"/>
      <c r="I222" s="121">
        <v>5.2631578947368446E-2</v>
      </c>
      <c r="J222" s="121"/>
      <c r="K222" s="121">
        <f t="shared" si="30"/>
        <v>5.2631578947368446E-2</v>
      </c>
      <c r="L222" s="121"/>
      <c r="M222" s="121">
        <v>5.2631578947368446E-2</v>
      </c>
      <c r="N222" s="102"/>
    </row>
    <row r="223" spans="1:14" s="95" customFormat="1" ht="12" x14ac:dyDescent="0.2">
      <c r="A223" s="112"/>
      <c r="B223" s="115"/>
      <c r="C223" s="112">
        <v>55131</v>
      </c>
      <c r="D223" s="113" t="s">
        <v>158</v>
      </c>
      <c r="E223" s="121">
        <v>0.8</v>
      </c>
      <c r="F223" s="121"/>
      <c r="G223" s="121">
        <v>0</v>
      </c>
      <c r="H223" s="121"/>
      <c r="I223" s="121">
        <v>0</v>
      </c>
      <c r="J223" s="121"/>
      <c r="K223" s="121">
        <f t="shared" si="30"/>
        <v>0.8</v>
      </c>
      <c r="L223" s="121"/>
      <c r="M223" s="121">
        <v>0.5</v>
      </c>
      <c r="N223" s="102"/>
    </row>
    <row r="224" spans="1:14" s="95" customFormat="1" ht="12" x14ac:dyDescent="0.2">
      <c r="A224" s="112"/>
      <c r="B224" s="115"/>
      <c r="C224" s="118" t="s">
        <v>115</v>
      </c>
      <c r="D224" s="119"/>
      <c r="E224" s="120">
        <f>SUM(E225:E227)</f>
        <v>7.4999999999999997E-3</v>
      </c>
      <c r="F224" s="120"/>
      <c r="G224" s="120">
        <f>SUM(G225:G227)</f>
        <v>0.17924999999999999</v>
      </c>
      <c r="H224" s="120"/>
      <c r="I224" s="120">
        <f>SUM(I225:I227)</f>
        <v>0</v>
      </c>
      <c r="J224" s="120"/>
      <c r="K224" s="120">
        <f>SUM(E224:I224)</f>
        <v>0.18675</v>
      </c>
      <c r="L224" s="120"/>
      <c r="M224" s="120">
        <f>SUM(M225:M227)</f>
        <v>0</v>
      </c>
      <c r="N224" s="102"/>
    </row>
    <row r="225" spans="1:14" s="95" customFormat="1" ht="24" x14ac:dyDescent="0.2">
      <c r="A225" s="112"/>
      <c r="B225" s="115"/>
      <c r="C225" s="112">
        <v>52011</v>
      </c>
      <c r="D225" s="113" t="s">
        <v>264</v>
      </c>
      <c r="E225" s="121">
        <v>0</v>
      </c>
      <c r="F225" s="121"/>
      <c r="G225" s="121">
        <v>8.7999999999999995E-2</v>
      </c>
      <c r="H225" s="121"/>
      <c r="I225" s="121">
        <v>0</v>
      </c>
      <c r="J225" s="121"/>
      <c r="K225" s="121">
        <f>SUM(E225:I225)</f>
        <v>8.7999999999999995E-2</v>
      </c>
      <c r="L225" s="121"/>
      <c r="M225" s="121">
        <v>0</v>
      </c>
      <c r="N225" s="102"/>
    </row>
    <row r="226" spans="1:14" s="95" customFormat="1" ht="36" x14ac:dyDescent="0.2">
      <c r="A226" s="112"/>
      <c r="B226" s="115"/>
      <c r="C226" s="112">
        <v>53177</v>
      </c>
      <c r="D226" s="113" t="s">
        <v>265</v>
      </c>
      <c r="E226" s="121">
        <v>0</v>
      </c>
      <c r="F226" s="121"/>
      <c r="G226" s="121">
        <v>0.08</v>
      </c>
      <c r="H226" s="121"/>
      <c r="I226" s="121">
        <v>0</v>
      </c>
      <c r="J226" s="121"/>
      <c r="K226" s="121">
        <f>SUM(E226:I226)</f>
        <v>0.08</v>
      </c>
      <c r="L226" s="121"/>
      <c r="M226" s="121">
        <v>0</v>
      </c>
      <c r="N226" s="102"/>
    </row>
    <row r="227" spans="1:14" s="95" customFormat="1" ht="24" x14ac:dyDescent="0.2">
      <c r="A227" s="112"/>
      <c r="B227" s="115"/>
      <c r="C227" s="112">
        <v>55004</v>
      </c>
      <c r="D227" s="113" t="s">
        <v>243</v>
      </c>
      <c r="E227" s="121">
        <v>7.4999999999999997E-3</v>
      </c>
      <c r="F227" s="121"/>
      <c r="G227" s="121">
        <v>1.125E-2</v>
      </c>
      <c r="H227" s="121"/>
      <c r="I227" s="121">
        <v>0</v>
      </c>
      <c r="J227" s="121"/>
      <c r="K227" s="121">
        <f t="shared" si="30"/>
        <v>1.8749999999999999E-2</v>
      </c>
      <c r="L227" s="121"/>
      <c r="M227" s="121">
        <v>0</v>
      </c>
      <c r="N227" s="102"/>
    </row>
    <row r="228" spans="1:14" s="95" customFormat="1" ht="12" x14ac:dyDescent="0.2">
      <c r="A228" s="112"/>
      <c r="B228" s="115"/>
      <c r="C228" s="118" t="s">
        <v>129</v>
      </c>
      <c r="D228" s="119"/>
      <c r="E228" s="120">
        <f>SUM(E229:E229)</f>
        <v>5.1282051282051308E-2</v>
      </c>
      <c r="F228" s="120"/>
      <c r="G228" s="120">
        <f>SUM(G229:G229)</f>
        <v>1.2820512820512827E-2</v>
      </c>
      <c r="H228" s="120"/>
      <c r="I228" s="120">
        <f>SUM(I229:I229)</f>
        <v>2.4000000000000011E-2</v>
      </c>
      <c r="J228" s="120"/>
      <c r="K228" s="120">
        <f>SUM(E228:I228)</f>
        <v>8.8102564102564146E-2</v>
      </c>
      <c r="L228" s="120"/>
      <c r="M228" s="120">
        <f>SUM(M229:M229)</f>
        <v>0</v>
      </c>
      <c r="N228" s="102"/>
    </row>
    <row r="229" spans="1:14" s="95" customFormat="1" ht="12" x14ac:dyDescent="0.2">
      <c r="A229" s="112"/>
      <c r="B229" s="115"/>
      <c r="C229" s="112">
        <v>54055</v>
      </c>
      <c r="D229" s="113" t="s">
        <v>151</v>
      </c>
      <c r="E229" s="121">
        <v>5.1282051282051308E-2</v>
      </c>
      <c r="F229" s="121"/>
      <c r="G229" s="121">
        <v>1.2820512820512827E-2</v>
      </c>
      <c r="H229" s="121"/>
      <c r="I229" s="121">
        <v>2.4000000000000011E-2</v>
      </c>
      <c r="J229" s="121"/>
      <c r="K229" s="121">
        <f t="shared" si="30"/>
        <v>8.8102564102564146E-2</v>
      </c>
      <c r="L229" s="121"/>
      <c r="M229" s="121">
        <v>0</v>
      </c>
      <c r="N229" s="102"/>
    </row>
    <row r="230" spans="1:14" s="95" customFormat="1" ht="12" x14ac:dyDescent="0.2">
      <c r="A230" s="112"/>
      <c r="B230" s="115"/>
      <c r="C230" s="118" t="s">
        <v>131</v>
      </c>
      <c r="D230" s="119"/>
      <c r="E230" s="120">
        <f>SUM(E231:E231)</f>
        <v>5.1999999999999998E-2</v>
      </c>
      <c r="F230" s="120"/>
      <c r="G230" s="120">
        <f>SUM(G231:G231)</f>
        <v>0</v>
      </c>
      <c r="H230" s="120"/>
      <c r="I230" s="120">
        <f>SUM(I231:I231)</f>
        <v>0</v>
      </c>
      <c r="J230" s="120"/>
      <c r="K230" s="120">
        <f>SUM(E230:I230)</f>
        <v>5.1999999999999998E-2</v>
      </c>
      <c r="L230" s="120"/>
      <c r="M230" s="120">
        <f>SUM(M231:M231)</f>
        <v>0</v>
      </c>
      <c r="N230" s="102"/>
    </row>
    <row r="231" spans="1:14" s="95" customFormat="1" ht="60" x14ac:dyDescent="0.2">
      <c r="A231" s="112"/>
      <c r="B231" s="115"/>
      <c r="C231" s="112">
        <v>54111</v>
      </c>
      <c r="D231" s="113" t="s">
        <v>479</v>
      </c>
      <c r="E231" s="121">
        <v>5.1999999999999998E-2</v>
      </c>
      <c r="F231" s="121"/>
      <c r="G231" s="121">
        <v>0</v>
      </c>
      <c r="H231" s="121"/>
      <c r="I231" s="121">
        <v>0</v>
      </c>
      <c r="J231" s="121"/>
      <c r="K231" s="121">
        <f t="shared" si="30"/>
        <v>5.1999999999999998E-2</v>
      </c>
      <c r="L231" s="121"/>
      <c r="M231" s="121">
        <v>0</v>
      </c>
      <c r="N231" s="102"/>
    </row>
    <row r="232" spans="1:14" s="95" customFormat="1" ht="12" x14ac:dyDescent="0.2">
      <c r="A232" s="112"/>
      <c r="B232" s="115"/>
      <c r="C232" s="118" t="s">
        <v>116</v>
      </c>
      <c r="D232" s="119"/>
      <c r="E232" s="120">
        <f>SUM(E233:E237)</f>
        <v>0.81</v>
      </c>
      <c r="F232" s="120"/>
      <c r="G232" s="120">
        <f>SUM(G233:G237)</f>
        <v>7.1499999999999994E-2</v>
      </c>
      <c r="H232" s="120"/>
      <c r="I232" s="120">
        <f>SUM(I233:I237)</f>
        <v>0.5</v>
      </c>
      <c r="J232" s="120"/>
      <c r="K232" s="120">
        <f t="shared" si="30"/>
        <v>1.3815</v>
      </c>
      <c r="L232" s="120"/>
      <c r="M232" s="120">
        <f>SUM(M233:M237)</f>
        <v>0</v>
      </c>
      <c r="N232" s="102"/>
    </row>
    <row r="233" spans="1:14" s="95" customFormat="1" ht="24" x14ac:dyDescent="0.2">
      <c r="A233" s="112"/>
      <c r="B233" s="115"/>
      <c r="C233" s="112">
        <v>54121</v>
      </c>
      <c r="D233" s="113" t="s">
        <v>277</v>
      </c>
      <c r="E233" s="121">
        <v>0.15</v>
      </c>
      <c r="F233" s="121"/>
      <c r="G233" s="121">
        <v>0</v>
      </c>
      <c r="H233" s="121"/>
      <c r="I233" s="121">
        <v>0</v>
      </c>
      <c r="J233" s="121"/>
      <c r="K233" s="121">
        <f t="shared" si="30"/>
        <v>0.15</v>
      </c>
      <c r="L233" s="121"/>
      <c r="M233" s="121">
        <v>0</v>
      </c>
      <c r="N233" s="102"/>
    </row>
    <row r="234" spans="1:14" s="95" customFormat="1" ht="24" x14ac:dyDescent="0.2">
      <c r="A234" s="112"/>
      <c r="B234" s="115"/>
      <c r="C234" s="112">
        <v>54144</v>
      </c>
      <c r="D234" s="113" t="s">
        <v>254</v>
      </c>
      <c r="E234" s="121">
        <v>0.05</v>
      </c>
      <c r="F234" s="121"/>
      <c r="G234" s="121">
        <v>0</v>
      </c>
      <c r="H234" s="121"/>
      <c r="I234" s="121">
        <v>0</v>
      </c>
      <c r="J234" s="121"/>
      <c r="K234" s="121">
        <f t="shared" si="30"/>
        <v>0.05</v>
      </c>
      <c r="L234" s="121"/>
      <c r="M234" s="121">
        <v>0</v>
      </c>
      <c r="N234" s="102"/>
    </row>
    <row r="235" spans="1:14" s="95" customFormat="1" ht="24" x14ac:dyDescent="0.2">
      <c r="A235" s="112"/>
      <c r="B235" s="115"/>
      <c r="C235" s="112">
        <v>55109</v>
      </c>
      <c r="D235" s="113" t="s">
        <v>283</v>
      </c>
      <c r="E235" s="121">
        <v>0.5</v>
      </c>
      <c r="F235" s="121"/>
      <c r="G235" s="121">
        <v>0</v>
      </c>
      <c r="H235" s="121"/>
      <c r="I235" s="121">
        <v>0.5</v>
      </c>
      <c r="J235" s="121"/>
      <c r="K235" s="121">
        <f t="shared" si="30"/>
        <v>1</v>
      </c>
      <c r="L235" s="121"/>
      <c r="M235" s="121">
        <v>0</v>
      </c>
      <c r="N235" s="102"/>
    </row>
    <row r="236" spans="1:14" s="95" customFormat="1" ht="24" x14ac:dyDescent="0.2">
      <c r="A236" s="112"/>
      <c r="B236" s="115"/>
      <c r="C236" s="112">
        <v>55121</v>
      </c>
      <c r="D236" s="113" t="s">
        <v>270</v>
      </c>
      <c r="E236" s="121">
        <v>0.06</v>
      </c>
      <c r="F236" s="121"/>
      <c r="G236" s="121">
        <v>7.1499999999999994E-2</v>
      </c>
      <c r="H236" s="121"/>
      <c r="I236" s="121">
        <v>0</v>
      </c>
      <c r="J236" s="121"/>
      <c r="K236" s="121">
        <f t="shared" si="30"/>
        <v>0.13150000000000001</v>
      </c>
      <c r="L236" s="121"/>
      <c r="M236" s="121">
        <v>0</v>
      </c>
      <c r="N236" s="102"/>
    </row>
    <row r="237" spans="1:14" s="95" customFormat="1" ht="36" x14ac:dyDescent="0.2">
      <c r="A237" s="112"/>
      <c r="B237" s="115"/>
      <c r="C237" s="112">
        <v>55174</v>
      </c>
      <c r="D237" s="113" t="s">
        <v>255</v>
      </c>
      <c r="E237" s="121">
        <v>0.05</v>
      </c>
      <c r="F237" s="121"/>
      <c r="G237" s="121">
        <v>0</v>
      </c>
      <c r="H237" s="121"/>
      <c r="I237" s="121">
        <v>0</v>
      </c>
      <c r="J237" s="121"/>
      <c r="K237" s="121">
        <f t="shared" si="30"/>
        <v>0.05</v>
      </c>
      <c r="L237" s="121"/>
      <c r="M237" s="121">
        <v>0</v>
      </c>
      <c r="N237" s="102"/>
    </row>
    <row r="238" spans="1:14" s="95" customFormat="1" ht="12" x14ac:dyDescent="0.2">
      <c r="A238" s="112"/>
      <c r="B238" s="115"/>
      <c r="C238" s="118" t="s">
        <v>125</v>
      </c>
      <c r="D238" s="119"/>
      <c r="E238" s="120">
        <f>SUM(E239:E240)</f>
        <v>0.05</v>
      </c>
      <c r="F238" s="120"/>
      <c r="G238" s="120">
        <f>SUM(G239:G240)</f>
        <v>0.05</v>
      </c>
      <c r="H238" s="120"/>
      <c r="I238" s="120">
        <f>SUM(I239:I240)</f>
        <v>0</v>
      </c>
      <c r="J238" s="120"/>
      <c r="K238" s="120">
        <f>SUM(E238:I238)</f>
        <v>0.1</v>
      </c>
      <c r="L238" s="120"/>
      <c r="M238" s="120">
        <f>SUM(M239:M240)</f>
        <v>0</v>
      </c>
      <c r="N238" s="102"/>
    </row>
    <row r="239" spans="1:14" s="95" customFormat="1" ht="36" x14ac:dyDescent="0.2">
      <c r="A239" s="112"/>
      <c r="B239" s="115"/>
      <c r="C239" s="112">
        <v>48335</v>
      </c>
      <c r="D239" s="113" t="s">
        <v>267</v>
      </c>
      <c r="E239" s="121">
        <v>0</v>
      </c>
      <c r="F239" s="121"/>
      <c r="G239" s="121">
        <v>0.05</v>
      </c>
      <c r="H239" s="121"/>
      <c r="I239" s="121">
        <v>0</v>
      </c>
      <c r="J239" s="121"/>
      <c r="K239" s="121">
        <f t="shared" si="30"/>
        <v>0.05</v>
      </c>
      <c r="L239" s="121"/>
      <c r="M239" s="121">
        <v>0</v>
      </c>
      <c r="N239" s="102"/>
    </row>
    <row r="240" spans="1:14" s="95" customFormat="1" ht="24" x14ac:dyDescent="0.2">
      <c r="A240" s="112"/>
      <c r="B240" s="115"/>
      <c r="C240" s="112">
        <v>52137</v>
      </c>
      <c r="D240" s="113" t="s">
        <v>245</v>
      </c>
      <c r="E240" s="121">
        <v>0.05</v>
      </c>
      <c r="F240" s="121"/>
      <c r="G240" s="121">
        <v>0</v>
      </c>
      <c r="H240" s="121"/>
      <c r="I240" s="121">
        <v>0</v>
      </c>
      <c r="J240" s="121"/>
      <c r="K240" s="121">
        <f t="shared" si="30"/>
        <v>0.05</v>
      </c>
      <c r="L240" s="121"/>
      <c r="M240" s="121">
        <v>0</v>
      </c>
      <c r="N240" s="102"/>
    </row>
    <row r="241" spans="1:14" s="95" customFormat="1" ht="12" x14ac:dyDescent="0.2">
      <c r="A241" s="112"/>
      <c r="B241" s="115"/>
      <c r="C241" s="118" t="s">
        <v>126</v>
      </c>
      <c r="D241" s="119"/>
      <c r="E241" s="120">
        <f>SUM(E242:E247)</f>
        <v>0.45800000000000002</v>
      </c>
      <c r="F241" s="120"/>
      <c r="G241" s="120">
        <f>SUM(G242:G247)</f>
        <v>5.1282051282051308E-2</v>
      </c>
      <c r="H241" s="120"/>
      <c r="I241" s="120">
        <f>SUM(I242:I247)</f>
        <v>7.6923076923076955E-2</v>
      </c>
      <c r="J241" s="120"/>
      <c r="K241" s="120">
        <f>SUM(E241:I241)</f>
        <v>0.58620512820512827</v>
      </c>
      <c r="L241" s="120"/>
      <c r="M241" s="120">
        <f>SUM(M242:M247)</f>
        <v>0</v>
      </c>
      <c r="N241" s="102"/>
    </row>
    <row r="242" spans="1:14" s="95" customFormat="1" ht="24" x14ac:dyDescent="0.2">
      <c r="A242" s="112"/>
      <c r="B242" s="115"/>
      <c r="C242" s="112">
        <v>53148</v>
      </c>
      <c r="D242" s="113" t="s">
        <v>246</v>
      </c>
      <c r="E242" s="121">
        <v>1.8000000000000002E-2</v>
      </c>
      <c r="F242" s="121"/>
      <c r="G242" s="121">
        <v>0</v>
      </c>
      <c r="H242" s="121"/>
      <c r="I242" s="121">
        <v>0</v>
      </c>
      <c r="J242" s="121"/>
      <c r="K242" s="121">
        <f t="shared" ref="K242:K247" si="34">SUM(E242:I242)</f>
        <v>1.8000000000000002E-2</v>
      </c>
      <c r="L242" s="121"/>
      <c r="M242" s="121">
        <v>0</v>
      </c>
      <c r="N242" s="102"/>
    </row>
    <row r="243" spans="1:14" s="95" customFormat="1" ht="36" x14ac:dyDescent="0.2">
      <c r="A243" s="112"/>
      <c r="B243" s="115"/>
      <c r="C243" s="112">
        <v>55064</v>
      </c>
      <c r="D243" s="113" t="s">
        <v>480</v>
      </c>
      <c r="E243" s="121">
        <v>0</v>
      </c>
      <c r="F243" s="121"/>
      <c r="G243" s="121">
        <v>5.1282051282051308E-2</v>
      </c>
      <c r="H243" s="121"/>
      <c r="I243" s="121">
        <v>0</v>
      </c>
      <c r="J243" s="121"/>
      <c r="K243" s="121">
        <f t="shared" si="34"/>
        <v>5.1282051282051308E-2</v>
      </c>
      <c r="L243" s="121"/>
      <c r="M243" s="121">
        <v>0</v>
      </c>
      <c r="N243" s="102"/>
    </row>
    <row r="244" spans="1:14" s="95" customFormat="1" ht="36" x14ac:dyDescent="0.2">
      <c r="A244" s="112"/>
      <c r="B244" s="115"/>
      <c r="C244" s="112">
        <v>55064</v>
      </c>
      <c r="D244" s="113" t="s">
        <v>484</v>
      </c>
      <c r="E244" s="121">
        <v>0</v>
      </c>
      <c r="F244" s="121"/>
      <c r="G244" s="121">
        <v>0</v>
      </c>
      <c r="H244" s="121"/>
      <c r="I244" s="121">
        <v>5.1282051282051308E-2</v>
      </c>
      <c r="J244" s="121"/>
      <c r="K244" s="121">
        <f t="shared" si="34"/>
        <v>5.1282051282051308E-2</v>
      </c>
      <c r="L244" s="121"/>
      <c r="M244" s="121">
        <v>0</v>
      </c>
      <c r="N244" s="102"/>
    </row>
    <row r="245" spans="1:14" s="95" customFormat="1" ht="36" x14ac:dyDescent="0.2">
      <c r="A245" s="112"/>
      <c r="B245" s="115"/>
      <c r="C245" s="112">
        <v>55064</v>
      </c>
      <c r="D245" s="113" t="s">
        <v>482</v>
      </c>
      <c r="E245" s="121">
        <v>0</v>
      </c>
      <c r="F245" s="121"/>
      <c r="G245" s="121">
        <v>0</v>
      </c>
      <c r="H245" s="121"/>
      <c r="I245" s="121">
        <v>2.564102564102564E-2</v>
      </c>
      <c r="J245" s="121"/>
      <c r="K245" s="121">
        <f t="shared" si="34"/>
        <v>2.564102564102564E-2</v>
      </c>
      <c r="L245" s="121"/>
      <c r="M245" s="121">
        <v>0</v>
      </c>
      <c r="N245" s="102"/>
    </row>
    <row r="246" spans="1:14" s="95" customFormat="1" ht="24" x14ac:dyDescent="0.2">
      <c r="A246" s="112"/>
      <c r="B246" s="115"/>
      <c r="C246" s="112">
        <v>55120</v>
      </c>
      <c r="D246" s="113" t="s">
        <v>449</v>
      </c>
      <c r="E246" s="121">
        <v>0.14000000000000001</v>
      </c>
      <c r="F246" s="121"/>
      <c r="G246" s="121">
        <v>0</v>
      </c>
      <c r="H246" s="121"/>
      <c r="I246" s="121">
        <v>0</v>
      </c>
      <c r="J246" s="121"/>
      <c r="K246" s="121">
        <f t="shared" si="34"/>
        <v>0.14000000000000001</v>
      </c>
      <c r="L246" s="121"/>
      <c r="M246" s="121">
        <v>0</v>
      </c>
      <c r="N246" s="102"/>
    </row>
    <row r="247" spans="1:14" s="95" customFormat="1" ht="24" x14ac:dyDescent="0.2">
      <c r="A247" s="112"/>
      <c r="B247" s="115"/>
      <c r="C247" s="112">
        <v>55165</v>
      </c>
      <c r="D247" s="113" t="s">
        <v>259</v>
      </c>
      <c r="E247" s="121">
        <v>0.3</v>
      </c>
      <c r="F247" s="121"/>
      <c r="G247" s="121">
        <v>0</v>
      </c>
      <c r="H247" s="121"/>
      <c r="I247" s="121">
        <v>0</v>
      </c>
      <c r="J247" s="121"/>
      <c r="K247" s="121">
        <f t="shared" si="34"/>
        <v>0.3</v>
      </c>
      <c r="L247" s="121"/>
      <c r="M247" s="121">
        <v>0</v>
      </c>
      <c r="N247" s="102"/>
    </row>
    <row r="248" spans="1:14" s="95" customFormat="1" ht="12" x14ac:dyDescent="0.2">
      <c r="A248" s="114"/>
      <c r="B248" s="118" t="s">
        <v>17</v>
      </c>
      <c r="C248" s="118"/>
      <c r="D248" s="119"/>
      <c r="E248" s="120">
        <f>E249+E258+E263+E270+E279+E283+E288+E290+E292+E298+E303</f>
        <v>11.881930973167437</v>
      </c>
      <c r="F248" s="120"/>
      <c r="G248" s="120">
        <f t="shared" ref="G248:M248" si="35">G249+G258+G263+G270+G279+G283+G288+G290+G292+G298+G303</f>
        <v>1.2748525641025641</v>
      </c>
      <c r="H248" s="120"/>
      <c r="I248" s="120">
        <f t="shared" si="35"/>
        <v>5.3560739948448042</v>
      </c>
      <c r="J248" s="120"/>
      <c r="K248" s="120">
        <f>SUM(E248:I248)</f>
        <v>18.512857532114808</v>
      </c>
      <c r="L248" s="120"/>
      <c r="M248" s="120">
        <f t="shared" si="35"/>
        <v>0.60104824561403514</v>
      </c>
      <c r="N248" s="102"/>
    </row>
    <row r="249" spans="1:14" s="95" customFormat="1" ht="12" x14ac:dyDescent="0.2">
      <c r="A249" s="114"/>
      <c r="B249" s="118"/>
      <c r="C249" s="118" t="s">
        <v>137</v>
      </c>
      <c r="D249" s="119"/>
      <c r="E249" s="120">
        <f>SUM(E250:E257)</f>
        <v>3.457109886797666</v>
      </c>
      <c r="F249" s="120"/>
      <c r="G249" s="120">
        <f>SUM(G250:G257)</f>
        <v>0.84750000000000003</v>
      </c>
      <c r="H249" s="120"/>
      <c r="I249" s="120">
        <f>SUM(I250:I257)</f>
        <v>0.52900000000000003</v>
      </c>
      <c r="J249" s="120"/>
      <c r="K249" s="120">
        <f t="shared" si="30"/>
        <v>4.8336098867976656</v>
      </c>
      <c r="L249" s="120"/>
      <c r="M249" s="120">
        <f>SUM(M250:M257)</f>
        <v>0.09</v>
      </c>
      <c r="N249" s="102"/>
    </row>
    <row r="250" spans="1:14" s="95" customFormat="1" ht="24" x14ac:dyDescent="0.2">
      <c r="A250" s="112"/>
      <c r="B250" s="115"/>
      <c r="C250" s="112">
        <v>49372</v>
      </c>
      <c r="D250" s="113" t="s">
        <v>284</v>
      </c>
      <c r="E250" s="121">
        <v>0.65</v>
      </c>
      <c r="F250" s="121"/>
      <c r="G250" s="121">
        <v>0</v>
      </c>
      <c r="H250" s="121"/>
      <c r="I250" s="121">
        <v>0</v>
      </c>
      <c r="J250" s="121"/>
      <c r="K250" s="121">
        <f>SUM(E250:I250)</f>
        <v>0.65</v>
      </c>
      <c r="L250" s="121"/>
      <c r="M250" s="121">
        <v>0</v>
      </c>
      <c r="N250" s="102"/>
    </row>
    <row r="251" spans="1:14" s="95" customFormat="1" ht="24" x14ac:dyDescent="0.2">
      <c r="A251" s="112"/>
      <c r="B251" s="115"/>
      <c r="C251" s="112">
        <v>52099</v>
      </c>
      <c r="D251" s="113" t="s">
        <v>148</v>
      </c>
      <c r="E251" s="121">
        <v>7.2109886797665945E-2</v>
      </c>
      <c r="F251" s="121"/>
      <c r="G251" s="121">
        <v>0</v>
      </c>
      <c r="H251" s="121"/>
      <c r="I251" s="121">
        <v>0</v>
      </c>
      <c r="J251" s="121"/>
      <c r="K251" s="121">
        <f t="shared" ref="K251:K256" si="36">SUM(E251:I251)</f>
        <v>7.2109886797665945E-2</v>
      </c>
      <c r="L251" s="121"/>
      <c r="M251" s="121">
        <v>0</v>
      </c>
      <c r="N251" s="102"/>
    </row>
    <row r="252" spans="1:14" s="95" customFormat="1" ht="24" x14ac:dyDescent="0.2">
      <c r="A252" s="112"/>
      <c r="B252" s="115"/>
      <c r="C252" s="112">
        <v>52239</v>
      </c>
      <c r="D252" s="113" t="s">
        <v>285</v>
      </c>
      <c r="E252" s="121">
        <v>0.04</v>
      </c>
      <c r="F252" s="121"/>
      <c r="G252" s="121">
        <v>0</v>
      </c>
      <c r="H252" s="121"/>
      <c r="I252" s="121">
        <v>0</v>
      </c>
      <c r="J252" s="121"/>
      <c r="K252" s="121">
        <f t="shared" si="36"/>
        <v>0.04</v>
      </c>
      <c r="L252" s="121"/>
      <c r="M252" s="121">
        <v>0</v>
      </c>
      <c r="N252" s="102"/>
    </row>
    <row r="253" spans="1:14" s="95" customFormat="1" ht="12" x14ac:dyDescent="0.2">
      <c r="A253" s="112"/>
      <c r="B253" s="115"/>
      <c r="C253" s="112">
        <v>53070</v>
      </c>
      <c r="D253" s="113" t="s">
        <v>159</v>
      </c>
      <c r="E253" s="121">
        <v>0.30000000000000004</v>
      </c>
      <c r="F253" s="121"/>
      <c r="G253" s="121">
        <v>0</v>
      </c>
      <c r="H253" s="121"/>
      <c r="I253" s="121">
        <v>0.4</v>
      </c>
      <c r="J253" s="121"/>
      <c r="K253" s="121">
        <f t="shared" si="36"/>
        <v>0.70000000000000007</v>
      </c>
      <c r="L253" s="121"/>
      <c r="M253" s="121">
        <v>0</v>
      </c>
      <c r="N253" s="102"/>
    </row>
    <row r="254" spans="1:14" s="95" customFormat="1" ht="24" x14ac:dyDescent="0.2">
      <c r="A254" s="112"/>
      <c r="B254" s="115"/>
      <c r="C254" s="112">
        <v>53263</v>
      </c>
      <c r="D254" s="113" t="s">
        <v>247</v>
      </c>
      <c r="E254" s="121">
        <v>0</v>
      </c>
      <c r="F254" s="121"/>
      <c r="G254" s="121">
        <v>0</v>
      </c>
      <c r="H254" s="121"/>
      <c r="I254" s="121">
        <v>2.5000000000000001E-2</v>
      </c>
      <c r="J254" s="121"/>
      <c r="K254" s="121">
        <f t="shared" si="36"/>
        <v>2.5000000000000001E-2</v>
      </c>
      <c r="L254" s="121"/>
      <c r="M254" s="121">
        <v>0</v>
      </c>
      <c r="N254" s="102"/>
    </row>
    <row r="255" spans="1:14" s="95" customFormat="1" ht="36" x14ac:dyDescent="0.2">
      <c r="A255" s="112"/>
      <c r="B255" s="115"/>
      <c r="C255" s="112">
        <v>54417</v>
      </c>
      <c r="D255" s="113" t="s">
        <v>457</v>
      </c>
      <c r="E255" s="121">
        <v>5.5E-2</v>
      </c>
      <c r="F255" s="121"/>
      <c r="G255" s="121">
        <v>0</v>
      </c>
      <c r="H255" s="121"/>
      <c r="I255" s="121">
        <v>0</v>
      </c>
      <c r="J255" s="121"/>
      <c r="K255" s="121">
        <f t="shared" si="36"/>
        <v>5.5E-2</v>
      </c>
      <c r="L255" s="121"/>
      <c r="M255" s="121">
        <v>0</v>
      </c>
      <c r="N255" s="102"/>
    </row>
    <row r="256" spans="1:14" s="95" customFormat="1" ht="24" x14ac:dyDescent="0.2">
      <c r="A256" s="112"/>
      <c r="B256" s="115"/>
      <c r="C256" s="112">
        <v>55113</v>
      </c>
      <c r="D256" s="113" t="s">
        <v>279</v>
      </c>
      <c r="E256" s="121">
        <v>0.09</v>
      </c>
      <c r="F256" s="121"/>
      <c r="G256" s="121">
        <v>9.7500000000000003E-2</v>
      </c>
      <c r="H256" s="121"/>
      <c r="I256" s="121">
        <v>0.104</v>
      </c>
      <c r="J256" s="121"/>
      <c r="K256" s="121">
        <f t="shared" si="36"/>
        <v>0.29149999999999998</v>
      </c>
      <c r="L256" s="121"/>
      <c r="M256" s="121">
        <v>0.09</v>
      </c>
      <c r="N256" s="102"/>
    </row>
    <row r="257" spans="1:14" s="95" customFormat="1" ht="24" x14ac:dyDescent="0.2">
      <c r="A257" s="112"/>
      <c r="B257" s="115"/>
      <c r="C257" s="112">
        <v>55225</v>
      </c>
      <c r="D257" s="113" t="s">
        <v>286</v>
      </c>
      <c r="E257" s="121">
        <v>2.25</v>
      </c>
      <c r="F257" s="121"/>
      <c r="G257" s="121">
        <v>0.75</v>
      </c>
      <c r="H257" s="121"/>
      <c r="I257" s="121">
        <v>0</v>
      </c>
      <c r="J257" s="121"/>
      <c r="K257" s="121">
        <f>SUM(E257:I257)</f>
        <v>3</v>
      </c>
      <c r="L257" s="121"/>
      <c r="M257" s="121">
        <v>0</v>
      </c>
      <c r="N257" s="102"/>
    </row>
    <row r="258" spans="1:14" s="95" customFormat="1" ht="12" x14ac:dyDescent="0.2">
      <c r="A258" s="112"/>
      <c r="B258" s="115"/>
      <c r="C258" s="118" t="s">
        <v>112</v>
      </c>
      <c r="D258" s="119"/>
      <c r="E258" s="120">
        <f>SUM(E259:E262)</f>
        <v>0.46250000000000002</v>
      </c>
      <c r="F258" s="120"/>
      <c r="G258" s="120">
        <f t="shared" ref="G258:M258" si="37">SUM(G259:G262)</f>
        <v>0</v>
      </c>
      <c r="H258" s="120"/>
      <c r="I258" s="120">
        <f t="shared" si="37"/>
        <v>0.222222</v>
      </c>
      <c r="J258" s="120"/>
      <c r="K258" s="120">
        <f>SUM(E258:I258)</f>
        <v>0.68472200000000005</v>
      </c>
      <c r="L258" s="120"/>
      <c r="M258" s="120">
        <f t="shared" si="37"/>
        <v>0</v>
      </c>
      <c r="N258" s="102"/>
    </row>
    <row r="259" spans="1:14" s="95" customFormat="1" ht="24" x14ac:dyDescent="0.2">
      <c r="A259" s="112"/>
      <c r="B259" s="115"/>
      <c r="C259" s="112">
        <v>51126</v>
      </c>
      <c r="D259" s="113" t="s">
        <v>459</v>
      </c>
      <c r="E259" s="121">
        <v>0.22500000000000001</v>
      </c>
      <c r="F259" s="121"/>
      <c r="G259" s="121">
        <v>0</v>
      </c>
      <c r="H259" s="121"/>
      <c r="I259" s="121">
        <v>0</v>
      </c>
      <c r="J259" s="121"/>
      <c r="K259" s="121">
        <f>SUM(E259:I259)</f>
        <v>0.22500000000000001</v>
      </c>
      <c r="L259" s="121"/>
      <c r="M259" s="121">
        <v>0</v>
      </c>
      <c r="N259" s="102"/>
    </row>
    <row r="260" spans="1:14" s="95" customFormat="1" ht="12" x14ac:dyDescent="0.2">
      <c r="A260" s="112"/>
      <c r="B260" s="115"/>
      <c r="C260" s="112">
        <v>52069</v>
      </c>
      <c r="D260" s="113" t="s">
        <v>160</v>
      </c>
      <c r="E260" s="121">
        <v>3.7499999999999999E-2</v>
      </c>
      <c r="F260" s="121"/>
      <c r="G260" s="121">
        <v>0</v>
      </c>
      <c r="H260" s="121"/>
      <c r="I260" s="121">
        <v>0</v>
      </c>
      <c r="J260" s="121"/>
      <c r="K260" s="121">
        <f t="shared" ref="K260:K269" si="38">SUM(E260:I260)</f>
        <v>3.7499999999999999E-2</v>
      </c>
      <c r="L260" s="121"/>
      <c r="M260" s="121">
        <v>0</v>
      </c>
      <c r="N260" s="102"/>
    </row>
    <row r="261" spans="1:14" s="95" customFormat="1" ht="36" x14ac:dyDescent="0.2">
      <c r="A261" s="112"/>
      <c r="B261" s="115"/>
      <c r="C261" s="112">
        <v>54234</v>
      </c>
      <c r="D261" s="113" t="s">
        <v>274</v>
      </c>
      <c r="E261" s="121">
        <v>0</v>
      </c>
      <c r="F261" s="121"/>
      <c r="G261" s="121">
        <v>0</v>
      </c>
      <c r="H261" s="121"/>
      <c r="I261" s="121">
        <v>0.222222</v>
      </c>
      <c r="J261" s="121"/>
      <c r="K261" s="121">
        <f t="shared" si="38"/>
        <v>0.222222</v>
      </c>
      <c r="L261" s="121"/>
      <c r="M261" s="121">
        <v>0</v>
      </c>
      <c r="N261" s="102"/>
    </row>
    <row r="262" spans="1:14" s="95" customFormat="1" ht="12" x14ac:dyDescent="0.2">
      <c r="A262" s="112"/>
      <c r="B262" s="115"/>
      <c r="C262" s="112">
        <v>55289</v>
      </c>
      <c r="D262" s="113" t="s">
        <v>161</v>
      </c>
      <c r="E262" s="121">
        <v>0.2</v>
      </c>
      <c r="F262" s="121"/>
      <c r="G262" s="121">
        <v>0</v>
      </c>
      <c r="H262" s="121"/>
      <c r="I262" s="121">
        <v>0</v>
      </c>
      <c r="J262" s="121"/>
      <c r="K262" s="121">
        <f t="shared" si="38"/>
        <v>0.2</v>
      </c>
      <c r="L262" s="121"/>
      <c r="M262" s="121">
        <v>0</v>
      </c>
      <c r="N262" s="102"/>
    </row>
    <row r="263" spans="1:14" s="95" customFormat="1" ht="12" x14ac:dyDescent="0.2">
      <c r="A263" s="114"/>
      <c r="B263" s="118"/>
      <c r="C263" s="118" t="s">
        <v>113</v>
      </c>
      <c r="D263" s="119"/>
      <c r="E263" s="120">
        <f>SUM(E264:E269)</f>
        <v>1.627675</v>
      </c>
      <c r="F263" s="120"/>
      <c r="G263" s="120">
        <f>SUM(G264:G269)</f>
        <v>0</v>
      </c>
      <c r="H263" s="120"/>
      <c r="I263" s="120">
        <f>SUM(I264:I269)</f>
        <v>0.50129733897435902</v>
      </c>
      <c r="J263" s="120"/>
      <c r="K263" s="120">
        <f t="shared" si="38"/>
        <v>2.1289723389743589</v>
      </c>
      <c r="L263" s="120"/>
      <c r="M263" s="120">
        <f>SUM(M264:M269)</f>
        <v>0</v>
      </c>
      <c r="N263" s="102"/>
    </row>
    <row r="264" spans="1:14" s="95" customFormat="1" ht="48" x14ac:dyDescent="0.2">
      <c r="A264" s="112"/>
      <c r="B264" s="115"/>
      <c r="C264" s="112">
        <v>52041</v>
      </c>
      <c r="D264" s="113" t="s">
        <v>477</v>
      </c>
      <c r="E264" s="121">
        <v>0</v>
      </c>
      <c r="F264" s="121"/>
      <c r="G264" s="121">
        <v>0</v>
      </c>
      <c r="H264" s="121"/>
      <c r="I264" s="121">
        <v>1.2973389743589729E-3</v>
      </c>
      <c r="J264" s="121"/>
      <c r="K264" s="121">
        <f t="shared" si="38"/>
        <v>1.2973389743589729E-3</v>
      </c>
      <c r="L264" s="121"/>
      <c r="M264" s="121">
        <v>0</v>
      </c>
      <c r="N264" s="102"/>
    </row>
    <row r="265" spans="1:14" s="95" customFormat="1" ht="12" x14ac:dyDescent="0.2">
      <c r="A265" s="112"/>
      <c r="B265" s="115"/>
      <c r="C265" s="112">
        <v>52323</v>
      </c>
      <c r="D265" s="113" t="s">
        <v>162</v>
      </c>
      <c r="E265" s="121">
        <v>0</v>
      </c>
      <c r="F265" s="121"/>
      <c r="G265" s="121">
        <v>0</v>
      </c>
      <c r="H265" s="121"/>
      <c r="I265" s="121">
        <v>0.5</v>
      </c>
      <c r="J265" s="121"/>
      <c r="K265" s="121">
        <f t="shared" si="38"/>
        <v>0.5</v>
      </c>
      <c r="L265" s="121"/>
      <c r="M265" s="121">
        <v>0</v>
      </c>
      <c r="N265" s="102"/>
    </row>
    <row r="266" spans="1:14" s="95" customFormat="1" ht="12" x14ac:dyDescent="0.2">
      <c r="A266" s="112"/>
      <c r="B266" s="115"/>
      <c r="C266" s="112">
        <v>53058</v>
      </c>
      <c r="D266" s="113" t="s">
        <v>163</v>
      </c>
      <c r="E266" s="121">
        <v>0.8</v>
      </c>
      <c r="F266" s="121"/>
      <c r="G266" s="121">
        <v>0</v>
      </c>
      <c r="H266" s="121"/>
      <c r="I266" s="121">
        <v>0</v>
      </c>
      <c r="J266" s="121"/>
      <c r="K266" s="121">
        <f t="shared" si="38"/>
        <v>0.8</v>
      </c>
      <c r="L266" s="121"/>
      <c r="M266" s="121">
        <v>0</v>
      </c>
      <c r="N266" s="102"/>
    </row>
    <row r="267" spans="1:14" s="95" customFormat="1" ht="36" x14ac:dyDescent="0.2">
      <c r="A267" s="112"/>
      <c r="B267" s="115"/>
      <c r="C267" s="112">
        <v>54111</v>
      </c>
      <c r="D267" s="113" t="s">
        <v>486</v>
      </c>
      <c r="E267" s="121">
        <v>0.2</v>
      </c>
      <c r="F267" s="121"/>
      <c r="G267" s="121">
        <v>0</v>
      </c>
      <c r="H267" s="121"/>
      <c r="I267" s="121">
        <v>0</v>
      </c>
      <c r="J267" s="121"/>
      <c r="K267" s="121">
        <f t="shared" si="38"/>
        <v>0.2</v>
      </c>
      <c r="L267" s="121"/>
      <c r="M267" s="121">
        <v>0</v>
      </c>
      <c r="N267" s="102"/>
    </row>
    <row r="268" spans="1:14" s="95" customFormat="1" ht="12" x14ac:dyDescent="0.2">
      <c r="A268" s="112"/>
      <c r="B268" s="115"/>
      <c r="C268" s="112">
        <v>55170</v>
      </c>
      <c r="D268" s="113" t="s">
        <v>164</v>
      </c>
      <c r="E268" s="121">
        <v>0.6</v>
      </c>
      <c r="F268" s="121"/>
      <c r="G268" s="121">
        <v>0</v>
      </c>
      <c r="H268" s="121"/>
      <c r="I268" s="121">
        <v>0</v>
      </c>
      <c r="J268" s="121"/>
      <c r="K268" s="121">
        <f t="shared" si="38"/>
        <v>0.6</v>
      </c>
      <c r="L268" s="121"/>
      <c r="M268" s="121">
        <v>0</v>
      </c>
      <c r="N268" s="102"/>
    </row>
    <row r="269" spans="1:14" s="95" customFormat="1" ht="24" x14ac:dyDescent="0.2">
      <c r="A269" s="112"/>
      <c r="B269" s="115"/>
      <c r="C269" s="112">
        <v>55208</v>
      </c>
      <c r="D269" s="113" t="s">
        <v>456</v>
      </c>
      <c r="E269" s="121">
        <v>2.7675000000000002E-2</v>
      </c>
      <c r="F269" s="121"/>
      <c r="G269" s="121">
        <v>0</v>
      </c>
      <c r="H269" s="121"/>
      <c r="I269" s="121">
        <v>0</v>
      </c>
      <c r="J269" s="121"/>
      <c r="K269" s="121">
        <f t="shared" si="38"/>
        <v>2.7675000000000002E-2</v>
      </c>
      <c r="L269" s="121"/>
      <c r="M269" s="121">
        <v>0</v>
      </c>
      <c r="N269" s="102"/>
    </row>
    <row r="270" spans="1:14" s="95" customFormat="1" ht="12" x14ac:dyDescent="0.2">
      <c r="A270" s="114"/>
      <c r="B270" s="118"/>
      <c r="C270" s="118" t="s">
        <v>114</v>
      </c>
      <c r="D270" s="119"/>
      <c r="E270" s="120">
        <f>SUM(E271:E278)</f>
        <v>0.90486403508771929</v>
      </c>
      <c r="F270" s="120"/>
      <c r="G270" s="120">
        <f>SUM(G271:G278)</f>
        <v>6.2500000000000014E-2</v>
      </c>
      <c r="H270" s="120"/>
      <c r="I270" s="120">
        <f>SUM(I271:I278)</f>
        <v>0.5</v>
      </c>
      <c r="J270" s="120"/>
      <c r="K270" s="120">
        <f t="shared" si="30"/>
        <v>1.4673640350877193</v>
      </c>
      <c r="L270" s="120"/>
      <c r="M270" s="120">
        <f>SUM(M271:M278)</f>
        <v>0.30841666666666667</v>
      </c>
      <c r="N270" s="102"/>
    </row>
    <row r="271" spans="1:14" s="95" customFormat="1" ht="36" x14ac:dyDescent="0.2">
      <c r="A271" s="112"/>
      <c r="B271" s="115"/>
      <c r="C271" s="112">
        <v>37909</v>
      </c>
      <c r="D271" s="113" t="s">
        <v>250</v>
      </c>
      <c r="E271" s="121">
        <v>0</v>
      </c>
      <c r="F271" s="121"/>
      <c r="G271" s="121">
        <v>6.2500000000000014E-2</v>
      </c>
      <c r="H271" s="121"/>
      <c r="I271" s="121">
        <v>0</v>
      </c>
      <c r="J271" s="121"/>
      <c r="K271" s="121">
        <f t="shared" si="30"/>
        <v>6.2500000000000014E-2</v>
      </c>
      <c r="L271" s="121"/>
      <c r="M271" s="121">
        <v>6.2500000000000014E-2</v>
      </c>
      <c r="N271" s="102"/>
    </row>
    <row r="272" spans="1:14" s="95" customFormat="1" ht="24" x14ac:dyDescent="0.2">
      <c r="A272" s="112"/>
      <c r="B272" s="115"/>
      <c r="C272" s="112">
        <v>37909</v>
      </c>
      <c r="D272" s="113" t="s">
        <v>248</v>
      </c>
      <c r="E272" s="121">
        <v>0.18286433333333327</v>
      </c>
      <c r="F272" s="121"/>
      <c r="G272" s="121">
        <v>0</v>
      </c>
      <c r="H272" s="121"/>
      <c r="I272" s="121">
        <v>0</v>
      </c>
      <c r="J272" s="121"/>
      <c r="K272" s="121">
        <f t="shared" si="30"/>
        <v>0.18286433333333327</v>
      </c>
      <c r="L272" s="121"/>
      <c r="M272" s="121">
        <v>0.18286433333333327</v>
      </c>
      <c r="N272" s="102"/>
    </row>
    <row r="273" spans="1:14" s="95" customFormat="1" ht="36" x14ac:dyDescent="0.2">
      <c r="A273" s="112"/>
      <c r="B273" s="115"/>
      <c r="C273" s="112">
        <v>44934</v>
      </c>
      <c r="D273" s="113" t="s">
        <v>487</v>
      </c>
      <c r="E273" s="121">
        <v>1.4999999999999999E-2</v>
      </c>
      <c r="F273" s="121"/>
      <c r="G273" s="121">
        <v>0</v>
      </c>
      <c r="H273" s="121"/>
      <c r="I273" s="121">
        <v>0</v>
      </c>
      <c r="J273" s="121"/>
      <c r="K273" s="121">
        <f t="shared" si="30"/>
        <v>1.4999999999999999E-2</v>
      </c>
      <c r="L273" s="121"/>
      <c r="M273" s="121">
        <v>0</v>
      </c>
      <c r="N273" s="102"/>
    </row>
    <row r="274" spans="1:14" s="95" customFormat="1" ht="36" x14ac:dyDescent="0.2">
      <c r="A274" s="112"/>
      <c r="B274" s="115"/>
      <c r="C274" s="112">
        <v>44934</v>
      </c>
      <c r="D274" s="113" t="s">
        <v>485</v>
      </c>
      <c r="E274" s="121">
        <v>6.5000000000000002E-2</v>
      </c>
      <c r="F274" s="121"/>
      <c r="G274" s="121">
        <v>0</v>
      </c>
      <c r="H274" s="121"/>
      <c r="I274" s="121">
        <v>0</v>
      </c>
      <c r="J274" s="121"/>
      <c r="K274" s="121">
        <f t="shared" si="30"/>
        <v>6.5000000000000002E-2</v>
      </c>
      <c r="L274" s="121"/>
      <c r="M274" s="121">
        <v>0</v>
      </c>
      <c r="N274" s="102"/>
    </row>
    <row r="275" spans="1:14" s="95" customFormat="1" ht="24" x14ac:dyDescent="0.2">
      <c r="A275" s="112"/>
      <c r="B275" s="115"/>
      <c r="C275" s="112">
        <v>46920</v>
      </c>
      <c r="D275" s="113" t="s">
        <v>249</v>
      </c>
      <c r="E275" s="121">
        <v>6.3052333333333349E-2</v>
      </c>
      <c r="F275" s="121"/>
      <c r="G275" s="121">
        <v>0</v>
      </c>
      <c r="H275" s="121"/>
      <c r="I275" s="121">
        <v>0</v>
      </c>
      <c r="J275" s="121"/>
      <c r="K275" s="121">
        <f t="shared" si="30"/>
        <v>6.3052333333333349E-2</v>
      </c>
      <c r="L275" s="121"/>
      <c r="M275" s="121">
        <v>6.3052333333333349E-2</v>
      </c>
      <c r="N275" s="102"/>
    </row>
    <row r="276" spans="1:14" s="95" customFormat="1" ht="36" x14ac:dyDescent="0.2">
      <c r="A276" s="112"/>
      <c r="B276" s="115"/>
      <c r="C276" s="112">
        <v>54391</v>
      </c>
      <c r="D276" s="113" t="s">
        <v>478</v>
      </c>
      <c r="E276" s="121">
        <v>3.9473684210526317E-3</v>
      </c>
      <c r="F276" s="121"/>
      <c r="G276" s="121">
        <v>0</v>
      </c>
      <c r="H276" s="121"/>
      <c r="I276" s="121">
        <v>0</v>
      </c>
      <c r="J276" s="121"/>
      <c r="K276" s="121">
        <f t="shared" si="30"/>
        <v>3.9473684210526317E-3</v>
      </c>
      <c r="L276" s="121"/>
      <c r="M276" s="121">
        <v>0</v>
      </c>
      <c r="N276" s="102"/>
    </row>
    <row r="277" spans="1:14" s="95" customFormat="1" ht="24" x14ac:dyDescent="0.2">
      <c r="A277" s="112"/>
      <c r="B277" s="115"/>
      <c r="C277" s="112">
        <v>54424</v>
      </c>
      <c r="D277" s="113" t="s">
        <v>287</v>
      </c>
      <c r="E277" s="121">
        <v>0.5</v>
      </c>
      <c r="F277" s="121"/>
      <c r="G277" s="121">
        <v>0</v>
      </c>
      <c r="H277" s="121"/>
      <c r="I277" s="121">
        <v>0.5</v>
      </c>
      <c r="J277" s="121"/>
      <c r="K277" s="121">
        <f t="shared" si="30"/>
        <v>1</v>
      </c>
      <c r="L277" s="121"/>
      <c r="M277" s="121">
        <v>0</v>
      </c>
      <c r="N277" s="102"/>
    </row>
    <row r="278" spans="1:14" s="95" customFormat="1" ht="24" x14ac:dyDescent="0.2">
      <c r="A278" s="112"/>
      <c r="B278" s="115"/>
      <c r="C278" s="112">
        <v>55122</v>
      </c>
      <c r="D278" s="113" t="s">
        <v>262</v>
      </c>
      <c r="E278" s="121">
        <v>7.5000000000000011E-2</v>
      </c>
      <c r="F278" s="121"/>
      <c r="G278" s="121">
        <v>0</v>
      </c>
      <c r="H278" s="121"/>
      <c r="I278" s="121">
        <v>0</v>
      </c>
      <c r="J278" s="121"/>
      <c r="K278" s="121">
        <f t="shared" si="30"/>
        <v>7.5000000000000011E-2</v>
      </c>
      <c r="L278" s="121"/>
      <c r="M278" s="121">
        <v>0</v>
      </c>
      <c r="N278" s="102"/>
    </row>
    <row r="279" spans="1:14" s="95" customFormat="1" ht="12" x14ac:dyDescent="0.2">
      <c r="A279" s="114"/>
      <c r="B279" s="118"/>
      <c r="C279" s="118" t="s">
        <v>127</v>
      </c>
      <c r="D279" s="119"/>
      <c r="E279" s="120">
        <f>SUM(E280:E282)</f>
        <v>0.91599999999999993</v>
      </c>
      <c r="F279" s="120"/>
      <c r="G279" s="120">
        <f>SUM(G280:G282)</f>
        <v>0</v>
      </c>
      <c r="H279" s="120"/>
      <c r="I279" s="120">
        <f>SUM(I280:I282)</f>
        <v>5.2631578947368446E-2</v>
      </c>
      <c r="J279" s="120"/>
      <c r="K279" s="120">
        <f>SUM(E279:I279)</f>
        <v>0.9686315789473684</v>
      </c>
      <c r="L279" s="120"/>
      <c r="M279" s="120">
        <f>SUM(M280:M282)</f>
        <v>5.2631578947368446E-2</v>
      </c>
      <c r="N279" s="102"/>
    </row>
    <row r="280" spans="1:14" s="95" customFormat="1" ht="36" x14ac:dyDescent="0.2">
      <c r="A280" s="112"/>
      <c r="B280" s="115"/>
      <c r="C280" s="112">
        <v>54079</v>
      </c>
      <c r="D280" s="113" t="s">
        <v>252</v>
      </c>
      <c r="E280" s="121">
        <v>0</v>
      </c>
      <c r="F280" s="121"/>
      <c r="G280" s="121">
        <v>0</v>
      </c>
      <c r="H280" s="121"/>
      <c r="I280" s="121">
        <v>5.2631578947368446E-2</v>
      </c>
      <c r="J280" s="121"/>
      <c r="K280" s="121">
        <f t="shared" si="30"/>
        <v>5.2631578947368446E-2</v>
      </c>
      <c r="L280" s="121"/>
      <c r="M280" s="121">
        <v>5.2631578947368446E-2</v>
      </c>
      <c r="N280" s="102"/>
    </row>
    <row r="281" spans="1:14" s="95" customFormat="1" ht="24" x14ac:dyDescent="0.2">
      <c r="A281" s="112"/>
      <c r="B281" s="115"/>
      <c r="C281" s="112">
        <v>54297</v>
      </c>
      <c r="D281" s="113" t="s">
        <v>451</v>
      </c>
      <c r="E281" s="121">
        <v>0.5</v>
      </c>
      <c r="F281" s="121"/>
      <c r="G281" s="121">
        <v>0</v>
      </c>
      <c r="H281" s="121"/>
      <c r="I281" s="121">
        <v>0</v>
      </c>
      <c r="J281" s="121"/>
      <c r="K281" s="121">
        <f t="shared" ref="K281:K321" si="39">SUM(E281:I281)</f>
        <v>0.5</v>
      </c>
      <c r="L281" s="121"/>
      <c r="M281" s="121">
        <v>0</v>
      </c>
      <c r="N281" s="102"/>
    </row>
    <row r="282" spans="1:14" s="95" customFormat="1" ht="12" x14ac:dyDescent="0.2">
      <c r="A282" s="112"/>
      <c r="B282" s="115"/>
      <c r="C282" s="112">
        <v>55299</v>
      </c>
      <c r="D282" s="113" t="s">
        <v>460</v>
      </c>
      <c r="E282" s="121">
        <v>0.41599999999999998</v>
      </c>
      <c r="F282" s="121"/>
      <c r="G282" s="121">
        <v>0</v>
      </c>
      <c r="H282" s="121"/>
      <c r="I282" s="121">
        <v>0</v>
      </c>
      <c r="J282" s="121"/>
      <c r="K282" s="121">
        <f>SUM(E282:I282)</f>
        <v>0.41599999999999998</v>
      </c>
      <c r="L282" s="121"/>
      <c r="M282" s="121">
        <v>0</v>
      </c>
      <c r="N282" s="102"/>
    </row>
    <row r="283" spans="1:14" s="95" customFormat="1" ht="12" x14ac:dyDescent="0.2">
      <c r="A283" s="114"/>
      <c r="B283" s="118"/>
      <c r="C283" s="118" t="s">
        <v>115</v>
      </c>
      <c r="D283" s="119"/>
      <c r="E283" s="120">
        <f>SUM(E284:E287)</f>
        <v>0.1575</v>
      </c>
      <c r="F283" s="120"/>
      <c r="G283" s="120">
        <f>SUM(G284:G287)</f>
        <v>0.17924999999999999</v>
      </c>
      <c r="H283" s="120"/>
      <c r="I283" s="120">
        <f>SUM(I284:I287)</f>
        <v>0</v>
      </c>
      <c r="J283" s="120"/>
      <c r="K283" s="120">
        <f t="shared" si="39"/>
        <v>0.33674999999999999</v>
      </c>
      <c r="L283" s="120"/>
      <c r="M283" s="120">
        <f>SUM(M284:M287)</f>
        <v>0.15</v>
      </c>
      <c r="N283" s="102"/>
    </row>
    <row r="284" spans="1:14" s="95" customFormat="1" ht="24" x14ac:dyDescent="0.2">
      <c r="A284" s="112"/>
      <c r="B284" s="115"/>
      <c r="C284" s="112">
        <v>52011</v>
      </c>
      <c r="D284" s="113" t="s">
        <v>264</v>
      </c>
      <c r="E284" s="121">
        <v>0</v>
      </c>
      <c r="F284" s="121"/>
      <c r="G284" s="121">
        <v>8.7999999999999995E-2</v>
      </c>
      <c r="H284" s="121"/>
      <c r="I284" s="121">
        <v>0</v>
      </c>
      <c r="J284" s="121"/>
      <c r="K284" s="121">
        <f t="shared" si="39"/>
        <v>8.7999999999999995E-2</v>
      </c>
      <c r="L284" s="121"/>
      <c r="M284" s="121">
        <v>0</v>
      </c>
      <c r="N284" s="102"/>
    </row>
    <row r="285" spans="1:14" s="95" customFormat="1" ht="36" x14ac:dyDescent="0.2">
      <c r="A285" s="112"/>
      <c r="B285" s="115"/>
      <c r="C285" s="112">
        <v>53177</v>
      </c>
      <c r="D285" s="113" t="s">
        <v>265</v>
      </c>
      <c r="E285" s="121">
        <v>0</v>
      </c>
      <c r="F285" s="121"/>
      <c r="G285" s="121">
        <v>0.08</v>
      </c>
      <c r="H285" s="121"/>
      <c r="I285" s="121">
        <v>0</v>
      </c>
      <c r="J285" s="121"/>
      <c r="K285" s="121">
        <f t="shared" si="39"/>
        <v>0.08</v>
      </c>
      <c r="L285" s="121"/>
      <c r="M285" s="121">
        <v>0</v>
      </c>
      <c r="N285" s="102"/>
    </row>
    <row r="286" spans="1:14" s="95" customFormat="1" ht="24" x14ac:dyDescent="0.2">
      <c r="A286" s="112"/>
      <c r="B286" s="115"/>
      <c r="C286" s="112">
        <v>55004</v>
      </c>
      <c r="D286" s="113" t="s">
        <v>243</v>
      </c>
      <c r="E286" s="121">
        <v>7.4999999999999997E-3</v>
      </c>
      <c r="F286" s="121"/>
      <c r="G286" s="121">
        <v>1.125E-2</v>
      </c>
      <c r="H286" s="121"/>
      <c r="I286" s="121">
        <v>0</v>
      </c>
      <c r="J286" s="121"/>
      <c r="K286" s="121">
        <f t="shared" si="39"/>
        <v>1.8749999999999999E-2</v>
      </c>
      <c r="L286" s="121"/>
      <c r="M286" s="121">
        <v>0</v>
      </c>
      <c r="N286" s="102"/>
    </row>
    <row r="287" spans="1:14" s="95" customFormat="1" ht="24" x14ac:dyDescent="0.2">
      <c r="A287" s="112"/>
      <c r="B287" s="115"/>
      <c r="C287" s="112">
        <v>55125</v>
      </c>
      <c r="D287" s="113" t="s">
        <v>288</v>
      </c>
      <c r="E287" s="121">
        <v>0.15</v>
      </c>
      <c r="F287" s="121"/>
      <c r="G287" s="121">
        <v>0</v>
      </c>
      <c r="H287" s="121"/>
      <c r="I287" s="121">
        <v>0</v>
      </c>
      <c r="J287" s="121"/>
      <c r="K287" s="121">
        <f t="shared" si="39"/>
        <v>0.15</v>
      </c>
      <c r="L287" s="121"/>
      <c r="M287" s="121">
        <v>0.15</v>
      </c>
      <c r="N287" s="102"/>
    </row>
    <row r="288" spans="1:14" s="95" customFormat="1" ht="12" x14ac:dyDescent="0.2">
      <c r="A288" s="114"/>
      <c r="B288" s="118"/>
      <c r="C288" s="118" t="s">
        <v>129</v>
      </c>
      <c r="D288" s="119"/>
      <c r="E288" s="120">
        <f>SUM(E289:E289)</f>
        <v>5.1282051282051308E-2</v>
      </c>
      <c r="F288" s="120"/>
      <c r="G288" s="120">
        <f>SUM(G289:G289)</f>
        <v>1.2820512820512827E-2</v>
      </c>
      <c r="H288" s="120"/>
      <c r="I288" s="120">
        <f>SUM(I289:I289)</f>
        <v>2.4000000000000011E-2</v>
      </c>
      <c r="J288" s="120"/>
      <c r="K288" s="120">
        <f>SUM(E288:I288)</f>
        <v>8.8102564102564146E-2</v>
      </c>
      <c r="L288" s="120"/>
      <c r="M288" s="120">
        <f>SUM(M289:M289)</f>
        <v>0</v>
      </c>
      <c r="N288" s="102"/>
    </row>
    <row r="289" spans="1:14" s="95" customFormat="1" ht="12" x14ac:dyDescent="0.2">
      <c r="A289" s="112"/>
      <c r="B289" s="115"/>
      <c r="C289" s="112">
        <v>54055</v>
      </c>
      <c r="D289" s="113" t="s">
        <v>151</v>
      </c>
      <c r="E289" s="121">
        <v>5.1282051282051308E-2</v>
      </c>
      <c r="F289" s="121"/>
      <c r="G289" s="121">
        <v>1.2820512820512827E-2</v>
      </c>
      <c r="H289" s="121"/>
      <c r="I289" s="121">
        <v>2.4000000000000011E-2</v>
      </c>
      <c r="J289" s="121"/>
      <c r="K289" s="121">
        <f t="shared" si="39"/>
        <v>8.8102564102564146E-2</v>
      </c>
      <c r="L289" s="121"/>
      <c r="M289" s="121">
        <v>0</v>
      </c>
      <c r="N289" s="102"/>
    </row>
    <row r="290" spans="1:14" s="95" customFormat="1" ht="12" x14ac:dyDescent="0.2">
      <c r="A290" s="112"/>
      <c r="B290" s="115"/>
      <c r="C290" s="118" t="s">
        <v>131</v>
      </c>
      <c r="D290" s="119"/>
      <c r="E290" s="120">
        <f>SUM(E291:E291)</f>
        <v>5.1999999999999998E-2</v>
      </c>
      <c r="F290" s="120"/>
      <c r="G290" s="120">
        <f>SUM(G291:G291)</f>
        <v>0</v>
      </c>
      <c r="H290" s="120"/>
      <c r="I290" s="120">
        <f>SUM(I291:I291)</f>
        <v>0</v>
      </c>
      <c r="J290" s="120"/>
      <c r="K290" s="120">
        <f t="shared" si="39"/>
        <v>5.1999999999999998E-2</v>
      </c>
      <c r="L290" s="120"/>
      <c r="M290" s="120">
        <f>SUM(M291:M291)</f>
        <v>0</v>
      </c>
      <c r="N290" s="102"/>
    </row>
    <row r="291" spans="1:14" s="95" customFormat="1" ht="60" x14ac:dyDescent="0.2">
      <c r="A291" s="112"/>
      <c r="B291" s="115"/>
      <c r="C291" s="112">
        <v>54111</v>
      </c>
      <c r="D291" s="113" t="s">
        <v>479</v>
      </c>
      <c r="E291" s="121">
        <v>5.1999999999999998E-2</v>
      </c>
      <c r="F291" s="121"/>
      <c r="G291" s="121">
        <v>0</v>
      </c>
      <c r="H291" s="121"/>
      <c r="I291" s="121">
        <v>0</v>
      </c>
      <c r="J291" s="121"/>
      <c r="K291" s="121">
        <f t="shared" si="39"/>
        <v>5.1999999999999998E-2</v>
      </c>
      <c r="L291" s="121"/>
      <c r="M291" s="121">
        <v>0</v>
      </c>
      <c r="N291" s="102"/>
    </row>
    <row r="292" spans="1:14" s="95" customFormat="1" ht="12" x14ac:dyDescent="0.2">
      <c r="A292" s="112"/>
      <c r="B292" s="115"/>
      <c r="C292" s="118" t="s">
        <v>116</v>
      </c>
      <c r="D292" s="119"/>
      <c r="E292" s="120">
        <f>SUM(E293:E297)</f>
        <v>1.9200000000000002</v>
      </c>
      <c r="F292" s="120"/>
      <c r="G292" s="120">
        <f>SUM(G293:G297)</f>
        <v>7.1499999999999994E-2</v>
      </c>
      <c r="H292" s="120"/>
      <c r="I292" s="120">
        <f>SUM(I293:I297)</f>
        <v>0</v>
      </c>
      <c r="J292" s="120"/>
      <c r="K292" s="120">
        <f>SUM(E292:I292)</f>
        <v>1.9915</v>
      </c>
      <c r="L292" s="120"/>
      <c r="M292" s="120">
        <f>SUM(M293:M297)</f>
        <v>0</v>
      </c>
      <c r="N292" s="102"/>
    </row>
    <row r="293" spans="1:14" s="95" customFormat="1" ht="24" x14ac:dyDescent="0.2">
      <c r="A293" s="112"/>
      <c r="B293" s="115"/>
      <c r="C293" s="112">
        <v>45233</v>
      </c>
      <c r="D293" s="113" t="s">
        <v>289</v>
      </c>
      <c r="E293" s="121">
        <v>1</v>
      </c>
      <c r="F293" s="121"/>
      <c r="G293" s="121">
        <v>0</v>
      </c>
      <c r="H293" s="121"/>
      <c r="I293" s="121">
        <v>0</v>
      </c>
      <c r="J293" s="121"/>
      <c r="K293" s="121">
        <f t="shared" si="39"/>
        <v>1</v>
      </c>
      <c r="L293" s="121"/>
      <c r="M293" s="121">
        <v>0</v>
      </c>
      <c r="N293" s="102"/>
    </row>
    <row r="294" spans="1:14" s="95" customFormat="1" ht="24" x14ac:dyDescent="0.2">
      <c r="A294" s="112"/>
      <c r="B294" s="115"/>
      <c r="C294" s="112">
        <v>54144</v>
      </c>
      <c r="D294" s="113" t="s">
        <v>254</v>
      </c>
      <c r="E294" s="121">
        <v>0.06</v>
      </c>
      <c r="F294" s="121"/>
      <c r="G294" s="121">
        <v>0</v>
      </c>
      <c r="H294" s="121"/>
      <c r="I294" s="121">
        <v>0</v>
      </c>
      <c r="J294" s="121"/>
      <c r="K294" s="121">
        <f t="shared" si="39"/>
        <v>0.06</v>
      </c>
      <c r="L294" s="121"/>
      <c r="M294" s="121">
        <v>0</v>
      </c>
      <c r="N294" s="102"/>
    </row>
    <row r="295" spans="1:14" s="95" customFormat="1" ht="24" x14ac:dyDescent="0.2">
      <c r="A295" s="112"/>
      <c r="B295" s="115"/>
      <c r="C295" s="112">
        <v>55121</v>
      </c>
      <c r="D295" s="113" t="s">
        <v>270</v>
      </c>
      <c r="E295" s="121">
        <v>0.06</v>
      </c>
      <c r="F295" s="121"/>
      <c r="G295" s="121">
        <v>7.1499999999999994E-2</v>
      </c>
      <c r="H295" s="121"/>
      <c r="I295" s="121">
        <v>0</v>
      </c>
      <c r="J295" s="121"/>
      <c r="K295" s="121">
        <f t="shared" si="39"/>
        <v>0.13150000000000001</v>
      </c>
      <c r="L295" s="121"/>
      <c r="M295" s="121">
        <v>0</v>
      </c>
      <c r="N295" s="102"/>
    </row>
    <row r="296" spans="1:14" s="95" customFormat="1" ht="36" x14ac:dyDescent="0.2">
      <c r="A296" s="112"/>
      <c r="B296" s="115"/>
      <c r="C296" s="112">
        <v>55174</v>
      </c>
      <c r="D296" s="113" t="s">
        <v>255</v>
      </c>
      <c r="E296" s="121">
        <v>0.3</v>
      </c>
      <c r="F296" s="121"/>
      <c r="G296" s="121">
        <v>0</v>
      </c>
      <c r="H296" s="121"/>
      <c r="I296" s="121">
        <v>0</v>
      </c>
      <c r="J296" s="121"/>
      <c r="K296" s="121">
        <f t="shared" si="39"/>
        <v>0.3</v>
      </c>
      <c r="L296" s="121"/>
      <c r="M296" s="121">
        <v>0</v>
      </c>
      <c r="N296" s="102"/>
    </row>
    <row r="297" spans="1:14" s="95" customFormat="1" ht="24" x14ac:dyDescent="0.2">
      <c r="A297" s="112"/>
      <c r="B297" s="115"/>
      <c r="C297" s="112">
        <v>55185</v>
      </c>
      <c r="D297" s="113" t="s">
        <v>290</v>
      </c>
      <c r="E297" s="121">
        <v>0.5</v>
      </c>
      <c r="F297" s="121"/>
      <c r="G297" s="121">
        <v>0</v>
      </c>
      <c r="H297" s="121"/>
      <c r="I297" s="121">
        <v>0</v>
      </c>
      <c r="J297" s="121"/>
      <c r="K297" s="121">
        <f t="shared" si="39"/>
        <v>0.5</v>
      </c>
      <c r="L297" s="121"/>
      <c r="M297" s="121">
        <v>0</v>
      </c>
      <c r="N297" s="102"/>
    </row>
    <row r="298" spans="1:14" s="95" customFormat="1" ht="12" x14ac:dyDescent="0.2">
      <c r="A298" s="112"/>
      <c r="B298" s="115"/>
      <c r="C298" s="118" t="s">
        <v>125</v>
      </c>
      <c r="D298" s="119"/>
      <c r="E298" s="120">
        <f>SUM(E299:E302)</f>
        <v>0.05</v>
      </c>
      <c r="F298" s="120"/>
      <c r="G298" s="120">
        <f>SUM(G299:G302)</f>
        <v>0.05</v>
      </c>
      <c r="H298" s="120"/>
      <c r="I298" s="120">
        <f>SUM(I299:I302)</f>
        <v>1.05</v>
      </c>
      <c r="J298" s="120"/>
      <c r="K298" s="120">
        <f>SUM(E298:I298)</f>
        <v>1.1500000000000001</v>
      </c>
      <c r="L298" s="120"/>
      <c r="M298" s="120">
        <f>SUM(M299:M302)</f>
        <v>0</v>
      </c>
      <c r="N298" s="102"/>
    </row>
    <row r="299" spans="1:14" s="95" customFormat="1" ht="36" x14ac:dyDescent="0.2">
      <c r="A299" s="112"/>
      <c r="B299" s="115"/>
      <c r="C299" s="112">
        <v>48335</v>
      </c>
      <c r="D299" s="113" t="s">
        <v>267</v>
      </c>
      <c r="E299" s="121">
        <v>0</v>
      </c>
      <c r="F299" s="121"/>
      <c r="G299" s="121">
        <v>0.05</v>
      </c>
      <c r="H299" s="121"/>
      <c r="I299" s="121">
        <v>0</v>
      </c>
      <c r="J299" s="121"/>
      <c r="K299" s="121">
        <f>SUM(E299:I299)</f>
        <v>0.05</v>
      </c>
      <c r="L299" s="121"/>
      <c r="M299" s="121">
        <v>0</v>
      </c>
      <c r="N299" s="102"/>
    </row>
    <row r="300" spans="1:14" s="95" customFormat="1" ht="24" x14ac:dyDescent="0.2">
      <c r="A300" s="112"/>
      <c r="B300" s="115"/>
      <c r="C300" s="112">
        <v>52137</v>
      </c>
      <c r="D300" s="113" t="s">
        <v>268</v>
      </c>
      <c r="E300" s="121">
        <v>0.05</v>
      </c>
      <c r="F300" s="121"/>
      <c r="G300" s="121">
        <v>0</v>
      </c>
      <c r="H300" s="121"/>
      <c r="I300" s="121">
        <v>0</v>
      </c>
      <c r="J300" s="121"/>
      <c r="K300" s="121">
        <f>SUM(E300:I300)</f>
        <v>0.05</v>
      </c>
      <c r="L300" s="121"/>
      <c r="M300" s="121">
        <v>0</v>
      </c>
      <c r="N300" s="102"/>
    </row>
    <row r="301" spans="1:14" s="95" customFormat="1" ht="12" x14ac:dyDescent="0.2">
      <c r="A301" s="112"/>
      <c r="B301" s="115"/>
      <c r="C301" s="112">
        <v>54089</v>
      </c>
      <c r="D301" s="113" t="s">
        <v>165</v>
      </c>
      <c r="E301" s="121">
        <v>0</v>
      </c>
      <c r="F301" s="121"/>
      <c r="G301" s="121">
        <v>0</v>
      </c>
      <c r="H301" s="121"/>
      <c r="I301" s="121">
        <v>1</v>
      </c>
      <c r="J301" s="121"/>
      <c r="K301" s="121">
        <f>SUM(E301:I301)</f>
        <v>1</v>
      </c>
      <c r="L301" s="121"/>
      <c r="M301" s="121">
        <v>0</v>
      </c>
      <c r="N301" s="102"/>
    </row>
    <row r="302" spans="1:14" s="95" customFormat="1" ht="24" x14ac:dyDescent="0.2">
      <c r="A302" s="112"/>
      <c r="B302" s="115"/>
      <c r="C302" s="112">
        <v>54114</v>
      </c>
      <c r="D302" s="113" t="s">
        <v>291</v>
      </c>
      <c r="E302" s="121">
        <v>0</v>
      </c>
      <c r="F302" s="121"/>
      <c r="G302" s="121">
        <v>0</v>
      </c>
      <c r="H302" s="121"/>
      <c r="I302" s="121">
        <v>0.05</v>
      </c>
      <c r="J302" s="121"/>
      <c r="K302" s="121">
        <f t="shared" ref="K302:K310" si="40">SUM(E302:I302)</f>
        <v>0.05</v>
      </c>
      <c r="L302" s="121"/>
      <c r="M302" s="121">
        <v>0</v>
      </c>
      <c r="N302" s="102"/>
    </row>
    <row r="303" spans="1:14" s="95" customFormat="1" ht="12" x14ac:dyDescent="0.2">
      <c r="A303" s="112"/>
      <c r="B303" s="115"/>
      <c r="C303" s="118" t="s">
        <v>126</v>
      </c>
      <c r="D303" s="119"/>
      <c r="E303" s="120">
        <f>SUM(E304:E310)</f>
        <v>2.2829999999999999</v>
      </c>
      <c r="F303" s="120"/>
      <c r="G303" s="120">
        <f t="shared" ref="G303:I303" si="41">SUM(G304:G310)</f>
        <v>5.1282051282051308E-2</v>
      </c>
      <c r="H303" s="120"/>
      <c r="I303" s="120">
        <f t="shared" si="41"/>
        <v>2.4769230769230766</v>
      </c>
      <c r="J303" s="120"/>
      <c r="K303" s="120">
        <f t="shared" si="40"/>
        <v>4.8112051282051276</v>
      </c>
      <c r="L303" s="120"/>
      <c r="M303" s="120">
        <f t="shared" ref="M303" si="42">SUM(M304:M310)</f>
        <v>0</v>
      </c>
      <c r="N303" s="102"/>
    </row>
    <row r="304" spans="1:14" s="95" customFormat="1" ht="12" x14ac:dyDescent="0.2">
      <c r="A304" s="112"/>
      <c r="B304" s="115"/>
      <c r="C304" s="112">
        <v>53129</v>
      </c>
      <c r="D304" s="113" t="s">
        <v>166</v>
      </c>
      <c r="E304" s="121">
        <v>2</v>
      </c>
      <c r="F304" s="121"/>
      <c r="G304" s="121">
        <v>0</v>
      </c>
      <c r="H304" s="121"/>
      <c r="I304" s="121">
        <v>2.4</v>
      </c>
      <c r="J304" s="121"/>
      <c r="K304" s="121">
        <f t="shared" si="40"/>
        <v>4.4000000000000004</v>
      </c>
      <c r="L304" s="121"/>
      <c r="M304" s="121">
        <v>0</v>
      </c>
      <c r="N304" s="102"/>
    </row>
    <row r="305" spans="1:14" s="95" customFormat="1" ht="24" x14ac:dyDescent="0.2">
      <c r="A305" s="112"/>
      <c r="B305" s="115"/>
      <c r="C305" s="112">
        <v>53148</v>
      </c>
      <c r="D305" s="113" t="s">
        <v>269</v>
      </c>
      <c r="E305" s="121">
        <v>1.8000000000000002E-2</v>
      </c>
      <c r="F305" s="121"/>
      <c r="G305" s="121">
        <v>0</v>
      </c>
      <c r="H305" s="121"/>
      <c r="I305" s="121">
        <v>0</v>
      </c>
      <c r="J305" s="121"/>
      <c r="K305" s="121">
        <f t="shared" si="40"/>
        <v>1.8000000000000002E-2</v>
      </c>
      <c r="L305" s="121"/>
      <c r="M305" s="121">
        <v>0</v>
      </c>
      <c r="N305" s="102"/>
    </row>
    <row r="306" spans="1:14" s="95" customFormat="1" ht="24" x14ac:dyDescent="0.2">
      <c r="A306" s="112"/>
      <c r="B306" s="115"/>
      <c r="C306" s="112">
        <v>54212</v>
      </c>
      <c r="D306" s="113" t="s">
        <v>292</v>
      </c>
      <c r="E306" s="121">
        <v>0.125</v>
      </c>
      <c r="F306" s="121"/>
      <c r="G306" s="121">
        <v>0</v>
      </c>
      <c r="H306" s="121"/>
      <c r="I306" s="121">
        <v>0</v>
      </c>
      <c r="J306" s="121"/>
      <c r="K306" s="121">
        <f t="shared" si="40"/>
        <v>0.125</v>
      </c>
      <c r="L306" s="121"/>
      <c r="M306" s="121">
        <v>0</v>
      </c>
      <c r="N306" s="102"/>
    </row>
    <row r="307" spans="1:14" s="95" customFormat="1" ht="36" x14ac:dyDescent="0.2">
      <c r="A307" s="112"/>
      <c r="B307" s="115"/>
      <c r="C307" s="112">
        <v>55064</v>
      </c>
      <c r="D307" s="113" t="s">
        <v>480</v>
      </c>
      <c r="E307" s="121">
        <v>0</v>
      </c>
      <c r="F307" s="121"/>
      <c r="G307" s="121">
        <v>5.1282051282051308E-2</v>
      </c>
      <c r="H307" s="121"/>
      <c r="I307" s="121">
        <v>0</v>
      </c>
      <c r="J307" s="121"/>
      <c r="K307" s="121">
        <f t="shared" si="40"/>
        <v>5.1282051282051308E-2</v>
      </c>
      <c r="L307" s="121"/>
      <c r="M307" s="121">
        <v>0</v>
      </c>
      <c r="N307" s="102"/>
    </row>
    <row r="308" spans="1:14" s="95" customFormat="1" ht="36" x14ac:dyDescent="0.2">
      <c r="A308" s="112"/>
      <c r="B308" s="115"/>
      <c r="C308" s="112">
        <v>55064</v>
      </c>
      <c r="D308" s="113" t="s">
        <v>484</v>
      </c>
      <c r="E308" s="121">
        <v>0</v>
      </c>
      <c r="F308" s="121"/>
      <c r="G308" s="121">
        <v>0</v>
      </c>
      <c r="H308" s="121"/>
      <c r="I308" s="121">
        <v>5.1282051282051308E-2</v>
      </c>
      <c r="J308" s="121"/>
      <c r="K308" s="121">
        <f t="shared" si="40"/>
        <v>5.1282051282051308E-2</v>
      </c>
      <c r="L308" s="121"/>
      <c r="M308" s="121">
        <v>0</v>
      </c>
      <c r="N308" s="102"/>
    </row>
    <row r="309" spans="1:14" s="95" customFormat="1" ht="36" x14ac:dyDescent="0.2">
      <c r="A309" s="112"/>
      <c r="B309" s="115"/>
      <c r="C309" s="112">
        <v>55064</v>
      </c>
      <c r="D309" s="113" t="s">
        <v>482</v>
      </c>
      <c r="E309" s="121">
        <v>0</v>
      </c>
      <c r="F309" s="121"/>
      <c r="G309" s="121">
        <v>0</v>
      </c>
      <c r="H309" s="121"/>
      <c r="I309" s="121">
        <v>2.564102564102564E-2</v>
      </c>
      <c r="J309" s="121"/>
      <c r="K309" s="121">
        <f t="shared" si="40"/>
        <v>2.564102564102564E-2</v>
      </c>
      <c r="L309" s="121"/>
      <c r="M309" s="121">
        <v>0</v>
      </c>
      <c r="N309" s="102"/>
    </row>
    <row r="310" spans="1:14" s="95" customFormat="1" ht="24" x14ac:dyDescent="0.2">
      <c r="A310" s="112"/>
      <c r="B310" s="115"/>
      <c r="C310" s="112">
        <v>55120</v>
      </c>
      <c r="D310" s="113" t="s">
        <v>449</v>
      </c>
      <c r="E310" s="121">
        <v>0.14000000000000001</v>
      </c>
      <c r="F310" s="121"/>
      <c r="G310" s="121">
        <v>0</v>
      </c>
      <c r="H310" s="121"/>
      <c r="I310" s="121">
        <v>0</v>
      </c>
      <c r="J310" s="121"/>
      <c r="K310" s="121">
        <f t="shared" si="40"/>
        <v>0.14000000000000001</v>
      </c>
      <c r="L310" s="121"/>
      <c r="M310" s="121">
        <v>0</v>
      </c>
      <c r="N310" s="102"/>
    </row>
    <row r="311" spans="1:14" s="95" customFormat="1" ht="12" x14ac:dyDescent="0.2">
      <c r="A311" s="114"/>
      <c r="B311" s="118" t="s">
        <v>117</v>
      </c>
      <c r="C311" s="118"/>
      <c r="D311" s="119"/>
      <c r="E311" s="120">
        <f>E312+E319+E321+E324+E331+E333+E337+E339+E341+E346+E351</f>
        <v>5.7550471078845256</v>
      </c>
      <c r="F311" s="120"/>
      <c r="G311" s="120">
        <f t="shared" ref="G311:M311" si="43">G312+G319+G321+G324+G331+G333+G337+G339+G341+G346+G351</f>
        <v>0.7273525641025641</v>
      </c>
      <c r="H311" s="120"/>
      <c r="I311" s="120">
        <f t="shared" si="43"/>
        <v>1.2020749948448044</v>
      </c>
      <c r="J311" s="120"/>
      <c r="K311" s="120">
        <f t="shared" si="39"/>
        <v>7.6844746668318944</v>
      </c>
      <c r="L311" s="120"/>
      <c r="M311" s="120">
        <f t="shared" si="43"/>
        <v>0.36104824561403515</v>
      </c>
      <c r="N311" s="102"/>
    </row>
    <row r="312" spans="1:14" s="95" customFormat="1" ht="12" x14ac:dyDescent="0.2">
      <c r="A312" s="114"/>
      <c r="B312" s="118"/>
      <c r="C312" s="118" t="s">
        <v>137</v>
      </c>
      <c r="D312" s="119"/>
      <c r="E312" s="120">
        <f>SUM(E313:E318)</f>
        <v>2.1511108899358087</v>
      </c>
      <c r="F312" s="120"/>
      <c r="G312" s="120">
        <f t="shared" ref="G312:I312" si="44">SUM(G313:G318)</f>
        <v>0.3</v>
      </c>
      <c r="H312" s="120"/>
      <c r="I312" s="120">
        <f t="shared" si="44"/>
        <v>2.5000000000000001E-2</v>
      </c>
      <c r="J312" s="120"/>
      <c r="K312" s="120">
        <f t="shared" si="39"/>
        <v>2.4761108899358084</v>
      </c>
      <c r="L312" s="120"/>
      <c r="M312" s="120">
        <f>SUM(M313:M318)</f>
        <v>0</v>
      </c>
      <c r="N312" s="102"/>
    </row>
    <row r="313" spans="1:14" s="95" customFormat="1" ht="24" x14ac:dyDescent="0.2">
      <c r="A313" s="112"/>
      <c r="B313" s="115"/>
      <c r="C313" s="112">
        <v>52099</v>
      </c>
      <c r="D313" s="113" t="s">
        <v>148</v>
      </c>
      <c r="E313" s="121">
        <v>7.0110889935808579E-2</v>
      </c>
      <c r="F313" s="121"/>
      <c r="G313" s="121">
        <v>0</v>
      </c>
      <c r="H313" s="121"/>
      <c r="I313" s="121">
        <v>0</v>
      </c>
      <c r="J313" s="121"/>
      <c r="K313" s="121">
        <f>SUM(E313:I313)</f>
        <v>7.0110889935808579E-2</v>
      </c>
      <c r="L313" s="121"/>
      <c r="M313" s="121">
        <v>0</v>
      </c>
      <c r="N313" s="102"/>
    </row>
    <row r="314" spans="1:14" s="95" customFormat="1" ht="24" x14ac:dyDescent="0.2">
      <c r="A314" s="112"/>
      <c r="B314" s="115"/>
      <c r="C314" s="112">
        <v>53109</v>
      </c>
      <c r="D314" s="113" t="s">
        <v>293</v>
      </c>
      <c r="E314" s="121">
        <v>1</v>
      </c>
      <c r="F314" s="121"/>
      <c r="G314" s="121">
        <v>0</v>
      </c>
      <c r="H314" s="121"/>
      <c r="I314" s="121">
        <v>0</v>
      </c>
      <c r="J314" s="121"/>
      <c r="K314" s="121">
        <f t="shared" si="39"/>
        <v>1</v>
      </c>
      <c r="L314" s="121"/>
      <c r="M314" s="121">
        <v>0</v>
      </c>
      <c r="N314" s="102"/>
    </row>
    <row r="315" spans="1:14" s="95" customFormat="1" ht="24" x14ac:dyDescent="0.2">
      <c r="A315" s="112"/>
      <c r="B315" s="115"/>
      <c r="C315" s="112">
        <v>53263</v>
      </c>
      <c r="D315" s="113" t="s">
        <v>247</v>
      </c>
      <c r="E315" s="121">
        <v>0</v>
      </c>
      <c r="F315" s="121"/>
      <c r="G315" s="121">
        <v>0</v>
      </c>
      <c r="H315" s="121"/>
      <c r="I315" s="121">
        <v>2.5000000000000001E-2</v>
      </c>
      <c r="J315" s="121"/>
      <c r="K315" s="121">
        <f t="shared" si="39"/>
        <v>2.5000000000000001E-2</v>
      </c>
      <c r="L315" s="121"/>
      <c r="M315" s="121">
        <v>0</v>
      </c>
      <c r="N315" s="102"/>
    </row>
    <row r="316" spans="1:14" s="95" customFormat="1" ht="24" x14ac:dyDescent="0.2">
      <c r="A316" s="112"/>
      <c r="B316" s="115"/>
      <c r="C316" s="112">
        <v>54103</v>
      </c>
      <c r="D316" s="113" t="s">
        <v>272</v>
      </c>
      <c r="E316" s="121">
        <v>3.5000000000000003E-2</v>
      </c>
      <c r="F316" s="121"/>
      <c r="G316" s="121">
        <v>0</v>
      </c>
      <c r="H316" s="121"/>
      <c r="I316" s="121">
        <v>0</v>
      </c>
      <c r="J316" s="121"/>
      <c r="K316" s="121">
        <f t="shared" si="39"/>
        <v>3.5000000000000003E-2</v>
      </c>
      <c r="L316" s="121"/>
      <c r="M316" s="121">
        <v>0</v>
      </c>
      <c r="N316" s="102"/>
    </row>
    <row r="317" spans="1:14" s="95" customFormat="1" ht="36" x14ac:dyDescent="0.2">
      <c r="A317" s="112"/>
      <c r="B317" s="115"/>
      <c r="C317" s="112">
        <v>54417</v>
      </c>
      <c r="D317" s="113" t="s">
        <v>457</v>
      </c>
      <c r="E317" s="121">
        <v>4.5999999999999999E-2</v>
      </c>
      <c r="F317" s="121"/>
      <c r="G317" s="121">
        <v>0</v>
      </c>
      <c r="H317" s="121"/>
      <c r="I317" s="121">
        <v>0</v>
      </c>
      <c r="J317" s="121"/>
      <c r="K317" s="121">
        <f t="shared" si="39"/>
        <v>4.5999999999999999E-2</v>
      </c>
      <c r="L317" s="121"/>
      <c r="M317" s="121">
        <v>0</v>
      </c>
      <c r="N317" s="102"/>
    </row>
    <row r="318" spans="1:14" s="95" customFormat="1" ht="12" x14ac:dyDescent="0.2">
      <c r="A318" s="112"/>
      <c r="B318" s="115"/>
      <c r="C318" s="112">
        <v>55217</v>
      </c>
      <c r="D318" s="113" t="s">
        <v>167</v>
      </c>
      <c r="E318" s="121">
        <v>1</v>
      </c>
      <c r="F318" s="121"/>
      <c r="G318" s="121">
        <v>0.3</v>
      </c>
      <c r="H318" s="121"/>
      <c r="I318" s="121">
        <v>0</v>
      </c>
      <c r="J318" s="121"/>
      <c r="K318" s="121">
        <f t="shared" si="39"/>
        <v>1.3</v>
      </c>
      <c r="L318" s="121"/>
      <c r="M318" s="121">
        <v>0</v>
      </c>
      <c r="N318" s="102"/>
    </row>
    <row r="319" spans="1:14" s="95" customFormat="1" ht="12" x14ac:dyDescent="0.2">
      <c r="A319" s="112"/>
      <c r="B319" s="115"/>
      <c r="C319" s="118" t="s">
        <v>112</v>
      </c>
      <c r="D319" s="119"/>
      <c r="E319" s="120">
        <f>SUM(E320)</f>
        <v>0</v>
      </c>
      <c r="F319" s="120"/>
      <c r="G319" s="120">
        <f>SUM(G320)</f>
        <v>0</v>
      </c>
      <c r="H319" s="120"/>
      <c r="I319" s="120">
        <f>SUM(I320)</f>
        <v>0.222223</v>
      </c>
      <c r="J319" s="120"/>
      <c r="K319" s="120">
        <f>SUM(E319:I319)</f>
        <v>0.222223</v>
      </c>
      <c r="L319" s="120"/>
      <c r="M319" s="120">
        <f>SUM(M320)</f>
        <v>0</v>
      </c>
      <c r="N319" s="102"/>
    </row>
    <row r="320" spans="1:14" s="95" customFormat="1" ht="36" x14ac:dyDescent="0.2">
      <c r="A320" s="112"/>
      <c r="B320" s="115"/>
      <c r="C320" s="112">
        <v>54234</v>
      </c>
      <c r="D320" s="113" t="s">
        <v>274</v>
      </c>
      <c r="E320" s="121">
        <v>0</v>
      </c>
      <c r="F320" s="121"/>
      <c r="G320" s="121">
        <v>0</v>
      </c>
      <c r="H320" s="121"/>
      <c r="I320" s="121">
        <v>0.222223</v>
      </c>
      <c r="J320" s="121"/>
      <c r="K320" s="121">
        <f t="shared" si="39"/>
        <v>0.222223</v>
      </c>
      <c r="L320" s="121"/>
      <c r="M320" s="121">
        <v>0</v>
      </c>
      <c r="N320" s="102"/>
    </row>
    <row r="321" spans="1:14" s="95" customFormat="1" ht="12" x14ac:dyDescent="0.2">
      <c r="A321" s="114"/>
      <c r="B321" s="118"/>
      <c r="C321" s="118" t="s">
        <v>113</v>
      </c>
      <c r="D321" s="119"/>
      <c r="E321" s="120">
        <f>SUM(E322:E323)</f>
        <v>2.7675000000000002E-2</v>
      </c>
      <c r="F321" s="120"/>
      <c r="G321" s="120">
        <f>SUM(G322:G323)</f>
        <v>0</v>
      </c>
      <c r="H321" s="120"/>
      <c r="I321" s="120">
        <f>SUM(I322:I323)</f>
        <v>1.2973389743589729E-3</v>
      </c>
      <c r="J321" s="120"/>
      <c r="K321" s="120">
        <f t="shared" si="39"/>
        <v>2.8972338974358976E-2</v>
      </c>
      <c r="L321" s="120"/>
      <c r="M321" s="120">
        <f>SUM(M322:M323)</f>
        <v>0</v>
      </c>
      <c r="N321" s="102"/>
    </row>
    <row r="322" spans="1:14" s="95" customFormat="1" ht="48" x14ac:dyDescent="0.2">
      <c r="A322" s="112"/>
      <c r="B322" s="115"/>
      <c r="C322" s="112">
        <v>52041</v>
      </c>
      <c r="D322" s="113" t="s">
        <v>477</v>
      </c>
      <c r="E322" s="121">
        <v>0</v>
      </c>
      <c r="F322" s="121"/>
      <c r="G322" s="121">
        <v>0</v>
      </c>
      <c r="H322" s="121"/>
      <c r="I322" s="121">
        <v>1.2973389743589729E-3</v>
      </c>
      <c r="J322" s="121"/>
      <c r="K322" s="121">
        <f>SUM(E322:I322)</f>
        <v>1.2973389743589729E-3</v>
      </c>
      <c r="L322" s="121"/>
      <c r="M322" s="121">
        <v>0</v>
      </c>
      <c r="N322" s="102"/>
    </row>
    <row r="323" spans="1:14" s="95" customFormat="1" ht="24" x14ac:dyDescent="0.2">
      <c r="A323" s="112"/>
      <c r="B323" s="115"/>
      <c r="C323" s="112">
        <v>55208</v>
      </c>
      <c r="D323" s="113" t="s">
        <v>456</v>
      </c>
      <c r="E323" s="121">
        <v>2.7675000000000002E-2</v>
      </c>
      <c r="F323" s="121"/>
      <c r="G323" s="121">
        <v>0</v>
      </c>
      <c r="H323" s="121"/>
      <c r="I323" s="121">
        <v>0</v>
      </c>
      <c r="J323" s="121"/>
      <c r="K323" s="121">
        <f>SUM(E323:I323)</f>
        <v>2.7675000000000002E-2</v>
      </c>
      <c r="L323" s="121"/>
      <c r="M323" s="121">
        <v>0</v>
      </c>
      <c r="N323" s="102"/>
    </row>
    <row r="324" spans="1:14" s="95" customFormat="1" ht="12" x14ac:dyDescent="0.2">
      <c r="A324" s="112"/>
      <c r="B324" s="115"/>
      <c r="C324" s="118" t="s">
        <v>114</v>
      </c>
      <c r="D324" s="119"/>
      <c r="E324" s="120">
        <f>SUM(E325:E330)</f>
        <v>0.61147916666666668</v>
      </c>
      <c r="F324" s="120"/>
      <c r="G324" s="120">
        <f t="shared" ref="G324:I324" si="45">SUM(G325:G330)</f>
        <v>6.2500000000000014E-2</v>
      </c>
      <c r="H324" s="120"/>
      <c r="I324" s="120">
        <f t="shared" si="45"/>
        <v>0</v>
      </c>
      <c r="J324" s="120"/>
      <c r="K324" s="120">
        <f t="shared" ref="K324:K351" si="46">SUM(E324:I324)</f>
        <v>0.67397916666666668</v>
      </c>
      <c r="L324" s="120"/>
      <c r="M324" s="120">
        <f>SUM(M325:M330)</f>
        <v>0.30841666666666667</v>
      </c>
      <c r="N324" s="102"/>
    </row>
    <row r="325" spans="1:14" s="95" customFormat="1" ht="36" x14ac:dyDescent="0.2">
      <c r="A325" s="112"/>
      <c r="B325" s="115"/>
      <c r="C325" s="112">
        <v>37909</v>
      </c>
      <c r="D325" s="113" t="s">
        <v>250</v>
      </c>
      <c r="E325" s="121">
        <v>0</v>
      </c>
      <c r="F325" s="121"/>
      <c r="G325" s="121">
        <v>6.2500000000000014E-2</v>
      </c>
      <c r="H325" s="121"/>
      <c r="I325" s="121">
        <v>0</v>
      </c>
      <c r="J325" s="121"/>
      <c r="K325" s="121">
        <f t="shared" si="46"/>
        <v>6.2500000000000014E-2</v>
      </c>
      <c r="L325" s="121"/>
      <c r="M325" s="121">
        <v>6.2500000000000014E-2</v>
      </c>
      <c r="N325" s="102"/>
    </row>
    <row r="326" spans="1:14" s="95" customFormat="1" ht="24" x14ac:dyDescent="0.2">
      <c r="A326" s="112"/>
      <c r="B326" s="115"/>
      <c r="C326" s="112">
        <v>37909</v>
      </c>
      <c r="D326" s="113" t="s">
        <v>248</v>
      </c>
      <c r="E326" s="121">
        <v>0.18286433333333327</v>
      </c>
      <c r="F326" s="121"/>
      <c r="G326" s="121">
        <v>0</v>
      </c>
      <c r="H326" s="121"/>
      <c r="I326" s="121">
        <v>0</v>
      </c>
      <c r="J326" s="121"/>
      <c r="K326" s="121">
        <f t="shared" si="46"/>
        <v>0.18286433333333327</v>
      </c>
      <c r="L326" s="121"/>
      <c r="M326" s="121">
        <v>0.18286433333333327</v>
      </c>
      <c r="N326" s="102"/>
    </row>
    <row r="327" spans="1:14" s="95" customFormat="1" ht="24" x14ac:dyDescent="0.2">
      <c r="A327" s="112"/>
      <c r="B327" s="115"/>
      <c r="C327" s="112">
        <v>46920</v>
      </c>
      <c r="D327" s="113" t="s">
        <v>249</v>
      </c>
      <c r="E327" s="121">
        <v>6.3052333333333349E-2</v>
      </c>
      <c r="F327" s="121"/>
      <c r="G327" s="121">
        <v>0</v>
      </c>
      <c r="H327" s="121"/>
      <c r="I327" s="121">
        <v>0</v>
      </c>
      <c r="J327" s="121"/>
      <c r="K327" s="121">
        <f t="shared" si="46"/>
        <v>6.3052333333333349E-2</v>
      </c>
      <c r="L327" s="121"/>
      <c r="M327" s="121">
        <v>6.3052333333333349E-2</v>
      </c>
      <c r="N327" s="102"/>
    </row>
    <row r="328" spans="1:14" s="95" customFormat="1" ht="24" x14ac:dyDescent="0.2">
      <c r="A328" s="112"/>
      <c r="B328" s="115"/>
      <c r="C328" s="112">
        <v>55058</v>
      </c>
      <c r="D328" s="113" t="s">
        <v>280</v>
      </c>
      <c r="E328" s="121">
        <v>0.27650000000000002</v>
      </c>
      <c r="F328" s="121"/>
      <c r="G328" s="121">
        <v>0</v>
      </c>
      <c r="H328" s="121"/>
      <c r="I328" s="121">
        <v>0</v>
      </c>
      <c r="J328" s="121"/>
      <c r="K328" s="121">
        <f t="shared" si="46"/>
        <v>0.27650000000000002</v>
      </c>
      <c r="L328" s="121"/>
      <c r="M328" s="121">
        <v>0</v>
      </c>
      <c r="N328" s="102"/>
    </row>
    <row r="329" spans="1:14" s="95" customFormat="1" ht="24" x14ac:dyDescent="0.2">
      <c r="A329" s="112"/>
      <c r="B329" s="115"/>
      <c r="C329" s="112">
        <v>55122</v>
      </c>
      <c r="D329" s="113" t="s">
        <v>262</v>
      </c>
      <c r="E329" s="121">
        <v>7.5000000000000011E-2</v>
      </c>
      <c r="F329" s="121"/>
      <c r="G329" s="121">
        <v>0</v>
      </c>
      <c r="H329" s="121"/>
      <c r="I329" s="121">
        <v>0</v>
      </c>
      <c r="J329" s="121"/>
      <c r="K329" s="121">
        <f t="shared" si="46"/>
        <v>7.5000000000000011E-2</v>
      </c>
      <c r="L329" s="121"/>
      <c r="M329" s="121">
        <v>0</v>
      </c>
      <c r="N329" s="102"/>
    </row>
    <row r="330" spans="1:14" s="95" customFormat="1" ht="24" x14ac:dyDescent="0.2">
      <c r="A330" s="112"/>
      <c r="B330" s="115"/>
      <c r="C330" s="112">
        <v>55364</v>
      </c>
      <c r="D330" s="113" t="s">
        <v>282</v>
      </c>
      <c r="E330" s="121">
        <v>1.40625E-2</v>
      </c>
      <c r="F330" s="121"/>
      <c r="G330" s="121">
        <v>0</v>
      </c>
      <c r="H330" s="121"/>
      <c r="I330" s="121">
        <v>0</v>
      </c>
      <c r="J330" s="121"/>
      <c r="K330" s="121">
        <f>SUM(E330:I330)</f>
        <v>1.40625E-2</v>
      </c>
      <c r="L330" s="121"/>
      <c r="M330" s="121">
        <v>0</v>
      </c>
      <c r="N330" s="102"/>
    </row>
    <row r="331" spans="1:14" s="95" customFormat="1" ht="12" x14ac:dyDescent="0.2">
      <c r="A331" s="112"/>
      <c r="B331" s="115"/>
      <c r="C331" s="118" t="s">
        <v>127</v>
      </c>
      <c r="D331" s="119"/>
      <c r="E331" s="120">
        <f>SUM(E332:E332)</f>
        <v>0</v>
      </c>
      <c r="F331" s="120"/>
      <c r="G331" s="120">
        <f>SUM(G332:G332)</f>
        <v>0</v>
      </c>
      <c r="H331" s="120"/>
      <c r="I331" s="120">
        <f>SUM(I332:I332)</f>
        <v>5.2631578947368446E-2</v>
      </c>
      <c r="J331" s="120"/>
      <c r="K331" s="120">
        <f>SUM(E331:I331)</f>
        <v>5.2631578947368446E-2</v>
      </c>
      <c r="L331" s="120"/>
      <c r="M331" s="120">
        <f>SUM(M332:M332)</f>
        <v>5.2631578947368446E-2</v>
      </c>
      <c r="N331" s="102"/>
    </row>
    <row r="332" spans="1:14" s="95" customFormat="1" ht="36" x14ac:dyDescent="0.2">
      <c r="A332" s="112"/>
      <c r="B332" s="115"/>
      <c r="C332" s="112">
        <v>54079</v>
      </c>
      <c r="D332" s="113" t="s">
        <v>252</v>
      </c>
      <c r="E332" s="121">
        <v>0</v>
      </c>
      <c r="F332" s="121"/>
      <c r="G332" s="121">
        <v>0</v>
      </c>
      <c r="H332" s="121"/>
      <c r="I332" s="121">
        <v>5.2631578947368446E-2</v>
      </c>
      <c r="J332" s="121"/>
      <c r="K332" s="121">
        <f t="shared" si="46"/>
        <v>5.2631578947368446E-2</v>
      </c>
      <c r="L332" s="121"/>
      <c r="M332" s="121">
        <v>5.2631578947368446E-2</v>
      </c>
      <c r="N332" s="102"/>
    </row>
    <row r="333" spans="1:14" s="95" customFormat="1" ht="12" x14ac:dyDescent="0.2">
      <c r="A333" s="112"/>
      <c r="B333" s="115"/>
      <c r="C333" s="118" t="s">
        <v>115</v>
      </c>
      <c r="D333" s="119"/>
      <c r="E333" s="120">
        <f>SUM(E334:E336)</f>
        <v>7.4999999999999997E-3</v>
      </c>
      <c r="F333" s="120"/>
      <c r="G333" s="120">
        <f>SUM(G334:G336)</f>
        <v>0.17924999999999999</v>
      </c>
      <c r="H333" s="120"/>
      <c r="I333" s="120">
        <f>SUM(I334:I336)</f>
        <v>0</v>
      </c>
      <c r="J333" s="120"/>
      <c r="K333" s="120">
        <f t="shared" si="46"/>
        <v>0.18675</v>
      </c>
      <c r="L333" s="120"/>
      <c r="M333" s="120">
        <f>SUM(M334:M336)</f>
        <v>0</v>
      </c>
      <c r="N333" s="102"/>
    </row>
    <row r="334" spans="1:14" s="95" customFormat="1" ht="24" x14ac:dyDescent="0.2">
      <c r="A334" s="112"/>
      <c r="B334" s="115"/>
      <c r="C334" s="112">
        <v>52011</v>
      </c>
      <c r="D334" s="113" t="s">
        <v>264</v>
      </c>
      <c r="E334" s="121">
        <v>0</v>
      </c>
      <c r="F334" s="121"/>
      <c r="G334" s="121">
        <v>8.7999999999999995E-2</v>
      </c>
      <c r="H334" s="121"/>
      <c r="I334" s="121">
        <v>0</v>
      </c>
      <c r="J334" s="121"/>
      <c r="K334" s="121">
        <f t="shared" si="46"/>
        <v>8.7999999999999995E-2</v>
      </c>
      <c r="L334" s="121"/>
      <c r="M334" s="121">
        <v>0</v>
      </c>
      <c r="N334" s="102"/>
    </row>
    <row r="335" spans="1:14" s="95" customFormat="1" ht="36" x14ac:dyDescent="0.2">
      <c r="A335" s="112"/>
      <c r="B335" s="115"/>
      <c r="C335" s="112">
        <v>53177</v>
      </c>
      <c r="D335" s="113" t="s">
        <v>265</v>
      </c>
      <c r="E335" s="121">
        <v>0</v>
      </c>
      <c r="F335" s="121"/>
      <c r="G335" s="121">
        <v>0.08</v>
      </c>
      <c r="H335" s="121"/>
      <c r="I335" s="121">
        <v>0</v>
      </c>
      <c r="J335" s="121"/>
      <c r="K335" s="121">
        <f t="shared" si="46"/>
        <v>0.08</v>
      </c>
      <c r="L335" s="121"/>
      <c r="M335" s="121">
        <v>0</v>
      </c>
      <c r="N335" s="102"/>
    </row>
    <row r="336" spans="1:14" s="95" customFormat="1" ht="24" x14ac:dyDescent="0.2">
      <c r="A336" s="112"/>
      <c r="B336" s="115"/>
      <c r="C336" s="112">
        <v>55004</v>
      </c>
      <c r="D336" s="113" t="s">
        <v>243</v>
      </c>
      <c r="E336" s="121">
        <v>7.4999999999999997E-3</v>
      </c>
      <c r="F336" s="121"/>
      <c r="G336" s="121">
        <v>1.125E-2</v>
      </c>
      <c r="H336" s="121"/>
      <c r="I336" s="121">
        <v>0</v>
      </c>
      <c r="J336" s="121"/>
      <c r="K336" s="121">
        <f t="shared" si="46"/>
        <v>1.8749999999999999E-2</v>
      </c>
      <c r="L336" s="121"/>
      <c r="M336" s="121">
        <v>0</v>
      </c>
      <c r="N336" s="102"/>
    </row>
    <row r="337" spans="1:14" s="95" customFormat="1" ht="12" x14ac:dyDescent="0.2">
      <c r="A337" s="112"/>
      <c r="B337" s="115"/>
      <c r="C337" s="118" t="s">
        <v>129</v>
      </c>
      <c r="D337" s="119"/>
      <c r="E337" s="120">
        <f>SUM(E338:E338)</f>
        <v>5.1282051282051308E-2</v>
      </c>
      <c r="F337" s="120"/>
      <c r="G337" s="120">
        <f>SUM(G338:G338)</f>
        <v>1.2820512820512827E-2</v>
      </c>
      <c r="H337" s="120"/>
      <c r="I337" s="120">
        <f>SUM(I338:I338)</f>
        <v>2.4000000000000011E-2</v>
      </c>
      <c r="J337" s="120"/>
      <c r="K337" s="120">
        <f>SUM(E337:I337)</f>
        <v>8.8102564102564146E-2</v>
      </c>
      <c r="L337" s="120"/>
      <c r="M337" s="120">
        <f>SUM(M338:M338)</f>
        <v>0</v>
      </c>
      <c r="N337" s="102"/>
    </row>
    <row r="338" spans="1:14" s="95" customFormat="1" ht="12" x14ac:dyDescent="0.2">
      <c r="A338" s="112"/>
      <c r="B338" s="115"/>
      <c r="C338" s="112">
        <v>54055</v>
      </c>
      <c r="D338" s="113" t="s">
        <v>151</v>
      </c>
      <c r="E338" s="121">
        <v>5.1282051282051308E-2</v>
      </c>
      <c r="F338" s="121"/>
      <c r="G338" s="121">
        <v>1.2820512820512827E-2</v>
      </c>
      <c r="H338" s="121"/>
      <c r="I338" s="121">
        <v>2.4000000000000011E-2</v>
      </c>
      <c r="J338" s="121"/>
      <c r="K338" s="121">
        <f t="shared" si="46"/>
        <v>8.8102564102564146E-2</v>
      </c>
      <c r="L338" s="121"/>
      <c r="M338" s="121">
        <v>0</v>
      </c>
      <c r="N338" s="102"/>
    </row>
    <row r="339" spans="1:14" s="95" customFormat="1" ht="12" x14ac:dyDescent="0.2">
      <c r="A339" s="112"/>
      <c r="B339" s="115"/>
      <c r="C339" s="118" t="s">
        <v>131</v>
      </c>
      <c r="D339" s="119"/>
      <c r="E339" s="120">
        <f>SUM(E340:E340)</f>
        <v>5.1999999999999998E-2</v>
      </c>
      <c r="F339" s="120"/>
      <c r="G339" s="120">
        <f>SUM(G340:G340)</f>
        <v>0</v>
      </c>
      <c r="H339" s="120"/>
      <c r="I339" s="120">
        <f>SUM(I340:I340)</f>
        <v>0</v>
      </c>
      <c r="J339" s="120"/>
      <c r="K339" s="120">
        <f>SUM(E339:I339)</f>
        <v>5.1999999999999998E-2</v>
      </c>
      <c r="L339" s="120"/>
      <c r="M339" s="120">
        <f>SUM(M340:M340)</f>
        <v>0</v>
      </c>
      <c r="N339" s="102"/>
    </row>
    <row r="340" spans="1:14" s="95" customFormat="1" ht="60" x14ac:dyDescent="0.2">
      <c r="A340" s="112"/>
      <c r="B340" s="115"/>
      <c r="C340" s="112">
        <v>54111</v>
      </c>
      <c r="D340" s="113" t="s">
        <v>479</v>
      </c>
      <c r="E340" s="121">
        <v>5.1999999999999998E-2</v>
      </c>
      <c r="F340" s="121"/>
      <c r="G340" s="121">
        <v>0</v>
      </c>
      <c r="H340" s="121"/>
      <c r="I340" s="121">
        <v>0</v>
      </c>
      <c r="J340" s="121"/>
      <c r="K340" s="121">
        <f t="shared" si="46"/>
        <v>5.1999999999999998E-2</v>
      </c>
      <c r="L340" s="121"/>
      <c r="M340" s="121">
        <v>0</v>
      </c>
      <c r="N340" s="102"/>
    </row>
    <row r="341" spans="1:14" s="95" customFormat="1" ht="12" x14ac:dyDescent="0.2">
      <c r="A341" s="112"/>
      <c r="B341" s="115"/>
      <c r="C341" s="118" t="s">
        <v>116</v>
      </c>
      <c r="D341" s="119"/>
      <c r="E341" s="120">
        <f>SUM(E342:E345)</f>
        <v>0.34499999999999997</v>
      </c>
      <c r="F341" s="120"/>
      <c r="G341" s="120">
        <f>SUM(G342:G345)</f>
        <v>7.1499999999999994E-2</v>
      </c>
      <c r="H341" s="120"/>
      <c r="I341" s="120">
        <f>SUM(I342:I345)</f>
        <v>0</v>
      </c>
      <c r="J341" s="120"/>
      <c r="K341" s="120">
        <f t="shared" si="46"/>
        <v>0.41649999999999998</v>
      </c>
      <c r="L341" s="120"/>
      <c r="M341" s="120">
        <f>SUM(M342:M345)</f>
        <v>0</v>
      </c>
      <c r="N341" s="102"/>
    </row>
    <row r="342" spans="1:14" s="95" customFormat="1" ht="24" x14ac:dyDescent="0.2">
      <c r="A342" s="112"/>
      <c r="B342" s="115"/>
      <c r="C342" s="112">
        <v>51320</v>
      </c>
      <c r="D342" s="113" t="s">
        <v>294</v>
      </c>
      <c r="E342" s="121">
        <v>7.4999999999999997E-2</v>
      </c>
      <c r="F342" s="121"/>
      <c r="G342" s="121">
        <v>0</v>
      </c>
      <c r="H342" s="121"/>
      <c r="I342" s="121">
        <v>0</v>
      </c>
      <c r="J342" s="121"/>
      <c r="K342" s="121">
        <f t="shared" si="46"/>
        <v>7.4999999999999997E-2</v>
      </c>
      <c r="L342" s="121"/>
      <c r="M342" s="121">
        <v>0</v>
      </c>
      <c r="N342" s="102"/>
    </row>
    <row r="343" spans="1:14" s="95" customFormat="1" ht="24" x14ac:dyDescent="0.2">
      <c r="A343" s="112"/>
      <c r="B343" s="115"/>
      <c r="C343" s="112">
        <v>54121</v>
      </c>
      <c r="D343" s="113" t="s">
        <v>277</v>
      </c>
      <c r="E343" s="121">
        <v>0.15</v>
      </c>
      <c r="F343" s="121"/>
      <c r="G343" s="121">
        <v>0</v>
      </c>
      <c r="H343" s="121"/>
      <c r="I343" s="121">
        <v>0</v>
      </c>
      <c r="J343" s="121"/>
      <c r="K343" s="121">
        <f t="shared" si="46"/>
        <v>0.15</v>
      </c>
      <c r="L343" s="121"/>
      <c r="M343" s="121">
        <v>0</v>
      </c>
      <c r="N343" s="102"/>
    </row>
    <row r="344" spans="1:14" s="95" customFormat="1" ht="24" x14ac:dyDescent="0.2">
      <c r="A344" s="112"/>
      <c r="B344" s="115"/>
      <c r="C344" s="112">
        <v>54144</v>
      </c>
      <c r="D344" s="113" t="s">
        <v>254</v>
      </c>
      <c r="E344" s="121">
        <v>0.06</v>
      </c>
      <c r="F344" s="121"/>
      <c r="G344" s="121">
        <v>0</v>
      </c>
      <c r="H344" s="121"/>
      <c r="I344" s="121">
        <v>0</v>
      </c>
      <c r="J344" s="121"/>
      <c r="K344" s="121">
        <f t="shared" si="46"/>
        <v>0.06</v>
      </c>
      <c r="L344" s="121"/>
      <c r="M344" s="121">
        <v>0</v>
      </c>
      <c r="N344" s="102"/>
    </row>
    <row r="345" spans="1:14" s="95" customFormat="1" ht="24" x14ac:dyDescent="0.2">
      <c r="A345" s="112"/>
      <c r="B345" s="115"/>
      <c r="C345" s="112">
        <v>55121</v>
      </c>
      <c r="D345" s="113" t="s">
        <v>270</v>
      </c>
      <c r="E345" s="121">
        <v>0.06</v>
      </c>
      <c r="F345" s="121"/>
      <c r="G345" s="121">
        <v>7.1499999999999994E-2</v>
      </c>
      <c r="H345" s="121"/>
      <c r="I345" s="121">
        <v>0</v>
      </c>
      <c r="J345" s="121"/>
      <c r="K345" s="121">
        <f t="shared" si="46"/>
        <v>0.13150000000000001</v>
      </c>
      <c r="L345" s="121"/>
      <c r="M345" s="121">
        <v>0</v>
      </c>
      <c r="N345" s="102"/>
    </row>
    <row r="346" spans="1:14" s="95" customFormat="1" ht="12" x14ac:dyDescent="0.2">
      <c r="A346" s="112"/>
      <c r="B346" s="115"/>
      <c r="C346" s="118" t="s">
        <v>125</v>
      </c>
      <c r="D346" s="119"/>
      <c r="E346" s="120">
        <f>SUM(E347:E350)</f>
        <v>1.55</v>
      </c>
      <c r="F346" s="120"/>
      <c r="G346" s="120">
        <f>SUM(G347:G350)</f>
        <v>0.05</v>
      </c>
      <c r="H346" s="120"/>
      <c r="I346" s="120">
        <f>SUM(I347:I350)</f>
        <v>0.8</v>
      </c>
      <c r="J346" s="120"/>
      <c r="K346" s="120">
        <f>SUM(E346:I346)</f>
        <v>2.4000000000000004</v>
      </c>
      <c r="L346" s="120"/>
      <c r="M346" s="120">
        <f>SUM(M347:M350)</f>
        <v>0</v>
      </c>
      <c r="N346" s="102"/>
    </row>
    <row r="347" spans="1:14" s="95" customFormat="1" ht="36" x14ac:dyDescent="0.2">
      <c r="A347" s="112"/>
      <c r="B347" s="115"/>
      <c r="C347" s="112">
        <v>48335</v>
      </c>
      <c r="D347" s="113" t="s">
        <v>267</v>
      </c>
      <c r="E347" s="121">
        <v>0</v>
      </c>
      <c r="F347" s="121"/>
      <c r="G347" s="121">
        <v>0.05</v>
      </c>
      <c r="H347" s="121"/>
      <c r="I347" s="121">
        <v>0</v>
      </c>
      <c r="J347" s="121"/>
      <c r="K347" s="121">
        <f t="shared" si="46"/>
        <v>0.05</v>
      </c>
      <c r="L347" s="121"/>
      <c r="M347" s="121">
        <v>0</v>
      </c>
      <c r="N347" s="102"/>
    </row>
    <row r="348" spans="1:14" s="95" customFormat="1" ht="24" x14ac:dyDescent="0.2">
      <c r="A348" s="112"/>
      <c r="B348" s="115"/>
      <c r="C348" s="112">
        <v>52137</v>
      </c>
      <c r="D348" s="113" t="s">
        <v>268</v>
      </c>
      <c r="E348" s="121">
        <v>0.05</v>
      </c>
      <c r="F348" s="121"/>
      <c r="G348" s="121">
        <v>0</v>
      </c>
      <c r="H348" s="121"/>
      <c r="I348" s="121">
        <v>0</v>
      </c>
      <c r="J348" s="121"/>
      <c r="K348" s="121">
        <f t="shared" si="46"/>
        <v>0.05</v>
      </c>
      <c r="L348" s="121"/>
      <c r="M348" s="121">
        <v>0</v>
      </c>
      <c r="N348" s="102"/>
    </row>
    <row r="349" spans="1:14" s="95" customFormat="1" ht="12" x14ac:dyDescent="0.2">
      <c r="A349" s="112"/>
      <c r="B349" s="115"/>
      <c r="C349" s="112">
        <v>54005</v>
      </c>
      <c r="D349" s="113" t="s">
        <v>168</v>
      </c>
      <c r="E349" s="121">
        <v>1</v>
      </c>
      <c r="F349" s="121"/>
      <c r="G349" s="121">
        <v>0</v>
      </c>
      <c r="H349" s="121"/>
      <c r="I349" s="121">
        <v>0</v>
      </c>
      <c r="J349" s="121"/>
      <c r="K349" s="121">
        <f t="shared" si="46"/>
        <v>1</v>
      </c>
      <c r="L349" s="121"/>
      <c r="M349" s="121">
        <v>0</v>
      </c>
      <c r="N349" s="102"/>
    </row>
    <row r="350" spans="1:14" s="95" customFormat="1" ht="24" x14ac:dyDescent="0.2">
      <c r="A350" s="112"/>
      <c r="B350" s="115"/>
      <c r="C350" s="112">
        <v>54157</v>
      </c>
      <c r="D350" s="113" t="s">
        <v>295</v>
      </c>
      <c r="E350" s="121">
        <v>0.5</v>
      </c>
      <c r="F350" s="121"/>
      <c r="G350" s="121">
        <v>0</v>
      </c>
      <c r="H350" s="121"/>
      <c r="I350" s="121">
        <v>0.8</v>
      </c>
      <c r="J350" s="121"/>
      <c r="K350" s="121">
        <f t="shared" si="46"/>
        <v>1.3</v>
      </c>
      <c r="L350" s="121"/>
      <c r="M350" s="121">
        <v>0</v>
      </c>
      <c r="N350" s="102"/>
    </row>
    <row r="351" spans="1:14" s="95" customFormat="1" ht="12" x14ac:dyDescent="0.2">
      <c r="A351" s="112"/>
      <c r="B351" s="115"/>
      <c r="C351" s="118" t="s">
        <v>126</v>
      </c>
      <c r="D351" s="119"/>
      <c r="E351" s="120">
        <f>SUM(E352:E358)</f>
        <v>0.95900000000000007</v>
      </c>
      <c r="F351" s="120"/>
      <c r="G351" s="120">
        <f>SUM(G352:G358)</f>
        <v>5.1282051282051308E-2</v>
      </c>
      <c r="H351" s="120"/>
      <c r="I351" s="120">
        <f>SUM(I352:I358)</f>
        <v>7.6923076923076955E-2</v>
      </c>
      <c r="J351" s="120"/>
      <c r="K351" s="120">
        <f t="shared" si="46"/>
        <v>1.0872051282051283</v>
      </c>
      <c r="L351" s="120"/>
      <c r="M351" s="120">
        <f>SUM(M352:M358)</f>
        <v>0</v>
      </c>
      <c r="N351" s="102"/>
    </row>
    <row r="352" spans="1:14" s="95" customFormat="1" ht="12" x14ac:dyDescent="0.2">
      <c r="A352" s="112"/>
      <c r="B352" s="115"/>
      <c r="C352" s="112">
        <v>50347</v>
      </c>
      <c r="D352" s="113" t="s">
        <v>169</v>
      </c>
      <c r="E352" s="121">
        <v>0.5</v>
      </c>
      <c r="F352" s="121"/>
      <c r="G352" s="121">
        <v>0</v>
      </c>
      <c r="H352" s="121"/>
      <c r="I352" s="121">
        <v>0</v>
      </c>
      <c r="J352" s="121"/>
      <c r="K352" s="121">
        <f>SUM(E352:I352)</f>
        <v>0.5</v>
      </c>
      <c r="L352" s="121"/>
      <c r="M352" s="121">
        <v>0</v>
      </c>
      <c r="N352" s="102"/>
    </row>
    <row r="353" spans="1:14" s="95" customFormat="1" ht="24" x14ac:dyDescent="0.2">
      <c r="A353" s="112"/>
      <c r="B353" s="115"/>
      <c r="C353" s="112">
        <v>53148</v>
      </c>
      <c r="D353" s="113" t="s">
        <v>246</v>
      </c>
      <c r="E353" s="121">
        <v>1.9000000000000003E-2</v>
      </c>
      <c r="F353" s="121"/>
      <c r="G353" s="121">
        <v>0</v>
      </c>
      <c r="H353" s="121"/>
      <c r="I353" s="121">
        <v>0</v>
      </c>
      <c r="J353" s="121"/>
      <c r="K353" s="121">
        <f>SUM(E353:I353)</f>
        <v>1.9000000000000003E-2</v>
      </c>
      <c r="L353" s="121"/>
      <c r="M353" s="121">
        <v>0</v>
      </c>
      <c r="N353" s="102"/>
    </row>
    <row r="354" spans="1:14" s="95" customFormat="1" ht="36" x14ac:dyDescent="0.2">
      <c r="A354" s="112"/>
      <c r="B354" s="115"/>
      <c r="C354" s="112">
        <v>55064</v>
      </c>
      <c r="D354" s="113" t="s">
        <v>480</v>
      </c>
      <c r="E354" s="121">
        <v>0</v>
      </c>
      <c r="F354" s="121"/>
      <c r="G354" s="121">
        <v>5.1282051282051308E-2</v>
      </c>
      <c r="H354" s="121"/>
      <c r="I354" s="121">
        <v>0</v>
      </c>
      <c r="J354" s="121"/>
      <c r="K354" s="121">
        <f t="shared" ref="K354:K358" si="47">SUM(E354:I354)</f>
        <v>5.1282051282051308E-2</v>
      </c>
      <c r="L354" s="121"/>
      <c r="M354" s="121">
        <v>0</v>
      </c>
      <c r="N354" s="102"/>
    </row>
    <row r="355" spans="1:14" s="95" customFormat="1" ht="36" x14ac:dyDescent="0.2">
      <c r="A355" s="112"/>
      <c r="B355" s="115"/>
      <c r="C355" s="112">
        <v>55064</v>
      </c>
      <c r="D355" s="113" t="s">
        <v>481</v>
      </c>
      <c r="E355" s="121">
        <v>0</v>
      </c>
      <c r="F355" s="121"/>
      <c r="G355" s="121">
        <v>0</v>
      </c>
      <c r="H355" s="121"/>
      <c r="I355" s="121">
        <v>5.1282051282051308E-2</v>
      </c>
      <c r="J355" s="121"/>
      <c r="K355" s="121">
        <f t="shared" si="47"/>
        <v>5.1282051282051308E-2</v>
      </c>
      <c r="L355" s="121"/>
      <c r="M355" s="121">
        <v>0</v>
      </c>
      <c r="N355" s="102"/>
    </row>
    <row r="356" spans="1:14" s="95" customFormat="1" ht="36" x14ac:dyDescent="0.2">
      <c r="A356" s="112"/>
      <c r="B356" s="115"/>
      <c r="C356" s="112">
        <v>55064</v>
      </c>
      <c r="D356" s="113" t="s">
        <v>482</v>
      </c>
      <c r="E356" s="121">
        <v>0</v>
      </c>
      <c r="F356" s="121"/>
      <c r="G356" s="121">
        <v>0</v>
      </c>
      <c r="H356" s="121"/>
      <c r="I356" s="121">
        <v>2.564102564102564E-2</v>
      </c>
      <c r="J356" s="121"/>
      <c r="K356" s="121">
        <f t="shared" si="47"/>
        <v>2.564102564102564E-2</v>
      </c>
      <c r="L356" s="121"/>
      <c r="M356" s="121">
        <v>0</v>
      </c>
      <c r="N356" s="102"/>
    </row>
    <row r="357" spans="1:14" s="95" customFormat="1" ht="24" customHeight="1" x14ac:dyDescent="0.2">
      <c r="A357" s="112"/>
      <c r="B357" s="115"/>
      <c r="C357" s="112">
        <v>55120</v>
      </c>
      <c r="D357" s="113" t="s">
        <v>449</v>
      </c>
      <c r="E357" s="121">
        <v>0.14000000000000001</v>
      </c>
      <c r="F357" s="121"/>
      <c r="G357" s="121">
        <v>0</v>
      </c>
      <c r="H357" s="121"/>
      <c r="I357" s="121">
        <v>0</v>
      </c>
      <c r="J357" s="121"/>
      <c r="K357" s="121">
        <f t="shared" si="47"/>
        <v>0.14000000000000001</v>
      </c>
      <c r="L357" s="121"/>
      <c r="M357" s="121">
        <v>0</v>
      </c>
      <c r="N357" s="102"/>
    </row>
    <row r="358" spans="1:14" s="95" customFormat="1" ht="24" x14ac:dyDescent="0.2">
      <c r="A358" s="112"/>
      <c r="B358" s="115"/>
      <c r="C358" s="112">
        <v>55165</v>
      </c>
      <c r="D358" s="113" t="s">
        <v>259</v>
      </c>
      <c r="E358" s="121">
        <v>0.3</v>
      </c>
      <c r="F358" s="121"/>
      <c r="G358" s="121">
        <v>0</v>
      </c>
      <c r="H358" s="121"/>
      <c r="I358" s="121">
        <v>0</v>
      </c>
      <c r="J358" s="121"/>
      <c r="K358" s="121">
        <f t="shared" si="47"/>
        <v>0.3</v>
      </c>
      <c r="L358" s="121"/>
      <c r="M358" s="121">
        <v>0</v>
      </c>
      <c r="N358" s="102"/>
    </row>
    <row r="359" spans="1:14" s="95" customFormat="1" ht="12" x14ac:dyDescent="0.2">
      <c r="A359" s="114"/>
      <c r="B359" s="118" t="s">
        <v>145</v>
      </c>
      <c r="C359" s="118"/>
      <c r="D359" s="119"/>
      <c r="E359" s="120">
        <f>E360+E364+E367+E370+E372+E375+E379+E381++E383+E388+E391</f>
        <v>0.57629394121629007</v>
      </c>
      <c r="F359" s="120"/>
      <c r="G359" s="120">
        <f t="shared" ref="G359:M359" si="48">G360+G364+G367+G370+G372+G375+G379+G381++G383+G388+G391</f>
        <v>0.34385256410256415</v>
      </c>
      <c r="H359" s="120"/>
      <c r="I359" s="120">
        <f t="shared" si="48"/>
        <v>1.1520739948448042</v>
      </c>
      <c r="J359" s="120"/>
      <c r="K359" s="120">
        <f>SUM(E359:I359)</f>
        <v>2.0722205001636587</v>
      </c>
      <c r="L359" s="120"/>
      <c r="M359" s="120">
        <f t="shared" si="48"/>
        <v>0.30263157894736847</v>
      </c>
      <c r="N359" s="102"/>
    </row>
    <row r="360" spans="1:14" s="95" customFormat="1" ht="12" x14ac:dyDescent="0.2">
      <c r="A360" s="112"/>
      <c r="B360" s="115"/>
      <c r="C360" s="118" t="s">
        <v>137</v>
      </c>
      <c r="D360" s="119"/>
      <c r="E360" s="120">
        <f>SUM(E361:E363)</f>
        <v>0.1071118899342387</v>
      </c>
      <c r="F360" s="120"/>
      <c r="G360" s="120">
        <f>SUM(G361:G363)</f>
        <v>0</v>
      </c>
      <c r="H360" s="120"/>
      <c r="I360" s="120">
        <f>SUM(I361:I363)</f>
        <v>2.5000000000000001E-2</v>
      </c>
      <c r="J360" s="120"/>
      <c r="K360" s="120">
        <f t="shared" ref="K360" si="49">SUM(E360:I360)</f>
        <v>0.1321118899342387</v>
      </c>
      <c r="L360" s="120"/>
      <c r="M360" s="120">
        <f>SUM(M361:M363)</f>
        <v>0</v>
      </c>
      <c r="N360" s="102"/>
    </row>
    <row r="361" spans="1:14" s="95" customFormat="1" ht="24" x14ac:dyDescent="0.2">
      <c r="A361" s="112"/>
      <c r="B361" s="115"/>
      <c r="C361" s="112">
        <v>52099</v>
      </c>
      <c r="D361" s="113" t="s">
        <v>148</v>
      </c>
      <c r="E361" s="121">
        <v>7.0111889934238711E-2</v>
      </c>
      <c r="F361" s="121"/>
      <c r="G361" s="121">
        <v>0</v>
      </c>
      <c r="H361" s="121"/>
      <c r="I361" s="121">
        <v>0</v>
      </c>
      <c r="J361" s="121"/>
      <c r="K361" s="121">
        <f>SUM(E361:I361)</f>
        <v>7.0111889934238711E-2</v>
      </c>
      <c r="L361" s="121"/>
      <c r="M361" s="121">
        <v>0</v>
      </c>
      <c r="N361" s="102"/>
    </row>
    <row r="362" spans="1:14" s="95" customFormat="1" ht="24" x14ac:dyDescent="0.2">
      <c r="A362" s="112"/>
      <c r="B362" s="115"/>
      <c r="C362" s="112">
        <v>53263</v>
      </c>
      <c r="D362" s="113" t="s">
        <v>247</v>
      </c>
      <c r="E362" s="121">
        <v>0</v>
      </c>
      <c r="F362" s="121"/>
      <c r="G362" s="121">
        <v>0</v>
      </c>
      <c r="H362" s="121"/>
      <c r="I362" s="121">
        <v>2.5000000000000001E-2</v>
      </c>
      <c r="J362" s="121"/>
      <c r="K362" s="121">
        <f>SUM(E362:I362)</f>
        <v>2.5000000000000001E-2</v>
      </c>
      <c r="L362" s="121"/>
      <c r="M362" s="121">
        <v>0</v>
      </c>
      <c r="N362" s="102"/>
    </row>
    <row r="363" spans="1:14" s="95" customFormat="1" ht="24" x14ac:dyDescent="0.2">
      <c r="A363" s="112"/>
      <c r="B363" s="115"/>
      <c r="C363" s="112">
        <v>54103</v>
      </c>
      <c r="D363" s="113" t="s">
        <v>272</v>
      </c>
      <c r="E363" s="121">
        <v>3.6999999999999998E-2</v>
      </c>
      <c r="F363" s="121"/>
      <c r="G363" s="121">
        <v>0</v>
      </c>
      <c r="H363" s="121"/>
      <c r="I363" s="121">
        <v>0</v>
      </c>
      <c r="J363" s="121"/>
      <c r="K363" s="121">
        <f t="shared" ref="K363:K374" si="50">SUM(E363:I363)</f>
        <v>3.6999999999999998E-2</v>
      </c>
      <c r="L363" s="121"/>
      <c r="M363" s="121">
        <v>0</v>
      </c>
      <c r="N363" s="102"/>
    </row>
    <row r="364" spans="1:14" s="95" customFormat="1" ht="12" x14ac:dyDescent="0.2">
      <c r="A364" s="112"/>
      <c r="B364" s="115"/>
      <c r="C364" s="118" t="s">
        <v>112</v>
      </c>
      <c r="D364" s="119"/>
      <c r="E364" s="120">
        <f>SUM(E365:E366)</f>
        <v>0</v>
      </c>
      <c r="F364" s="120"/>
      <c r="G364" s="120">
        <f>SUM(G365:G366)</f>
        <v>0</v>
      </c>
      <c r="H364" s="120"/>
      <c r="I364" s="120">
        <f>SUM(I365:I366)</f>
        <v>0.47222200000000003</v>
      </c>
      <c r="J364" s="120"/>
      <c r="K364" s="120">
        <f>SUM(E364:I364)</f>
        <v>0.47222200000000003</v>
      </c>
      <c r="L364" s="120"/>
      <c r="M364" s="120">
        <f>SUM(M365:M366)</f>
        <v>0.25</v>
      </c>
      <c r="N364" s="102"/>
    </row>
    <row r="365" spans="1:14" s="95" customFormat="1" ht="24" x14ac:dyDescent="0.2">
      <c r="A365" s="112"/>
      <c r="B365" s="115"/>
      <c r="C365" s="112">
        <v>50361</v>
      </c>
      <c r="D365" s="113" t="s">
        <v>296</v>
      </c>
      <c r="E365" s="121">
        <v>0</v>
      </c>
      <c r="F365" s="121"/>
      <c r="G365" s="121">
        <v>0</v>
      </c>
      <c r="H365" s="121"/>
      <c r="I365" s="121">
        <v>0.25</v>
      </c>
      <c r="J365" s="121"/>
      <c r="K365" s="121">
        <f t="shared" ref="K365" si="51">SUM(E365:I365)</f>
        <v>0.25</v>
      </c>
      <c r="L365" s="121"/>
      <c r="M365" s="121">
        <v>0.25</v>
      </c>
      <c r="N365" s="102"/>
    </row>
    <row r="366" spans="1:14" s="95" customFormat="1" ht="36" x14ac:dyDescent="0.2">
      <c r="A366" s="112"/>
      <c r="B366" s="115"/>
      <c r="C366" s="112">
        <v>54234</v>
      </c>
      <c r="D366" s="113" t="s">
        <v>274</v>
      </c>
      <c r="E366" s="121">
        <v>0</v>
      </c>
      <c r="F366" s="121"/>
      <c r="G366" s="121">
        <v>0</v>
      </c>
      <c r="H366" s="121"/>
      <c r="I366" s="121">
        <v>0.222222</v>
      </c>
      <c r="J366" s="121"/>
      <c r="K366" s="121">
        <f>SUM(E366:I366)</f>
        <v>0.222222</v>
      </c>
      <c r="L366" s="121"/>
      <c r="M366" s="121">
        <v>0</v>
      </c>
      <c r="N366" s="102"/>
    </row>
    <row r="367" spans="1:14" s="95" customFormat="1" ht="12" x14ac:dyDescent="0.2">
      <c r="A367" s="112"/>
      <c r="B367" s="115"/>
      <c r="C367" s="118" t="s">
        <v>113</v>
      </c>
      <c r="D367" s="119"/>
      <c r="E367" s="120">
        <f>SUM(E368:E369)</f>
        <v>2.1000000000000001E-2</v>
      </c>
      <c r="F367" s="120"/>
      <c r="G367" s="120">
        <f t="shared" ref="G367:I367" si="52">SUM(G368:G369)</f>
        <v>0</v>
      </c>
      <c r="H367" s="120"/>
      <c r="I367" s="120">
        <f t="shared" si="52"/>
        <v>1.2973389743589729E-3</v>
      </c>
      <c r="J367" s="120"/>
      <c r="K367" s="120">
        <f>SUM(E367:I367)</f>
        <v>2.2297338974358975E-2</v>
      </c>
      <c r="L367" s="120"/>
      <c r="M367" s="120">
        <f t="shared" ref="M367" si="53">SUM(M368:M369)</f>
        <v>0</v>
      </c>
      <c r="N367" s="102"/>
    </row>
    <row r="368" spans="1:14" s="95" customFormat="1" ht="48" x14ac:dyDescent="0.2">
      <c r="A368" s="112"/>
      <c r="B368" s="115"/>
      <c r="C368" s="112">
        <v>52041</v>
      </c>
      <c r="D368" s="113" t="s">
        <v>477</v>
      </c>
      <c r="E368" s="121">
        <v>0</v>
      </c>
      <c r="F368" s="121"/>
      <c r="G368" s="121">
        <v>0</v>
      </c>
      <c r="H368" s="121"/>
      <c r="I368" s="121">
        <v>1.2973389743589729E-3</v>
      </c>
      <c r="J368" s="121"/>
      <c r="K368" s="121">
        <f>SUM(E368:I368)</f>
        <v>1.2973389743589729E-3</v>
      </c>
      <c r="L368" s="121"/>
      <c r="M368" s="121">
        <v>0</v>
      </c>
      <c r="N368" s="102"/>
    </row>
    <row r="369" spans="1:14" s="95" customFormat="1" ht="24" x14ac:dyDescent="0.2">
      <c r="A369" s="112"/>
      <c r="B369" s="115"/>
      <c r="C369" s="112">
        <v>55208</v>
      </c>
      <c r="D369" s="113" t="s">
        <v>456</v>
      </c>
      <c r="E369" s="121">
        <v>2.1000000000000001E-2</v>
      </c>
      <c r="F369" s="121"/>
      <c r="G369" s="121">
        <v>0</v>
      </c>
      <c r="H369" s="121"/>
      <c r="I369" s="121">
        <v>0</v>
      </c>
      <c r="J369" s="121"/>
      <c r="K369" s="121">
        <f>SUM(E369:I369)</f>
        <v>2.1000000000000001E-2</v>
      </c>
      <c r="L369" s="121"/>
      <c r="M369" s="121">
        <v>0</v>
      </c>
      <c r="N369" s="102"/>
    </row>
    <row r="370" spans="1:14" s="95" customFormat="1" ht="12" x14ac:dyDescent="0.2">
      <c r="A370" s="112"/>
      <c r="B370" s="115"/>
      <c r="C370" s="118" t="s">
        <v>114</v>
      </c>
      <c r="D370" s="119"/>
      <c r="E370" s="120">
        <f>SUM(E371:E371)</f>
        <v>7.4999999999999997E-2</v>
      </c>
      <c r="F370" s="120"/>
      <c r="G370" s="120">
        <f>SUM(G371:G371)</f>
        <v>0</v>
      </c>
      <c r="H370" s="120"/>
      <c r="I370" s="120">
        <f>SUM(I371:I371)</f>
        <v>0</v>
      </c>
      <c r="J370" s="120"/>
      <c r="K370" s="120">
        <f t="shared" si="50"/>
        <v>7.4999999999999997E-2</v>
      </c>
      <c r="L370" s="120"/>
      <c r="M370" s="120">
        <f>SUM(M371:M371)</f>
        <v>0</v>
      </c>
      <c r="N370" s="102"/>
    </row>
    <row r="371" spans="1:14" s="95" customFormat="1" ht="24" x14ac:dyDescent="0.2">
      <c r="A371" s="112"/>
      <c r="B371" s="115"/>
      <c r="C371" s="112">
        <v>55122</v>
      </c>
      <c r="D371" s="113" t="s">
        <v>262</v>
      </c>
      <c r="E371" s="121">
        <v>7.4999999999999997E-2</v>
      </c>
      <c r="F371" s="121"/>
      <c r="G371" s="121">
        <v>0</v>
      </c>
      <c r="H371" s="121"/>
      <c r="I371" s="121">
        <v>0</v>
      </c>
      <c r="J371" s="121"/>
      <c r="K371" s="121">
        <f t="shared" si="50"/>
        <v>7.4999999999999997E-2</v>
      </c>
      <c r="L371" s="121"/>
      <c r="M371" s="121">
        <v>0</v>
      </c>
      <c r="N371" s="102"/>
    </row>
    <row r="372" spans="1:14" s="95" customFormat="1" ht="12" x14ac:dyDescent="0.2">
      <c r="A372" s="112"/>
      <c r="B372" s="115"/>
      <c r="C372" s="118" t="s">
        <v>127</v>
      </c>
      <c r="D372" s="119"/>
      <c r="E372" s="120">
        <f>SUM(E373:E374)</f>
        <v>0.05</v>
      </c>
      <c r="F372" s="120"/>
      <c r="G372" s="120">
        <f>SUM(G373:G374)</f>
        <v>0</v>
      </c>
      <c r="H372" s="120"/>
      <c r="I372" s="120">
        <f>SUM(I373:I374)</f>
        <v>5.2631578947368446E-2</v>
      </c>
      <c r="J372" s="120"/>
      <c r="K372" s="120">
        <f>SUM(E372:I372)</f>
        <v>0.10263157894736845</v>
      </c>
      <c r="L372" s="120"/>
      <c r="M372" s="120">
        <f>SUM(M373:M374)</f>
        <v>5.2631578947368446E-2</v>
      </c>
      <c r="N372" s="102"/>
    </row>
    <row r="373" spans="1:14" s="95" customFormat="1" ht="12" x14ac:dyDescent="0.2">
      <c r="A373" s="112"/>
      <c r="B373" s="115"/>
      <c r="C373" s="112">
        <v>54032</v>
      </c>
      <c r="D373" s="113" t="s">
        <v>170</v>
      </c>
      <c r="E373" s="121">
        <v>0.05</v>
      </c>
      <c r="F373" s="121"/>
      <c r="G373" s="121">
        <v>0</v>
      </c>
      <c r="H373" s="121"/>
      <c r="I373" s="121">
        <v>0</v>
      </c>
      <c r="J373" s="121"/>
      <c r="K373" s="121">
        <f t="shared" si="50"/>
        <v>0.05</v>
      </c>
      <c r="L373" s="121"/>
      <c r="M373" s="121">
        <v>0</v>
      </c>
      <c r="N373" s="102"/>
    </row>
    <row r="374" spans="1:14" s="95" customFormat="1" ht="36" x14ac:dyDescent="0.2">
      <c r="A374" s="112"/>
      <c r="B374" s="115"/>
      <c r="C374" s="112">
        <v>54079</v>
      </c>
      <c r="D374" s="113" t="s">
        <v>252</v>
      </c>
      <c r="E374" s="121">
        <v>0</v>
      </c>
      <c r="F374" s="121"/>
      <c r="G374" s="121">
        <v>0</v>
      </c>
      <c r="H374" s="121"/>
      <c r="I374" s="121">
        <v>5.2631578947368446E-2</v>
      </c>
      <c r="J374" s="121"/>
      <c r="K374" s="121">
        <f t="shared" si="50"/>
        <v>5.2631578947368446E-2</v>
      </c>
      <c r="L374" s="121"/>
      <c r="M374" s="121">
        <v>5.2631578947368446E-2</v>
      </c>
      <c r="N374" s="102"/>
    </row>
    <row r="375" spans="1:14" s="95" customFormat="1" ht="12" x14ac:dyDescent="0.2">
      <c r="A375" s="112"/>
      <c r="B375" s="115"/>
      <c r="C375" s="118" t="s">
        <v>115</v>
      </c>
      <c r="D375" s="119"/>
      <c r="E375" s="120">
        <f>SUM(E376:E378)</f>
        <v>7.4999999999999997E-3</v>
      </c>
      <c r="F375" s="120"/>
      <c r="G375" s="120">
        <f>SUM(G376:G378)</f>
        <v>0.17125000000000001</v>
      </c>
      <c r="H375" s="120"/>
      <c r="I375" s="120">
        <f>SUM(I376:I378)</f>
        <v>0</v>
      </c>
      <c r="J375" s="120"/>
      <c r="K375" s="120">
        <f>SUM(E375:I375)</f>
        <v>0.17875000000000002</v>
      </c>
      <c r="L375" s="120"/>
      <c r="M375" s="120">
        <f>SUM(M376:M378)</f>
        <v>0</v>
      </c>
      <c r="N375" s="102"/>
    </row>
    <row r="376" spans="1:14" s="95" customFormat="1" ht="24" x14ac:dyDescent="0.2">
      <c r="A376" s="112"/>
      <c r="B376" s="115"/>
      <c r="C376" s="112">
        <v>52011</v>
      </c>
      <c r="D376" s="113" t="s">
        <v>264</v>
      </c>
      <c r="E376" s="121">
        <v>0</v>
      </c>
      <c r="F376" s="121"/>
      <c r="G376" s="121">
        <v>0.08</v>
      </c>
      <c r="H376" s="121"/>
      <c r="I376" s="121">
        <v>0</v>
      </c>
      <c r="J376" s="121"/>
      <c r="K376" s="121">
        <f t="shared" ref="K376:K382" si="54">SUM(E376:I376)</f>
        <v>0.08</v>
      </c>
      <c r="L376" s="121"/>
      <c r="M376" s="121">
        <v>0</v>
      </c>
      <c r="N376" s="102"/>
    </row>
    <row r="377" spans="1:14" s="95" customFormat="1" ht="36" x14ac:dyDescent="0.2">
      <c r="A377" s="112"/>
      <c r="B377" s="115"/>
      <c r="C377" s="112">
        <v>53177</v>
      </c>
      <c r="D377" s="113" t="s">
        <v>265</v>
      </c>
      <c r="E377" s="121">
        <v>0</v>
      </c>
      <c r="F377" s="121"/>
      <c r="G377" s="121">
        <v>0.08</v>
      </c>
      <c r="H377" s="121"/>
      <c r="I377" s="121">
        <v>0</v>
      </c>
      <c r="J377" s="121"/>
      <c r="K377" s="121">
        <f t="shared" si="54"/>
        <v>0.08</v>
      </c>
      <c r="L377" s="121"/>
      <c r="M377" s="121">
        <v>0</v>
      </c>
      <c r="N377" s="102"/>
    </row>
    <row r="378" spans="1:14" s="95" customFormat="1" ht="24" x14ac:dyDescent="0.2">
      <c r="A378" s="112"/>
      <c r="B378" s="115"/>
      <c r="C378" s="112">
        <v>55004</v>
      </c>
      <c r="D378" s="113" t="s">
        <v>243</v>
      </c>
      <c r="E378" s="121">
        <v>7.4999999999999997E-3</v>
      </c>
      <c r="F378" s="121"/>
      <c r="G378" s="121">
        <v>1.125E-2</v>
      </c>
      <c r="H378" s="121"/>
      <c r="I378" s="121">
        <v>0</v>
      </c>
      <c r="J378" s="121"/>
      <c r="K378" s="121">
        <f t="shared" si="54"/>
        <v>1.8749999999999999E-2</v>
      </c>
      <c r="L378" s="121"/>
      <c r="M378" s="121">
        <v>0</v>
      </c>
      <c r="N378" s="102"/>
    </row>
    <row r="379" spans="1:14" s="95" customFormat="1" ht="12" x14ac:dyDescent="0.2">
      <c r="A379" s="112"/>
      <c r="B379" s="115"/>
      <c r="C379" s="118" t="s">
        <v>129</v>
      </c>
      <c r="D379" s="119"/>
      <c r="E379" s="120">
        <f>SUM(E380:E380)</f>
        <v>5.1282051282051308E-2</v>
      </c>
      <c r="F379" s="120"/>
      <c r="G379" s="120">
        <f>SUM(G380:G380)</f>
        <v>1.2820512820512827E-2</v>
      </c>
      <c r="H379" s="120"/>
      <c r="I379" s="120">
        <f>SUM(I380:I380)</f>
        <v>2.4000000000000011E-2</v>
      </c>
      <c r="J379" s="120"/>
      <c r="K379" s="120">
        <f>SUM(E379:I379)</f>
        <v>8.8102564102564146E-2</v>
      </c>
      <c r="L379" s="120"/>
      <c r="M379" s="120">
        <f>SUM(M380:M380)</f>
        <v>0</v>
      </c>
      <c r="N379" s="102"/>
    </row>
    <row r="380" spans="1:14" s="95" customFormat="1" ht="12" x14ac:dyDescent="0.2">
      <c r="A380" s="112"/>
      <c r="B380" s="115"/>
      <c r="C380" s="112">
        <v>54055</v>
      </c>
      <c r="D380" s="113" t="s">
        <v>151</v>
      </c>
      <c r="E380" s="121">
        <v>5.1282051282051308E-2</v>
      </c>
      <c r="F380" s="121"/>
      <c r="G380" s="121">
        <v>1.2820512820512827E-2</v>
      </c>
      <c r="H380" s="121"/>
      <c r="I380" s="121">
        <v>2.4000000000000011E-2</v>
      </c>
      <c r="J380" s="121"/>
      <c r="K380" s="121">
        <f t="shared" si="54"/>
        <v>8.8102564102564146E-2</v>
      </c>
      <c r="L380" s="121"/>
      <c r="M380" s="121">
        <v>0</v>
      </c>
      <c r="N380" s="102"/>
    </row>
    <row r="381" spans="1:14" s="95" customFormat="1" ht="12" x14ac:dyDescent="0.2">
      <c r="A381" s="112"/>
      <c r="B381" s="115"/>
      <c r="C381" s="118" t="s">
        <v>131</v>
      </c>
      <c r="D381" s="119"/>
      <c r="E381" s="120">
        <f>SUM(E382:E382)</f>
        <v>4.1399999999999999E-2</v>
      </c>
      <c r="F381" s="120"/>
      <c r="G381" s="120">
        <f>SUM(G382:G382)</f>
        <v>0</v>
      </c>
      <c r="H381" s="120"/>
      <c r="I381" s="120">
        <f>SUM(I382:I382)</f>
        <v>0</v>
      </c>
      <c r="J381" s="120"/>
      <c r="K381" s="120">
        <f>SUM(E381:I381)</f>
        <v>4.1399999999999999E-2</v>
      </c>
      <c r="L381" s="120"/>
      <c r="M381" s="120">
        <f>SUM(M382:M382)</f>
        <v>0</v>
      </c>
      <c r="N381" s="102"/>
    </row>
    <row r="382" spans="1:14" s="95" customFormat="1" ht="60" x14ac:dyDescent="0.2">
      <c r="A382" s="112"/>
      <c r="B382" s="115"/>
      <c r="C382" s="112">
        <v>54111</v>
      </c>
      <c r="D382" s="113" t="s">
        <v>479</v>
      </c>
      <c r="E382" s="121">
        <v>4.1399999999999999E-2</v>
      </c>
      <c r="F382" s="121"/>
      <c r="G382" s="121">
        <v>0</v>
      </c>
      <c r="H382" s="121"/>
      <c r="I382" s="121">
        <v>0</v>
      </c>
      <c r="J382" s="121"/>
      <c r="K382" s="121">
        <f t="shared" si="54"/>
        <v>4.1399999999999999E-2</v>
      </c>
      <c r="L382" s="121"/>
      <c r="M382" s="121">
        <v>0</v>
      </c>
      <c r="N382" s="102"/>
    </row>
    <row r="383" spans="1:14" s="95" customFormat="1" ht="12" x14ac:dyDescent="0.2">
      <c r="A383" s="112"/>
      <c r="B383" s="115"/>
      <c r="C383" s="118" t="s">
        <v>116</v>
      </c>
      <c r="D383" s="119"/>
      <c r="E383" s="120">
        <f>SUM(E384:E387)</f>
        <v>0.16500000000000001</v>
      </c>
      <c r="F383" s="120"/>
      <c r="G383" s="120">
        <f>SUM(G384:G387)</f>
        <v>6.8500000000000005E-2</v>
      </c>
      <c r="H383" s="120"/>
      <c r="I383" s="120">
        <f>SUM(I384:I387)</f>
        <v>0.5</v>
      </c>
      <c r="J383" s="120"/>
      <c r="K383" s="120">
        <f>SUM(E383:I383)</f>
        <v>0.73350000000000004</v>
      </c>
      <c r="L383" s="120"/>
      <c r="M383" s="120">
        <f>SUM(M384:M387)</f>
        <v>0</v>
      </c>
      <c r="N383" s="102"/>
    </row>
    <row r="384" spans="1:14" s="95" customFormat="1" ht="24" x14ac:dyDescent="0.2">
      <c r="A384" s="112"/>
      <c r="B384" s="115"/>
      <c r="C384" s="112">
        <v>54121</v>
      </c>
      <c r="D384" s="113" t="s">
        <v>277</v>
      </c>
      <c r="E384" s="121">
        <v>0.125</v>
      </c>
      <c r="F384" s="121"/>
      <c r="G384" s="121">
        <v>0</v>
      </c>
      <c r="H384" s="121"/>
      <c r="I384" s="121">
        <v>0</v>
      </c>
      <c r="J384" s="121"/>
      <c r="K384" s="121">
        <f>SUM(E384:I384)</f>
        <v>0.125</v>
      </c>
      <c r="L384" s="121"/>
      <c r="M384" s="121">
        <v>0</v>
      </c>
      <c r="N384" s="102"/>
    </row>
    <row r="385" spans="1:14" s="95" customFormat="1" ht="24" x14ac:dyDescent="0.2">
      <c r="A385" s="112"/>
      <c r="B385" s="115"/>
      <c r="C385" s="112">
        <v>54144</v>
      </c>
      <c r="D385" s="113" t="s">
        <v>254</v>
      </c>
      <c r="E385" s="121">
        <v>0.04</v>
      </c>
      <c r="F385" s="121"/>
      <c r="G385" s="121">
        <v>0</v>
      </c>
      <c r="H385" s="121"/>
      <c r="I385" s="121">
        <v>0</v>
      </c>
      <c r="J385" s="121"/>
      <c r="K385" s="121">
        <f>SUM(E385:I385)</f>
        <v>0.04</v>
      </c>
      <c r="L385" s="121"/>
      <c r="M385" s="121">
        <v>0</v>
      </c>
      <c r="N385" s="102"/>
    </row>
    <row r="386" spans="1:14" s="95" customFormat="1" ht="24" x14ac:dyDescent="0.2">
      <c r="A386" s="112"/>
      <c r="B386" s="115"/>
      <c r="C386" s="112">
        <v>54438</v>
      </c>
      <c r="D386" s="113" t="s">
        <v>297</v>
      </c>
      <c r="E386" s="121">
        <v>0</v>
      </c>
      <c r="F386" s="121"/>
      <c r="G386" s="121">
        <v>0</v>
      </c>
      <c r="H386" s="121"/>
      <c r="I386" s="121">
        <v>0.5</v>
      </c>
      <c r="J386" s="121"/>
      <c r="K386" s="121">
        <f>SUM(E386:I386)</f>
        <v>0.5</v>
      </c>
      <c r="L386" s="121"/>
      <c r="M386" s="121">
        <v>0</v>
      </c>
      <c r="N386" s="102"/>
    </row>
    <row r="387" spans="1:14" s="95" customFormat="1" ht="24" x14ac:dyDescent="0.2">
      <c r="A387" s="112"/>
      <c r="B387" s="115"/>
      <c r="C387" s="112">
        <v>55121</v>
      </c>
      <c r="D387" s="113" t="s">
        <v>270</v>
      </c>
      <c r="E387" s="121">
        <v>0</v>
      </c>
      <c r="F387" s="121"/>
      <c r="G387" s="121">
        <v>6.8500000000000005E-2</v>
      </c>
      <c r="H387" s="121"/>
      <c r="I387" s="121">
        <v>0</v>
      </c>
      <c r="J387" s="121"/>
      <c r="K387" s="121">
        <f t="shared" ref="K387:K420" si="55">SUM(E387:I387)</f>
        <v>6.8500000000000005E-2</v>
      </c>
      <c r="L387" s="121"/>
      <c r="M387" s="121">
        <v>0</v>
      </c>
      <c r="N387" s="102"/>
    </row>
    <row r="388" spans="1:14" s="95" customFormat="1" ht="12" x14ac:dyDescent="0.2">
      <c r="A388" s="112"/>
      <c r="B388" s="115"/>
      <c r="C388" s="118" t="s">
        <v>125</v>
      </c>
      <c r="D388" s="119"/>
      <c r="E388" s="120">
        <f>SUM(E389:E390)</f>
        <v>0.04</v>
      </c>
      <c r="F388" s="120"/>
      <c r="G388" s="120">
        <f>SUM(G389:G390)</f>
        <v>0.04</v>
      </c>
      <c r="H388" s="120"/>
      <c r="I388" s="120">
        <f>SUM(I389:I390)</f>
        <v>0</v>
      </c>
      <c r="J388" s="120"/>
      <c r="K388" s="120">
        <f>SUM(E388:I388)</f>
        <v>0.08</v>
      </c>
      <c r="L388" s="120"/>
      <c r="M388" s="120">
        <f>SUM(M389:M390)</f>
        <v>0</v>
      </c>
      <c r="N388" s="102"/>
    </row>
    <row r="389" spans="1:14" s="95" customFormat="1" ht="36" x14ac:dyDescent="0.2">
      <c r="A389" s="112"/>
      <c r="B389" s="115"/>
      <c r="C389" s="112">
        <v>48335</v>
      </c>
      <c r="D389" s="113" t="s">
        <v>267</v>
      </c>
      <c r="E389" s="121">
        <v>0</v>
      </c>
      <c r="F389" s="121"/>
      <c r="G389" s="121">
        <v>0.04</v>
      </c>
      <c r="H389" s="121"/>
      <c r="I389" s="121">
        <v>0</v>
      </c>
      <c r="J389" s="121"/>
      <c r="K389" s="121">
        <f t="shared" si="55"/>
        <v>0.04</v>
      </c>
      <c r="L389" s="121"/>
      <c r="M389" s="121">
        <v>0</v>
      </c>
      <c r="N389" s="102"/>
    </row>
    <row r="390" spans="1:14" s="95" customFormat="1" ht="24" x14ac:dyDescent="0.2">
      <c r="A390" s="112"/>
      <c r="B390" s="115"/>
      <c r="C390" s="112">
        <v>52137</v>
      </c>
      <c r="D390" s="113" t="s">
        <v>245</v>
      </c>
      <c r="E390" s="121">
        <v>0.04</v>
      </c>
      <c r="F390" s="121"/>
      <c r="G390" s="121">
        <v>0</v>
      </c>
      <c r="H390" s="121"/>
      <c r="I390" s="121">
        <v>0</v>
      </c>
      <c r="J390" s="121"/>
      <c r="K390" s="121">
        <f t="shared" si="55"/>
        <v>0.04</v>
      </c>
      <c r="L390" s="121"/>
      <c r="M390" s="121">
        <v>0</v>
      </c>
      <c r="N390" s="102"/>
    </row>
    <row r="391" spans="1:14" s="95" customFormat="1" ht="12" x14ac:dyDescent="0.2">
      <c r="A391" s="112"/>
      <c r="B391" s="115"/>
      <c r="C391" s="118" t="s">
        <v>126</v>
      </c>
      <c r="D391" s="119"/>
      <c r="E391" s="120">
        <f>SUM(E392:E395)</f>
        <v>1.7999999999999999E-2</v>
      </c>
      <c r="F391" s="120"/>
      <c r="G391" s="120">
        <f t="shared" ref="G391:M391" si="56">SUM(G392:G395)</f>
        <v>5.1282051282051308E-2</v>
      </c>
      <c r="H391" s="120"/>
      <c r="I391" s="120">
        <f t="shared" si="56"/>
        <v>7.6923076923076955E-2</v>
      </c>
      <c r="J391" s="120"/>
      <c r="K391" s="120">
        <f>SUM(E391:I391)</f>
        <v>0.14620512820512827</v>
      </c>
      <c r="L391" s="120"/>
      <c r="M391" s="120">
        <f t="shared" si="56"/>
        <v>0</v>
      </c>
      <c r="N391" s="102"/>
    </row>
    <row r="392" spans="1:14" s="95" customFormat="1" ht="24" x14ac:dyDescent="0.2">
      <c r="A392" s="112"/>
      <c r="B392" s="115"/>
      <c r="C392" s="112">
        <v>53148</v>
      </c>
      <c r="D392" s="113" t="s">
        <v>246</v>
      </c>
      <c r="E392" s="121">
        <v>1.7999999999999999E-2</v>
      </c>
      <c r="F392" s="121"/>
      <c r="G392" s="121">
        <v>0</v>
      </c>
      <c r="H392" s="121"/>
      <c r="I392" s="121">
        <v>0</v>
      </c>
      <c r="J392" s="121"/>
      <c r="K392" s="121">
        <f>SUM(E392:I392)</f>
        <v>1.7999999999999999E-2</v>
      </c>
      <c r="L392" s="121"/>
      <c r="M392" s="121">
        <v>0</v>
      </c>
      <c r="N392" s="102"/>
    </row>
    <row r="393" spans="1:14" s="95" customFormat="1" ht="36" x14ac:dyDescent="0.2">
      <c r="A393" s="112"/>
      <c r="B393" s="115"/>
      <c r="C393" s="112">
        <v>55064</v>
      </c>
      <c r="D393" s="113" t="s">
        <v>480</v>
      </c>
      <c r="E393" s="121">
        <v>0</v>
      </c>
      <c r="F393" s="121"/>
      <c r="G393" s="121">
        <v>5.1282051282051308E-2</v>
      </c>
      <c r="H393" s="121"/>
      <c r="I393" s="121">
        <v>0</v>
      </c>
      <c r="J393" s="121"/>
      <c r="K393" s="121">
        <f>SUM(E393:I393)</f>
        <v>5.1282051282051308E-2</v>
      </c>
      <c r="L393" s="121"/>
      <c r="M393" s="121">
        <v>0</v>
      </c>
      <c r="N393" s="102"/>
    </row>
    <row r="394" spans="1:14" s="95" customFormat="1" ht="36" x14ac:dyDescent="0.2">
      <c r="A394" s="112"/>
      <c r="B394" s="115"/>
      <c r="C394" s="112">
        <v>55064</v>
      </c>
      <c r="D394" s="113" t="s">
        <v>484</v>
      </c>
      <c r="E394" s="121">
        <v>0</v>
      </c>
      <c r="F394" s="121"/>
      <c r="G394" s="121">
        <v>0</v>
      </c>
      <c r="H394" s="121"/>
      <c r="I394" s="121">
        <v>5.1282051282051308E-2</v>
      </c>
      <c r="J394" s="121"/>
      <c r="K394" s="121">
        <f>SUM(E394:I394)</f>
        <v>5.1282051282051308E-2</v>
      </c>
      <c r="L394" s="121"/>
      <c r="M394" s="121">
        <v>0</v>
      </c>
      <c r="N394" s="102"/>
    </row>
    <row r="395" spans="1:14" s="95" customFormat="1" ht="36" x14ac:dyDescent="0.2">
      <c r="A395" s="112"/>
      <c r="B395" s="115"/>
      <c r="C395" s="112">
        <v>55064</v>
      </c>
      <c r="D395" s="113" t="s">
        <v>482</v>
      </c>
      <c r="E395" s="121">
        <v>0</v>
      </c>
      <c r="F395" s="121"/>
      <c r="G395" s="121">
        <v>0</v>
      </c>
      <c r="H395" s="121"/>
      <c r="I395" s="121">
        <v>2.564102564102564E-2</v>
      </c>
      <c r="J395" s="121"/>
      <c r="K395" s="121">
        <f>SUM(E395:I395)</f>
        <v>2.564102564102564E-2</v>
      </c>
      <c r="L395" s="121"/>
      <c r="M395" s="121">
        <v>0</v>
      </c>
      <c r="N395" s="102"/>
    </row>
    <row r="396" spans="1:14" s="95" customFormat="1" ht="12" x14ac:dyDescent="0.2">
      <c r="A396" s="114"/>
      <c r="B396" s="118" t="s">
        <v>18</v>
      </c>
      <c r="C396" s="118"/>
      <c r="D396" s="119"/>
      <c r="E396" s="120">
        <f>E397+E404+E407+E413+E423+E427+E432+E434+E436+E443+E448</f>
        <v>9.9949349731611559</v>
      </c>
      <c r="F396" s="120"/>
      <c r="G396" s="120">
        <f t="shared" ref="G396:M396" si="57">G397+G404+G407+G413+G423+G427+G432+G434+G436+G443+G448</f>
        <v>0.42735256410256417</v>
      </c>
      <c r="H396" s="120"/>
      <c r="I396" s="120">
        <f t="shared" si="57"/>
        <v>4.1520739948448044</v>
      </c>
      <c r="J396" s="120"/>
      <c r="K396" s="120">
        <f t="shared" si="55"/>
        <v>14.574361532108526</v>
      </c>
      <c r="L396" s="120"/>
      <c r="M396" s="120">
        <f t="shared" si="57"/>
        <v>0.36104824561403515</v>
      </c>
      <c r="N396" s="102"/>
    </row>
    <row r="397" spans="1:14" s="95" customFormat="1" ht="12" x14ac:dyDescent="0.2">
      <c r="A397" s="114"/>
      <c r="B397" s="118"/>
      <c r="C397" s="118" t="s">
        <v>137</v>
      </c>
      <c r="D397" s="119"/>
      <c r="E397" s="120">
        <f>SUM(E398:E403)</f>
        <v>0.81161388679138646</v>
      </c>
      <c r="F397" s="120"/>
      <c r="G397" s="120">
        <f>SUM(G398:G403)</f>
        <v>0</v>
      </c>
      <c r="H397" s="120"/>
      <c r="I397" s="120">
        <f>SUM(I398:I403)</f>
        <v>2.5000000000000001E-2</v>
      </c>
      <c r="J397" s="120"/>
      <c r="K397" s="120">
        <f>SUM(E397:I397)</f>
        <v>0.83661388679138649</v>
      </c>
      <c r="L397" s="120"/>
      <c r="M397" s="120">
        <f>SUM(M398:M403)</f>
        <v>0</v>
      </c>
      <c r="N397" s="102"/>
    </row>
    <row r="398" spans="1:14" s="95" customFormat="1" ht="24" x14ac:dyDescent="0.2">
      <c r="A398" s="112"/>
      <c r="B398" s="115"/>
      <c r="C398" s="112">
        <v>52099</v>
      </c>
      <c r="D398" s="113" t="s">
        <v>148</v>
      </c>
      <c r="E398" s="121">
        <v>7.2113886791386514E-2</v>
      </c>
      <c r="F398" s="121"/>
      <c r="G398" s="121">
        <v>0</v>
      </c>
      <c r="H398" s="121"/>
      <c r="I398" s="121">
        <v>0</v>
      </c>
      <c r="J398" s="121"/>
      <c r="K398" s="121">
        <f t="shared" si="55"/>
        <v>7.2113886791386514E-2</v>
      </c>
      <c r="L398" s="121"/>
      <c r="M398" s="121">
        <v>0</v>
      </c>
      <c r="N398" s="102"/>
    </row>
    <row r="399" spans="1:14" s="95" customFormat="1" ht="24" x14ac:dyDescent="0.2">
      <c r="A399" s="112"/>
      <c r="B399" s="115"/>
      <c r="C399" s="112">
        <v>53120</v>
      </c>
      <c r="D399" s="113" t="s">
        <v>298</v>
      </c>
      <c r="E399" s="121">
        <v>0.15</v>
      </c>
      <c r="F399" s="121"/>
      <c r="G399" s="121">
        <v>0</v>
      </c>
      <c r="H399" s="121"/>
      <c r="I399" s="121">
        <v>0</v>
      </c>
      <c r="J399" s="121"/>
      <c r="K399" s="121">
        <f t="shared" si="55"/>
        <v>0.15</v>
      </c>
      <c r="L399" s="121"/>
      <c r="M399" s="121">
        <v>0</v>
      </c>
      <c r="N399" s="102"/>
    </row>
    <row r="400" spans="1:14" s="95" customFormat="1" ht="24" x14ac:dyDescent="0.2">
      <c r="A400" s="112"/>
      <c r="B400" s="115"/>
      <c r="C400" s="112">
        <v>53263</v>
      </c>
      <c r="D400" s="113" t="s">
        <v>247</v>
      </c>
      <c r="E400" s="121">
        <v>0</v>
      </c>
      <c r="F400" s="121"/>
      <c r="G400" s="121">
        <v>0</v>
      </c>
      <c r="H400" s="121"/>
      <c r="I400" s="121">
        <v>2.5000000000000001E-2</v>
      </c>
      <c r="J400" s="121"/>
      <c r="K400" s="121">
        <f t="shared" si="55"/>
        <v>2.5000000000000001E-2</v>
      </c>
      <c r="L400" s="121"/>
      <c r="M400" s="121">
        <v>0</v>
      </c>
      <c r="N400" s="102"/>
    </row>
    <row r="401" spans="1:14" s="95" customFormat="1" ht="24" x14ac:dyDescent="0.2">
      <c r="A401" s="112"/>
      <c r="B401" s="115"/>
      <c r="C401" s="112">
        <v>54103</v>
      </c>
      <c r="D401" s="113" t="s">
        <v>272</v>
      </c>
      <c r="E401" s="121">
        <v>4.2999999999999997E-2</v>
      </c>
      <c r="F401" s="121"/>
      <c r="G401" s="121">
        <v>0</v>
      </c>
      <c r="H401" s="121"/>
      <c r="I401" s="121">
        <v>0</v>
      </c>
      <c r="J401" s="121"/>
      <c r="K401" s="121">
        <f t="shared" si="55"/>
        <v>4.2999999999999997E-2</v>
      </c>
      <c r="L401" s="121"/>
      <c r="M401" s="121">
        <v>0</v>
      </c>
      <c r="N401" s="102"/>
    </row>
    <row r="402" spans="1:14" s="95" customFormat="1" ht="36" x14ac:dyDescent="0.2">
      <c r="A402" s="112"/>
      <c r="B402" s="115"/>
      <c r="C402" s="112">
        <v>54417</v>
      </c>
      <c r="D402" s="113" t="s">
        <v>457</v>
      </c>
      <c r="E402" s="121">
        <v>4.65E-2</v>
      </c>
      <c r="F402" s="121"/>
      <c r="G402" s="121">
        <v>0</v>
      </c>
      <c r="H402" s="121"/>
      <c r="I402" s="121">
        <v>0</v>
      </c>
      <c r="J402" s="121"/>
      <c r="K402" s="121">
        <f t="shared" si="55"/>
        <v>4.65E-2</v>
      </c>
      <c r="L402" s="121"/>
      <c r="M402" s="121">
        <v>0</v>
      </c>
      <c r="N402" s="102"/>
    </row>
    <row r="403" spans="1:14" s="95" customFormat="1" ht="12" x14ac:dyDescent="0.2">
      <c r="A403" s="112"/>
      <c r="B403" s="115"/>
      <c r="C403" s="112">
        <v>55241</v>
      </c>
      <c r="D403" s="113" t="s">
        <v>171</v>
      </c>
      <c r="E403" s="121">
        <v>0.5</v>
      </c>
      <c r="F403" s="121"/>
      <c r="G403" s="121">
        <v>0</v>
      </c>
      <c r="H403" s="121"/>
      <c r="I403" s="121">
        <v>0</v>
      </c>
      <c r="J403" s="121"/>
      <c r="K403" s="121">
        <f t="shared" si="55"/>
        <v>0.5</v>
      </c>
      <c r="L403" s="121"/>
      <c r="M403" s="121">
        <v>0</v>
      </c>
      <c r="N403" s="102"/>
    </row>
    <row r="404" spans="1:14" s="95" customFormat="1" ht="12" x14ac:dyDescent="0.2">
      <c r="A404" s="112"/>
      <c r="B404" s="115"/>
      <c r="C404" s="118" t="s">
        <v>112</v>
      </c>
      <c r="D404" s="119"/>
      <c r="E404" s="120">
        <f>SUM(E405:E406)</f>
        <v>1</v>
      </c>
      <c r="F404" s="120"/>
      <c r="G404" s="120">
        <f>SUM(G405:G406)</f>
        <v>0</v>
      </c>
      <c r="H404" s="120"/>
      <c r="I404" s="120">
        <f>SUM(I405:I406)</f>
        <v>0.222222</v>
      </c>
      <c r="J404" s="120"/>
      <c r="K404" s="120">
        <f>SUM(E404:I404)</f>
        <v>1.2222219999999999</v>
      </c>
      <c r="L404" s="120"/>
      <c r="M404" s="120">
        <f>SUM(M405:M406)</f>
        <v>0</v>
      </c>
      <c r="N404" s="102"/>
    </row>
    <row r="405" spans="1:14" s="95" customFormat="1" ht="24" x14ac:dyDescent="0.2">
      <c r="A405" s="112"/>
      <c r="B405" s="115"/>
      <c r="C405" s="112">
        <v>54031</v>
      </c>
      <c r="D405" s="113" t="s">
        <v>461</v>
      </c>
      <c r="E405" s="121">
        <v>1</v>
      </c>
      <c r="F405" s="121"/>
      <c r="G405" s="121">
        <v>0</v>
      </c>
      <c r="H405" s="121"/>
      <c r="I405" s="121">
        <v>0</v>
      </c>
      <c r="J405" s="121"/>
      <c r="K405" s="121">
        <f t="shared" ref="K405:K406" si="58">SUM(E405:I405)</f>
        <v>1</v>
      </c>
      <c r="L405" s="121"/>
      <c r="M405" s="121">
        <v>0</v>
      </c>
      <c r="N405" s="102"/>
    </row>
    <row r="406" spans="1:14" s="95" customFormat="1" ht="36" x14ac:dyDescent="0.2">
      <c r="A406" s="112"/>
      <c r="B406" s="115"/>
      <c r="C406" s="112">
        <v>54234</v>
      </c>
      <c r="D406" s="113" t="s">
        <v>274</v>
      </c>
      <c r="E406" s="121">
        <v>0</v>
      </c>
      <c r="F406" s="121"/>
      <c r="G406" s="121">
        <v>0</v>
      </c>
      <c r="H406" s="121"/>
      <c r="I406" s="121">
        <v>0.222222</v>
      </c>
      <c r="J406" s="121"/>
      <c r="K406" s="121">
        <f t="shared" si="58"/>
        <v>0.222222</v>
      </c>
      <c r="L406" s="121"/>
      <c r="M406" s="121">
        <v>0</v>
      </c>
      <c r="N406" s="102"/>
    </row>
    <row r="407" spans="1:14" s="95" customFormat="1" ht="12" x14ac:dyDescent="0.2">
      <c r="A407" s="114"/>
      <c r="B407" s="118"/>
      <c r="C407" s="118" t="s">
        <v>113</v>
      </c>
      <c r="D407" s="119"/>
      <c r="E407" s="120">
        <f>SUM(E408:E412)</f>
        <v>1.5776749999999999</v>
      </c>
      <c r="F407" s="120"/>
      <c r="G407" s="120">
        <f>SUM(G408:G412)</f>
        <v>0</v>
      </c>
      <c r="H407" s="120"/>
      <c r="I407" s="120">
        <f>SUM(I408:I412)</f>
        <v>1.0012973389743589</v>
      </c>
      <c r="J407" s="120"/>
      <c r="K407" s="120">
        <f>SUM(E407:I407)</f>
        <v>2.5789723389743591</v>
      </c>
      <c r="L407" s="120"/>
      <c r="M407" s="120">
        <f>SUM(M408:M412)</f>
        <v>0</v>
      </c>
      <c r="N407" s="102"/>
    </row>
    <row r="408" spans="1:14" s="95" customFormat="1" ht="48" x14ac:dyDescent="0.2">
      <c r="A408" s="112"/>
      <c r="B408" s="115"/>
      <c r="C408" s="112">
        <v>52041</v>
      </c>
      <c r="D408" s="113" t="s">
        <v>477</v>
      </c>
      <c r="E408" s="121">
        <v>0</v>
      </c>
      <c r="F408" s="121"/>
      <c r="G408" s="121">
        <v>0</v>
      </c>
      <c r="H408" s="121"/>
      <c r="I408" s="121">
        <v>1.2973389743589729E-3</v>
      </c>
      <c r="J408" s="121"/>
      <c r="K408" s="121">
        <f t="shared" si="55"/>
        <v>1.2973389743589729E-3</v>
      </c>
      <c r="L408" s="121"/>
      <c r="M408" s="121">
        <v>0</v>
      </c>
      <c r="N408" s="102"/>
    </row>
    <row r="409" spans="1:14" s="95" customFormat="1" ht="48.75" customHeight="1" x14ac:dyDescent="0.2">
      <c r="A409" s="112"/>
      <c r="B409" s="115"/>
      <c r="C409" s="112">
        <v>52112</v>
      </c>
      <c r="D409" s="113" t="s">
        <v>488</v>
      </c>
      <c r="E409" s="121">
        <v>0.25</v>
      </c>
      <c r="F409" s="121"/>
      <c r="G409" s="121">
        <v>0</v>
      </c>
      <c r="H409" s="121"/>
      <c r="I409" s="121">
        <v>0</v>
      </c>
      <c r="J409" s="121"/>
      <c r="K409" s="121">
        <f t="shared" si="55"/>
        <v>0.25</v>
      </c>
      <c r="L409" s="121"/>
      <c r="M409" s="121">
        <v>0</v>
      </c>
      <c r="N409" s="102"/>
    </row>
    <row r="410" spans="1:14" s="95" customFormat="1" ht="24" x14ac:dyDescent="0.2">
      <c r="A410" s="112"/>
      <c r="B410" s="115"/>
      <c r="C410" s="112">
        <v>52322</v>
      </c>
      <c r="D410" s="113" t="s">
        <v>299</v>
      </c>
      <c r="E410" s="121">
        <v>0.5</v>
      </c>
      <c r="F410" s="121"/>
      <c r="G410" s="121">
        <v>0</v>
      </c>
      <c r="H410" s="121"/>
      <c r="I410" s="121">
        <v>0</v>
      </c>
      <c r="J410" s="121"/>
      <c r="K410" s="121">
        <f t="shared" si="55"/>
        <v>0.5</v>
      </c>
      <c r="L410" s="121"/>
      <c r="M410" s="121">
        <v>0</v>
      </c>
      <c r="N410" s="102"/>
    </row>
    <row r="411" spans="1:14" s="95" customFormat="1" ht="12" x14ac:dyDescent="0.2">
      <c r="A411" s="112"/>
      <c r="B411" s="115"/>
      <c r="C411" s="112">
        <v>54269</v>
      </c>
      <c r="D411" s="113" t="s">
        <v>172</v>
      </c>
      <c r="E411" s="121">
        <v>0.8</v>
      </c>
      <c r="F411" s="121"/>
      <c r="G411" s="121">
        <v>0</v>
      </c>
      <c r="H411" s="121"/>
      <c r="I411" s="121">
        <v>1</v>
      </c>
      <c r="J411" s="121"/>
      <c r="K411" s="121">
        <f t="shared" si="55"/>
        <v>1.8</v>
      </c>
      <c r="L411" s="121"/>
      <c r="M411" s="121">
        <v>0</v>
      </c>
      <c r="N411" s="102"/>
    </row>
    <row r="412" spans="1:14" s="95" customFormat="1" ht="24" x14ac:dyDescent="0.2">
      <c r="A412" s="112"/>
      <c r="B412" s="115"/>
      <c r="C412" s="112">
        <v>55208</v>
      </c>
      <c r="D412" s="113" t="s">
        <v>456</v>
      </c>
      <c r="E412" s="121">
        <v>2.7675000000000002E-2</v>
      </c>
      <c r="F412" s="121"/>
      <c r="G412" s="121">
        <v>0</v>
      </c>
      <c r="H412" s="121"/>
      <c r="I412" s="121">
        <v>0</v>
      </c>
      <c r="J412" s="121"/>
      <c r="K412" s="121">
        <f t="shared" si="55"/>
        <v>2.7675000000000002E-2</v>
      </c>
      <c r="L412" s="121"/>
      <c r="M412" s="121">
        <v>0</v>
      </c>
      <c r="N412" s="102"/>
    </row>
    <row r="413" spans="1:14" s="95" customFormat="1" ht="12" x14ac:dyDescent="0.2">
      <c r="A413" s="114"/>
      <c r="B413" s="118"/>
      <c r="C413" s="118" t="s">
        <v>114</v>
      </c>
      <c r="D413" s="119"/>
      <c r="E413" s="120">
        <f>SUM(E414:E422)</f>
        <v>0.89986403508771917</v>
      </c>
      <c r="F413" s="120"/>
      <c r="G413" s="120">
        <f t="shared" ref="G413:I413" si="59">SUM(G414:G422)</f>
        <v>6.2500000000000014E-2</v>
      </c>
      <c r="H413" s="120"/>
      <c r="I413" s="120">
        <f t="shared" si="59"/>
        <v>0.25</v>
      </c>
      <c r="J413" s="120"/>
      <c r="K413" s="120">
        <f t="shared" si="55"/>
        <v>1.2123640350877192</v>
      </c>
      <c r="L413" s="120"/>
      <c r="M413" s="120">
        <f>SUM(M414:M422)</f>
        <v>0.30841666666666667</v>
      </c>
      <c r="N413" s="102"/>
    </row>
    <row r="414" spans="1:14" s="95" customFormat="1" ht="36" x14ac:dyDescent="0.2">
      <c r="A414" s="112"/>
      <c r="B414" s="115"/>
      <c r="C414" s="112">
        <v>37909</v>
      </c>
      <c r="D414" s="117" t="s">
        <v>250</v>
      </c>
      <c r="E414" s="121">
        <v>0</v>
      </c>
      <c r="F414" s="121"/>
      <c r="G414" s="121">
        <v>6.2500000000000014E-2</v>
      </c>
      <c r="H414" s="121"/>
      <c r="I414" s="121">
        <v>0</v>
      </c>
      <c r="J414" s="121"/>
      <c r="K414" s="121">
        <f t="shared" si="55"/>
        <v>6.2500000000000014E-2</v>
      </c>
      <c r="L414" s="121"/>
      <c r="M414" s="121">
        <v>6.2500000000000014E-2</v>
      </c>
      <c r="N414" s="102"/>
    </row>
    <row r="415" spans="1:14" s="95" customFormat="1" ht="24" x14ac:dyDescent="0.2">
      <c r="A415" s="112"/>
      <c r="B415" s="115"/>
      <c r="C415" s="112">
        <v>37909</v>
      </c>
      <c r="D415" s="113" t="s">
        <v>248</v>
      </c>
      <c r="E415" s="121">
        <v>0.18286433333333327</v>
      </c>
      <c r="F415" s="121"/>
      <c r="G415" s="121">
        <v>0</v>
      </c>
      <c r="H415" s="121"/>
      <c r="I415" s="121">
        <v>0</v>
      </c>
      <c r="J415" s="121"/>
      <c r="K415" s="121">
        <f t="shared" si="55"/>
        <v>0.18286433333333327</v>
      </c>
      <c r="L415" s="121"/>
      <c r="M415" s="121">
        <v>0.18286433333333327</v>
      </c>
      <c r="N415" s="102"/>
    </row>
    <row r="416" spans="1:14" s="95" customFormat="1" ht="36" x14ac:dyDescent="0.2">
      <c r="A416" s="112"/>
      <c r="B416" s="115"/>
      <c r="C416" s="112">
        <v>44934</v>
      </c>
      <c r="D416" s="113" t="s">
        <v>487</v>
      </c>
      <c r="E416" s="121">
        <v>1.4999999999999999E-2</v>
      </c>
      <c r="F416" s="121"/>
      <c r="G416" s="121">
        <v>0</v>
      </c>
      <c r="H416" s="121"/>
      <c r="I416" s="121">
        <v>0</v>
      </c>
      <c r="J416" s="121"/>
      <c r="K416" s="121">
        <f t="shared" si="55"/>
        <v>1.4999999999999999E-2</v>
      </c>
      <c r="L416" s="121"/>
      <c r="M416" s="121">
        <v>0</v>
      </c>
      <c r="N416" s="102"/>
    </row>
    <row r="417" spans="1:14" s="95" customFormat="1" ht="36" x14ac:dyDescent="0.2">
      <c r="A417" s="112"/>
      <c r="B417" s="115"/>
      <c r="C417" s="112">
        <v>44934</v>
      </c>
      <c r="D417" s="113" t="s">
        <v>485</v>
      </c>
      <c r="E417" s="121">
        <v>0.06</v>
      </c>
      <c r="F417" s="121"/>
      <c r="G417" s="121">
        <v>0</v>
      </c>
      <c r="H417" s="121"/>
      <c r="I417" s="121">
        <v>0</v>
      </c>
      <c r="J417" s="121"/>
      <c r="K417" s="121">
        <f t="shared" si="55"/>
        <v>0.06</v>
      </c>
      <c r="L417" s="121"/>
      <c r="M417" s="121">
        <v>0</v>
      </c>
      <c r="N417" s="102"/>
    </row>
    <row r="418" spans="1:14" s="95" customFormat="1" ht="24" x14ac:dyDescent="0.2">
      <c r="A418" s="112"/>
      <c r="B418" s="115"/>
      <c r="C418" s="112">
        <v>46920</v>
      </c>
      <c r="D418" s="113" t="s">
        <v>249</v>
      </c>
      <c r="E418" s="121">
        <v>6.3052333333333349E-2</v>
      </c>
      <c r="F418" s="121"/>
      <c r="G418" s="121">
        <v>0</v>
      </c>
      <c r="H418" s="121"/>
      <c r="I418" s="121">
        <v>0</v>
      </c>
      <c r="J418" s="121"/>
      <c r="K418" s="121">
        <f t="shared" si="55"/>
        <v>6.3052333333333349E-2</v>
      </c>
      <c r="L418" s="121"/>
      <c r="M418" s="121">
        <v>6.3052333333333349E-2</v>
      </c>
      <c r="N418" s="102"/>
    </row>
    <row r="419" spans="1:14" s="95" customFormat="1" ht="12" x14ac:dyDescent="0.2">
      <c r="A419" s="112"/>
      <c r="B419" s="115"/>
      <c r="C419" s="112">
        <v>53161</v>
      </c>
      <c r="D419" s="113" t="s">
        <v>173</v>
      </c>
      <c r="E419" s="121">
        <v>0.5</v>
      </c>
      <c r="F419" s="121"/>
      <c r="G419" s="121">
        <v>0</v>
      </c>
      <c r="H419" s="121"/>
      <c r="I419" s="121">
        <v>0</v>
      </c>
      <c r="J419" s="121"/>
      <c r="K419" s="121">
        <f t="shared" si="55"/>
        <v>0.5</v>
      </c>
      <c r="L419" s="121"/>
      <c r="M419" s="121">
        <v>0</v>
      </c>
      <c r="N419" s="102"/>
    </row>
    <row r="420" spans="1:14" s="95" customFormat="1" ht="24" x14ac:dyDescent="0.2">
      <c r="A420" s="112"/>
      <c r="B420" s="115"/>
      <c r="C420" s="112">
        <v>54122</v>
      </c>
      <c r="D420" s="113" t="s">
        <v>261</v>
      </c>
      <c r="E420" s="121">
        <v>0</v>
      </c>
      <c r="F420" s="121"/>
      <c r="G420" s="121">
        <v>0</v>
      </c>
      <c r="H420" s="121"/>
      <c r="I420" s="121">
        <v>0.25</v>
      </c>
      <c r="J420" s="121"/>
      <c r="K420" s="121">
        <f t="shared" si="55"/>
        <v>0.25</v>
      </c>
      <c r="L420" s="121"/>
      <c r="M420" s="121">
        <v>0</v>
      </c>
      <c r="N420" s="102"/>
    </row>
    <row r="421" spans="1:14" s="95" customFormat="1" ht="36" x14ac:dyDescent="0.2">
      <c r="A421" s="112"/>
      <c r="B421" s="115"/>
      <c r="C421" s="112">
        <v>54391</v>
      </c>
      <c r="D421" s="113" t="s">
        <v>478</v>
      </c>
      <c r="E421" s="121">
        <v>3.9473684210526317E-3</v>
      </c>
      <c r="F421" s="121"/>
      <c r="G421" s="121">
        <v>0</v>
      </c>
      <c r="H421" s="121"/>
      <c r="I421" s="121">
        <v>0</v>
      </c>
      <c r="J421" s="121"/>
      <c r="K421" s="121">
        <f>SUM(E421:I421)</f>
        <v>3.9473684210526317E-3</v>
      </c>
      <c r="L421" s="121"/>
      <c r="M421" s="121">
        <v>0</v>
      </c>
      <c r="N421" s="102"/>
    </row>
    <row r="422" spans="1:14" s="95" customFormat="1" ht="24" x14ac:dyDescent="0.2">
      <c r="A422" s="112"/>
      <c r="B422" s="115"/>
      <c r="C422" s="112">
        <v>55122</v>
      </c>
      <c r="D422" s="113" t="s">
        <v>262</v>
      </c>
      <c r="E422" s="121">
        <v>7.5000000000000011E-2</v>
      </c>
      <c r="F422" s="121"/>
      <c r="G422" s="121">
        <v>0</v>
      </c>
      <c r="H422" s="121"/>
      <c r="I422" s="121">
        <v>0</v>
      </c>
      <c r="J422" s="121"/>
      <c r="K422" s="121">
        <f>SUM(E422:I422)</f>
        <v>7.5000000000000011E-2</v>
      </c>
      <c r="L422" s="121"/>
      <c r="M422" s="121">
        <v>0</v>
      </c>
      <c r="N422" s="102"/>
    </row>
    <row r="423" spans="1:14" s="95" customFormat="1" ht="12" x14ac:dyDescent="0.2">
      <c r="A423" s="114"/>
      <c r="B423" s="118"/>
      <c r="C423" s="118" t="s">
        <v>127</v>
      </c>
      <c r="D423" s="119"/>
      <c r="E423" s="120">
        <f>SUM(E424:E426)</f>
        <v>0.41699999999999998</v>
      </c>
      <c r="F423" s="120"/>
      <c r="G423" s="120">
        <f>SUM(G424:G426)</f>
        <v>0</v>
      </c>
      <c r="H423" s="120"/>
      <c r="I423" s="120">
        <f>SUM(I424:I426)</f>
        <v>0.35263157894736841</v>
      </c>
      <c r="J423" s="120"/>
      <c r="K423" s="120">
        <f>SUM(E423:I423)</f>
        <v>0.76963157894736844</v>
      </c>
      <c r="L423" s="120"/>
      <c r="M423" s="120">
        <f>SUM(M424:M426)</f>
        <v>5.2631578947368446E-2</v>
      </c>
      <c r="N423" s="102"/>
    </row>
    <row r="424" spans="1:14" s="95" customFormat="1" ht="12" x14ac:dyDescent="0.2">
      <c r="A424" s="112"/>
      <c r="B424" s="115"/>
      <c r="C424" s="112">
        <v>52340</v>
      </c>
      <c r="D424" s="113" t="s">
        <v>174</v>
      </c>
      <c r="E424" s="121">
        <v>0</v>
      </c>
      <c r="F424" s="121"/>
      <c r="G424" s="121">
        <v>0</v>
      </c>
      <c r="H424" s="121"/>
      <c r="I424" s="121">
        <v>0.3</v>
      </c>
      <c r="J424" s="121"/>
      <c r="K424" s="121">
        <f>SUM(E424:I424)</f>
        <v>0.3</v>
      </c>
      <c r="L424" s="121"/>
      <c r="M424" s="121">
        <v>0</v>
      </c>
      <c r="N424" s="102"/>
    </row>
    <row r="425" spans="1:14" s="95" customFormat="1" ht="36" x14ac:dyDescent="0.2">
      <c r="A425" s="112"/>
      <c r="B425" s="115"/>
      <c r="C425" s="112">
        <v>54079</v>
      </c>
      <c r="D425" s="113" t="s">
        <v>252</v>
      </c>
      <c r="E425" s="121">
        <v>0</v>
      </c>
      <c r="F425" s="121"/>
      <c r="G425" s="121">
        <v>0</v>
      </c>
      <c r="H425" s="121"/>
      <c r="I425" s="121">
        <v>5.2631578947368446E-2</v>
      </c>
      <c r="J425" s="121"/>
      <c r="K425" s="121">
        <f>SUM(E425:I425)</f>
        <v>5.2631578947368446E-2</v>
      </c>
      <c r="L425" s="121"/>
      <c r="M425" s="121">
        <v>5.2631578947368446E-2</v>
      </c>
      <c r="N425" s="102"/>
    </row>
    <row r="426" spans="1:14" s="95" customFormat="1" ht="12" x14ac:dyDescent="0.2">
      <c r="A426" s="112"/>
      <c r="B426" s="115"/>
      <c r="C426" s="112">
        <v>55299</v>
      </c>
      <c r="D426" s="113" t="s">
        <v>460</v>
      </c>
      <c r="E426" s="121">
        <v>0.41699999999999998</v>
      </c>
      <c r="F426" s="121"/>
      <c r="G426" s="121">
        <v>0</v>
      </c>
      <c r="H426" s="121"/>
      <c r="I426" s="121">
        <v>0</v>
      </c>
      <c r="J426" s="121"/>
      <c r="K426" s="121">
        <f t="shared" ref="K426:K480" si="60">SUM(E426:I426)</f>
        <v>0.41699999999999998</v>
      </c>
      <c r="L426" s="121"/>
      <c r="M426" s="121">
        <v>0</v>
      </c>
      <c r="N426" s="102"/>
    </row>
    <row r="427" spans="1:14" s="95" customFormat="1" ht="12" x14ac:dyDescent="0.2">
      <c r="A427" s="114"/>
      <c r="B427" s="118"/>
      <c r="C427" s="118" t="s">
        <v>115</v>
      </c>
      <c r="D427" s="119"/>
      <c r="E427" s="120">
        <f>SUM(E428:E431)</f>
        <v>0.25750000000000001</v>
      </c>
      <c r="F427" s="120"/>
      <c r="G427" s="120">
        <f>SUM(G428:G431)</f>
        <v>0.17924999999999999</v>
      </c>
      <c r="H427" s="120"/>
      <c r="I427" s="120">
        <f>SUM(I428:I431)</f>
        <v>0</v>
      </c>
      <c r="J427" s="120"/>
      <c r="K427" s="120">
        <f>SUM(E427:I427)</f>
        <v>0.43674999999999997</v>
      </c>
      <c r="L427" s="120"/>
      <c r="M427" s="120">
        <f>SUM(M428:M431)</f>
        <v>0</v>
      </c>
      <c r="N427" s="102"/>
    </row>
    <row r="428" spans="1:14" s="95" customFormat="1" ht="24" x14ac:dyDescent="0.2">
      <c r="A428" s="112"/>
      <c r="B428" s="115"/>
      <c r="C428" s="112">
        <v>42007</v>
      </c>
      <c r="D428" s="113" t="s">
        <v>300</v>
      </c>
      <c r="E428" s="121">
        <v>0.25</v>
      </c>
      <c r="F428" s="121"/>
      <c r="G428" s="121">
        <v>0</v>
      </c>
      <c r="H428" s="121"/>
      <c r="I428" s="121">
        <v>0</v>
      </c>
      <c r="J428" s="121"/>
      <c r="K428" s="121">
        <f t="shared" si="60"/>
        <v>0.25</v>
      </c>
      <c r="L428" s="121"/>
      <c r="M428" s="121">
        <v>0</v>
      </c>
      <c r="N428" s="102"/>
    </row>
    <row r="429" spans="1:14" s="95" customFormat="1" ht="24" x14ac:dyDescent="0.2">
      <c r="A429" s="112"/>
      <c r="B429" s="115"/>
      <c r="C429" s="112">
        <v>52011</v>
      </c>
      <c r="D429" s="113" t="s">
        <v>264</v>
      </c>
      <c r="E429" s="121">
        <v>0</v>
      </c>
      <c r="F429" s="121"/>
      <c r="G429" s="121">
        <v>8.7999999999999995E-2</v>
      </c>
      <c r="H429" s="121"/>
      <c r="I429" s="121">
        <v>0</v>
      </c>
      <c r="J429" s="121"/>
      <c r="K429" s="121">
        <f t="shared" si="60"/>
        <v>8.7999999999999995E-2</v>
      </c>
      <c r="L429" s="121"/>
      <c r="M429" s="121">
        <v>0</v>
      </c>
      <c r="N429" s="102"/>
    </row>
    <row r="430" spans="1:14" s="95" customFormat="1" ht="36" x14ac:dyDescent="0.2">
      <c r="A430" s="112"/>
      <c r="B430" s="115"/>
      <c r="C430" s="112">
        <v>53177</v>
      </c>
      <c r="D430" s="113" t="s">
        <v>265</v>
      </c>
      <c r="E430" s="121">
        <v>0</v>
      </c>
      <c r="F430" s="121"/>
      <c r="G430" s="121">
        <v>0.08</v>
      </c>
      <c r="H430" s="121"/>
      <c r="I430" s="121">
        <v>0</v>
      </c>
      <c r="J430" s="121"/>
      <c r="K430" s="121">
        <f t="shared" si="60"/>
        <v>0.08</v>
      </c>
      <c r="L430" s="121"/>
      <c r="M430" s="121">
        <v>0</v>
      </c>
      <c r="N430" s="102"/>
    </row>
    <row r="431" spans="1:14" s="95" customFormat="1" ht="24" x14ac:dyDescent="0.2">
      <c r="A431" s="112"/>
      <c r="B431" s="115"/>
      <c r="C431" s="112">
        <v>55004</v>
      </c>
      <c r="D431" s="113" t="s">
        <v>243</v>
      </c>
      <c r="E431" s="121">
        <v>7.4999999999999997E-3</v>
      </c>
      <c r="F431" s="121"/>
      <c r="G431" s="121">
        <v>1.125E-2</v>
      </c>
      <c r="H431" s="121"/>
      <c r="I431" s="121">
        <v>0</v>
      </c>
      <c r="J431" s="121"/>
      <c r="K431" s="121">
        <f t="shared" si="60"/>
        <v>1.8749999999999999E-2</v>
      </c>
      <c r="L431" s="121"/>
      <c r="M431" s="121">
        <v>0</v>
      </c>
      <c r="N431" s="102"/>
    </row>
    <row r="432" spans="1:14" s="95" customFormat="1" ht="12" x14ac:dyDescent="0.2">
      <c r="A432" s="114"/>
      <c r="B432" s="118"/>
      <c r="C432" s="118" t="s">
        <v>129</v>
      </c>
      <c r="D432" s="119"/>
      <c r="E432" s="120">
        <f>SUM(E433:E433)</f>
        <v>5.1282051282051308E-2</v>
      </c>
      <c r="F432" s="120"/>
      <c r="G432" s="120">
        <f>SUM(G433:G433)</f>
        <v>1.2820512820512827E-2</v>
      </c>
      <c r="H432" s="120"/>
      <c r="I432" s="120">
        <f>SUM(I433:I433)</f>
        <v>2.4000000000000011E-2</v>
      </c>
      <c r="J432" s="120"/>
      <c r="K432" s="120">
        <f>SUM(E432:I432)</f>
        <v>8.8102564102564146E-2</v>
      </c>
      <c r="L432" s="120"/>
      <c r="M432" s="120">
        <f>SUM(M433:M433)</f>
        <v>0</v>
      </c>
      <c r="N432" s="102"/>
    </row>
    <row r="433" spans="1:14" s="95" customFormat="1" ht="12" x14ac:dyDescent="0.2">
      <c r="A433" s="112"/>
      <c r="B433" s="115"/>
      <c r="C433" s="112">
        <v>54055</v>
      </c>
      <c r="D433" s="113" t="s">
        <v>151</v>
      </c>
      <c r="E433" s="121">
        <v>5.1282051282051308E-2</v>
      </c>
      <c r="F433" s="121"/>
      <c r="G433" s="121">
        <v>1.2820512820512827E-2</v>
      </c>
      <c r="H433" s="121"/>
      <c r="I433" s="121">
        <v>2.4000000000000011E-2</v>
      </c>
      <c r="J433" s="121"/>
      <c r="K433" s="121">
        <f t="shared" si="60"/>
        <v>8.8102564102564146E-2</v>
      </c>
      <c r="L433" s="121"/>
      <c r="M433" s="121">
        <v>0</v>
      </c>
      <c r="N433" s="102"/>
    </row>
    <row r="434" spans="1:14" s="95" customFormat="1" ht="12" x14ac:dyDescent="0.2">
      <c r="A434" s="114"/>
      <c r="B434" s="118"/>
      <c r="C434" s="118" t="s">
        <v>131</v>
      </c>
      <c r="D434" s="119"/>
      <c r="E434" s="120">
        <f>SUM(E435:E435)</f>
        <v>5.1999999999999998E-2</v>
      </c>
      <c r="F434" s="120"/>
      <c r="G434" s="120">
        <f>SUM(G435:G435)</f>
        <v>0</v>
      </c>
      <c r="H434" s="120"/>
      <c r="I434" s="120">
        <f>SUM(I435:I435)</f>
        <v>0</v>
      </c>
      <c r="J434" s="120"/>
      <c r="K434" s="120">
        <f>SUM(E434:I434)</f>
        <v>5.1999999999999998E-2</v>
      </c>
      <c r="L434" s="120"/>
      <c r="M434" s="120">
        <f>SUM(M435:M435)</f>
        <v>0</v>
      </c>
      <c r="N434" s="102"/>
    </row>
    <row r="435" spans="1:14" s="95" customFormat="1" ht="60" x14ac:dyDescent="0.2">
      <c r="A435" s="112"/>
      <c r="B435" s="115"/>
      <c r="C435" s="112">
        <v>54111</v>
      </c>
      <c r="D435" s="113" t="s">
        <v>479</v>
      </c>
      <c r="E435" s="121">
        <v>5.1999999999999998E-2</v>
      </c>
      <c r="F435" s="121"/>
      <c r="G435" s="121">
        <v>0</v>
      </c>
      <c r="H435" s="121"/>
      <c r="I435" s="121">
        <v>0</v>
      </c>
      <c r="J435" s="121"/>
      <c r="K435" s="121">
        <f t="shared" si="60"/>
        <v>5.1999999999999998E-2</v>
      </c>
      <c r="L435" s="121"/>
      <c r="M435" s="121">
        <v>0</v>
      </c>
      <c r="N435" s="102"/>
    </row>
    <row r="436" spans="1:14" s="95" customFormat="1" ht="12" x14ac:dyDescent="0.2">
      <c r="A436" s="114"/>
      <c r="B436" s="118"/>
      <c r="C436" s="118" t="s">
        <v>116</v>
      </c>
      <c r="D436" s="119"/>
      <c r="E436" s="120">
        <f>SUM(E437:E442)</f>
        <v>1.52</v>
      </c>
      <c r="F436" s="120"/>
      <c r="G436" s="120">
        <f>SUM(G437:G442)</f>
        <v>7.1499999999999994E-2</v>
      </c>
      <c r="H436" s="120"/>
      <c r="I436" s="120">
        <f>SUM(I437:I442)</f>
        <v>0</v>
      </c>
      <c r="J436" s="120"/>
      <c r="K436" s="120">
        <f>SUM(E436:I436)</f>
        <v>1.5914999999999999</v>
      </c>
      <c r="L436" s="120"/>
      <c r="M436" s="120">
        <f>SUM(M437:M442)</f>
        <v>0</v>
      </c>
      <c r="N436" s="102"/>
    </row>
    <row r="437" spans="1:14" s="95" customFormat="1" ht="24" x14ac:dyDescent="0.2">
      <c r="A437" s="112"/>
      <c r="B437" s="115"/>
      <c r="C437" s="112">
        <v>51350</v>
      </c>
      <c r="D437" s="113" t="s">
        <v>301</v>
      </c>
      <c r="E437" s="121">
        <v>0.5</v>
      </c>
      <c r="F437" s="121"/>
      <c r="G437" s="121">
        <v>0</v>
      </c>
      <c r="H437" s="121"/>
      <c r="I437" s="121">
        <v>0</v>
      </c>
      <c r="J437" s="121"/>
      <c r="K437" s="121">
        <f t="shared" si="60"/>
        <v>0.5</v>
      </c>
      <c r="L437" s="121"/>
      <c r="M437" s="121">
        <v>0</v>
      </c>
      <c r="N437" s="102"/>
    </row>
    <row r="438" spans="1:14" s="95" customFormat="1" ht="24" x14ac:dyDescent="0.2">
      <c r="A438" s="112"/>
      <c r="B438" s="115"/>
      <c r="C438" s="112">
        <v>54121</v>
      </c>
      <c r="D438" s="113" t="s">
        <v>277</v>
      </c>
      <c r="E438" s="121">
        <v>0.15</v>
      </c>
      <c r="F438" s="121"/>
      <c r="G438" s="121">
        <v>0</v>
      </c>
      <c r="H438" s="121"/>
      <c r="I438" s="121">
        <v>0</v>
      </c>
      <c r="J438" s="121"/>
      <c r="K438" s="121">
        <f t="shared" si="60"/>
        <v>0.15</v>
      </c>
      <c r="L438" s="121"/>
      <c r="M438" s="121">
        <v>0</v>
      </c>
      <c r="N438" s="102"/>
    </row>
    <row r="439" spans="1:14" s="95" customFormat="1" ht="24" x14ac:dyDescent="0.2">
      <c r="A439" s="112"/>
      <c r="B439" s="115"/>
      <c r="C439" s="112">
        <v>54144</v>
      </c>
      <c r="D439" s="113" t="s">
        <v>254</v>
      </c>
      <c r="E439" s="121">
        <v>0.06</v>
      </c>
      <c r="F439" s="121"/>
      <c r="G439" s="121">
        <v>0</v>
      </c>
      <c r="H439" s="121"/>
      <c r="I439" s="121">
        <v>0</v>
      </c>
      <c r="J439" s="121"/>
      <c r="K439" s="121">
        <f t="shared" si="60"/>
        <v>0.06</v>
      </c>
      <c r="L439" s="121"/>
      <c r="M439" s="121">
        <v>0</v>
      </c>
      <c r="N439" s="102"/>
    </row>
    <row r="440" spans="1:14" s="95" customFormat="1" ht="24" x14ac:dyDescent="0.2">
      <c r="A440" s="112"/>
      <c r="B440" s="115"/>
      <c r="C440" s="112">
        <v>55111</v>
      </c>
      <c r="D440" s="113" t="s">
        <v>302</v>
      </c>
      <c r="E440" s="121">
        <v>0.2</v>
      </c>
      <c r="F440" s="121"/>
      <c r="G440" s="121">
        <v>0</v>
      </c>
      <c r="H440" s="121"/>
      <c r="I440" s="121">
        <v>0</v>
      </c>
      <c r="J440" s="121"/>
      <c r="K440" s="121">
        <f>SUM(E440:I440)</f>
        <v>0.2</v>
      </c>
      <c r="L440" s="121"/>
      <c r="M440" s="121">
        <v>0</v>
      </c>
      <c r="N440" s="102"/>
    </row>
    <row r="441" spans="1:14" s="95" customFormat="1" ht="24" x14ac:dyDescent="0.2">
      <c r="A441" s="112"/>
      <c r="B441" s="115"/>
      <c r="C441" s="112">
        <v>55121</v>
      </c>
      <c r="D441" s="113" t="s">
        <v>270</v>
      </c>
      <c r="E441" s="121">
        <v>0.06</v>
      </c>
      <c r="F441" s="121"/>
      <c r="G441" s="121">
        <v>7.1499999999999994E-2</v>
      </c>
      <c r="H441" s="121"/>
      <c r="I441" s="121">
        <v>0</v>
      </c>
      <c r="J441" s="121"/>
      <c r="K441" s="121">
        <f>SUM(E441:I441)</f>
        <v>0.13150000000000001</v>
      </c>
      <c r="L441" s="121"/>
      <c r="M441" s="121">
        <v>0</v>
      </c>
      <c r="N441" s="102"/>
    </row>
    <row r="442" spans="1:14" s="95" customFormat="1" ht="36" x14ac:dyDescent="0.2">
      <c r="A442" s="112"/>
      <c r="B442" s="115"/>
      <c r="C442" s="112">
        <v>55174</v>
      </c>
      <c r="D442" s="113" t="s">
        <v>255</v>
      </c>
      <c r="E442" s="121">
        <v>0.55000000000000004</v>
      </c>
      <c r="F442" s="121"/>
      <c r="G442" s="121">
        <v>0</v>
      </c>
      <c r="H442" s="121"/>
      <c r="I442" s="121">
        <v>0</v>
      </c>
      <c r="J442" s="121"/>
      <c r="K442" s="121">
        <f>SUM(E442:I442)</f>
        <v>0.55000000000000004</v>
      </c>
      <c r="L442" s="121"/>
      <c r="M442" s="121">
        <v>0</v>
      </c>
      <c r="N442" s="102"/>
    </row>
    <row r="443" spans="1:14" s="95" customFormat="1" ht="12" x14ac:dyDescent="0.2">
      <c r="A443" s="112"/>
      <c r="B443" s="115"/>
      <c r="C443" s="118" t="s">
        <v>125</v>
      </c>
      <c r="D443" s="119"/>
      <c r="E443" s="120">
        <f>SUM(E444:E447)</f>
        <v>1.25</v>
      </c>
      <c r="F443" s="120"/>
      <c r="G443" s="120">
        <f>SUM(G444:G447)</f>
        <v>0.05</v>
      </c>
      <c r="H443" s="120"/>
      <c r="I443" s="120">
        <f>SUM(I444:I447)</f>
        <v>1</v>
      </c>
      <c r="J443" s="120"/>
      <c r="K443" s="120">
        <f>SUM(E443:I443)</f>
        <v>2.2999999999999998</v>
      </c>
      <c r="L443" s="120"/>
      <c r="M443" s="120">
        <f>SUM(M444:M447)</f>
        <v>0</v>
      </c>
      <c r="N443" s="102"/>
    </row>
    <row r="444" spans="1:14" s="95" customFormat="1" ht="36" x14ac:dyDescent="0.2">
      <c r="A444" s="112"/>
      <c r="B444" s="115"/>
      <c r="C444" s="112">
        <v>48335</v>
      </c>
      <c r="D444" s="113" t="s">
        <v>267</v>
      </c>
      <c r="E444" s="121">
        <v>0</v>
      </c>
      <c r="F444" s="121"/>
      <c r="G444" s="121">
        <v>0.05</v>
      </c>
      <c r="H444" s="121"/>
      <c r="I444" s="121">
        <v>0</v>
      </c>
      <c r="J444" s="121"/>
      <c r="K444" s="121">
        <f t="shared" si="60"/>
        <v>0.05</v>
      </c>
      <c r="L444" s="121"/>
      <c r="M444" s="121">
        <v>0</v>
      </c>
      <c r="N444" s="102"/>
    </row>
    <row r="445" spans="1:14" s="95" customFormat="1" ht="24" x14ac:dyDescent="0.2">
      <c r="A445" s="112"/>
      <c r="B445" s="115"/>
      <c r="C445" s="112">
        <v>52137</v>
      </c>
      <c r="D445" s="113" t="s">
        <v>245</v>
      </c>
      <c r="E445" s="121">
        <v>0.05</v>
      </c>
      <c r="F445" s="121"/>
      <c r="G445" s="121">
        <v>0</v>
      </c>
      <c r="H445" s="121"/>
      <c r="I445" s="121">
        <v>0</v>
      </c>
      <c r="J445" s="121"/>
      <c r="K445" s="121">
        <f t="shared" si="60"/>
        <v>0.05</v>
      </c>
      <c r="L445" s="121"/>
      <c r="M445" s="121">
        <v>0</v>
      </c>
      <c r="N445" s="102"/>
    </row>
    <row r="446" spans="1:14" s="95" customFormat="1" ht="24" x14ac:dyDescent="0.2">
      <c r="A446" s="112"/>
      <c r="B446" s="115"/>
      <c r="C446" s="112">
        <v>54105</v>
      </c>
      <c r="D446" s="113" t="s">
        <v>303</v>
      </c>
      <c r="E446" s="121">
        <v>0.5</v>
      </c>
      <c r="F446" s="121"/>
      <c r="G446" s="121">
        <v>0</v>
      </c>
      <c r="H446" s="121"/>
      <c r="I446" s="121">
        <v>0</v>
      </c>
      <c r="J446" s="121"/>
      <c r="K446" s="121">
        <f t="shared" si="60"/>
        <v>0.5</v>
      </c>
      <c r="L446" s="121"/>
      <c r="M446" s="121">
        <v>0</v>
      </c>
      <c r="N446" s="102"/>
    </row>
    <row r="447" spans="1:14" s="95" customFormat="1" ht="12" x14ac:dyDescent="0.2">
      <c r="A447" s="112"/>
      <c r="B447" s="115"/>
      <c r="C447" s="112">
        <v>55157</v>
      </c>
      <c r="D447" s="113" t="s">
        <v>175</v>
      </c>
      <c r="E447" s="121">
        <v>0.7</v>
      </c>
      <c r="F447" s="121"/>
      <c r="G447" s="121">
        <v>0</v>
      </c>
      <c r="H447" s="121"/>
      <c r="I447" s="121">
        <v>1</v>
      </c>
      <c r="J447" s="121"/>
      <c r="K447" s="121">
        <f t="shared" si="60"/>
        <v>1.7</v>
      </c>
      <c r="L447" s="121"/>
      <c r="M447" s="121">
        <v>0</v>
      </c>
      <c r="N447" s="102"/>
    </row>
    <row r="448" spans="1:14" s="95" customFormat="1" ht="12" x14ac:dyDescent="0.2">
      <c r="A448" s="112"/>
      <c r="B448" s="115"/>
      <c r="C448" s="118" t="s">
        <v>126</v>
      </c>
      <c r="D448" s="119"/>
      <c r="E448" s="120">
        <f>SUM(E449:E455)</f>
        <v>2.1579999999999999</v>
      </c>
      <c r="F448" s="120"/>
      <c r="G448" s="120">
        <f t="shared" ref="G448:I448" si="61">SUM(G449:G455)</f>
        <v>5.1282051282051308E-2</v>
      </c>
      <c r="H448" s="120"/>
      <c r="I448" s="120">
        <f t="shared" si="61"/>
        <v>1.276923076923077</v>
      </c>
      <c r="J448" s="120"/>
      <c r="K448" s="120">
        <f>SUM(E448:I448)</f>
        <v>3.4862051282051283</v>
      </c>
      <c r="L448" s="120"/>
      <c r="M448" s="120">
        <f>SUM(M449:M455)</f>
        <v>0</v>
      </c>
      <c r="N448" s="102"/>
    </row>
    <row r="449" spans="1:14" s="95" customFormat="1" ht="12" x14ac:dyDescent="0.2">
      <c r="A449" s="112"/>
      <c r="B449" s="115"/>
      <c r="C449" s="112">
        <v>52045</v>
      </c>
      <c r="D449" s="113" t="s">
        <v>176</v>
      </c>
      <c r="E449" s="121">
        <v>0</v>
      </c>
      <c r="F449" s="121"/>
      <c r="G449" s="121">
        <v>0</v>
      </c>
      <c r="H449" s="121"/>
      <c r="I449" s="121">
        <v>0.8</v>
      </c>
      <c r="J449" s="121"/>
      <c r="K449" s="121">
        <f>SUM(E449:I449)</f>
        <v>0.8</v>
      </c>
      <c r="L449" s="121"/>
      <c r="M449" s="121">
        <v>0</v>
      </c>
      <c r="N449" s="102"/>
    </row>
    <row r="450" spans="1:14" s="95" customFormat="1" ht="24" x14ac:dyDescent="0.2">
      <c r="A450" s="112"/>
      <c r="B450" s="115"/>
      <c r="C450" s="112">
        <v>52317</v>
      </c>
      <c r="D450" s="113" t="s">
        <v>304</v>
      </c>
      <c r="E450" s="121">
        <v>2</v>
      </c>
      <c r="F450" s="121"/>
      <c r="G450" s="121">
        <v>0</v>
      </c>
      <c r="H450" s="121"/>
      <c r="I450" s="121">
        <v>0.4</v>
      </c>
      <c r="J450" s="121"/>
      <c r="K450" s="121">
        <f>SUM(E450:I450)</f>
        <v>2.4</v>
      </c>
      <c r="L450" s="121"/>
      <c r="M450" s="121">
        <v>0</v>
      </c>
      <c r="N450" s="102"/>
    </row>
    <row r="451" spans="1:14" s="95" customFormat="1" ht="24" x14ac:dyDescent="0.2">
      <c r="A451" s="112"/>
      <c r="B451" s="115"/>
      <c r="C451" s="112">
        <v>53148</v>
      </c>
      <c r="D451" s="113" t="s">
        <v>246</v>
      </c>
      <c r="E451" s="121">
        <v>1.8000000000000002E-2</v>
      </c>
      <c r="F451" s="121"/>
      <c r="G451" s="121">
        <v>0</v>
      </c>
      <c r="H451" s="121"/>
      <c r="I451" s="121">
        <v>0</v>
      </c>
      <c r="J451" s="121"/>
      <c r="K451" s="121">
        <f>SUM(E451:I451)</f>
        <v>1.8000000000000002E-2</v>
      </c>
      <c r="L451" s="121"/>
      <c r="M451" s="121">
        <v>0</v>
      </c>
      <c r="N451" s="102"/>
    </row>
    <row r="452" spans="1:14" s="95" customFormat="1" ht="36" x14ac:dyDescent="0.2">
      <c r="A452" s="112"/>
      <c r="B452" s="115"/>
      <c r="C452" s="112">
        <v>55064</v>
      </c>
      <c r="D452" s="113" t="s">
        <v>480</v>
      </c>
      <c r="E452" s="121">
        <v>0</v>
      </c>
      <c r="F452" s="121"/>
      <c r="G452" s="121">
        <v>5.1282051282051308E-2</v>
      </c>
      <c r="H452" s="121"/>
      <c r="I452" s="121">
        <v>0</v>
      </c>
      <c r="J452" s="121"/>
      <c r="K452" s="121">
        <f t="shared" ref="K452:K455" si="62">SUM(E452:I452)</f>
        <v>5.1282051282051308E-2</v>
      </c>
      <c r="L452" s="121"/>
      <c r="M452" s="121">
        <v>0</v>
      </c>
      <c r="N452" s="102"/>
    </row>
    <row r="453" spans="1:14" s="95" customFormat="1" ht="36" x14ac:dyDescent="0.2">
      <c r="A453" s="112"/>
      <c r="B453" s="115"/>
      <c r="C453" s="112">
        <v>55064</v>
      </c>
      <c r="D453" s="113" t="s">
        <v>484</v>
      </c>
      <c r="E453" s="121">
        <v>0</v>
      </c>
      <c r="F453" s="121"/>
      <c r="G453" s="121">
        <v>0</v>
      </c>
      <c r="H453" s="121"/>
      <c r="I453" s="121">
        <v>5.1282051282051308E-2</v>
      </c>
      <c r="J453" s="121"/>
      <c r="K453" s="121">
        <f t="shared" si="62"/>
        <v>5.1282051282051308E-2</v>
      </c>
      <c r="L453" s="121"/>
      <c r="M453" s="121">
        <v>0</v>
      </c>
      <c r="N453" s="102"/>
    </row>
    <row r="454" spans="1:14" s="95" customFormat="1" ht="36" x14ac:dyDescent="0.2">
      <c r="A454" s="112"/>
      <c r="B454" s="115"/>
      <c r="C454" s="112">
        <v>55064</v>
      </c>
      <c r="D454" s="113" t="s">
        <v>482</v>
      </c>
      <c r="E454" s="121">
        <v>0</v>
      </c>
      <c r="F454" s="121"/>
      <c r="G454" s="121">
        <v>0</v>
      </c>
      <c r="H454" s="121"/>
      <c r="I454" s="121">
        <v>2.564102564102564E-2</v>
      </c>
      <c r="J454" s="121"/>
      <c r="K454" s="121">
        <f t="shared" si="62"/>
        <v>2.564102564102564E-2</v>
      </c>
      <c r="L454" s="121"/>
      <c r="M454" s="121">
        <v>0</v>
      </c>
      <c r="N454" s="102"/>
    </row>
    <row r="455" spans="1:14" s="95" customFormat="1" ht="24" x14ac:dyDescent="0.2">
      <c r="A455" s="112"/>
      <c r="B455" s="115"/>
      <c r="C455" s="112">
        <v>55120</v>
      </c>
      <c r="D455" s="113" t="s">
        <v>450</v>
      </c>
      <c r="E455" s="121">
        <v>0.14000000000000001</v>
      </c>
      <c r="F455" s="121"/>
      <c r="G455" s="121">
        <v>0</v>
      </c>
      <c r="H455" s="121"/>
      <c r="I455" s="121">
        <v>0</v>
      </c>
      <c r="J455" s="121"/>
      <c r="K455" s="121">
        <f t="shared" si="62"/>
        <v>0.14000000000000001</v>
      </c>
      <c r="L455" s="121"/>
      <c r="M455" s="121">
        <v>0</v>
      </c>
      <c r="N455" s="102"/>
    </row>
    <row r="456" spans="1:14" s="95" customFormat="1" ht="12" x14ac:dyDescent="0.2">
      <c r="A456" s="114" t="s">
        <v>121</v>
      </c>
      <c r="B456" s="118"/>
      <c r="C456" s="118"/>
      <c r="D456" s="119"/>
      <c r="E456" s="120">
        <f>E457+E514</f>
        <v>21.785989506072873</v>
      </c>
      <c r="F456" s="120"/>
      <c r="G456" s="120">
        <f t="shared" ref="G456:M456" si="63">G457+G514</f>
        <v>3.5478711282051281</v>
      </c>
      <c r="H456" s="120"/>
      <c r="I456" s="120">
        <f t="shared" si="63"/>
        <v>5.1644139896896091</v>
      </c>
      <c r="J456" s="120"/>
      <c r="K456" s="120">
        <f t="shared" si="60"/>
        <v>30.49827462396761</v>
      </c>
      <c r="L456" s="120"/>
      <c r="M456" s="120">
        <f t="shared" si="63"/>
        <v>3.3656278245614035</v>
      </c>
      <c r="N456" s="102"/>
    </row>
    <row r="457" spans="1:14" s="95" customFormat="1" ht="12" x14ac:dyDescent="0.2">
      <c r="A457" s="114"/>
      <c r="B457" s="118" t="s">
        <v>473</v>
      </c>
      <c r="C457" s="118"/>
      <c r="D457" s="119"/>
      <c r="E457" s="120">
        <f>E458+E469+E471+E475+E482+E487+E493+E495+E500+E506</f>
        <v>9.5961774197031033</v>
      </c>
      <c r="F457" s="120"/>
      <c r="G457" s="120">
        <f t="shared" ref="G457:M457" si="64">G458+G469+G471+G475+G482+G487+G493+G495+G500+G506</f>
        <v>1.7291855641025642</v>
      </c>
      <c r="H457" s="120"/>
      <c r="I457" s="120">
        <f t="shared" si="64"/>
        <v>1.4053399948448044</v>
      </c>
      <c r="J457" s="120"/>
      <c r="K457" s="120">
        <f t="shared" si="60"/>
        <v>12.730702978650474</v>
      </c>
      <c r="L457" s="120"/>
      <c r="M457" s="120">
        <f t="shared" si="64"/>
        <v>0.25957957894736844</v>
      </c>
      <c r="N457" s="102"/>
    </row>
    <row r="458" spans="1:14" s="95" customFormat="1" ht="12" x14ac:dyDescent="0.2">
      <c r="A458" s="114"/>
      <c r="B458" s="118"/>
      <c r="C458" s="118" t="s">
        <v>137</v>
      </c>
      <c r="D458" s="119"/>
      <c r="E458" s="120">
        <f>SUM(E459:E468)</f>
        <v>2.6549999999999994</v>
      </c>
      <c r="F458" s="120"/>
      <c r="G458" s="120">
        <f>SUM(G459:G468)</f>
        <v>0.13333300000000001</v>
      </c>
      <c r="H458" s="120"/>
      <c r="I458" s="120">
        <f>SUM(I459:I468)</f>
        <v>0.37848800000000005</v>
      </c>
      <c r="J458" s="120"/>
      <c r="K458" s="120">
        <f t="shared" si="60"/>
        <v>3.1668209999999992</v>
      </c>
      <c r="L458" s="120"/>
      <c r="M458" s="120">
        <f>SUM(M459:M468)</f>
        <v>2.5000000000000001E-2</v>
      </c>
      <c r="N458" s="102"/>
    </row>
    <row r="459" spans="1:14" s="95" customFormat="1" ht="24" x14ac:dyDescent="0.2">
      <c r="A459" s="112"/>
      <c r="B459" s="115"/>
      <c r="C459" s="112">
        <v>53042</v>
      </c>
      <c r="D459" s="113" t="s">
        <v>305</v>
      </c>
      <c r="E459" s="121">
        <v>1.38</v>
      </c>
      <c r="F459" s="121"/>
      <c r="G459" s="121">
        <v>0</v>
      </c>
      <c r="H459" s="121"/>
      <c r="I459" s="121">
        <v>0.17</v>
      </c>
      <c r="J459" s="121"/>
      <c r="K459" s="121">
        <f t="shared" si="60"/>
        <v>1.5499999999999998</v>
      </c>
      <c r="L459" s="121"/>
      <c r="M459" s="121">
        <v>0</v>
      </c>
      <c r="N459" s="102"/>
    </row>
    <row r="460" spans="1:14" s="95" customFormat="1" ht="24" x14ac:dyDescent="0.2">
      <c r="A460" s="112"/>
      <c r="B460" s="115"/>
      <c r="C460" s="112">
        <v>53263</v>
      </c>
      <c r="D460" s="113" t="s">
        <v>247</v>
      </c>
      <c r="E460" s="121">
        <v>0</v>
      </c>
      <c r="F460" s="121"/>
      <c r="G460" s="121">
        <v>0</v>
      </c>
      <c r="H460" s="121"/>
      <c r="I460" s="121">
        <v>2.5000000000000001E-2</v>
      </c>
      <c r="J460" s="121"/>
      <c r="K460" s="121">
        <f t="shared" si="60"/>
        <v>2.5000000000000001E-2</v>
      </c>
      <c r="L460" s="121"/>
      <c r="M460" s="121">
        <v>0</v>
      </c>
      <c r="N460" s="102"/>
    </row>
    <row r="461" spans="1:14" s="95" customFormat="1" ht="72" x14ac:dyDescent="0.2">
      <c r="A461" s="112"/>
      <c r="B461" s="115"/>
      <c r="C461" s="112">
        <v>54026</v>
      </c>
      <c r="D461" s="113" t="s">
        <v>489</v>
      </c>
      <c r="E461" s="121">
        <v>0.3</v>
      </c>
      <c r="F461" s="121"/>
      <c r="G461" s="121">
        <v>0</v>
      </c>
      <c r="H461" s="121"/>
      <c r="I461" s="121">
        <v>0</v>
      </c>
      <c r="J461" s="121"/>
      <c r="K461" s="121">
        <f t="shared" si="60"/>
        <v>0.3</v>
      </c>
      <c r="L461" s="121"/>
      <c r="M461" s="121">
        <v>0</v>
      </c>
      <c r="N461" s="102"/>
    </row>
    <row r="462" spans="1:14" s="95" customFormat="1" ht="60" x14ac:dyDescent="0.2">
      <c r="A462" s="112"/>
      <c r="B462" s="115"/>
      <c r="C462" s="112">
        <v>54026</v>
      </c>
      <c r="D462" s="113" t="s">
        <v>490</v>
      </c>
      <c r="E462" s="121">
        <v>0.3</v>
      </c>
      <c r="F462" s="121"/>
      <c r="G462" s="121">
        <v>0</v>
      </c>
      <c r="H462" s="121"/>
      <c r="I462" s="121">
        <v>0</v>
      </c>
      <c r="J462" s="121"/>
      <c r="K462" s="121">
        <f t="shared" si="60"/>
        <v>0.3</v>
      </c>
      <c r="L462" s="121"/>
      <c r="M462" s="121">
        <v>0</v>
      </c>
      <c r="N462" s="102"/>
    </row>
    <row r="463" spans="1:14" s="95" customFormat="1" ht="48.75" customHeight="1" x14ac:dyDescent="0.2">
      <c r="A463" s="112"/>
      <c r="B463" s="115"/>
      <c r="C463" s="112">
        <v>54026</v>
      </c>
      <c r="D463" s="113" t="s">
        <v>491</v>
      </c>
      <c r="E463" s="121">
        <v>0.3</v>
      </c>
      <c r="F463" s="121"/>
      <c r="G463" s="121">
        <v>0</v>
      </c>
      <c r="H463" s="121"/>
      <c r="I463" s="121">
        <v>0</v>
      </c>
      <c r="J463" s="121"/>
      <c r="K463" s="121">
        <f t="shared" si="60"/>
        <v>0.3</v>
      </c>
      <c r="L463" s="121"/>
      <c r="M463" s="121">
        <v>0</v>
      </c>
      <c r="N463" s="102"/>
    </row>
    <row r="464" spans="1:14" s="95" customFormat="1" ht="24" x14ac:dyDescent="0.2">
      <c r="A464" s="112"/>
      <c r="B464" s="115"/>
      <c r="C464" s="112">
        <v>54357</v>
      </c>
      <c r="D464" s="113" t="s">
        <v>474</v>
      </c>
      <c r="E464" s="121">
        <v>0.05</v>
      </c>
      <c r="F464" s="121"/>
      <c r="G464" s="121">
        <v>0</v>
      </c>
      <c r="H464" s="121"/>
      <c r="I464" s="121">
        <v>0</v>
      </c>
      <c r="J464" s="121"/>
      <c r="K464" s="121">
        <f t="shared" si="60"/>
        <v>0.05</v>
      </c>
      <c r="L464" s="121"/>
      <c r="M464" s="121">
        <v>0</v>
      </c>
      <c r="N464" s="102"/>
    </row>
    <row r="465" spans="1:14" s="95" customFormat="1" ht="24" x14ac:dyDescent="0.2">
      <c r="A465" s="112"/>
      <c r="B465" s="115"/>
      <c r="C465" s="112">
        <v>55006</v>
      </c>
      <c r="D465" s="113" t="s">
        <v>306</v>
      </c>
      <c r="E465" s="121">
        <v>0</v>
      </c>
      <c r="F465" s="121"/>
      <c r="G465" s="121">
        <v>0</v>
      </c>
      <c r="H465" s="121"/>
      <c r="I465" s="121">
        <v>0.18348800000000001</v>
      </c>
      <c r="J465" s="121"/>
      <c r="K465" s="121">
        <f t="shared" si="60"/>
        <v>0.18348800000000001</v>
      </c>
      <c r="L465" s="121"/>
      <c r="M465" s="121">
        <v>0</v>
      </c>
      <c r="N465" s="102"/>
    </row>
    <row r="466" spans="1:14" s="95" customFormat="1" ht="12" x14ac:dyDescent="0.2">
      <c r="A466" s="112"/>
      <c r="B466" s="115"/>
      <c r="C466" s="112">
        <v>55056</v>
      </c>
      <c r="D466" s="113" t="s">
        <v>462</v>
      </c>
      <c r="E466" s="121">
        <v>0</v>
      </c>
      <c r="F466" s="121"/>
      <c r="G466" s="121">
        <v>0.13333300000000001</v>
      </c>
      <c r="H466" s="121"/>
      <c r="I466" s="121">
        <v>0</v>
      </c>
      <c r="J466" s="121"/>
      <c r="K466" s="121">
        <f t="shared" si="60"/>
        <v>0.13333300000000001</v>
      </c>
      <c r="L466" s="121"/>
      <c r="M466" s="121">
        <v>0</v>
      </c>
      <c r="N466" s="102"/>
    </row>
    <row r="467" spans="1:14" s="95" customFormat="1" ht="36" x14ac:dyDescent="0.2">
      <c r="A467" s="112"/>
      <c r="B467" s="115"/>
      <c r="C467" s="112">
        <v>55065</v>
      </c>
      <c r="D467" s="113" t="s">
        <v>307</v>
      </c>
      <c r="E467" s="121">
        <v>0.3</v>
      </c>
      <c r="F467" s="121"/>
      <c r="G467" s="121">
        <v>0</v>
      </c>
      <c r="H467" s="121"/>
      <c r="I467" s="121">
        <v>0</v>
      </c>
      <c r="J467" s="121"/>
      <c r="K467" s="121">
        <f t="shared" si="60"/>
        <v>0.3</v>
      </c>
      <c r="L467" s="121"/>
      <c r="M467" s="121">
        <v>0</v>
      </c>
      <c r="N467" s="102"/>
    </row>
    <row r="468" spans="1:14" s="95" customFormat="1" ht="24" x14ac:dyDescent="0.2">
      <c r="A468" s="112"/>
      <c r="B468" s="115"/>
      <c r="C468" s="112">
        <v>55113</v>
      </c>
      <c r="D468" s="113" t="s">
        <v>279</v>
      </c>
      <c r="E468" s="121">
        <v>2.5000000000000001E-2</v>
      </c>
      <c r="F468" s="121"/>
      <c r="G468" s="121">
        <v>0</v>
      </c>
      <c r="H468" s="121"/>
      <c r="I468" s="121">
        <v>0</v>
      </c>
      <c r="J468" s="121"/>
      <c r="K468" s="121">
        <f t="shared" si="60"/>
        <v>2.5000000000000001E-2</v>
      </c>
      <c r="L468" s="121"/>
      <c r="M468" s="121">
        <v>2.5000000000000001E-2</v>
      </c>
      <c r="N468" s="102"/>
    </row>
    <row r="469" spans="1:14" s="95" customFormat="1" ht="12" x14ac:dyDescent="0.2">
      <c r="A469" s="114"/>
      <c r="B469" s="118"/>
      <c r="C469" s="118" t="s">
        <v>112</v>
      </c>
      <c r="D469" s="119"/>
      <c r="E469" s="120">
        <f>SUM(E470:E470)</f>
        <v>0.50350000000000006</v>
      </c>
      <c r="F469" s="120"/>
      <c r="G469" s="120">
        <f>SUM(G470:G470)</f>
        <v>0</v>
      </c>
      <c r="H469" s="120"/>
      <c r="I469" s="120">
        <f>SUM(I470:I470)</f>
        <v>0</v>
      </c>
      <c r="J469" s="120"/>
      <c r="K469" s="120">
        <f>SUM(E469:I469)</f>
        <v>0.50350000000000006</v>
      </c>
      <c r="L469" s="120"/>
      <c r="M469" s="120">
        <f>SUM(M470:M470)</f>
        <v>0</v>
      </c>
      <c r="N469" s="102"/>
    </row>
    <row r="470" spans="1:14" s="95" customFormat="1" ht="24" x14ac:dyDescent="0.2">
      <c r="A470" s="112"/>
      <c r="B470" s="115"/>
      <c r="C470" s="112">
        <v>53031</v>
      </c>
      <c r="D470" s="113" t="s">
        <v>308</v>
      </c>
      <c r="E470" s="121">
        <v>0.50350000000000006</v>
      </c>
      <c r="F470" s="121"/>
      <c r="G470" s="121">
        <v>0</v>
      </c>
      <c r="H470" s="121"/>
      <c r="I470" s="121">
        <v>0</v>
      </c>
      <c r="J470" s="121"/>
      <c r="K470" s="121">
        <f t="shared" si="60"/>
        <v>0.50350000000000006</v>
      </c>
      <c r="L470" s="121"/>
      <c r="M470" s="121">
        <v>0</v>
      </c>
      <c r="N470" s="102"/>
    </row>
    <row r="471" spans="1:14" s="95" customFormat="1" ht="12" x14ac:dyDescent="0.2">
      <c r="A471" s="114"/>
      <c r="B471" s="118"/>
      <c r="C471" s="118" t="s">
        <v>113</v>
      </c>
      <c r="D471" s="119"/>
      <c r="E471" s="120">
        <f>SUM(E472:E474)</f>
        <v>0.3</v>
      </c>
      <c r="F471" s="120"/>
      <c r="G471" s="120">
        <f>SUM(G472:G474)</f>
        <v>0</v>
      </c>
      <c r="H471" s="120"/>
      <c r="I471" s="120">
        <f>SUM(I472:I474)</f>
        <v>0.10129733897435898</v>
      </c>
      <c r="J471" s="120"/>
      <c r="K471" s="120">
        <f>SUM(E471:I471)</f>
        <v>0.40129733897435899</v>
      </c>
      <c r="L471" s="120"/>
      <c r="M471" s="120">
        <f>SUM(M472:M474)</f>
        <v>0</v>
      </c>
      <c r="N471" s="102"/>
    </row>
    <row r="472" spans="1:14" s="95" customFormat="1" ht="48" x14ac:dyDescent="0.2">
      <c r="A472" s="112"/>
      <c r="B472" s="115"/>
      <c r="C472" s="112">
        <v>52041</v>
      </c>
      <c r="D472" s="113" t="s">
        <v>477</v>
      </c>
      <c r="E472" s="121">
        <v>0</v>
      </c>
      <c r="F472" s="121"/>
      <c r="G472" s="121">
        <v>0</v>
      </c>
      <c r="H472" s="121"/>
      <c r="I472" s="121">
        <v>1.2973389743589729E-3</v>
      </c>
      <c r="J472" s="121"/>
      <c r="K472" s="121">
        <f t="shared" si="60"/>
        <v>1.2973389743589729E-3</v>
      </c>
      <c r="L472" s="121"/>
      <c r="M472" s="121">
        <v>0</v>
      </c>
      <c r="N472" s="102"/>
    </row>
    <row r="473" spans="1:14" s="95" customFormat="1" ht="24" x14ac:dyDescent="0.2">
      <c r="A473" s="112"/>
      <c r="B473" s="115"/>
      <c r="C473" s="112">
        <v>55033</v>
      </c>
      <c r="D473" s="113" t="s">
        <v>309</v>
      </c>
      <c r="E473" s="121">
        <v>0.3</v>
      </c>
      <c r="F473" s="121"/>
      <c r="G473" s="121">
        <v>0</v>
      </c>
      <c r="H473" s="121"/>
      <c r="I473" s="121">
        <v>0</v>
      </c>
      <c r="J473" s="121"/>
      <c r="K473" s="121">
        <f t="shared" si="60"/>
        <v>0.3</v>
      </c>
      <c r="L473" s="121"/>
      <c r="M473" s="121">
        <v>0</v>
      </c>
      <c r="N473" s="102"/>
    </row>
    <row r="474" spans="1:14" s="95" customFormat="1" ht="12" x14ac:dyDescent="0.2">
      <c r="A474" s="112"/>
      <c r="B474" s="115"/>
      <c r="C474" s="112">
        <v>55124</v>
      </c>
      <c r="D474" s="113" t="s">
        <v>177</v>
      </c>
      <c r="E474" s="121">
        <v>0</v>
      </c>
      <c r="F474" s="121"/>
      <c r="G474" s="121">
        <v>0</v>
      </c>
      <c r="H474" s="121"/>
      <c r="I474" s="121">
        <v>0.1</v>
      </c>
      <c r="J474" s="121"/>
      <c r="K474" s="121">
        <f t="shared" si="60"/>
        <v>0.1</v>
      </c>
      <c r="L474" s="121"/>
      <c r="M474" s="121">
        <v>0</v>
      </c>
      <c r="N474" s="102"/>
    </row>
    <row r="475" spans="1:14" s="95" customFormat="1" ht="12" x14ac:dyDescent="0.2">
      <c r="A475" s="114"/>
      <c r="B475" s="118"/>
      <c r="C475" s="118" t="s">
        <v>114</v>
      </c>
      <c r="D475" s="119"/>
      <c r="E475" s="120">
        <f>SUM(E476:E481)</f>
        <v>0.86089536842105263</v>
      </c>
      <c r="F475" s="120"/>
      <c r="G475" s="120">
        <f>SUM(G476:G481)</f>
        <v>0.4</v>
      </c>
      <c r="H475" s="120"/>
      <c r="I475" s="120">
        <f>SUM(I476:I481)</f>
        <v>0</v>
      </c>
      <c r="J475" s="120"/>
      <c r="K475" s="120">
        <f>SUM(E475:I475)</f>
        <v>1.2608953684210527</v>
      </c>
      <c r="L475" s="120"/>
      <c r="M475" s="120">
        <f>SUM(M476:M481)</f>
        <v>0.181948</v>
      </c>
      <c r="N475" s="102"/>
    </row>
    <row r="476" spans="1:14" s="95" customFormat="1" ht="24" x14ac:dyDescent="0.2">
      <c r="A476" s="112"/>
      <c r="B476" s="115"/>
      <c r="C476" s="112">
        <v>46920</v>
      </c>
      <c r="D476" s="113" t="s">
        <v>249</v>
      </c>
      <c r="E476" s="121">
        <v>6.1948000000000003E-2</v>
      </c>
      <c r="F476" s="121"/>
      <c r="G476" s="121">
        <v>0</v>
      </c>
      <c r="H476" s="121"/>
      <c r="I476" s="121">
        <v>0</v>
      </c>
      <c r="J476" s="121"/>
      <c r="K476" s="121">
        <f>SUM(E476:I476)</f>
        <v>6.1948000000000003E-2</v>
      </c>
      <c r="L476" s="121"/>
      <c r="M476" s="121">
        <v>6.1948000000000003E-2</v>
      </c>
      <c r="N476" s="102"/>
    </row>
    <row r="477" spans="1:14" s="95" customFormat="1" ht="36" x14ac:dyDescent="0.2">
      <c r="A477" s="112"/>
      <c r="B477" s="115"/>
      <c r="C477" s="112">
        <v>54391</v>
      </c>
      <c r="D477" s="113" t="s">
        <v>478</v>
      </c>
      <c r="E477" s="121">
        <v>3.9473684210526317E-3</v>
      </c>
      <c r="F477" s="121"/>
      <c r="G477" s="121">
        <v>0</v>
      </c>
      <c r="H477" s="121"/>
      <c r="I477" s="121">
        <v>0</v>
      </c>
      <c r="J477" s="121"/>
      <c r="K477" s="121">
        <f t="shared" si="60"/>
        <v>3.9473684210526317E-3</v>
      </c>
      <c r="L477" s="121"/>
      <c r="M477" s="121">
        <v>0</v>
      </c>
      <c r="N477" s="102"/>
    </row>
    <row r="478" spans="1:14" s="95" customFormat="1" ht="24" x14ac:dyDescent="0.2">
      <c r="A478" s="112"/>
      <c r="B478" s="115"/>
      <c r="C478" s="112">
        <v>55036</v>
      </c>
      <c r="D478" s="113" t="s">
        <v>310</v>
      </c>
      <c r="E478" s="121">
        <v>0.3</v>
      </c>
      <c r="F478" s="121"/>
      <c r="G478" s="121">
        <v>0.3</v>
      </c>
      <c r="H478" s="121"/>
      <c r="I478" s="121">
        <v>0</v>
      </c>
      <c r="J478" s="121"/>
      <c r="K478" s="121">
        <f>SUM(E478:I478)</f>
        <v>0.6</v>
      </c>
      <c r="L478" s="121"/>
      <c r="M478" s="121">
        <v>0</v>
      </c>
      <c r="N478" s="102"/>
    </row>
    <row r="479" spans="1:14" s="95" customFormat="1" ht="12" x14ac:dyDescent="0.2">
      <c r="A479" s="112"/>
      <c r="B479" s="115"/>
      <c r="C479" s="112">
        <v>55046</v>
      </c>
      <c r="D479" s="113" t="s">
        <v>178</v>
      </c>
      <c r="E479" s="121">
        <v>0.3</v>
      </c>
      <c r="F479" s="121"/>
      <c r="G479" s="121">
        <v>0.1</v>
      </c>
      <c r="H479" s="121"/>
      <c r="I479" s="121">
        <v>0</v>
      </c>
      <c r="J479" s="121"/>
      <c r="K479" s="121">
        <f t="shared" si="60"/>
        <v>0.4</v>
      </c>
      <c r="L479" s="121"/>
      <c r="M479" s="121">
        <v>0</v>
      </c>
      <c r="N479" s="102"/>
    </row>
    <row r="480" spans="1:14" s="95" customFormat="1" ht="24" x14ac:dyDescent="0.2">
      <c r="A480" s="112"/>
      <c r="B480" s="115"/>
      <c r="C480" s="112">
        <v>55061</v>
      </c>
      <c r="D480" s="113" t="s">
        <v>311</v>
      </c>
      <c r="E480" s="121">
        <v>0.12</v>
      </c>
      <c r="F480" s="121"/>
      <c r="G480" s="121">
        <v>0</v>
      </c>
      <c r="H480" s="121"/>
      <c r="I480" s="121">
        <v>0</v>
      </c>
      <c r="J480" s="121"/>
      <c r="K480" s="121">
        <f t="shared" si="60"/>
        <v>0.12</v>
      </c>
      <c r="L480" s="121"/>
      <c r="M480" s="121">
        <v>0.12</v>
      </c>
      <c r="N480" s="102"/>
    </row>
    <row r="481" spans="1:14" s="95" customFormat="1" ht="24" x14ac:dyDescent="0.2">
      <c r="A481" s="112"/>
      <c r="B481" s="115"/>
      <c r="C481" s="112">
        <v>55122</v>
      </c>
      <c r="D481" s="113" t="s">
        <v>262</v>
      </c>
      <c r="E481" s="121">
        <v>7.4999999999999997E-2</v>
      </c>
      <c r="F481" s="121"/>
      <c r="G481" s="121">
        <v>0</v>
      </c>
      <c r="H481" s="121"/>
      <c r="I481" s="121">
        <v>0</v>
      </c>
      <c r="J481" s="121"/>
      <c r="K481" s="121">
        <f>SUM(E481:I481)</f>
        <v>7.4999999999999997E-2</v>
      </c>
      <c r="L481" s="121"/>
      <c r="M481" s="121">
        <v>0</v>
      </c>
      <c r="N481" s="102"/>
    </row>
    <row r="482" spans="1:14" s="95" customFormat="1" ht="12" x14ac:dyDescent="0.2">
      <c r="A482" s="112"/>
      <c r="B482" s="118"/>
      <c r="C482" s="118" t="s">
        <v>127</v>
      </c>
      <c r="D482" s="119"/>
      <c r="E482" s="120">
        <f>SUM(E483:E486)</f>
        <v>1.83</v>
      </c>
      <c r="F482" s="120"/>
      <c r="G482" s="120">
        <f>SUM(G483:G486)</f>
        <v>0</v>
      </c>
      <c r="H482" s="120"/>
      <c r="I482" s="120">
        <f>SUM(I483:I486)</f>
        <v>5.2631578947368446E-2</v>
      </c>
      <c r="J482" s="120"/>
      <c r="K482" s="120">
        <f>SUM(E482:I482)</f>
        <v>1.8826315789473684</v>
      </c>
      <c r="L482" s="120"/>
      <c r="M482" s="120">
        <f>SUM(M483:M486)</f>
        <v>5.2631578947368446E-2</v>
      </c>
      <c r="N482" s="102"/>
    </row>
    <row r="483" spans="1:14" s="95" customFormat="1" ht="36" x14ac:dyDescent="0.2">
      <c r="A483" s="112"/>
      <c r="B483" s="115"/>
      <c r="C483" s="112">
        <v>54079</v>
      </c>
      <c r="D483" s="113" t="s">
        <v>252</v>
      </c>
      <c r="E483" s="121">
        <v>0</v>
      </c>
      <c r="F483" s="121"/>
      <c r="G483" s="121">
        <v>0</v>
      </c>
      <c r="H483" s="121"/>
      <c r="I483" s="121">
        <v>5.2631578947368446E-2</v>
      </c>
      <c r="J483" s="121"/>
      <c r="K483" s="121">
        <f t="shared" ref="K483:K494" si="65">SUM(E483:I483)</f>
        <v>5.2631578947368446E-2</v>
      </c>
      <c r="L483" s="121"/>
      <c r="M483" s="121">
        <v>5.2631578947368446E-2</v>
      </c>
      <c r="N483" s="102"/>
    </row>
    <row r="484" spans="1:14" s="95" customFormat="1" ht="24" x14ac:dyDescent="0.2">
      <c r="A484" s="112"/>
      <c r="B484" s="115"/>
      <c r="C484" s="112">
        <v>55025</v>
      </c>
      <c r="D484" s="113" t="s">
        <v>312</v>
      </c>
      <c r="E484" s="121">
        <v>0.28000000000000003</v>
      </c>
      <c r="F484" s="121"/>
      <c r="G484" s="121">
        <v>0</v>
      </c>
      <c r="H484" s="121"/>
      <c r="I484" s="121">
        <v>0</v>
      </c>
      <c r="J484" s="121"/>
      <c r="K484" s="121">
        <f t="shared" si="65"/>
        <v>0.28000000000000003</v>
      </c>
      <c r="L484" s="121"/>
      <c r="M484" s="121">
        <v>0</v>
      </c>
      <c r="N484" s="102"/>
    </row>
    <row r="485" spans="1:14" s="95" customFormat="1" ht="36" x14ac:dyDescent="0.2">
      <c r="A485" s="112"/>
      <c r="B485" s="115"/>
      <c r="C485" s="112">
        <v>55027</v>
      </c>
      <c r="D485" s="113" t="s">
        <v>313</v>
      </c>
      <c r="E485" s="121">
        <v>0.3</v>
      </c>
      <c r="F485" s="121"/>
      <c r="G485" s="121">
        <v>0</v>
      </c>
      <c r="H485" s="121"/>
      <c r="I485" s="121">
        <v>0</v>
      </c>
      <c r="J485" s="121"/>
      <c r="K485" s="121">
        <f t="shared" si="65"/>
        <v>0.3</v>
      </c>
      <c r="L485" s="121"/>
      <c r="M485" s="121">
        <v>0</v>
      </c>
      <c r="N485" s="102"/>
    </row>
    <row r="486" spans="1:14" s="95" customFormat="1" ht="12" x14ac:dyDescent="0.2">
      <c r="A486" s="112"/>
      <c r="B486" s="115"/>
      <c r="C486" s="112">
        <v>55299</v>
      </c>
      <c r="D486" s="113" t="s">
        <v>460</v>
      </c>
      <c r="E486" s="121">
        <v>1.25</v>
      </c>
      <c r="F486" s="121"/>
      <c r="G486" s="121">
        <v>0</v>
      </c>
      <c r="H486" s="121"/>
      <c r="I486" s="121">
        <v>0</v>
      </c>
      <c r="J486" s="121"/>
      <c r="K486" s="121">
        <f t="shared" si="65"/>
        <v>1.25</v>
      </c>
      <c r="L486" s="121"/>
      <c r="M486" s="121">
        <v>0</v>
      </c>
      <c r="N486" s="102"/>
    </row>
    <row r="487" spans="1:14" s="95" customFormat="1" ht="12" x14ac:dyDescent="0.2">
      <c r="A487" s="114"/>
      <c r="B487" s="118"/>
      <c r="C487" s="118" t="s">
        <v>115</v>
      </c>
      <c r="D487" s="119"/>
      <c r="E487" s="120">
        <f>SUM(E488:E492)</f>
        <v>0.3075</v>
      </c>
      <c r="F487" s="120"/>
      <c r="G487" s="120">
        <f t="shared" ref="G487:I487" si="66">SUM(G488:G492)</f>
        <v>0.40325</v>
      </c>
      <c r="H487" s="120"/>
      <c r="I487" s="120">
        <f t="shared" si="66"/>
        <v>0.27200000000000002</v>
      </c>
      <c r="J487" s="120"/>
      <c r="K487" s="120">
        <f>SUM(E487:I487)</f>
        <v>0.98275000000000001</v>
      </c>
      <c r="L487" s="120"/>
      <c r="M487" s="120">
        <f>SUM(M488:M492)</f>
        <v>0</v>
      </c>
      <c r="N487" s="102"/>
    </row>
    <row r="488" spans="1:14" s="95" customFormat="1" ht="24" x14ac:dyDescent="0.2">
      <c r="A488" s="112"/>
      <c r="B488" s="115"/>
      <c r="C488" s="112">
        <v>52011</v>
      </c>
      <c r="D488" s="113" t="s">
        <v>264</v>
      </c>
      <c r="E488" s="121">
        <v>0</v>
      </c>
      <c r="F488" s="121"/>
      <c r="G488" s="121">
        <v>0.04</v>
      </c>
      <c r="H488" s="121"/>
      <c r="I488" s="121">
        <v>0</v>
      </c>
      <c r="J488" s="121"/>
      <c r="K488" s="121">
        <f t="shared" si="65"/>
        <v>0.04</v>
      </c>
      <c r="L488" s="121"/>
      <c r="M488" s="121">
        <v>0</v>
      </c>
      <c r="N488" s="102"/>
    </row>
    <row r="489" spans="1:14" s="95" customFormat="1" ht="36" x14ac:dyDescent="0.2">
      <c r="A489" s="112"/>
      <c r="B489" s="115"/>
      <c r="C489" s="112">
        <v>53177</v>
      </c>
      <c r="D489" s="113" t="s">
        <v>265</v>
      </c>
      <c r="E489" s="121">
        <v>0</v>
      </c>
      <c r="F489" s="121"/>
      <c r="G489" s="121">
        <v>0.08</v>
      </c>
      <c r="H489" s="121"/>
      <c r="I489" s="121">
        <v>0</v>
      </c>
      <c r="J489" s="121"/>
      <c r="K489" s="121">
        <f t="shared" si="65"/>
        <v>0.08</v>
      </c>
      <c r="L489" s="121"/>
      <c r="M489" s="121">
        <v>0</v>
      </c>
      <c r="N489" s="102"/>
    </row>
    <row r="490" spans="1:14" s="95" customFormat="1" ht="24" x14ac:dyDescent="0.2">
      <c r="A490" s="112"/>
      <c r="B490" s="115"/>
      <c r="C490" s="112">
        <v>55004</v>
      </c>
      <c r="D490" s="113" t="s">
        <v>243</v>
      </c>
      <c r="E490" s="121">
        <v>7.4999999999999997E-3</v>
      </c>
      <c r="F490" s="121"/>
      <c r="G490" s="121">
        <v>1.125E-2</v>
      </c>
      <c r="H490" s="121"/>
      <c r="I490" s="121">
        <v>0</v>
      </c>
      <c r="J490" s="121"/>
      <c r="K490" s="121">
        <f t="shared" si="65"/>
        <v>1.8749999999999999E-2</v>
      </c>
      <c r="L490" s="121"/>
      <c r="M490" s="121">
        <v>0</v>
      </c>
      <c r="N490" s="102"/>
    </row>
    <row r="491" spans="1:14" s="95" customFormat="1" ht="36" x14ac:dyDescent="0.2">
      <c r="A491" s="112"/>
      <c r="B491" s="115"/>
      <c r="C491" s="112">
        <v>55035</v>
      </c>
      <c r="D491" s="113" t="s">
        <v>314</v>
      </c>
      <c r="E491" s="121">
        <v>0.3</v>
      </c>
      <c r="F491" s="121"/>
      <c r="G491" s="121">
        <v>0</v>
      </c>
      <c r="H491" s="121"/>
      <c r="I491" s="121">
        <v>0</v>
      </c>
      <c r="J491" s="121"/>
      <c r="K491" s="121">
        <f>SUM(E491:I491)</f>
        <v>0.3</v>
      </c>
      <c r="L491" s="121"/>
      <c r="M491" s="121">
        <v>0</v>
      </c>
      <c r="N491" s="102"/>
    </row>
    <row r="492" spans="1:14" s="95" customFormat="1" ht="24" x14ac:dyDescent="0.2">
      <c r="A492" s="112"/>
      <c r="B492" s="115"/>
      <c r="C492" s="112">
        <v>55044</v>
      </c>
      <c r="D492" s="113" t="s">
        <v>463</v>
      </c>
      <c r="E492" s="121">
        <v>0</v>
      </c>
      <c r="F492" s="121"/>
      <c r="G492" s="121">
        <v>0.27200000000000002</v>
      </c>
      <c r="H492" s="121"/>
      <c r="I492" s="121">
        <v>0.27200000000000002</v>
      </c>
      <c r="J492" s="121"/>
      <c r="K492" s="121">
        <f>SUM(E492:I492)</f>
        <v>0.54400000000000004</v>
      </c>
      <c r="L492" s="121"/>
      <c r="M492" s="121">
        <v>0</v>
      </c>
      <c r="N492" s="102"/>
    </row>
    <row r="493" spans="1:14" s="95" customFormat="1" ht="12" x14ac:dyDescent="0.2">
      <c r="A493" s="114"/>
      <c r="B493" s="118"/>
      <c r="C493" s="118" t="s">
        <v>129</v>
      </c>
      <c r="D493" s="119"/>
      <c r="E493" s="120">
        <f>SUM(E494:E494)</f>
        <v>5.1282051282051308E-2</v>
      </c>
      <c r="F493" s="120"/>
      <c r="G493" s="120">
        <f>SUM(G494:G494)</f>
        <v>1.2820512820512827E-2</v>
      </c>
      <c r="H493" s="120"/>
      <c r="I493" s="120">
        <f>SUM(I494:I494)</f>
        <v>2.4000000000000011E-2</v>
      </c>
      <c r="J493" s="120"/>
      <c r="K493" s="120">
        <f>SUM(E493:I493)</f>
        <v>8.8102564102564146E-2</v>
      </c>
      <c r="L493" s="120"/>
      <c r="M493" s="120">
        <f>SUM(M494:M494)</f>
        <v>0</v>
      </c>
      <c r="N493" s="102"/>
    </row>
    <row r="494" spans="1:14" s="95" customFormat="1" ht="12" x14ac:dyDescent="0.2">
      <c r="A494" s="112"/>
      <c r="B494" s="115"/>
      <c r="C494" s="112">
        <v>54055</v>
      </c>
      <c r="D494" s="113" t="s">
        <v>151</v>
      </c>
      <c r="E494" s="121">
        <v>5.1282051282051308E-2</v>
      </c>
      <c r="F494" s="121"/>
      <c r="G494" s="121">
        <v>1.2820512820512827E-2</v>
      </c>
      <c r="H494" s="121"/>
      <c r="I494" s="121">
        <v>2.4000000000000011E-2</v>
      </c>
      <c r="J494" s="121"/>
      <c r="K494" s="121">
        <f t="shared" si="65"/>
        <v>8.8102564102564146E-2</v>
      </c>
      <c r="L494" s="121"/>
      <c r="M494" s="121">
        <v>0</v>
      </c>
      <c r="N494" s="102"/>
    </row>
    <row r="495" spans="1:14" s="95" customFormat="1" ht="12" x14ac:dyDescent="0.2">
      <c r="A495" s="112"/>
      <c r="B495" s="115"/>
      <c r="C495" s="118" t="s">
        <v>116</v>
      </c>
      <c r="D495" s="119"/>
      <c r="E495" s="120">
        <f>SUM(E496:E499)</f>
        <v>0.58000000000000007</v>
      </c>
      <c r="F495" s="120"/>
      <c r="G495" s="120">
        <f>SUM(G496:G499)</f>
        <v>0.16850000000000001</v>
      </c>
      <c r="H495" s="120"/>
      <c r="I495" s="120">
        <f>SUM(I496:I499)</f>
        <v>0</v>
      </c>
      <c r="J495" s="120"/>
      <c r="K495" s="120">
        <f>SUM(E495:I495)</f>
        <v>0.74850000000000005</v>
      </c>
      <c r="L495" s="120"/>
      <c r="M495" s="120">
        <f>SUM(M496:M499)</f>
        <v>0</v>
      </c>
      <c r="N495" s="102"/>
    </row>
    <row r="496" spans="1:14" s="95" customFormat="1" ht="24" x14ac:dyDescent="0.2">
      <c r="A496" s="112"/>
      <c r="B496" s="115"/>
      <c r="C496" s="112">
        <v>54414</v>
      </c>
      <c r="D496" s="113" t="s">
        <v>508</v>
      </c>
      <c r="E496" s="121">
        <v>0</v>
      </c>
      <c r="F496" s="121"/>
      <c r="G496" s="121">
        <v>0.1</v>
      </c>
      <c r="H496" s="121"/>
      <c r="I496" s="121">
        <v>0</v>
      </c>
      <c r="J496" s="121"/>
      <c r="K496" s="121">
        <f t="shared" ref="K496:K499" si="67">SUM(E496:I496)</f>
        <v>0.1</v>
      </c>
      <c r="L496" s="121"/>
      <c r="M496" s="121">
        <v>0</v>
      </c>
      <c r="N496" s="102"/>
    </row>
    <row r="497" spans="1:14" s="95" customFormat="1" ht="24" x14ac:dyDescent="0.2">
      <c r="A497" s="112"/>
      <c r="B497" s="115"/>
      <c r="C497" s="112">
        <v>55026</v>
      </c>
      <c r="D497" s="113" t="s">
        <v>315</v>
      </c>
      <c r="E497" s="121">
        <v>0.28000000000000003</v>
      </c>
      <c r="F497" s="121"/>
      <c r="G497" s="121">
        <v>0</v>
      </c>
      <c r="H497" s="121"/>
      <c r="I497" s="121">
        <v>0</v>
      </c>
      <c r="J497" s="121"/>
      <c r="K497" s="121">
        <f t="shared" si="67"/>
        <v>0.28000000000000003</v>
      </c>
      <c r="L497" s="121"/>
      <c r="M497" s="121">
        <v>0</v>
      </c>
      <c r="N497" s="102"/>
    </row>
    <row r="498" spans="1:14" s="95" customFormat="1" ht="24" x14ac:dyDescent="0.2">
      <c r="A498" s="112"/>
      <c r="B498" s="115"/>
      <c r="C498" s="112">
        <v>55037</v>
      </c>
      <c r="D498" s="113" t="s">
        <v>316</v>
      </c>
      <c r="E498" s="121">
        <v>0.3</v>
      </c>
      <c r="F498" s="121"/>
      <c r="G498" s="121">
        <v>0</v>
      </c>
      <c r="H498" s="121"/>
      <c r="I498" s="121">
        <v>0</v>
      </c>
      <c r="J498" s="121"/>
      <c r="K498" s="121">
        <f t="shared" si="67"/>
        <v>0.3</v>
      </c>
      <c r="L498" s="121"/>
      <c r="M498" s="121">
        <v>0</v>
      </c>
      <c r="N498" s="102"/>
    </row>
    <row r="499" spans="1:14" s="95" customFormat="1" ht="24" x14ac:dyDescent="0.2">
      <c r="A499" s="112"/>
      <c r="B499" s="115"/>
      <c r="C499" s="112">
        <v>55121</v>
      </c>
      <c r="D499" s="113" t="s">
        <v>270</v>
      </c>
      <c r="E499" s="121">
        <v>0</v>
      </c>
      <c r="F499" s="121"/>
      <c r="G499" s="121">
        <v>6.8500000000000005E-2</v>
      </c>
      <c r="H499" s="121"/>
      <c r="I499" s="121">
        <v>0</v>
      </c>
      <c r="J499" s="121"/>
      <c r="K499" s="121">
        <f t="shared" si="67"/>
        <v>6.8500000000000005E-2</v>
      </c>
      <c r="L499" s="121"/>
      <c r="M499" s="121">
        <v>0</v>
      </c>
      <c r="N499" s="102"/>
    </row>
    <row r="500" spans="1:14" s="95" customFormat="1" ht="12" x14ac:dyDescent="0.2">
      <c r="A500" s="112"/>
      <c r="B500" s="115"/>
      <c r="C500" s="118" t="s">
        <v>125</v>
      </c>
      <c r="D500" s="119"/>
      <c r="E500" s="120">
        <f>SUM(E501:E505)</f>
        <v>1.1500000000000001</v>
      </c>
      <c r="F500" s="120"/>
      <c r="G500" s="120">
        <f t="shared" ref="G500:I500" si="68">SUM(G501:G505)</f>
        <v>0.04</v>
      </c>
      <c r="H500" s="120"/>
      <c r="I500" s="120">
        <f t="shared" si="68"/>
        <v>0.5</v>
      </c>
      <c r="J500" s="120"/>
      <c r="K500" s="120">
        <f>SUM(E500:I500)</f>
        <v>1.6900000000000002</v>
      </c>
      <c r="L500" s="120"/>
      <c r="M500" s="120">
        <f t="shared" ref="M500" si="69">SUM(M501:M505)</f>
        <v>0</v>
      </c>
      <c r="N500" s="102"/>
    </row>
    <row r="501" spans="1:14" s="95" customFormat="1" ht="36" x14ac:dyDescent="0.2">
      <c r="A501" s="112"/>
      <c r="B501" s="115"/>
      <c r="C501" s="112">
        <v>48335</v>
      </c>
      <c r="D501" s="113" t="s">
        <v>267</v>
      </c>
      <c r="E501" s="121">
        <v>0</v>
      </c>
      <c r="F501" s="121"/>
      <c r="G501" s="121">
        <v>0.04</v>
      </c>
      <c r="H501" s="121"/>
      <c r="I501" s="121">
        <v>0</v>
      </c>
      <c r="J501" s="121"/>
      <c r="K501" s="121">
        <f t="shared" ref="K501:K505" si="70">SUM(E501:I501)</f>
        <v>0.04</v>
      </c>
      <c r="L501" s="121"/>
      <c r="M501" s="121">
        <v>0</v>
      </c>
      <c r="N501" s="102"/>
    </row>
    <row r="502" spans="1:14" s="95" customFormat="1" ht="24" x14ac:dyDescent="0.2">
      <c r="A502" s="112"/>
      <c r="B502" s="115"/>
      <c r="C502" s="112">
        <v>52137</v>
      </c>
      <c r="D502" s="113" t="s">
        <v>245</v>
      </c>
      <c r="E502" s="121">
        <v>0.04</v>
      </c>
      <c r="F502" s="121"/>
      <c r="G502" s="121">
        <v>0</v>
      </c>
      <c r="H502" s="121"/>
      <c r="I502" s="121">
        <v>0</v>
      </c>
      <c r="J502" s="121"/>
      <c r="K502" s="121">
        <f t="shared" si="70"/>
        <v>0.04</v>
      </c>
      <c r="L502" s="121"/>
      <c r="M502" s="121">
        <v>0</v>
      </c>
      <c r="N502" s="102"/>
    </row>
    <row r="503" spans="1:14" s="95" customFormat="1" ht="12" x14ac:dyDescent="0.2">
      <c r="A503" s="112"/>
      <c r="B503" s="115"/>
      <c r="C503" s="112">
        <v>53074</v>
      </c>
      <c r="D503" s="113" t="s">
        <v>179</v>
      </c>
      <c r="E503" s="121">
        <v>0.51</v>
      </c>
      <c r="F503" s="121"/>
      <c r="G503" s="121">
        <v>0</v>
      </c>
      <c r="H503" s="121"/>
      <c r="I503" s="121">
        <v>0</v>
      </c>
      <c r="J503" s="121"/>
      <c r="K503" s="121">
        <f t="shared" si="70"/>
        <v>0.51</v>
      </c>
      <c r="L503" s="121"/>
      <c r="M503" s="121">
        <v>0</v>
      </c>
      <c r="N503" s="102"/>
    </row>
    <row r="504" spans="1:14" s="95" customFormat="1" ht="12" x14ac:dyDescent="0.2">
      <c r="A504" s="112"/>
      <c r="B504" s="115"/>
      <c r="C504" s="112">
        <v>55032</v>
      </c>
      <c r="D504" s="113" t="s">
        <v>180</v>
      </c>
      <c r="E504" s="121">
        <v>0.3</v>
      </c>
      <c r="F504" s="121"/>
      <c r="G504" s="121">
        <v>0</v>
      </c>
      <c r="H504" s="121"/>
      <c r="I504" s="121">
        <v>0.5</v>
      </c>
      <c r="J504" s="121"/>
      <c r="K504" s="121">
        <f t="shared" si="70"/>
        <v>0.8</v>
      </c>
      <c r="L504" s="121"/>
      <c r="M504" s="121">
        <v>0</v>
      </c>
      <c r="N504" s="102"/>
    </row>
    <row r="505" spans="1:14" s="95" customFormat="1" ht="24" x14ac:dyDescent="0.2">
      <c r="A505" s="112"/>
      <c r="B505" s="115"/>
      <c r="C505" s="112">
        <v>55034</v>
      </c>
      <c r="D505" s="113" t="s">
        <v>317</v>
      </c>
      <c r="E505" s="121">
        <v>0.3</v>
      </c>
      <c r="F505" s="121"/>
      <c r="G505" s="121">
        <v>0</v>
      </c>
      <c r="H505" s="121"/>
      <c r="I505" s="121">
        <v>0</v>
      </c>
      <c r="J505" s="121"/>
      <c r="K505" s="121">
        <f t="shared" si="70"/>
        <v>0.3</v>
      </c>
      <c r="L505" s="121"/>
      <c r="M505" s="121">
        <v>0</v>
      </c>
      <c r="N505" s="102"/>
    </row>
    <row r="506" spans="1:14" s="95" customFormat="1" ht="12" x14ac:dyDescent="0.2">
      <c r="A506" s="112"/>
      <c r="B506" s="115"/>
      <c r="C506" s="118" t="s">
        <v>126</v>
      </c>
      <c r="D506" s="119"/>
      <c r="E506" s="120">
        <f>SUM(E507:E513)</f>
        <v>1.3580000000000001</v>
      </c>
      <c r="F506" s="120"/>
      <c r="G506" s="120">
        <f t="shared" ref="G506:I506" si="71">SUM(G507:G513)</f>
        <v>0.57128205128205134</v>
      </c>
      <c r="H506" s="120"/>
      <c r="I506" s="120">
        <f t="shared" si="71"/>
        <v>7.6923076923076955E-2</v>
      </c>
      <c r="J506" s="120"/>
      <c r="K506" s="120">
        <f>SUM(E506:I506)</f>
        <v>2.0062051282051283</v>
      </c>
      <c r="L506" s="120"/>
      <c r="M506" s="120">
        <f>SUM(M507:M513)</f>
        <v>0</v>
      </c>
      <c r="N506" s="102"/>
    </row>
    <row r="507" spans="1:14" s="95" customFormat="1" ht="24" x14ac:dyDescent="0.2">
      <c r="A507" s="112"/>
      <c r="B507" s="115"/>
      <c r="C507" s="112">
        <v>52349</v>
      </c>
      <c r="D507" s="113" t="s">
        <v>318</v>
      </c>
      <c r="E507" s="121">
        <v>0</v>
      </c>
      <c r="F507" s="121"/>
      <c r="G507" s="121">
        <v>0.2</v>
      </c>
      <c r="H507" s="121"/>
      <c r="I507" s="121">
        <v>0</v>
      </c>
      <c r="J507" s="121"/>
      <c r="K507" s="121">
        <f t="shared" ref="K507:K513" si="72">SUM(E507:I507)</f>
        <v>0.2</v>
      </c>
      <c r="L507" s="121"/>
      <c r="M507" s="121">
        <v>0</v>
      </c>
      <c r="N507" s="102"/>
    </row>
    <row r="508" spans="1:14" s="95" customFormat="1" ht="24" x14ac:dyDescent="0.2">
      <c r="A508" s="112"/>
      <c r="B508" s="115"/>
      <c r="C508" s="112">
        <v>53148</v>
      </c>
      <c r="D508" s="113" t="s">
        <v>246</v>
      </c>
      <c r="E508" s="121">
        <v>1.7999999999999999E-2</v>
      </c>
      <c r="F508" s="121"/>
      <c r="G508" s="121">
        <v>0</v>
      </c>
      <c r="H508" s="121"/>
      <c r="I508" s="121">
        <v>0</v>
      </c>
      <c r="J508" s="121"/>
      <c r="K508" s="121">
        <f t="shared" si="72"/>
        <v>1.7999999999999999E-2</v>
      </c>
      <c r="L508" s="121"/>
      <c r="M508" s="121">
        <v>0</v>
      </c>
      <c r="N508" s="102"/>
    </row>
    <row r="509" spans="1:14" s="95" customFormat="1" ht="24" x14ac:dyDescent="0.2">
      <c r="A509" s="112"/>
      <c r="B509" s="115"/>
      <c r="C509" s="112">
        <v>54447</v>
      </c>
      <c r="D509" s="113" t="s">
        <v>319</v>
      </c>
      <c r="E509" s="121">
        <v>1.04</v>
      </c>
      <c r="F509" s="121"/>
      <c r="G509" s="121">
        <v>0.32</v>
      </c>
      <c r="H509" s="121"/>
      <c r="I509" s="121">
        <v>0</v>
      </c>
      <c r="J509" s="121"/>
      <c r="K509" s="121">
        <f t="shared" si="72"/>
        <v>1.36</v>
      </c>
      <c r="L509" s="121"/>
      <c r="M509" s="121">
        <v>0</v>
      </c>
      <c r="N509" s="102"/>
    </row>
    <row r="510" spans="1:14" s="95" customFormat="1" ht="36" x14ac:dyDescent="0.2">
      <c r="A510" s="112"/>
      <c r="B510" s="115"/>
      <c r="C510" s="112">
        <v>55028</v>
      </c>
      <c r="D510" s="113" t="s">
        <v>320</v>
      </c>
      <c r="E510" s="121">
        <v>0.3</v>
      </c>
      <c r="F510" s="121"/>
      <c r="G510" s="121">
        <v>0</v>
      </c>
      <c r="H510" s="121"/>
      <c r="I510" s="121">
        <v>0</v>
      </c>
      <c r="J510" s="121"/>
      <c r="K510" s="121">
        <f t="shared" si="72"/>
        <v>0.3</v>
      </c>
      <c r="L510" s="121"/>
      <c r="M510" s="121">
        <v>0</v>
      </c>
      <c r="N510" s="102"/>
    </row>
    <row r="511" spans="1:14" s="95" customFormat="1" ht="36" x14ac:dyDescent="0.2">
      <c r="A511" s="112"/>
      <c r="B511" s="115"/>
      <c r="C511" s="112">
        <v>55064</v>
      </c>
      <c r="D511" s="113" t="s">
        <v>480</v>
      </c>
      <c r="E511" s="121">
        <v>0</v>
      </c>
      <c r="F511" s="121"/>
      <c r="G511" s="121">
        <v>5.1282051282051308E-2</v>
      </c>
      <c r="H511" s="121"/>
      <c r="I511" s="121">
        <v>0</v>
      </c>
      <c r="J511" s="121"/>
      <c r="K511" s="121">
        <f>SUM(E511:I511)</f>
        <v>5.1282051282051308E-2</v>
      </c>
      <c r="L511" s="121"/>
      <c r="M511" s="121">
        <v>0</v>
      </c>
      <c r="N511" s="102"/>
    </row>
    <row r="512" spans="1:14" s="95" customFormat="1" ht="36" x14ac:dyDescent="0.2">
      <c r="A512" s="112"/>
      <c r="B512" s="115"/>
      <c r="C512" s="112">
        <v>55064</v>
      </c>
      <c r="D512" s="113" t="s">
        <v>492</v>
      </c>
      <c r="E512" s="121">
        <v>0</v>
      </c>
      <c r="F512" s="121"/>
      <c r="G512" s="121">
        <v>0</v>
      </c>
      <c r="H512" s="121"/>
      <c r="I512" s="121">
        <v>5.1282051282051308E-2</v>
      </c>
      <c r="J512" s="121"/>
      <c r="K512" s="121">
        <f t="shared" si="72"/>
        <v>5.1282051282051308E-2</v>
      </c>
      <c r="L512" s="121"/>
      <c r="M512" s="121">
        <v>0</v>
      </c>
      <c r="N512" s="102"/>
    </row>
    <row r="513" spans="1:14" s="95" customFormat="1" ht="36" x14ac:dyDescent="0.2">
      <c r="A513" s="112"/>
      <c r="B513" s="115"/>
      <c r="C513" s="112">
        <v>55064</v>
      </c>
      <c r="D513" s="113" t="s">
        <v>482</v>
      </c>
      <c r="E513" s="121">
        <v>0</v>
      </c>
      <c r="F513" s="121"/>
      <c r="G513" s="121">
        <v>0</v>
      </c>
      <c r="H513" s="121"/>
      <c r="I513" s="121">
        <v>2.564102564102564E-2</v>
      </c>
      <c r="J513" s="121"/>
      <c r="K513" s="121">
        <f t="shared" si="72"/>
        <v>2.564102564102564E-2</v>
      </c>
      <c r="L513" s="121"/>
      <c r="M513" s="121">
        <v>0</v>
      </c>
      <c r="N513" s="102"/>
    </row>
    <row r="514" spans="1:14" s="95" customFormat="1" ht="12" x14ac:dyDescent="0.2">
      <c r="A514" s="114"/>
      <c r="B514" s="118" t="s">
        <v>118</v>
      </c>
      <c r="C514" s="118"/>
      <c r="D514" s="119"/>
      <c r="E514" s="120">
        <f>E515+E522+E526+E529+E540+E544+E552+E554+E556+E561+E566</f>
        <v>12.189812086369772</v>
      </c>
      <c r="F514" s="120"/>
      <c r="G514" s="120">
        <f t="shared" ref="G514:M514" si="73">G515+G522+G526+G529+G540+G544+G552+G554+G556+G561+G566</f>
        <v>1.8186855641025641</v>
      </c>
      <c r="H514" s="120"/>
      <c r="I514" s="120">
        <f t="shared" si="73"/>
        <v>3.7590739948448046</v>
      </c>
      <c r="J514" s="120"/>
      <c r="K514" s="120">
        <f>SUM(E514:I514)</f>
        <v>17.76757164531714</v>
      </c>
      <c r="L514" s="120"/>
      <c r="M514" s="120">
        <f t="shared" si="73"/>
        <v>3.1060482456140353</v>
      </c>
      <c r="N514" s="102"/>
    </row>
    <row r="515" spans="1:14" s="95" customFormat="1" ht="12" x14ac:dyDescent="0.2">
      <c r="A515" s="114"/>
      <c r="B515" s="118"/>
      <c r="C515" s="118" t="s">
        <v>137</v>
      </c>
      <c r="D515" s="119"/>
      <c r="E515" s="120">
        <f>SUM(E516:E521)</f>
        <v>1.2566660000000001</v>
      </c>
      <c r="F515" s="120"/>
      <c r="G515" s="120">
        <f t="shared" ref="G515:I515" si="74">SUM(G516:G521)</f>
        <v>0.66333299999999995</v>
      </c>
      <c r="H515" s="120"/>
      <c r="I515" s="120">
        <f t="shared" si="74"/>
        <v>0.92900000000000005</v>
      </c>
      <c r="J515" s="120"/>
      <c r="K515" s="120">
        <f>SUM(E515:I515)</f>
        <v>2.8489990000000001</v>
      </c>
      <c r="L515" s="120"/>
      <c r="M515" s="120">
        <f t="shared" ref="M515" si="75">SUM(M516:M521)</f>
        <v>0.09</v>
      </c>
      <c r="N515" s="102"/>
    </row>
    <row r="516" spans="1:14" s="95" customFormat="1" ht="12" x14ac:dyDescent="0.2">
      <c r="A516" s="112"/>
      <c r="B516" s="115"/>
      <c r="C516" s="112">
        <v>52022</v>
      </c>
      <c r="D516" s="113" t="s">
        <v>181</v>
      </c>
      <c r="E516" s="121">
        <v>0</v>
      </c>
      <c r="F516" s="121"/>
      <c r="G516" s="121">
        <v>0</v>
      </c>
      <c r="H516" s="121"/>
      <c r="I516" s="121">
        <v>0.8</v>
      </c>
      <c r="J516" s="121"/>
      <c r="K516" s="121">
        <f>SUM(E516:I516)</f>
        <v>0.8</v>
      </c>
      <c r="L516" s="121"/>
      <c r="M516" s="121">
        <v>0</v>
      </c>
      <c r="N516" s="102"/>
    </row>
    <row r="517" spans="1:14" s="95" customFormat="1" ht="24" x14ac:dyDescent="0.2">
      <c r="A517" s="112"/>
      <c r="B517" s="115"/>
      <c r="C517" s="112">
        <v>53263</v>
      </c>
      <c r="D517" s="113" t="s">
        <v>247</v>
      </c>
      <c r="E517" s="121">
        <v>0</v>
      </c>
      <c r="F517" s="121"/>
      <c r="G517" s="121">
        <v>0</v>
      </c>
      <c r="H517" s="121"/>
      <c r="I517" s="121">
        <v>2.5000000000000001E-2</v>
      </c>
      <c r="J517" s="121"/>
      <c r="K517" s="121">
        <f t="shared" ref="K517:K565" si="76">SUM(E517:I517)</f>
        <v>2.5000000000000001E-2</v>
      </c>
      <c r="L517" s="121"/>
      <c r="M517" s="121">
        <v>0</v>
      </c>
      <c r="N517" s="102"/>
    </row>
    <row r="518" spans="1:14" s="95" customFormat="1" ht="12" x14ac:dyDescent="0.2">
      <c r="A518" s="112"/>
      <c r="B518" s="115"/>
      <c r="C518" s="112">
        <v>55056</v>
      </c>
      <c r="D518" s="113" t="s">
        <v>462</v>
      </c>
      <c r="E518" s="121">
        <v>6.6666000000000003E-2</v>
      </c>
      <c r="F518" s="121"/>
      <c r="G518" s="121">
        <v>0</v>
      </c>
      <c r="H518" s="121"/>
      <c r="I518" s="121">
        <v>0</v>
      </c>
      <c r="J518" s="121"/>
      <c r="K518" s="121">
        <f t="shared" si="76"/>
        <v>6.6666000000000003E-2</v>
      </c>
      <c r="L518" s="121"/>
      <c r="M518" s="121">
        <v>0</v>
      </c>
      <c r="N518" s="102"/>
    </row>
    <row r="519" spans="1:14" s="95" customFormat="1" ht="24" x14ac:dyDescent="0.2">
      <c r="A519" s="112"/>
      <c r="B519" s="115"/>
      <c r="C519" s="112">
        <v>55113</v>
      </c>
      <c r="D519" s="113" t="s">
        <v>279</v>
      </c>
      <c r="E519" s="121">
        <v>0.09</v>
      </c>
      <c r="F519" s="121"/>
      <c r="G519" s="121">
        <v>6.3333E-2</v>
      </c>
      <c r="H519" s="121"/>
      <c r="I519" s="121">
        <v>0.104</v>
      </c>
      <c r="J519" s="121"/>
      <c r="K519" s="121">
        <f t="shared" si="76"/>
        <v>0.25733299999999998</v>
      </c>
      <c r="L519" s="121"/>
      <c r="M519" s="121">
        <v>0.09</v>
      </c>
      <c r="N519" s="102"/>
    </row>
    <row r="520" spans="1:14" s="95" customFormat="1" ht="12" x14ac:dyDescent="0.2">
      <c r="A520" s="112"/>
      <c r="B520" s="115"/>
      <c r="C520" s="112">
        <v>55218</v>
      </c>
      <c r="D520" s="113" t="s">
        <v>182</v>
      </c>
      <c r="E520" s="121">
        <v>0.6</v>
      </c>
      <c r="F520" s="121"/>
      <c r="G520" s="121">
        <v>0</v>
      </c>
      <c r="H520" s="121"/>
      <c r="I520" s="121">
        <v>0</v>
      </c>
      <c r="J520" s="121"/>
      <c r="K520" s="121">
        <f t="shared" si="76"/>
        <v>0.6</v>
      </c>
      <c r="L520" s="121"/>
      <c r="M520" s="121">
        <v>0</v>
      </c>
      <c r="N520" s="102"/>
    </row>
    <row r="521" spans="1:14" s="95" customFormat="1" ht="36" x14ac:dyDescent="0.2">
      <c r="A521" s="112"/>
      <c r="B521" s="115"/>
      <c r="C521" s="112">
        <v>55219</v>
      </c>
      <c r="D521" s="113" t="s">
        <v>321</v>
      </c>
      <c r="E521" s="121">
        <v>0.5</v>
      </c>
      <c r="F521" s="121"/>
      <c r="G521" s="121">
        <v>0.6</v>
      </c>
      <c r="H521" s="121"/>
      <c r="I521" s="121">
        <v>0</v>
      </c>
      <c r="J521" s="121"/>
      <c r="K521" s="121">
        <f t="shared" si="76"/>
        <v>1.1000000000000001</v>
      </c>
      <c r="L521" s="121"/>
      <c r="M521" s="121">
        <v>0</v>
      </c>
      <c r="N521" s="102"/>
    </row>
    <row r="522" spans="1:14" s="95" customFormat="1" ht="12" x14ac:dyDescent="0.2">
      <c r="A522" s="112"/>
      <c r="B522" s="115"/>
      <c r="C522" s="118" t="s">
        <v>112</v>
      </c>
      <c r="D522" s="119"/>
      <c r="E522" s="120">
        <f>SUM(E523:E525)</f>
        <v>0.55000000000000004</v>
      </c>
      <c r="F522" s="120"/>
      <c r="G522" s="120">
        <f t="shared" ref="G522:I522" si="77">SUM(G523:G525)</f>
        <v>0</v>
      </c>
      <c r="H522" s="120"/>
      <c r="I522" s="120">
        <f t="shared" si="77"/>
        <v>0.72222200000000003</v>
      </c>
      <c r="J522" s="120"/>
      <c r="K522" s="120">
        <f>SUM(E522:I522)</f>
        <v>1.2722220000000002</v>
      </c>
      <c r="L522" s="120"/>
      <c r="M522" s="120">
        <f>SUM(M523:M525)</f>
        <v>0.5</v>
      </c>
      <c r="N522" s="102"/>
    </row>
    <row r="523" spans="1:14" s="95" customFormat="1" ht="36" x14ac:dyDescent="0.2">
      <c r="A523" s="112"/>
      <c r="B523" s="115"/>
      <c r="C523" s="112">
        <v>54234</v>
      </c>
      <c r="D523" s="113" t="s">
        <v>274</v>
      </c>
      <c r="E523" s="121">
        <v>0</v>
      </c>
      <c r="F523" s="121"/>
      <c r="G523" s="121">
        <v>0</v>
      </c>
      <c r="H523" s="121"/>
      <c r="I523" s="121">
        <v>0.222222</v>
      </c>
      <c r="J523" s="121"/>
      <c r="K523" s="121">
        <f t="shared" ref="K523:K525" si="78">SUM(E523:I523)</f>
        <v>0.222222</v>
      </c>
      <c r="L523" s="121"/>
      <c r="M523" s="121">
        <v>0</v>
      </c>
      <c r="N523" s="102"/>
    </row>
    <row r="524" spans="1:14" s="95" customFormat="1" ht="24" x14ac:dyDescent="0.2">
      <c r="A524" s="112"/>
      <c r="B524" s="115"/>
      <c r="C524" s="112">
        <v>55047</v>
      </c>
      <c r="D524" s="113" t="s">
        <v>322</v>
      </c>
      <c r="E524" s="121">
        <v>0.05</v>
      </c>
      <c r="F524" s="121"/>
      <c r="G524" s="121">
        <v>0</v>
      </c>
      <c r="H524" s="121"/>
      <c r="I524" s="121">
        <v>0.5</v>
      </c>
      <c r="J524" s="121"/>
      <c r="K524" s="121">
        <f t="shared" si="78"/>
        <v>0.55000000000000004</v>
      </c>
      <c r="L524" s="121"/>
      <c r="M524" s="121">
        <v>0</v>
      </c>
      <c r="N524" s="102"/>
    </row>
    <row r="525" spans="1:14" s="95" customFormat="1" ht="12" x14ac:dyDescent="0.2">
      <c r="A525" s="112"/>
      <c r="B525" s="115"/>
      <c r="C525" s="112">
        <v>55047</v>
      </c>
      <c r="D525" s="113" t="s">
        <v>183</v>
      </c>
      <c r="E525" s="121">
        <v>0.5</v>
      </c>
      <c r="F525" s="121"/>
      <c r="G525" s="121">
        <v>0</v>
      </c>
      <c r="H525" s="121"/>
      <c r="I525" s="121">
        <v>0</v>
      </c>
      <c r="J525" s="121"/>
      <c r="K525" s="121">
        <f t="shared" si="78"/>
        <v>0.5</v>
      </c>
      <c r="L525" s="121"/>
      <c r="M525" s="121">
        <v>0.5</v>
      </c>
      <c r="N525" s="102"/>
    </row>
    <row r="526" spans="1:14" s="95" customFormat="1" ht="12" x14ac:dyDescent="0.2">
      <c r="A526" s="114"/>
      <c r="B526" s="118"/>
      <c r="C526" s="118" t="s">
        <v>113</v>
      </c>
      <c r="D526" s="119"/>
      <c r="E526" s="120">
        <f>SUM(E527:E528)</f>
        <v>0</v>
      </c>
      <c r="F526" s="120"/>
      <c r="G526" s="120">
        <f>SUM(G527:G528)</f>
        <v>0</v>
      </c>
      <c r="H526" s="120"/>
      <c r="I526" s="120">
        <f>SUM(I527:I528)</f>
        <v>0.851297338974359</v>
      </c>
      <c r="J526" s="120"/>
      <c r="K526" s="120">
        <f>SUM(E526:I526)</f>
        <v>0.851297338974359</v>
      </c>
      <c r="L526" s="120"/>
      <c r="M526" s="120">
        <f>SUM(M527:M528)</f>
        <v>0</v>
      </c>
      <c r="N526" s="102"/>
    </row>
    <row r="527" spans="1:14" s="95" customFormat="1" ht="48" x14ac:dyDescent="0.2">
      <c r="A527" s="112"/>
      <c r="B527" s="115"/>
      <c r="C527" s="112">
        <v>52041</v>
      </c>
      <c r="D527" s="113" t="s">
        <v>477</v>
      </c>
      <c r="E527" s="121">
        <v>0</v>
      </c>
      <c r="F527" s="121"/>
      <c r="G527" s="121">
        <v>0</v>
      </c>
      <c r="H527" s="121"/>
      <c r="I527" s="121">
        <v>1.2973389743589729E-3</v>
      </c>
      <c r="J527" s="121"/>
      <c r="K527" s="121">
        <f t="shared" si="76"/>
        <v>1.2973389743589729E-3</v>
      </c>
      <c r="L527" s="121"/>
      <c r="M527" s="121">
        <v>0</v>
      </c>
      <c r="N527" s="102"/>
    </row>
    <row r="528" spans="1:14" s="95" customFormat="1" ht="12" x14ac:dyDescent="0.2">
      <c r="A528" s="112"/>
      <c r="B528" s="115"/>
      <c r="C528" s="112">
        <v>54021</v>
      </c>
      <c r="D528" s="113" t="s">
        <v>184</v>
      </c>
      <c r="E528" s="121">
        <v>0</v>
      </c>
      <c r="F528" s="121"/>
      <c r="G528" s="121">
        <v>0</v>
      </c>
      <c r="H528" s="121"/>
      <c r="I528" s="121">
        <v>0.85</v>
      </c>
      <c r="J528" s="121"/>
      <c r="K528" s="121">
        <f t="shared" si="76"/>
        <v>0.85</v>
      </c>
      <c r="L528" s="121"/>
      <c r="M528" s="121">
        <v>0</v>
      </c>
      <c r="N528" s="102"/>
    </row>
    <row r="529" spans="1:14" s="95" customFormat="1" ht="12" x14ac:dyDescent="0.2">
      <c r="A529" s="114"/>
      <c r="B529" s="118"/>
      <c r="C529" s="118" t="s">
        <v>114</v>
      </c>
      <c r="D529" s="119"/>
      <c r="E529" s="120">
        <f>SUM(E530:E539)</f>
        <v>3.151364035087719</v>
      </c>
      <c r="F529" s="120"/>
      <c r="G529" s="120">
        <f t="shared" ref="G529:I529" si="79">SUM(G530:G539)</f>
        <v>0.26250000000000001</v>
      </c>
      <c r="H529" s="120"/>
      <c r="I529" s="120">
        <f t="shared" si="79"/>
        <v>0.25</v>
      </c>
      <c r="J529" s="120"/>
      <c r="K529" s="120">
        <f>SUM(E529:I529)</f>
        <v>3.6638640350877192</v>
      </c>
      <c r="L529" s="120"/>
      <c r="M529" s="120">
        <f>SUM(M530:M539)</f>
        <v>1.1084166666666668</v>
      </c>
      <c r="N529" s="102"/>
    </row>
    <row r="530" spans="1:14" s="95" customFormat="1" ht="36" x14ac:dyDescent="0.2">
      <c r="A530" s="112"/>
      <c r="B530" s="115"/>
      <c r="C530" s="112">
        <v>37909</v>
      </c>
      <c r="D530" s="113" t="s">
        <v>250</v>
      </c>
      <c r="E530" s="121">
        <v>0</v>
      </c>
      <c r="F530" s="121"/>
      <c r="G530" s="121">
        <v>6.2500000000000014E-2</v>
      </c>
      <c r="H530" s="121"/>
      <c r="I530" s="121">
        <v>0</v>
      </c>
      <c r="J530" s="121"/>
      <c r="K530" s="121">
        <f t="shared" si="76"/>
        <v>6.2500000000000014E-2</v>
      </c>
      <c r="L530" s="121"/>
      <c r="M530" s="121">
        <v>6.2500000000000014E-2</v>
      </c>
      <c r="N530" s="102"/>
    </row>
    <row r="531" spans="1:14" s="95" customFormat="1" ht="24" x14ac:dyDescent="0.2">
      <c r="A531" s="112"/>
      <c r="B531" s="115"/>
      <c r="C531" s="112">
        <v>37909</v>
      </c>
      <c r="D531" s="113" t="s">
        <v>248</v>
      </c>
      <c r="E531" s="121">
        <v>0.18286433333333327</v>
      </c>
      <c r="F531" s="121"/>
      <c r="G531" s="121">
        <v>0</v>
      </c>
      <c r="H531" s="121"/>
      <c r="I531" s="121">
        <v>0</v>
      </c>
      <c r="J531" s="121"/>
      <c r="K531" s="121">
        <f t="shared" si="76"/>
        <v>0.18286433333333327</v>
      </c>
      <c r="L531" s="121"/>
      <c r="M531" s="121">
        <v>0.18286433333333327</v>
      </c>
      <c r="N531" s="102"/>
    </row>
    <row r="532" spans="1:14" s="95" customFormat="1" ht="24" x14ac:dyDescent="0.2">
      <c r="A532" s="112"/>
      <c r="B532" s="115"/>
      <c r="C532" s="112">
        <v>46920</v>
      </c>
      <c r="D532" s="113" t="s">
        <v>249</v>
      </c>
      <c r="E532" s="121">
        <v>6.3052333333333349E-2</v>
      </c>
      <c r="F532" s="121"/>
      <c r="G532" s="121">
        <v>0</v>
      </c>
      <c r="H532" s="121"/>
      <c r="I532" s="121">
        <v>0</v>
      </c>
      <c r="J532" s="121"/>
      <c r="K532" s="121">
        <f t="shared" si="76"/>
        <v>6.3052333333333349E-2</v>
      </c>
      <c r="L532" s="121"/>
      <c r="M532" s="121">
        <v>6.3052333333333349E-2</v>
      </c>
      <c r="N532" s="102"/>
    </row>
    <row r="533" spans="1:14" s="95" customFormat="1" ht="24" x14ac:dyDescent="0.2">
      <c r="A533" s="112"/>
      <c r="B533" s="115"/>
      <c r="C533" s="112">
        <v>51411</v>
      </c>
      <c r="D533" s="113" t="s">
        <v>323</v>
      </c>
      <c r="E533" s="121">
        <v>0.25</v>
      </c>
      <c r="F533" s="121"/>
      <c r="G533" s="121">
        <v>0</v>
      </c>
      <c r="H533" s="121"/>
      <c r="I533" s="121">
        <v>0</v>
      </c>
      <c r="J533" s="121"/>
      <c r="K533" s="121">
        <f t="shared" si="76"/>
        <v>0.25</v>
      </c>
      <c r="L533" s="121"/>
      <c r="M533" s="121">
        <v>0</v>
      </c>
      <c r="N533" s="102"/>
    </row>
    <row r="534" spans="1:14" s="95" customFormat="1" ht="24" x14ac:dyDescent="0.2">
      <c r="A534" s="112"/>
      <c r="B534" s="115"/>
      <c r="C534" s="112">
        <v>54122</v>
      </c>
      <c r="D534" s="113" t="s">
        <v>261</v>
      </c>
      <c r="E534" s="121">
        <v>0</v>
      </c>
      <c r="F534" s="121"/>
      <c r="G534" s="121">
        <v>0</v>
      </c>
      <c r="H534" s="121"/>
      <c r="I534" s="121">
        <v>0.25</v>
      </c>
      <c r="J534" s="121"/>
      <c r="K534" s="121">
        <f t="shared" si="76"/>
        <v>0.25</v>
      </c>
      <c r="L534" s="121"/>
      <c r="M534" s="121">
        <v>0</v>
      </c>
      <c r="N534" s="102"/>
    </row>
    <row r="535" spans="1:14" s="95" customFormat="1" ht="36" x14ac:dyDescent="0.2">
      <c r="A535" s="112"/>
      <c r="B535" s="115"/>
      <c r="C535" s="112">
        <v>54391</v>
      </c>
      <c r="D535" s="113" t="s">
        <v>478</v>
      </c>
      <c r="E535" s="121">
        <v>3.9473684210526317E-3</v>
      </c>
      <c r="F535" s="121"/>
      <c r="G535" s="121">
        <v>0</v>
      </c>
      <c r="H535" s="121"/>
      <c r="I535" s="121">
        <v>0</v>
      </c>
      <c r="J535" s="121"/>
      <c r="K535" s="121">
        <f t="shared" si="76"/>
        <v>3.9473684210526317E-3</v>
      </c>
      <c r="L535" s="121"/>
      <c r="M535" s="121">
        <v>0</v>
      </c>
      <c r="N535" s="102"/>
    </row>
    <row r="536" spans="1:14" s="95" customFormat="1" ht="24" x14ac:dyDescent="0.2">
      <c r="A536" s="112"/>
      <c r="B536" s="115"/>
      <c r="C536" s="112">
        <v>55058</v>
      </c>
      <c r="D536" s="113" t="s">
        <v>280</v>
      </c>
      <c r="E536" s="121">
        <v>0.27650000000000002</v>
      </c>
      <c r="F536" s="121"/>
      <c r="G536" s="121">
        <v>0</v>
      </c>
      <c r="H536" s="121"/>
      <c r="I536" s="121">
        <v>0</v>
      </c>
      <c r="J536" s="121"/>
      <c r="K536" s="121">
        <f t="shared" si="76"/>
        <v>0.27650000000000002</v>
      </c>
      <c r="L536" s="121"/>
      <c r="M536" s="121">
        <v>0</v>
      </c>
      <c r="N536" s="102"/>
    </row>
    <row r="537" spans="1:14" s="95" customFormat="1" ht="24" x14ac:dyDescent="0.2">
      <c r="A537" s="112"/>
      <c r="B537" s="115"/>
      <c r="C537" s="112">
        <v>55061</v>
      </c>
      <c r="D537" s="113" t="s">
        <v>311</v>
      </c>
      <c r="E537" s="121">
        <v>0.6</v>
      </c>
      <c r="F537" s="121"/>
      <c r="G537" s="121">
        <v>0.2</v>
      </c>
      <c r="H537" s="121"/>
      <c r="I537" s="121">
        <v>0</v>
      </c>
      <c r="J537" s="121"/>
      <c r="K537" s="121">
        <f t="shared" si="76"/>
        <v>0.8</v>
      </c>
      <c r="L537" s="121"/>
      <c r="M537" s="121">
        <v>0.8</v>
      </c>
      <c r="N537" s="102"/>
    </row>
    <row r="538" spans="1:14" s="95" customFormat="1" ht="24" x14ac:dyDescent="0.2">
      <c r="A538" s="112"/>
      <c r="B538" s="115"/>
      <c r="C538" s="112">
        <v>55122</v>
      </c>
      <c r="D538" s="113" t="s">
        <v>262</v>
      </c>
      <c r="E538" s="121">
        <v>7.5000000000000011E-2</v>
      </c>
      <c r="F538" s="121"/>
      <c r="G538" s="121">
        <v>0</v>
      </c>
      <c r="H538" s="121"/>
      <c r="I538" s="121">
        <v>0</v>
      </c>
      <c r="J538" s="121"/>
      <c r="K538" s="121">
        <f t="shared" si="76"/>
        <v>7.5000000000000011E-2</v>
      </c>
      <c r="L538" s="121"/>
      <c r="M538" s="121">
        <v>0</v>
      </c>
      <c r="N538" s="102"/>
    </row>
    <row r="539" spans="1:14" s="95" customFormat="1" ht="24" x14ac:dyDescent="0.2">
      <c r="A539" s="112"/>
      <c r="B539" s="115"/>
      <c r="C539" s="112">
        <v>55209</v>
      </c>
      <c r="D539" s="113" t="s">
        <v>324</v>
      </c>
      <c r="E539" s="121">
        <v>1.7</v>
      </c>
      <c r="F539" s="121"/>
      <c r="G539" s="121">
        <v>0</v>
      </c>
      <c r="H539" s="121"/>
      <c r="I539" s="121">
        <v>0</v>
      </c>
      <c r="J539" s="121"/>
      <c r="K539" s="121">
        <f t="shared" si="76"/>
        <v>1.7</v>
      </c>
      <c r="L539" s="121"/>
      <c r="M539" s="121">
        <v>0</v>
      </c>
      <c r="N539" s="102"/>
    </row>
    <row r="540" spans="1:14" s="95" customFormat="1" ht="12" x14ac:dyDescent="0.2">
      <c r="A540" s="114"/>
      <c r="B540" s="118"/>
      <c r="C540" s="118" t="s">
        <v>127</v>
      </c>
      <c r="D540" s="119"/>
      <c r="E540" s="120">
        <f>SUM(E541:E543)</f>
        <v>0.65</v>
      </c>
      <c r="F540" s="120"/>
      <c r="G540" s="120">
        <f>SUM(G541:G543)</f>
        <v>0</v>
      </c>
      <c r="H540" s="120"/>
      <c r="I540" s="120">
        <f>SUM(I541:I543)</f>
        <v>0.37763157894736843</v>
      </c>
      <c r="J540" s="120"/>
      <c r="K540" s="120">
        <f>SUM(E540:I540)</f>
        <v>1.0276315789473685</v>
      </c>
      <c r="L540" s="120"/>
      <c r="M540" s="120">
        <f>SUM(M541:M543)</f>
        <v>1.0276315789473685</v>
      </c>
      <c r="N540" s="102"/>
    </row>
    <row r="541" spans="1:14" s="95" customFormat="1" ht="36" x14ac:dyDescent="0.2">
      <c r="A541" s="112"/>
      <c r="B541" s="115"/>
      <c r="C541" s="112">
        <v>54079</v>
      </c>
      <c r="D541" s="113" t="s">
        <v>252</v>
      </c>
      <c r="E541" s="121">
        <v>0</v>
      </c>
      <c r="F541" s="121"/>
      <c r="G541" s="121">
        <v>0</v>
      </c>
      <c r="H541" s="121"/>
      <c r="I541" s="121">
        <v>5.2631578947368446E-2</v>
      </c>
      <c r="J541" s="121"/>
      <c r="K541" s="121">
        <f t="shared" si="76"/>
        <v>5.2631578947368446E-2</v>
      </c>
      <c r="L541" s="121"/>
      <c r="M541" s="121">
        <v>5.2631578947368446E-2</v>
      </c>
      <c r="N541" s="102"/>
    </row>
    <row r="542" spans="1:14" s="95" customFormat="1" ht="24" x14ac:dyDescent="0.2">
      <c r="A542" s="112"/>
      <c r="B542" s="115"/>
      <c r="C542" s="112">
        <v>54368</v>
      </c>
      <c r="D542" s="113" t="s">
        <v>325</v>
      </c>
      <c r="E542" s="121">
        <v>0</v>
      </c>
      <c r="F542" s="121"/>
      <c r="G542" s="121">
        <v>0</v>
      </c>
      <c r="H542" s="121"/>
      <c r="I542" s="121">
        <v>0.32500000000000001</v>
      </c>
      <c r="J542" s="121"/>
      <c r="K542" s="121">
        <f t="shared" si="76"/>
        <v>0.32500000000000001</v>
      </c>
      <c r="L542" s="121"/>
      <c r="M542" s="121">
        <v>0.32500000000000001</v>
      </c>
      <c r="N542" s="102"/>
    </row>
    <row r="543" spans="1:14" s="95" customFormat="1" ht="24" x14ac:dyDescent="0.2">
      <c r="A543" s="112"/>
      <c r="B543" s="115"/>
      <c r="C543" s="112">
        <v>55305</v>
      </c>
      <c r="D543" s="113" t="s">
        <v>326</v>
      </c>
      <c r="E543" s="121">
        <v>0.65</v>
      </c>
      <c r="F543" s="121"/>
      <c r="G543" s="121">
        <v>0</v>
      </c>
      <c r="H543" s="121"/>
      <c r="I543" s="121">
        <v>0</v>
      </c>
      <c r="J543" s="121"/>
      <c r="K543" s="121">
        <f t="shared" si="76"/>
        <v>0.65</v>
      </c>
      <c r="L543" s="121"/>
      <c r="M543" s="121">
        <v>0.65</v>
      </c>
      <c r="N543" s="102"/>
    </row>
    <row r="544" spans="1:14" s="95" customFormat="1" ht="12" x14ac:dyDescent="0.2">
      <c r="A544" s="114"/>
      <c r="B544" s="118"/>
      <c r="C544" s="118" t="s">
        <v>115</v>
      </c>
      <c r="D544" s="119"/>
      <c r="E544" s="120">
        <f>SUM(E545:E551)</f>
        <v>1.0875000000000001</v>
      </c>
      <c r="F544" s="120"/>
      <c r="G544" s="120">
        <f>SUM(G545:G551)</f>
        <v>0.70725000000000005</v>
      </c>
      <c r="H544" s="120"/>
      <c r="I544" s="120">
        <f>SUM(I545:I551)</f>
        <v>0.52800000000000002</v>
      </c>
      <c r="J544" s="120"/>
      <c r="K544" s="120">
        <f>SUM(E544:I544)</f>
        <v>2.3227500000000001</v>
      </c>
      <c r="L544" s="120"/>
      <c r="M544" s="120">
        <f>SUM(M545:M551)</f>
        <v>0.38</v>
      </c>
      <c r="N544" s="102"/>
    </row>
    <row r="545" spans="1:14" s="95" customFormat="1" ht="24" x14ac:dyDescent="0.2">
      <c r="A545" s="112"/>
      <c r="B545" s="115"/>
      <c r="C545" s="112">
        <v>45007</v>
      </c>
      <c r="D545" s="113" t="s">
        <v>327</v>
      </c>
      <c r="E545" s="121">
        <v>0.3</v>
      </c>
      <c r="F545" s="121"/>
      <c r="G545" s="121">
        <v>0</v>
      </c>
      <c r="H545" s="121"/>
      <c r="I545" s="121">
        <v>0</v>
      </c>
      <c r="J545" s="121"/>
      <c r="K545" s="121">
        <f t="shared" si="76"/>
        <v>0.3</v>
      </c>
      <c r="L545" s="121"/>
      <c r="M545" s="121">
        <v>0.3</v>
      </c>
      <c r="N545" s="102"/>
    </row>
    <row r="546" spans="1:14" s="95" customFormat="1" ht="24" x14ac:dyDescent="0.2">
      <c r="A546" s="112"/>
      <c r="B546" s="115"/>
      <c r="C546" s="112">
        <v>52011</v>
      </c>
      <c r="D546" s="113" t="s">
        <v>264</v>
      </c>
      <c r="E546" s="121">
        <v>0</v>
      </c>
      <c r="F546" s="121"/>
      <c r="G546" s="121">
        <v>8.7999999999999995E-2</v>
      </c>
      <c r="H546" s="121"/>
      <c r="I546" s="121">
        <v>0</v>
      </c>
      <c r="J546" s="121"/>
      <c r="K546" s="121">
        <f t="shared" si="76"/>
        <v>8.7999999999999995E-2</v>
      </c>
      <c r="L546" s="121"/>
      <c r="M546" s="121">
        <v>0</v>
      </c>
      <c r="N546" s="102"/>
    </row>
    <row r="547" spans="1:14" s="95" customFormat="1" ht="36" x14ac:dyDescent="0.2">
      <c r="A547" s="112"/>
      <c r="B547" s="115"/>
      <c r="C547" s="112">
        <v>53177</v>
      </c>
      <c r="D547" s="113" t="s">
        <v>265</v>
      </c>
      <c r="E547" s="121">
        <v>0</v>
      </c>
      <c r="F547" s="121"/>
      <c r="G547" s="121">
        <v>0.08</v>
      </c>
      <c r="H547" s="121"/>
      <c r="I547" s="121">
        <v>0</v>
      </c>
      <c r="J547" s="121"/>
      <c r="K547" s="121">
        <f t="shared" si="76"/>
        <v>0.08</v>
      </c>
      <c r="L547" s="121"/>
      <c r="M547" s="121">
        <v>0</v>
      </c>
      <c r="N547" s="102"/>
    </row>
    <row r="548" spans="1:14" s="95" customFormat="1" ht="12" x14ac:dyDescent="0.2">
      <c r="A548" s="112"/>
      <c r="B548" s="115"/>
      <c r="C548" s="112">
        <v>54394</v>
      </c>
      <c r="D548" s="113" t="s">
        <v>185</v>
      </c>
      <c r="E548" s="121">
        <v>0.5</v>
      </c>
      <c r="F548" s="121"/>
      <c r="G548" s="121">
        <v>0</v>
      </c>
      <c r="H548" s="121"/>
      <c r="I548" s="121">
        <v>0</v>
      </c>
      <c r="J548" s="121"/>
      <c r="K548" s="121">
        <f t="shared" si="76"/>
        <v>0.5</v>
      </c>
      <c r="L548" s="121"/>
      <c r="M548" s="121">
        <v>0</v>
      </c>
      <c r="N548" s="102"/>
    </row>
    <row r="549" spans="1:14" s="95" customFormat="1" ht="24" x14ac:dyDescent="0.2">
      <c r="A549" s="112"/>
      <c r="B549" s="115"/>
      <c r="C549" s="112">
        <v>55004</v>
      </c>
      <c r="D549" s="113" t="s">
        <v>243</v>
      </c>
      <c r="E549" s="121">
        <v>7.4999999999999997E-3</v>
      </c>
      <c r="F549" s="121"/>
      <c r="G549" s="121">
        <v>1.125E-2</v>
      </c>
      <c r="H549" s="121"/>
      <c r="I549" s="121">
        <v>0</v>
      </c>
      <c r="J549" s="121"/>
      <c r="K549" s="121">
        <f t="shared" si="76"/>
        <v>1.8749999999999999E-2</v>
      </c>
      <c r="L549" s="121"/>
      <c r="M549" s="121">
        <v>0</v>
      </c>
      <c r="N549" s="102"/>
    </row>
    <row r="550" spans="1:14" s="95" customFormat="1" ht="24" x14ac:dyDescent="0.2">
      <c r="A550" s="112"/>
      <c r="B550" s="115"/>
      <c r="C550" s="112">
        <v>55044</v>
      </c>
      <c r="D550" s="113" t="s">
        <v>463</v>
      </c>
      <c r="E550" s="121">
        <v>0.2</v>
      </c>
      <c r="F550" s="121"/>
      <c r="G550" s="121">
        <v>0.52800000000000002</v>
      </c>
      <c r="H550" s="121"/>
      <c r="I550" s="121">
        <v>0.52800000000000002</v>
      </c>
      <c r="J550" s="121"/>
      <c r="K550" s="121">
        <f t="shared" si="76"/>
        <v>1.256</v>
      </c>
      <c r="L550" s="121"/>
      <c r="M550" s="121">
        <v>0</v>
      </c>
      <c r="N550" s="102"/>
    </row>
    <row r="551" spans="1:14" s="95" customFormat="1" ht="24" x14ac:dyDescent="0.2">
      <c r="A551" s="112"/>
      <c r="B551" s="115"/>
      <c r="C551" s="112">
        <v>55125</v>
      </c>
      <c r="D551" s="113" t="s">
        <v>288</v>
      </c>
      <c r="E551" s="121">
        <v>0.08</v>
      </c>
      <c r="F551" s="121"/>
      <c r="G551" s="121">
        <v>0</v>
      </c>
      <c r="H551" s="121"/>
      <c r="I551" s="121">
        <v>0</v>
      </c>
      <c r="J551" s="121"/>
      <c r="K551" s="121">
        <f t="shared" si="76"/>
        <v>0.08</v>
      </c>
      <c r="L551" s="121"/>
      <c r="M551" s="121">
        <v>0.08</v>
      </c>
      <c r="N551" s="102"/>
    </row>
    <row r="552" spans="1:14" s="95" customFormat="1" ht="12" x14ac:dyDescent="0.2">
      <c r="A552" s="114"/>
      <c r="B552" s="118"/>
      <c r="C552" s="118" t="s">
        <v>129</v>
      </c>
      <c r="D552" s="119"/>
      <c r="E552" s="120">
        <f>SUM(E553:E553)</f>
        <v>5.1282051282051308E-2</v>
      </c>
      <c r="F552" s="120"/>
      <c r="G552" s="120">
        <f>SUM(G553:G553)</f>
        <v>1.2820512820512827E-2</v>
      </c>
      <c r="H552" s="120"/>
      <c r="I552" s="120">
        <f>SUM(I553:I553)</f>
        <v>2.4000000000000011E-2</v>
      </c>
      <c r="J552" s="120"/>
      <c r="K552" s="120">
        <f>SUM(E552:I552)</f>
        <v>8.8102564102564146E-2</v>
      </c>
      <c r="L552" s="120"/>
      <c r="M552" s="120">
        <f>SUM(M553:M553)</f>
        <v>0</v>
      </c>
      <c r="N552" s="102"/>
    </row>
    <row r="553" spans="1:14" s="95" customFormat="1" ht="12" x14ac:dyDescent="0.2">
      <c r="A553" s="112"/>
      <c r="B553" s="115"/>
      <c r="C553" s="112">
        <v>54055</v>
      </c>
      <c r="D553" s="113" t="s">
        <v>151</v>
      </c>
      <c r="E553" s="121">
        <v>5.1282051282051308E-2</v>
      </c>
      <c r="F553" s="121"/>
      <c r="G553" s="121">
        <v>1.2820512820512827E-2</v>
      </c>
      <c r="H553" s="121"/>
      <c r="I553" s="121">
        <v>2.4000000000000011E-2</v>
      </c>
      <c r="J553" s="121"/>
      <c r="K553" s="121">
        <f t="shared" si="76"/>
        <v>8.8102564102564146E-2</v>
      </c>
      <c r="L553" s="121"/>
      <c r="M553" s="121">
        <v>0</v>
      </c>
      <c r="N553" s="102"/>
    </row>
    <row r="554" spans="1:14" s="95" customFormat="1" ht="12" x14ac:dyDescent="0.2">
      <c r="A554" s="112"/>
      <c r="B554" s="115"/>
      <c r="C554" s="118" t="s">
        <v>131</v>
      </c>
      <c r="D554" s="119"/>
      <c r="E554" s="120">
        <f>SUM(E555)</f>
        <v>0.06</v>
      </c>
      <c r="F554" s="120"/>
      <c r="G554" s="120">
        <f>SUM(G555)</f>
        <v>0</v>
      </c>
      <c r="H554" s="120"/>
      <c r="I554" s="120">
        <f>SUM(I555)</f>
        <v>0</v>
      </c>
      <c r="J554" s="120"/>
      <c r="K554" s="120">
        <f>SUM(E554:I554)</f>
        <v>0.06</v>
      </c>
      <c r="L554" s="120"/>
      <c r="M554" s="120">
        <f>SUM(M555)</f>
        <v>0</v>
      </c>
      <c r="N554" s="102"/>
    </row>
    <row r="555" spans="1:14" s="95" customFormat="1" ht="24" x14ac:dyDescent="0.2">
      <c r="A555" s="112"/>
      <c r="B555" s="115"/>
      <c r="C555" s="112">
        <v>55177</v>
      </c>
      <c r="D555" s="113" t="s">
        <v>328</v>
      </c>
      <c r="E555" s="121">
        <v>0.06</v>
      </c>
      <c r="F555" s="121"/>
      <c r="G555" s="121">
        <v>0</v>
      </c>
      <c r="H555" s="121"/>
      <c r="I555" s="121">
        <v>0</v>
      </c>
      <c r="J555" s="121"/>
      <c r="K555" s="121">
        <f t="shared" si="76"/>
        <v>0.06</v>
      </c>
      <c r="L555" s="121"/>
      <c r="M555" s="121">
        <v>0</v>
      </c>
      <c r="N555" s="102"/>
    </row>
    <row r="556" spans="1:14" s="95" customFormat="1" ht="12" x14ac:dyDescent="0.2">
      <c r="A556" s="112"/>
      <c r="B556" s="115"/>
      <c r="C556" s="118" t="s">
        <v>116</v>
      </c>
      <c r="D556" s="119"/>
      <c r="E556" s="120">
        <f>SUM(E557:E560)</f>
        <v>2.5350000000000001</v>
      </c>
      <c r="F556" s="120"/>
      <c r="G556" s="120">
        <f>SUM(G557:G560)</f>
        <v>7.1499999999999994E-2</v>
      </c>
      <c r="H556" s="120"/>
      <c r="I556" s="120">
        <f>SUM(I557:I560)</f>
        <v>0</v>
      </c>
      <c r="J556" s="120"/>
      <c r="K556" s="120">
        <f t="shared" si="76"/>
        <v>2.6065</v>
      </c>
      <c r="L556" s="120"/>
      <c r="M556" s="120">
        <f>SUM(M557:M560)</f>
        <v>0</v>
      </c>
      <c r="N556" s="102"/>
    </row>
    <row r="557" spans="1:14" s="95" customFormat="1" ht="24" x14ac:dyDescent="0.2">
      <c r="A557" s="112"/>
      <c r="B557" s="115"/>
      <c r="C557" s="112">
        <v>55121</v>
      </c>
      <c r="D557" s="113" t="s">
        <v>270</v>
      </c>
      <c r="E557" s="121">
        <v>0.06</v>
      </c>
      <c r="F557" s="121"/>
      <c r="G557" s="121">
        <v>7.1499999999999994E-2</v>
      </c>
      <c r="H557" s="121"/>
      <c r="I557" s="121">
        <v>0</v>
      </c>
      <c r="J557" s="121"/>
      <c r="K557" s="121">
        <f t="shared" si="76"/>
        <v>0.13150000000000001</v>
      </c>
      <c r="L557" s="121"/>
      <c r="M557" s="121">
        <v>0</v>
      </c>
      <c r="N557" s="102"/>
    </row>
    <row r="558" spans="1:14" s="95" customFormat="1" ht="24" x14ac:dyDescent="0.2">
      <c r="A558" s="112"/>
      <c r="B558" s="115"/>
      <c r="C558" s="112">
        <v>55189</v>
      </c>
      <c r="D558" s="113" t="s">
        <v>329</v>
      </c>
      <c r="E558" s="121">
        <v>1</v>
      </c>
      <c r="F558" s="121"/>
      <c r="G558" s="121">
        <v>0</v>
      </c>
      <c r="H558" s="121"/>
      <c r="I558" s="121">
        <v>0</v>
      </c>
      <c r="J558" s="121"/>
      <c r="K558" s="121">
        <f t="shared" si="76"/>
        <v>1</v>
      </c>
      <c r="L558" s="121"/>
      <c r="M558" s="121">
        <v>0</v>
      </c>
      <c r="N558" s="102"/>
    </row>
    <row r="559" spans="1:14" s="95" customFormat="1" ht="12" x14ac:dyDescent="0.2">
      <c r="A559" s="112"/>
      <c r="B559" s="115"/>
      <c r="C559" s="112">
        <v>55199</v>
      </c>
      <c r="D559" s="113" t="s">
        <v>186</v>
      </c>
      <c r="E559" s="121">
        <v>1.25</v>
      </c>
      <c r="F559" s="121"/>
      <c r="G559" s="121">
        <v>0</v>
      </c>
      <c r="H559" s="121"/>
      <c r="I559" s="121">
        <v>0</v>
      </c>
      <c r="J559" s="121"/>
      <c r="K559" s="121">
        <f t="shared" si="76"/>
        <v>1.25</v>
      </c>
      <c r="L559" s="121"/>
      <c r="M559" s="121">
        <v>0</v>
      </c>
      <c r="N559" s="102"/>
    </row>
    <row r="560" spans="1:14" s="95" customFormat="1" ht="24" x14ac:dyDescent="0.2">
      <c r="A560" s="112"/>
      <c r="B560" s="115"/>
      <c r="C560" s="112">
        <v>55247</v>
      </c>
      <c r="D560" s="113" t="s">
        <v>330</v>
      </c>
      <c r="E560" s="121">
        <v>0.22500000000000001</v>
      </c>
      <c r="F560" s="121"/>
      <c r="G560" s="121">
        <v>0</v>
      </c>
      <c r="H560" s="121"/>
      <c r="I560" s="121">
        <v>0</v>
      </c>
      <c r="J560" s="121"/>
      <c r="K560" s="121">
        <f t="shared" si="76"/>
        <v>0.22500000000000001</v>
      </c>
      <c r="L560" s="121"/>
      <c r="M560" s="121">
        <v>0</v>
      </c>
      <c r="N560" s="102"/>
    </row>
    <row r="561" spans="1:14" s="95" customFormat="1" ht="12" x14ac:dyDescent="0.2">
      <c r="A561" s="112"/>
      <c r="B561" s="115"/>
      <c r="C561" s="118" t="s">
        <v>125</v>
      </c>
      <c r="D561" s="119"/>
      <c r="E561" s="120">
        <f>SUM(E562:E565)</f>
        <v>2.5499999999999998</v>
      </c>
      <c r="F561" s="120"/>
      <c r="G561" s="120">
        <f t="shared" ref="G561" si="80">SUM(G562:G565)</f>
        <v>0.05</v>
      </c>
      <c r="H561" s="120"/>
      <c r="I561" s="120">
        <f>SUM(I562:I565)</f>
        <v>0</v>
      </c>
      <c r="J561" s="120"/>
      <c r="K561" s="120">
        <f t="shared" si="76"/>
        <v>2.5999999999999996</v>
      </c>
      <c r="L561" s="120"/>
      <c r="M561" s="120">
        <f>SUM(M562:M565)</f>
        <v>0</v>
      </c>
      <c r="N561" s="102"/>
    </row>
    <row r="562" spans="1:14" s="95" customFormat="1" ht="12" x14ac:dyDescent="0.2">
      <c r="A562" s="112"/>
      <c r="B562" s="115"/>
      <c r="C562" s="112">
        <v>48186</v>
      </c>
      <c r="D562" s="113" t="s">
        <v>187</v>
      </c>
      <c r="E562" s="121">
        <v>2</v>
      </c>
      <c r="F562" s="121"/>
      <c r="G562" s="121">
        <v>0</v>
      </c>
      <c r="H562" s="121"/>
      <c r="I562" s="121">
        <v>0</v>
      </c>
      <c r="J562" s="121"/>
      <c r="K562" s="121">
        <f t="shared" si="76"/>
        <v>2</v>
      </c>
      <c r="L562" s="121"/>
      <c r="M562" s="121">
        <v>0</v>
      </c>
      <c r="N562" s="102"/>
    </row>
    <row r="563" spans="1:14" s="95" customFormat="1" ht="36" x14ac:dyDescent="0.2">
      <c r="A563" s="112"/>
      <c r="B563" s="115"/>
      <c r="C563" s="112">
        <v>48335</v>
      </c>
      <c r="D563" s="113" t="s">
        <v>267</v>
      </c>
      <c r="E563" s="121">
        <v>0</v>
      </c>
      <c r="F563" s="121"/>
      <c r="G563" s="121">
        <v>0.05</v>
      </c>
      <c r="H563" s="121"/>
      <c r="I563" s="121">
        <v>0</v>
      </c>
      <c r="J563" s="121"/>
      <c r="K563" s="121">
        <f t="shared" si="76"/>
        <v>0.05</v>
      </c>
      <c r="L563" s="121"/>
      <c r="M563" s="121">
        <v>0</v>
      </c>
      <c r="N563" s="102"/>
    </row>
    <row r="564" spans="1:14" s="95" customFormat="1" ht="24" x14ac:dyDescent="0.2">
      <c r="A564" s="112"/>
      <c r="B564" s="115"/>
      <c r="C564" s="112">
        <v>52137</v>
      </c>
      <c r="D564" s="113" t="s">
        <v>268</v>
      </c>
      <c r="E564" s="121">
        <v>0.05</v>
      </c>
      <c r="F564" s="121"/>
      <c r="G564" s="121">
        <v>0</v>
      </c>
      <c r="H564" s="121"/>
      <c r="I564" s="121">
        <v>0</v>
      </c>
      <c r="J564" s="121"/>
      <c r="K564" s="121">
        <f>SUM(E564:I564)</f>
        <v>0.05</v>
      </c>
      <c r="L564" s="121"/>
      <c r="M564" s="121">
        <v>0</v>
      </c>
      <c r="N564" s="102"/>
    </row>
    <row r="565" spans="1:14" s="95" customFormat="1" ht="12" x14ac:dyDescent="0.2">
      <c r="A565" s="112"/>
      <c r="B565" s="115"/>
      <c r="C565" s="112">
        <v>55245</v>
      </c>
      <c r="D565" s="113" t="s">
        <v>188</v>
      </c>
      <c r="E565" s="121">
        <v>0.5</v>
      </c>
      <c r="F565" s="121"/>
      <c r="G565" s="121">
        <v>0</v>
      </c>
      <c r="H565" s="121"/>
      <c r="I565" s="121">
        <v>0</v>
      </c>
      <c r="J565" s="121"/>
      <c r="K565" s="121">
        <f t="shared" si="76"/>
        <v>0.5</v>
      </c>
      <c r="L565" s="121"/>
      <c r="M565" s="121">
        <v>0</v>
      </c>
      <c r="N565" s="102"/>
    </row>
    <row r="566" spans="1:14" s="95" customFormat="1" ht="12" x14ac:dyDescent="0.2">
      <c r="A566" s="112"/>
      <c r="B566" s="115"/>
      <c r="C566" s="118" t="s">
        <v>126</v>
      </c>
      <c r="D566" s="119"/>
      <c r="E566" s="120">
        <f>SUM(E567:E572)</f>
        <v>0.29799999999999999</v>
      </c>
      <c r="F566" s="120"/>
      <c r="G566" s="120">
        <f t="shared" ref="G566:M566" si="81">SUM(G567:G572)</f>
        <v>5.1282051282051308E-2</v>
      </c>
      <c r="H566" s="120"/>
      <c r="I566" s="120">
        <f t="shared" si="81"/>
        <v>7.6923076923076955E-2</v>
      </c>
      <c r="J566" s="120"/>
      <c r="K566" s="120">
        <f>SUM(E566:I566)</f>
        <v>0.42620512820512824</v>
      </c>
      <c r="L566" s="120"/>
      <c r="M566" s="120">
        <f t="shared" si="81"/>
        <v>0</v>
      </c>
      <c r="N566" s="102"/>
    </row>
    <row r="567" spans="1:14" s="95" customFormat="1" ht="24" x14ac:dyDescent="0.2">
      <c r="A567" s="112"/>
      <c r="B567" s="115"/>
      <c r="C567" s="112">
        <v>45007</v>
      </c>
      <c r="D567" s="113" t="s">
        <v>331</v>
      </c>
      <c r="E567" s="121">
        <v>0.13999999999999999</v>
      </c>
      <c r="F567" s="121"/>
      <c r="G567" s="121">
        <v>0</v>
      </c>
      <c r="H567" s="121"/>
      <c r="I567" s="121">
        <v>0</v>
      </c>
      <c r="J567" s="121"/>
      <c r="K567" s="121">
        <f>SUM(E567:I567)</f>
        <v>0.13999999999999999</v>
      </c>
      <c r="L567" s="121"/>
      <c r="M567" s="121">
        <v>0</v>
      </c>
      <c r="N567" s="102"/>
    </row>
    <row r="568" spans="1:14" s="95" customFormat="1" ht="24" x14ac:dyDescent="0.2">
      <c r="A568" s="112"/>
      <c r="B568" s="115"/>
      <c r="C568" s="112">
        <v>53148</v>
      </c>
      <c r="D568" s="113" t="s">
        <v>269</v>
      </c>
      <c r="E568" s="121">
        <v>1.8000000000000002E-2</v>
      </c>
      <c r="F568" s="121"/>
      <c r="G568" s="121">
        <v>0</v>
      </c>
      <c r="H568" s="121"/>
      <c r="I568" s="121">
        <v>0</v>
      </c>
      <c r="J568" s="121"/>
      <c r="K568" s="121">
        <f t="shared" ref="K568:K596" si="82">SUM(E568:I568)</f>
        <v>1.8000000000000002E-2</v>
      </c>
      <c r="L568" s="121"/>
      <c r="M568" s="121">
        <v>0</v>
      </c>
      <c r="N568" s="102"/>
    </row>
    <row r="569" spans="1:14" s="95" customFormat="1" ht="36" x14ac:dyDescent="0.2">
      <c r="A569" s="112"/>
      <c r="B569" s="115"/>
      <c r="C569" s="112">
        <v>55064</v>
      </c>
      <c r="D569" s="113" t="s">
        <v>480</v>
      </c>
      <c r="E569" s="121">
        <v>0</v>
      </c>
      <c r="F569" s="121"/>
      <c r="G569" s="121">
        <v>5.1282051282051308E-2</v>
      </c>
      <c r="H569" s="121"/>
      <c r="I569" s="121">
        <v>0</v>
      </c>
      <c r="J569" s="121"/>
      <c r="K569" s="121">
        <f t="shared" si="82"/>
        <v>5.1282051282051308E-2</v>
      </c>
      <c r="L569" s="121"/>
      <c r="M569" s="121">
        <v>0</v>
      </c>
      <c r="N569" s="102"/>
    </row>
    <row r="570" spans="1:14" s="95" customFormat="1" ht="36" x14ac:dyDescent="0.2">
      <c r="A570" s="112"/>
      <c r="B570" s="115"/>
      <c r="C570" s="112">
        <v>55064</v>
      </c>
      <c r="D570" s="113" t="s">
        <v>484</v>
      </c>
      <c r="E570" s="121">
        <v>0</v>
      </c>
      <c r="F570" s="121"/>
      <c r="G570" s="121">
        <v>0</v>
      </c>
      <c r="H570" s="121"/>
      <c r="I570" s="121">
        <v>5.1282051282051308E-2</v>
      </c>
      <c r="J570" s="121"/>
      <c r="K570" s="121">
        <f t="shared" si="82"/>
        <v>5.1282051282051308E-2</v>
      </c>
      <c r="L570" s="121"/>
      <c r="M570" s="121">
        <v>0</v>
      </c>
      <c r="N570" s="102"/>
    </row>
    <row r="571" spans="1:14" s="95" customFormat="1" ht="36" x14ac:dyDescent="0.2">
      <c r="A571" s="112"/>
      <c r="B571" s="115"/>
      <c r="C571" s="112">
        <v>55064</v>
      </c>
      <c r="D571" s="113" t="s">
        <v>482</v>
      </c>
      <c r="E571" s="121">
        <v>0</v>
      </c>
      <c r="F571" s="121"/>
      <c r="G571" s="121">
        <v>0</v>
      </c>
      <c r="H571" s="121"/>
      <c r="I571" s="121">
        <v>2.564102564102564E-2</v>
      </c>
      <c r="J571" s="121"/>
      <c r="K571" s="121">
        <f t="shared" si="82"/>
        <v>2.564102564102564E-2</v>
      </c>
      <c r="L571" s="121"/>
      <c r="M571" s="121">
        <v>0</v>
      </c>
      <c r="N571" s="102"/>
    </row>
    <row r="572" spans="1:14" s="95" customFormat="1" ht="24" x14ac:dyDescent="0.2">
      <c r="A572" s="112"/>
      <c r="B572" s="115"/>
      <c r="C572" s="112">
        <v>55120</v>
      </c>
      <c r="D572" s="113" t="s">
        <v>449</v>
      </c>
      <c r="E572" s="121">
        <v>0.14000000000000001</v>
      </c>
      <c r="F572" s="121"/>
      <c r="G572" s="121">
        <v>0</v>
      </c>
      <c r="H572" s="121"/>
      <c r="I572" s="121">
        <v>0</v>
      </c>
      <c r="J572" s="121"/>
      <c r="K572" s="121">
        <f t="shared" si="82"/>
        <v>0.14000000000000001</v>
      </c>
      <c r="L572" s="121"/>
      <c r="M572" s="121">
        <v>0</v>
      </c>
      <c r="N572" s="102"/>
    </row>
    <row r="573" spans="1:14" s="95" customFormat="1" ht="12" x14ac:dyDescent="0.2">
      <c r="A573" s="114" t="s">
        <v>122</v>
      </c>
      <c r="B573" s="118"/>
      <c r="C573" s="118"/>
      <c r="D573" s="119"/>
      <c r="E573" s="120">
        <f>E574+E602+E632+E667+E701+E733+E765+E789+E814+E854+E889+E924+E961+E993</f>
        <v>30.495113194790822</v>
      </c>
      <c r="F573" s="120"/>
      <c r="G573" s="120">
        <f>G574+G602+G632+G667+G701+G733+G765+G789+G814+G854+G889+G924+G961+G993</f>
        <v>2.5649358974358982</v>
      </c>
      <c r="H573" s="120"/>
      <c r="I573" s="120">
        <f>I574+I602+I632+I667+I701+I733+I765+I789+I814+I854+I889+I924+I961+I993</f>
        <v>23.586548587827259</v>
      </c>
      <c r="J573" s="120"/>
      <c r="K573" s="120">
        <f t="shared" si="82"/>
        <v>56.646597680053979</v>
      </c>
      <c r="L573" s="120"/>
      <c r="M573" s="120">
        <f>M574+M602+M632+M667+M701+M733+M765+M789+M814+M854+M889+M924+M961+M993</f>
        <v>3.027795105263158</v>
      </c>
      <c r="N573" s="102"/>
    </row>
    <row r="574" spans="1:14" s="95" customFormat="1" ht="12" x14ac:dyDescent="0.2">
      <c r="A574" s="114"/>
      <c r="B574" s="118" t="s">
        <v>20</v>
      </c>
      <c r="C574" s="118"/>
      <c r="D574" s="119"/>
      <c r="E574" s="120">
        <f>E575+E577+E579+E583+E585+E587+E591+E593+E597</f>
        <v>1.0098070512820514</v>
      </c>
      <c r="F574" s="120"/>
      <c r="G574" s="120">
        <f>G575+G577+G579+G583+G585+G587+G591+G593+G597</f>
        <v>0.10035256410256414</v>
      </c>
      <c r="H574" s="120"/>
      <c r="I574" s="120">
        <f>I575+I577+I579+I583+I585+I587+I591+I593+I597</f>
        <v>2.1460952977019474</v>
      </c>
      <c r="J574" s="120"/>
      <c r="K574" s="120">
        <f>SUM(E574:I574)</f>
        <v>3.256254913086563</v>
      </c>
      <c r="L574" s="120"/>
      <c r="M574" s="120">
        <f>M575+M577+M579+M583+M585+M587+M591+M593+M597</f>
        <v>0.17263157894736844</v>
      </c>
      <c r="N574" s="102"/>
    </row>
    <row r="575" spans="1:14" s="95" customFormat="1" ht="12" x14ac:dyDescent="0.2">
      <c r="A575" s="114"/>
      <c r="B575" s="118"/>
      <c r="C575" s="118" t="s">
        <v>137</v>
      </c>
      <c r="D575" s="119"/>
      <c r="E575" s="120">
        <f>SUM(E576)</f>
        <v>0</v>
      </c>
      <c r="F575" s="120"/>
      <c r="G575" s="120">
        <f>SUM(G576)</f>
        <v>0</v>
      </c>
      <c r="H575" s="120"/>
      <c r="I575" s="120">
        <f>SUM(I576)</f>
        <v>2.5000000000000001E-2</v>
      </c>
      <c r="J575" s="120"/>
      <c r="K575" s="120">
        <f>SUM(E575:I575)</f>
        <v>2.5000000000000001E-2</v>
      </c>
      <c r="L575" s="120"/>
      <c r="M575" s="120">
        <f>SUM(M576)</f>
        <v>0</v>
      </c>
      <c r="N575" s="102"/>
    </row>
    <row r="576" spans="1:14" s="95" customFormat="1" ht="24" x14ac:dyDescent="0.2">
      <c r="A576" s="112"/>
      <c r="B576" s="115"/>
      <c r="C576" s="112">
        <v>53263</v>
      </c>
      <c r="D576" s="113" t="s">
        <v>247</v>
      </c>
      <c r="E576" s="121">
        <v>0</v>
      </c>
      <c r="F576" s="121"/>
      <c r="G576" s="121">
        <v>0</v>
      </c>
      <c r="H576" s="121"/>
      <c r="I576" s="121">
        <v>2.5000000000000001E-2</v>
      </c>
      <c r="J576" s="121"/>
      <c r="K576" s="121">
        <f t="shared" si="82"/>
        <v>2.5000000000000001E-2</v>
      </c>
      <c r="L576" s="121"/>
      <c r="M576" s="121">
        <v>0</v>
      </c>
      <c r="N576" s="102"/>
    </row>
    <row r="577" spans="1:14" s="95" customFormat="1" ht="12" x14ac:dyDescent="0.2">
      <c r="A577" s="114"/>
      <c r="B577" s="118"/>
      <c r="C577" s="118" t="s">
        <v>112</v>
      </c>
      <c r="D577" s="119"/>
      <c r="E577" s="120">
        <f>SUM(E578)</f>
        <v>0</v>
      </c>
      <c r="F577" s="120"/>
      <c r="G577" s="120">
        <f t="shared" ref="G577:M577" si="83">SUM(G578)</f>
        <v>0</v>
      </c>
      <c r="H577" s="120"/>
      <c r="I577" s="120">
        <f t="shared" si="83"/>
        <v>1.2394136428571429</v>
      </c>
      <c r="J577" s="120"/>
      <c r="K577" s="120">
        <f t="shared" si="82"/>
        <v>1.2394136428571429</v>
      </c>
      <c r="L577" s="120"/>
      <c r="M577" s="120">
        <f t="shared" si="83"/>
        <v>0</v>
      </c>
      <c r="N577" s="102"/>
    </row>
    <row r="578" spans="1:14" s="95" customFormat="1" ht="12" x14ac:dyDescent="0.2">
      <c r="A578" s="112"/>
      <c r="B578" s="115"/>
      <c r="C578" s="112">
        <v>52183</v>
      </c>
      <c r="D578" s="113" t="s">
        <v>140</v>
      </c>
      <c r="E578" s="121">
        <v>0</v>
      </c>
      <c r="F578" s="121"/>
      <c r="G578" s="121">
        <v>0</v>
      </c>
      <c r="H578" s="121"/>
      <c r="I578" s="121">
        <v>1.2394136428571429</v>
      </c>
      <c r="J578" s="121"/>
      <c r="K578" s="121">
        <f>SUM(E578:I578)</f>
        <v>1.2394136428571429</v>
      </c>
      <c r="L578" s="121"/>
      <c r="M578" s="121">
        <v>0</v>
      </c>
      <c r="N578" s="102"/>
    </row>
    <row r="579" spans="1:14" s="95" customFormat="1" ht="12" x14ac:dyDescent="0.2">
      <c r="A579" s="114"/>
      <c r="B579" s="118"/>
      <c r="C579" s="118" t="s">
        <v>113</v>
      </c>
      <c r="D579" s="119"/>
      <c r="E579" s="120">
        <f>SUM(E580:E582)</f>
        <v>3.4358E-2</v>
      </c>
      <c r="F579" s="120"/>
      <c r="G579" s="120">
        <f t="shared" ref="G579:M579" si="84">SUM(G580:G582)</f>
        <v>2.5000000000000001E-2</v>
      </c>
      <c r="H579" s="120"/>
      <c r="I579" s="120">
        <f t="shared" si="84"/>
        <v>1.2973389743589729E-3</v>
      </c>
      <c r="J579" s="120"/>
      <c r="K579" s="120">
        <f t="shared" ref="K579:K582" si="85">SUM(E579:I579)</f>
        <v>6.0655338974358972E-2</v>
      </c>
      <c r="L579" s="120"/>
      <c r="M579" s="120">
        <f t="shared" si="84"/>
        <v>0</v>
      </c>
      <c r="N579" s="102"/>
    </row>
    <row r="580" spans="1:14" s="95" customFormat="1" ht="24" x14ac:dyDescent="0.2">
      <c r="A580" s="112"/>
      <c r="B580" s="115"/>
      <c r="C580" s="112">
        <v>49450</v>
      </c>
      <c r="D580" s="113" t="s">
        <v>332</v>
      </c>
      <c r="E580" s="121">
        <v>1.6500000000000001E-2</v>
      </c>
      <c r="F580" s="121"/>
      <c r="G580" s="121">
        <v>0</v>
      </c>
      <c r="H580" s="121"/>
      <c r="I580" s="121">
        <v>0</v>
      </c>
      <c r="J580" s="121"/>
      <c r="K580" s="121">
        <f t="shared" si="85"/>
        <v>1.6500000000000001E-2</v>
      </c>
      <c r="L580" s="121"/>
      <c r="M580" s="121">
        <v>0</v>
      </c>
      <c r="N580" s="102"/>
    </row>
    <row r="581" spans="1:14" s="95" customFormat="1" ht="12" x14ac:dyDescent="0.2">
      <c r="A581" s="112"/>
      <c r="B581" s="115"/>
      <c r="C581" s="112">
        <v>49450</v>
      </c>
      <c r="D581" s="113" t="s">
        <v>189</v>
      </c>
      <c r="E581" s="121">
        <v>1.7857999999999999E-2</v>
      </c>
      <c r="F581" s="121"/>
      <c r="G581" s="121">
        <v>2.5000000000000001E-2</v>
      </c>
      <c r="H581" s="121"/>
      <c r="I581" s="121">
        <v>0</v>
      </c>
      <c r="J581" s="121"/>
      <c r="K581" s="121">
        <f t="shared" si="85"/>
        <v>4.2858E-2</v>
      </c>
      <c r="L581" s="121"/>
      <c r="M581" s="121">
        <v>0</v>
      </c>
      <c r="N581" s="102"/>
    </row>
    <row r="582" spans="1:14" s="95" customFormat="1" ht="48" x14ac:dyDescent="0.2">
      <c r="A582" s="112"/>
      <c r="B582" s="115"/>
      <c r="C582" s="112">
        <v>52041</v>
      </c>
      <c r="D582" s="113" t="s">
        <v>477</v>
      </c>
      <c r="E582" s="121">
        <v>0</v>
      </c>
      <c r="F582" s="121"/>
      <c r="G582" s="121">
        <v>0</v>
      </c>
      <c r="H582" s="121"/>
      <c r="I582" s="121">
        <v>1.2973389743589729E-3</v>
      </c>
      <c r="J582" s="121"/>
      <c r="K582" s="121">
        <f t="shared" si="85"/>
        <v>1.2973389743589729E-3</v>
      </c>
      <c r="L582" s="121"/>
      <c r="M582" s="121">
        <v>0</v>
      </c>
      <c r="N582" s="102"/>
    </row>
    <row r="583" spans="1:14" s="95" customFormat="1" ht="12" x14ac:dyDescent="0.2">
      <c r="A583" s="114"/>
      <c r="B583" s="118"/>
      <c r="C583" s="118" t="s">
        <v>114</v>
      </c>
      <c r="D583" s="119"/>
      <c r="E583" s="120">
        <f>SUM(E584:E584)</f>
        <v>0</v>
      </c>
      <c r="F583" s="120"/>
      <c r="G583" s="120">
        <f>SUM(G584:G584)</f>
        <v>0</v>
      </c>
      <c r="H583" s="120"/>
      <c r="I583" s="120">
        <f>SUM(I584:I584)</f>
        <v>0.72682966000000004</v>
      </c>
      <c r="J583" s="120"/>
      <c r="K583" s="120">
        <f>SUM(E583:I583)</f>
        <v>0.72682966000000004</v>
      </c>
      <c r="L583" s="120"/>
      <c r="M583" s="120">
        <f>SUM(M584:M584)</f>
        <v>0</v>
      </c>
      <c r="N583" s="102"/>
    </row>
    <row r="584" spans="1:14" s="95" customFormat="1" ht="24" x14ac:dyDescent="0.2">
      <c r="A584" s="112"/>
      <c r="B584" s="115"/>
      <c r="C584" s="112">
        <v>53072</v>
      </c>
      <c r="D584" s="113" t="s">
        <v>333</v>
      </c>
      <c r="E584" s="121">
        <v>0</v>
      </c>
      <c r="F584" s="121"/>
      <c r="G584" s="121">
        <v>0</v>
      </c>
      <c r="H584" s="121"/>
      <c r="I584" s="121">
        <v>0.72682966000000004</v>
      </c>
      <c r="J584" s="121"/>
      <c r="K584" s="121">
        <f t="shared" si="82"/>
        <v>0.72682966000000004</v>
      </c>
      <c r="L584" s="121"/>
      <c r="M584" s="121">
        <v>0</v>
      </c>
      <c r="N584" s="102"/>
    </row>
    <row r="585" spans="1:14" s="95" customFormat="1" ht="12" x14ac:dyDescent="0.2">
      <c r="A585" s="114"/>
      <c r="B585" s="118"/>
      <c r="C585" s="118" t="s">
        <v>127</v>
      </c>
      <c r="D585" s="119"/>
      <c r="E585" s="120">
        <f>SUM(E586:E586)</f>
        <v>0</v>
      </c>
      <c r="F585" s="120"/>
      <c r="G585" s="120">
        <f>SUM(G586:G586)</f>
        <v>0</v>
      </c>
      <c r="H585" s="120"/>
      <c r="I585" s="120">
        <f>SUM(I586:I586)</f>
        <v>5.2631578947368446E-2</v>
      </c>
      <c r="J585" s="120"/>
      <c r="K585" s="120">
        <f>SUM(E585:I585)</f>
        <v>5.2631578947368446E-2</v>
      </c>
      <c r="L585" s="120"/>
      <c r="M585" s="120">
        <f>SUM(M586:M586)</f>
        <v>5.2631578947368446E-2</v>
      </c>
      <c r="N585" s="102"/>
    </row>
    <row r="586" spans="1:14" s="95" customFormat="1" ht="36" x14ac:dyDescent="0.2">
      <c r="A586" s="112"/>
      <c r="B586" s="115"/>
      <c r="C586" s="112">
        <v>54079</v>
      </c>
      <c r="D586" s="113" t="s">
        <v>252</v>
      </c>
      <c r="E586" s="121">
        <v>0</v>
      </c>
      <c r="F586" s="121"/>
      <c r="G586" s="121">
        <v>0</v>
      </c>
      <c r="H586" s="121"/>
      <c r="I586" s="121">
        <v>5.2631578947368446E-2</v>
      </c>
      <c r="J586" s="121"/>
      <c r="K586" s="121">
        <f t="shared" si="82"/>
        <v>5.2631578947368446E-2</v>
      </c>
      <c r="L586" s="121"/>
      <c r="M586" s="121">
        <v>5.2631578947368446E-2</v>
      </c>
      <c r="N586" s="102"/>
    </row>
    <row r="587" spans="1:14" s="95" customFormat="1" ht="12" x14ac:dyDescent="0.2">
      <c r="A587" s="114"/>
      <c r="B587" s="118"/>
      <c r="C587" s="118" t="s">
        <v>115</v>
      </c>
      <c r="D587" s="119"/>
      <c r="E587" s="120">
        <f>SUM(E588:E590)</f>
        <v>0.15750000000000003</v>
      </c>
      <c r="F587" s="120"/>
      <c r="G587" s="120">
        <f>SUM(G588:G590)</f>
        <v>1.125E-2</v>
      </c>
      <c r="H587" s="120"/>
      <c r="I587" s="120">
        <f>SUM(I588:I590)</f>
        <v>0</v>
      </c>
      <c r="J587" s="120"/>
      <c r="K587" s="120">
        <f>SUM(E587:I587)</f>
        <v>0.16875000000000004</v>
      </c>
      <c r="L587" s="120"/>
      <c r="M587" s="120">
        <f>SUM(M588:M590)</f>
        <v>0</v>
      </c>
      <c r="N587" s="102"/>
    </row>
    <row r="588" spans="1:14" s="95" customFormat="1" ht="24" x14ac:dyDescent="0.2">
      <c r="A588" s="112"/>
      <c r="B588" s="115"/>
      <c r="C588" s="112">
        <v>55004</v>
      </c>
      <c r="D588" s="113" t="s">
        <v>243</v>
      </c>
      <c r="E588" s="121">
        <v>7.4999999999999997E-3</v>
      </c>
      <c r="F588" s="121"/>
      <c r="G588" s="121">
        <v>1.125E-2</v>
      </c>
      <c r="H588" s="121"/>
      <c r="I588" s="121">
        <v>0</v>
      </c>
      <c r="J588" s="121"/>
      <c r="K588" s="121">
        <f t="shared" si="82"/>
        <v>1.8749999999999999E-2</v>
      </c>
      <c r="L588" s="121"/>
      <c r="M588" s="121">
        <v>0</v>
      </c>
      <c r="N588" s="102"/>
    </row>
    <row r="589" spans="1:14" s="95" customFormat="1" ht="12" x14ac:dyDescent="0.2">
      <c r="A589" s="112"/>
      <c r="B589" s="115"/>
      <c r="C589" s="112">
        <v>55322</v>
      </c>
      <c r="D589" s="113" t="s">
        <v>190</v>
      </c>
      <c r="E589" s="121">
        <v>0.1</v>
      </c>
      <c r="F589" s="121"/>
      <c r="G589" s="121">
        <v>0</v>
      </c>
      <c r="H589" s="121"/>
      <c r="I589" s="121">
        <v>0</v>
      </c>
      <c r="J589" s="121"/>
      <c r="K589" s="121">
        <f t="shared" si="82"/>
        <v>0.1</v>
      </c>
      <c r="L589" s="121"/>
      <c r="M589" s="121">
        <v>0</v>
      </c>
      <c r="N589" s="102"/>
    </row>
    <row r="590" spans="1:14" s="95" customFormat="1" ht="12" x14ac:dyDescent="0.2">
      <c r="A590" s="112"/>
      <c r="B590" s="115"/>
      <c r="C590" s="112">
        <v>55353</v>
      </c>
      <c r="D590" s="113" t="s">
        <v>191</v>
      </c>
      <c r="E590" s="121">
        <v>0.05</v>
      </c>
      <c r="F590" s="121"/>
      <c r="G590" s="121">
        <v>0</v>
      </c>
      <c r="H590" s="121"/>
      <c r="I590" s="121">
        <v>0</v>
      </c>
      <c r="J590" s="121"/>
      <c r="K590" s="121">
        <f t="shared" si="82"/>
        <v>0.05</v>
      </c>
      <c r="L590" s="121"/>
      <c r="M590" s="121">
        <v>0</v>
      </c>
      <c r="N590" s="102"/>
    </row>
    <row r="591" spans="1:14" s="95" customFormat="1" ht="12" x14ac:dyDescent="0.2">
      <c r="A591" s="114"/>
      <c r="B591" s="118"/>
      <c r="C591" s="118" t="s">
        <v>129</v>
      </c>
      <c r="D591" s="119"/>
      <c r="E591" s="120">
        <f>SUM(E592)</f>
        <v>5.1282051282051308E-2</v>
      </c>
      <c r="F591" s="120"/>
      <c r="G591" s="120">
        <f>SUM(G592)</f>
        <v>1.2820512820512827E-2</v>
      </c>
      <c r="H591" s="120"/>
      <c r="I591" s="120">
        <f>SUM(I592)</f>
        <v>2.4000000000000011E-2</v>
      </c>
      <c r="J591" s="120"/>
      <c r="K591" s="120">
        <f>SUM(E591:I591)</f>
        <v>8.8102564102564146E-2</v>
      </c>
      <c r="L591" s="120"/>
      <c r="M591" s="120">
        <f>SUM(M592)</f>
        <v>0</v>
      </c>
      <c r="N591" s="102"/>
    </row>
    <row r="592" spans="1:14" s="95" customFormat="1" ht="12" x14ac:dyDescent="0.2">
      <c r="A592" s="112"/>
      <c r="B592" s="115"/>
      <c r="C592" s="112">
        <v>54055</v>
      </c>
      <c r="D592" s="113" t="s">
        <v>151</v>
      </c>
      <c r="E592" s="121">
        <v>5.1282051282051308E-2</v>
      </c>
      <c r="F592" s="121"/>
      <c r="G592" s="121">
        <v>1.2820512820512827E-2</v>
      </c>
      <c r="H592" s="121"/>
      <c r="I592" s="121">
        <v>2.4000000000000011E-2</v>
      </c>
      <c r="J592" s="121"/>
      <c r="K592" s="121">
        <f t="shared" si="82"/>
        <v>8.8102564102564146E-2</v>
      </c>
      <c r="L592" s="121"/>
      <c r="M592" s="121">
        <v>0</v>
      </c>
      <c r="N592" s="102"/>
    </row>
    <row r="593" spans="1:14" s="95" customFormat="1" ht="12" x14ac:dyDescent="0.2">
      <c r="A593" s="114"/>
      <c r="B593" s="118"/>
      <c r="C593" s="118" t="s">
        <v>116</v>
      </c>
      <c r="D593" s="119"/>
      <c r="E593" s="120">
        <f>SUM(E594:E596)</f>
        <v>0.71666700000000005</v>
      </c>
      <c r="F593" s="120"/>
      <c r="G593" s="120">
        <f>SUM(G594:G596)</f>
        <v>0</v>
      </c>
      <c r="H593" s="120"/>
      <c r="I593" s="120">
        <f>SUM(I594:I596)</f>
        <v>0</v>
      </c>
      <c r="J593" s="120"/>
      <c r="K593" s="120">
        <f>SUM(E593:I593)</f>
        <v>0.71666700000000005</v>
      </c>
      <c r="L593" s="120"/>
      <c r="M593" s="120">
        <f>SUM(M594:M596)</f>
        <v>0.12</v>
      </c>
      <c r="N593" s="102"/>
    </row>
    <row r="594" spans="1:14" s="95" customFormat="1" ht="12.75" customHeight="1" x14ac:dyDescent="0.2">
      <c r="A594" s="112"/>
      <c r="B594" s="115"/>
      <c r="C594" s="112">
        <v>54060</v>
      </c>
      <c r="D594" s="113" t="s">
        <v>192</v>
      </c>
      <c r="E594" s="121">
        <v>0.4</v>
      </c>
      <c r="F594" s="121"/>
      <c r="G594" s="121">
        <v>0</v>
      </c>
      <c r="H594" s="121"/>
      <c r="I594" s="121">
        <v>0</v>
      </c>
      <c r="J594" s="121"/>
      <c r="K594" s="121">
        <f t="shared" si="82"/>
        <v>0.4</v>
      </c>
      <c r="L594" s="121"/>
      <c r="M594" s="121">
        <v>0.12</v>
      </c>
      <c r="N594" s="102"/>
    </row>
    <row r="595" spans="1:14" s="95" customFormat="1" ht="24" x14ac:dyDescent="0.2">
      <c r="A595" s="112"/>
      <c r="B595" s="115"/>
      <c r="C595" s="112">
        <v>54068</v>
      </c>
      <c r="D595" s="113" t="s">
        <v>464</v>
      </c>
      <c r="E595" s="121">
        <v>0.16666700000000001</v>
      </c>
      <c r="F595" s="121"/>
      <c r="G595" s="121">
        <v>0</v>
      </c>
      <c r="H595" s="121"/>
      <c r="I595" s="121">
        <v>0</v>
      </c>
      <c r="J595" s="121"/>
      <c r="K595" s="121">
        <f t="shared" si="82"/>
        <v>0.16666700000000001</v>
      </c>
      <c r="L595" s="121"/>
      <c r="M595" s="121">
        <v>0</v>
      </c>
      <c r="N595" s="102"/>
    </row>
    <row r="596" spans="1:14" s="95" customFormat="1" ht="24" x14ac:dyDescent="0.2">
      <c r="A596" s="112"/>
      <c r="B596" s="115"/>
      <c r="C596" s="112">
        <v>55074</v>
      </c>
      <c r="D596" s="113" t="s">
        <v>334</v>
      </c>
      <c r="E596" s="121">
        <v>0.15</v>
      </c>
      <c r="F596" s="121"/>
      <c r="G596" s="121">
        <v>0</v>
      </c>
      <c r="H596" s="121"/>
      <c r="I596" s="121">
        <v>0</v>
      </c>
      <c r="J596" s="121"/>
      <c r="K596" s="121">
        <f t="shared" si="82"/>
        <v>0.15</v>
      </c>
      <c r="L596" s="121"/>
      <c r="M596" s="121">
        <v>0</v>
      </c>
      <c r="N596" s="102"/>
    </row>
    <row r="597" spans="1:14" s="95" customFormat="1" ht="12" x14ac:dyDescent="0.2">
      <c r="A597" s="112"/>
      <c r="B597" s="115"/>
      <c r="C597" s="118" t="s">
        <v>126</v>
      </c>
      <c r="D597" s="119"/>
      <c r="E597" s="120">
        <f>SUM(E598:E601)</f>
        <v>0.05</v>
      </c>
      <c r="F597" s="120"/>
      <c r="G597" s="120">
        <f>SUM(G598:G601)</f>
        <v>5.1282051282051308E-2</v>
      </c>
      <c r="H597" s="120"/>
      <c r="I597" s="120">
        <f>SUM(I598:I601)</f>
        <v>7.6923076923076955E-2</v>
      </c>
      <c r="J597" s="120"/>
      <c r="K597" s="120">
        <f>SUM(E597:I597)</f>
        <v>0.17820512820512827</v>
      </c>
      <c r="L597" s="120"/>
      <c r="M597" s="120">
        <f>SUM(M598:M601)</f>
        <v>0</v>
      </c>
      <c r="N597" s="102"/>
    </row>
    <row r="598" spans="1:14" s="95" customFormat="1" ht="24" x14ac:dyDescent="0.2">
      <c r="A598" s="112"/>
      <c r="B598" s="115"/>
      <c r="C598" s="112">
        <v>54071</v>
      </c>
      <c r="D598" s="113" t="s">
        <v>335</v>
      </c>
      <c r="E598" s="121">
        <v>0.05</v>
      </c>
      <c r="F598" s="121"/>
      <c r="G598" s="121">
        <v>0</v>
      </c>
      <c r="H598" s="121"/>
      <c r="I598" s="121">
        <v>0</v>
      </c>
      <c r="J598" s="121"/>
      <c r="K598" s="121">
        <f t="shared" ref="K598:K631" si="86">SUM(E598:I598)</f>
        <v>0.05</v>
      </c>
      <c r="L598" s="121"/>
      <c r="M598" s="121">
        <v>0</v>
      </c>
      <c r="N598" s="102"/>
    </row>
    <row r="599" spans="1:14" s="95" customFormat="1" ht="36" x14ac:dyDescent="0.2">
      <c r="A599" s="112"/>
      <c r="B599" s="115"/>
      <c r="C599" s="112">
        <v>55064</v>
      </c>
      <c r="D599" s="113" t="s">
        <v>480</v>
      </c>
      <c r="E599" s="121">
        <v>0</v>
      </c>
      <c r="F599" s="121"/>
      <c r="G599" s="121">
        <v>5.1282051282051308E-2</v>
      </c>
      <c r="H599" s="121"/>
      <c r="I599" s="121">
        <v>0</v>
      </c>
      <c r="J599" s="121"/>
      <c r="K599" s="121">
        <f t="shared" si="86"/>
        <v>5.1282051282051308E-2</v>
      </c>
      <c r="L599" s="121"/>
      <c r="M599" s="121">
        <v>0</v>
      </c>
      <c r="N599" s="102"/>
    </row>
    <row r="600" spans="1:14" s="95" customFormat="1" ht="36" x14ac:dyDescent="0.2">
      <c r="A600" s="112"/>
      <c r="B600" s="115"/>
      <c r="C600" s="112">
        <v>55064</v>
      </c>
      <c r="D600" s="113" t="s">
        <v>484</v>
      </c>
      <c r="E600" s="121">
        <v>0</v>
      </c>
      <c r="F600" s="121"/>
      <c r="G600" s="121">
        <v>0</v>
      </c>
      <c r="H600" s="121"/>
      <c r="I600" s="121">
        <v>5.1282051282051308E-2</v>
      </c>
      <c r="J600" s="121"/>
      <c r="K600" s="121">
        <f t="shared" si="86"/>
        <v>5.1282051282051308E-2</v>
      </c>
      <c r="L600" s="121"/>
      <c r="M600" s="121">
        <v>0</v>
      </c>
      <c r="N600" s="102"/>
    </row>
    <row r="601" spans="1:14" s="95" customFormat="1" ht="36" x14ac:dyDescent="0.2">
      <c r="A601" s="112"/>
      <c r="B601" s="115"/>
      <c r="C601" s="112">
        <v>55064</v>
      </c>
      <c r="D601" s="113" t="s">
        <v>482</v>
      </c>
      <c r="E601" s="121">
        <v>0</v>
      </c>
      <c r="F601" s="121"/>
      <c r="G601" s="121">
        <v>0</v>
      </c>
      <c r="H601" s="121"/>
      <c r="I601" s="121">
        <v>2.564102564102564E-2</v>
      </c>
      <c r="J601" s="121"/>
      <c r="K601" s="121">
        <f t="shared" si="86"/>
        <v>2.564102564102564E-2</v>
      </c>
      <c r="L601" s="121"/>
      <c r="M601" s="121">
        <v>0</v>
      </c>
      <c r="N601" s="102"/>
    </row>
    <row r="602" spans="1:14" s="95" customFormat="1" ht="12" x14ac:dyDescent="0.2">
      <c r="A602" s="114"/>
      <c r="B602" s="118" t="s">
        <v>24</v>
      </c>
      <c r="C602" s="118"/>
      <c r="D602" s="119"/>
      <c r="E602" s="120">
        <f>E603+E605+E607+E613+E616+E618+E622+E624+E627</f>
        <v>2.3243155512820515</v>
      </c>
      <c r="F602" s="120"/>
      <c r="G602" s="120">
        <f t="shared" ref="G602:M602" si="87">G603+G605+G607+G613+G616+G618+G622+G624+G627</f>
        <v>0.15749542124542129</v>
      </c>
      <c r="H602" s="120"/>
      <c r="I602" s="120">
        <f t="shared" si="87"/>
        <v>1.6264086377019471</v>
      </c>
      <c r="J602" s="120"/>
      <c r="K602" s="120">
        <f t="shared" si="86"/>
        <v>4.1082196102294199</v>
      </c>
      <c r="L602" s="120"/>
      <c r="M602" s="120">
        <f t="shared" si="87"/>
        <v>5.2631578947368446E-2</v>
      </c>
      <c r="N602" s="102"/>
    </row>
    <row r="603" spans="1:14" s="95" customFormat="1" ht="12" x14ac:dyDescent="0.2">
      <c r="A603" s="112"/>
      <c r="B603" s="115"/>
      <c r="C603" s="118" t="s">
        <v>137</v>
      </c>
      <c r="D603" s="119"/>
      <c r="E603" s="120">
        <f>SUM(E604:E604)</f>
        <v>0</v>
      </c>
      <c r="F603" s="120"/>
      <c r="G603" s="120">
        <f>SUM(G604:G604)</f>
        <v>0</v>
      </c>
      <c r="H603" s="120"/>
      <c r="I603" s="120">
        <f>SUM(I604:I604)</f>
        <v>2.5000000000000001E-2</v>
      </c>
      <c r="J603" s="120"/>
      <c r="K603" s="120">
        <f t="shared" si="86"/>
        <v>2.5000000000000001E-2</v>
      </c>
      <c r="L603" s="120"/>
      <c r="M603" s="120">
        <f>SUM(M604:M604)</f>
        <v>0</v>
      </c>
      <c r="N603" s="102"/>
    </row>
    <row r="604" spans="1:14" s="95" customFormat="1" ht="24" x14ac:dyDescent="0.2">
      <c r="A604" s="112"/>
      <c r="B604" s="115"/>
      <c r="C604" s="112">
        <v>53263</v>
      </c>
      <c r="D604" s="113" t="s">
        <v>247</v>
      </c>
      <c r="E604" s="121">
        <v>0</v>
      </c>
      <c r="F604" s="121"/>
      <c r="G604" s="121">
        <v>0</v>
      </c>
      <c r="H604" s="121"/>
      <c r="I604" s="121">
        <v>2.5000000000000001E-2</v>
      </c>
      <c r="J604" s="121"/>
      <c r="K604" s="121">
        <f t="shared" si="86"/>
        <v>2.5000000000000001E-2</v>
      </c>
      <c r="L604" s="121"/>
      <c r="M604" s="121">
        <v>0</v>
      </c>
      <c r="N604" s="102"/>
    </row>
    <row r="605" spans="1:14" s="95" customFormat="1" ht="12" x14ac:dyDescent="0.2">
      <c r="A605" s="112"/>
      <c r="B605" s="115"/>
      <c r="C605" s="118" t="s">
        <v>112</v>
      </c>
      <c r="D605" s="119"/>
      <c r="E605" s="120">
        <f>SUM(E606:E606)</f>
        <v>0</v>
      </c>
      <c r="F605" s="120"/>
      <c r="G605" s="120">
        <f>SUM(G606:G606)</f>
        <v>0</v>
      </c>
      <c r="H605" s="120"/>
      <c r="I605" s="120">
        <f>SUM(I606:I606)</f>
        <v>1.2394136428571429</v>
      </c>
      <c r="J605" s="120"/>
      <c r="K605" s="120">
        <f t="shared" si="86"/>
        <v>1.2394136428571429</v>
      </c>
      <c r="L605" s="120"/>
      <c r="M605" s="120">
        <f>SUM(M606:M606)</f>
        <v>0</v>
      </c>
      <c r="N605" s="102"/>
    </row>
    <row r="606" spans="1:14" s="95" customFormat="1" ht="12" x14ac:dyDescent="0.2">
      <c r="A606" s="112"/>
      <c r="B606" s="115"/>
      <c r="C606" s="112">
        <v>52183</v>
      </c>
      <c r="D606" s="113" t="s">
        <v>140</v>
      </c>
      <c r="E606" s="121">
        <v>0</v>
      </c>
      <c r="F606" s="121"/>
      <c r="G606" s="121">
        <v>0</v>
      </c>
      <c r="H606" s="121"/>
      <c r="I606" s="121">
        <v>1.2394136428571429</v>
      </c>
      <c r="J606" s="121"/>
      <c r="K606" s="121">
        <f t="shared" si="86"/>
        <v>1.2394136428571429</v>
      </c>
      <c r="L606" s="121"/>
      <c r="M606" s="121">
        <v>0</v>
      </c>
      <c r="N606" s="102"/>
    </row>
    <row r="607" spans="1:14" s="95" customFormat="1" ht="12" x14ac:dyDescent="0.2">
      <c r="A607" s="112"/>
      <c r="B607" s="115"/>
      <c r="C607" s="118" t="s">
        <v>113</v>
      </c>
      <c r="D607" s="119"/>
      <c r="E607" s="120">
        <f>SUM(E608:E612)</f>
        <v>0.78385699999999991</v>
      </c>
      <c r="F607" s="120"/>
      <c r="G607" s="120">
        <f>SUM(G608:G612)</f>
        <v>8.2142857142857156E-2</v>
      </c>
      <c r="H607" s="120"/>
      <c r="I607" s="120">
        <f>SUM(I608:I612)</f>
        <v>5.844033897435897E-2</v>
      </c>
      <c r="J607" s="120"/>
      <c r="K607" s="120">
        <f>SUM(E607:I607)</f>
        <v>0.92444019611721606</v>
      </c>
      <c r="L607" s="120"/>
      <c r="M607" s="120">
        <f>SUM(M608:M612)</f>
        <v>0</v>
      </c>
      <c r="N607" s="102"/>
    </row>
    <row r="608" spans="1:14" s="95" customFormat="1" ht="24" x14ac:dyDescent="0.2">
      <c r="A608" s="112"/>
      <c r="B608" s="115"/>
      <c r="C608" s="112">
        <v>49450</v>
      </c>
      <c r="D608" s="113" t="s">
        <v>332</v>
      </c>
      <c r="E608" s="121">
        <v>1.6E-2</v>
      </c>
      <c r="F608" s="121"/>
      <c r="G608" s="121">
        <v>0</v>
      </c>
      <c r="H608" s="121"/>
      <c r="I608" s="121">
        <v>0</v>
      </c>
      <c r="J608" s="121"/>
      <c r="K608" s="121">
        <f t="shared" ref="K608:K612" si="88">SUM(E608:I608)</f>
        <v>1.6E-2</v>
      </c>
      <c r="L608" s="121"/>
      <c r="M608" s="121">
        <v>0</v>
      </c>
      <c r="N608" s="102"/>
    </row>
    <row r="609" spans="1:14" s="95" customFormat="1" ht="12" x14ac:dyDescent="0.2">
      <c r="A609" s="112"/>
      <c r="B609" s="115"/>
      <c r="C609" s="112">
        <v>49450</v>
      </c>
      <c r="D609" s="113" t="s">
        <v>189</v>
      </c>
      <c r="E609" s="121">
        <v>1.7857000000000001E-2</v>
      </c>
      <c r="F609" s="121"/>
      <c r="G609" s="121">
        <v>2.5000000000000001E-2</v>
      </c>
      <c r="H609" s="121"/>
      <c r="I609" s="121">
        <v>0</v>
      </c>
      <c r="J609" s="121"/>
      <c r="K609" s="121">
        <f t="shared" si="88"/>
        <v>4.2857000000000006E-2</v>
      </c>
      <c r="L609" s="121"/>
      <c r="M609" s="121">
        <v>0</v>
      </c>
      <c r="N609" s="102"/>
    </row>
    <row r="610" spans="1:14" s="95" customFormat="1" ht="48" x14ac:dyDescent="0.2">
      <c r="A610" s="112"/>
      <c r="B610" s="115"/>
      <c r="C610" s="112">
        <v>52041</v>
      </c>
      <c r="D610" s="113" t="s">
        <v>477</v>
      </c>
      <c r="E610" s="121">
        <v>0</v>
      </c>
      <c r="F610" s="121"/>
      <c r="G610" s="121">
        <v>0</v>
      </c>
      <c r="H610" s="121"/>
      <c r="I610" s="121">
        <v>1.2973389743589729E-3</v>
      </c>
      <c r="J610" s="121"/>
      <c r="K610" s="121">
        <f>SUM(E610:I610)</f>
        <v>1.2973389743589729E-3</v>
      </c>
      <c r="L610" s="121"/>
      <c r="M610" s="121">
        <v>0</v>
      </c>
      <c r="N610" s="102"/>
    </row>
    <row r="611" spans="1:14" s="95" customFormat="1" ht="12" x14ac:dyDescent="0.2">
      <c r="A611" s="112"/>
      <c r="B611" s="115"/>
      <c r="C611" s="112">
        <v>55051</v>
      </c>
      <c r="D611" s="113" t="s">
        <v>193</v>
      </c>
      <c r="E611" s="121">
        <v>0.05</v>
      </c>
      <c r="F611" s="121"/>
      <c r="G611" s="121">
        <v>5.7142857142857148E-2</v>
      </c>
      <c r="H611" s="121"/>
      <c r="I611" s="121">
        <v>5.7142999999999999E-2</v>
      </c>
      <c r="J611" s="121"/>
      <c r="K611" s="121">
        <f t="shared" si="88"/>
        <v>0.16428585714285715</v>
      </c>
      <c r="L611" s="121"/>
      <c r="M611" s="121">
        <v>0</v>
      </c>
      <c r="N611" s="102"/>
    </row>
    <row r="612" spans="1:14" s="95" customFormat="1" ht="24" x14ac:dyDescent="0.2">
      <c r="A612" s="112"/>
      <c r="B612" s="115"/>
      <c r="C612" s="112">
        <v>55070</v>
      </c>
      <c r="D612" s="113" t="s">
        <v>336</v>
      </c>
      <c r="E612" s="121">
        <v>0.7</v>
      </c>
      <c r="F612" s="121"/>
      <c r="G612" s="121">
        <v>0</v>
      </c>
      <c r="H612" s="121"/>
      <c r="I612" s="121">
        <v>0</v>
      </c>
      <c r="J612" s="121"/>
      <c r="K612" s="121">
        <f t="shared" si="88"/>
        <v>0.7</v>
      </c>
      <c r="L612" s="121"/>
      <c r="M612" s="121">
        <v>0</v>
      </c>
      <c r="N612" s="102"/>
    </row>
    <row r="613" spans="1:14" s="95" customFormat="1" ht="12" x14ac:dyDescent="0.2">
      <c r="A613" s="112"/>
      <c r="B613" s="115"/>
      <c r="C613" s="118" t="s">
        <v>114</v>
      </c>
      <c r="D613" s="119"/>
      <c r="E613" s="120">
        <f>SUM(E614:E615)</f>
        <v>1.40625E-2</v>
      </c>
      <c r="F613" s="120"/>
      <c r="G613" s="120">
        <f>SUM(G614:G615)</f>
        <v>0</v>
      </c>
      <c r="H613" s="120"/>
      <c r="I613" s="120">
        <f>SUM(I614:I615)</f>
        <v>0.15</v>
      </c>
      <c r="J613" s="120"/>
      <c r="K613" s="120">
        <f>SUM(E613:I613)</f>
        <v>0.1640625</v>
      </c>
      <c r="L613" s="120"/>
      <c r="M613" s="120">
        <f>SUM(M614:M615)</f>
        <v>0</v>
      </c>
      <c r="N613" s="102"/>
    </row>
    <row r="614" spans="1:14" s="95" customFormat="1" ht="48" x14ac:dyDescent="0.2">
      <c r="A614" s="112"/>
      <c r="B614" s="115"/>
      <c r="C614" s="112">
        <v>54391</v>
      </c>
      <c r="D614" s="113" t="s">
        <v>493</v>
      </c>
      <c r="E614" s="121">
        <v>0</v>
      </c>
      <c r="F614" s="121"/>
      <c r="G614" s="121">
        <v>0</v>
      </c>
      <c r="H614" s="121"/>
      <c r="I614" s="121">
        <v>0.15</v>
      </c>
      <c r="J614" s="121"/>
      <c r="K614" s="121">
        <f t="shared" si="86"/>
        <v>0.15</v>
      </c>
      <c r="L614" s="121"/>
      <c r="M614" s="121">
        <v>0</v>
      </c>
      <c r="N614" s="102"/>
    </row>
    <row r="615" spans="1:14" s="95" customFormat="1" ht="24" x14ac:dyDescent="0.2">
      <c r="A615" s="112"/>
      <c r="B615" s="115"/>
      <c r="C615" s="112">
        <v>55364</v>
      </c>
      <c r="D615" s="113" t="s">
        <v>282</v>
      </c>
      <c r="E615" s="121">
        <v>1.40625E-2</v>
      </c>
      <c r="F615" s="121"/>
      <c r="G615" s="121">
        <v>0</v>
      </c>
      <c r="H615" s="121"/>
      <c r="I615" s="121">
        <v>0</v>
      </c>
      <c r="J615" s="121"/>
      <c r="K615" s="121">
        <f t="shared" si="86"/>
        <v>1.40625E-2</v>
      </c>
      <c r="L615" s="121"/>
      <c r="M615" s="121">
        <v>0</v>
      </c>
      <c r="N615" s="102"/>
    </row>
    <row r="616" spans="1:14" s="95" customFormat="1" ht="12" x14ac:dyDescent="0.2">
      <c r="A616" s="112"/>
      <c r="B616" s="115"/>
      <c r="C616" s="118" t="s">
        <v>127</v>
      </c>
      <c r="D616" s="119"/>
      <c r="E616" s="120">
        <f>SUM(E617:E617)</f>
        <v>0</v>
      </c>
      <c r="F616" s="120"/>
      <c r="G616" s="120">
        <f>SUM(G617:G617)</f>
        <v>0</v>
      </c>
      <c r="H616" s="120"/>
      <c r="I616" s="120">
        <f>SUM(I617:I617)</f>
        <v>5.2631578947368446E-2</v>
      </c>
      <c r="J616" s="120"/>
      <c r="K616" s="120">
        <f>SUM(E616:I616)</f>
        <v>5.2631578947368446E-2</v>
      </c>
      <c r="L616" s="120"/>
      <c r="M616" s="120">
        <f>SUM(M617:M617)</f>
        <v>5.2631578947368446E-2</v>
      </c>
      <c r="N616" s="102"/>
    </row>
    <row r="617" spans="1:14" s="95" customFormat="1" ht="36" x14ac:dyDescent="0.2">
      <c r="A617" s="112"/>
      <c r="B617" s="115"/>
      <c r="C617" s="112">
        <v>54079</v>
      </c>
      <c r="D617" s="113" t="s">
        <v>252</v>
      </c>
      <c r="E617" s="121">
        <v>0</v>
      </c>
      <c r="F617" s="121"/>
      <c r="G617" s="121">
        <v>0</v>
      </c>
      <c r="H617" s="121"/>
      <c r="I617" s="121">
        <v>5.2631578947368446E-2</v>
      </c>
      <c r="J617" s="121"/>
      <c r="K617" s="121">
        <f t="shared" si="86"/>
        <v>5.2631578947368446E-2</v>
      </c>
      <c r="L617" s="121"/>
      <c r="M617" s="121">
        <v>5.2631578947368446E-2</v>
      </c>
      <c r="N617" s="102"/>
    </row>
    <row r="618" spans="1:14" s="95" customFormat="1" ht="12" x14ac:dyDescent="0.2">
      <c r="A618" s="112"/>
      <c r="B618" s="115"/>
      <c r="C618" s="118" t="s">
        <v>115</v>
      </c>
      <c r="D618" s="119"/>
      <c r="E618" s="120">
        <f>SUM(E619:E621)</f>
        <v>0.16375000000000001</v>
      </c>
      <c r="F618" s="120"/>
      <c r="G618" s="120">
        <f>SUM(G619:G621)</f>
        <v>1.125E-2</v>
      </c>
      <c r="H618" s="120"/>
      <c r="I618" s="120">
        <f>SUM(I619:I621)</f>
        <v>0</v>
      </c>
      <c r="J618" s="120"/>
      <c r="K618" s="120">
        <f>SUM(E618:I618)</f>
        <v>0.17500000000000002</v>
      </c>
      <c r="L618" s="120"/>
      <c r="M618" s="120">
        <f>SUM(M619:M621)</f>
        <v>0</v>
      </c>
      <c r="N618" s="102"/>
    </row>
    <row r="619" spans="1:14" s="95" customFormat="1" ht="24" x14ac:dyDescent="0.2">
      <c r="A619" s="112"/>
      <c r="B619" s="115"/>
      <c r="C619" s="112">
        <v>55004</v>
      </c>
      <c r="D619" s="113" t="s">
        <v>243</v>
      </c>
      <c r="E619" s="121">
        <v>7.4999999999999997E-3</v>
      </c>
      <c r="F619" s="121"/>
      <c r="G619" s="121">
        <v>1.125E-2</v>
      </c>
      <c r="H619" s="121"/>
      <c r="I619" s="121">
        <v>0</v>
      </c>
      <c r="J619" s="121"/>
      <c r="K619" s="121">
        <f t="shared" si="86"/>
        <v>1.8749999999999999E-2</v>
      </c>
      <c r="L619" s="121"/>
      <c r="M619" s="121">
        <v>0</v>
      </c>
      <c r="N619" s="102"/>
    </row>
    <row r="620" spans="1:14" s="95" customFormat="1" ht="12" x14ac:dyDescent="0.2">
      <c r="A620" s="112"/>
      <c r="B620" s="115"/>
      <c r="C620" s="112">
        <v>55322</v>
      </c>
      <c r="D620" s="113" t="s">
        <v>190</v>
      </c>
      <c r="E620" s="121">
        <v>0.1</v>
      </c>
      <c r="F620" s="121"/>
      <c r="G620" s="121">
        <v>0</v>
      </c>
      <c r="H620" s="121"/>
      <c r="I620" s="121">
        <v>0</v>
      </c>
      <c r="J620" s="121"/>
      <c r="K620" s="121">
        <f t="shared" si="86"/>
        <v>0.1</v>
      </c>
      <c r="L620" s="121"/>
      <c r="M620" s="121">
        <v>0</v>
      </c>
      <c r="N620" s="102"/>
    </row>
    <row r="621" spans="1:14" s="95" customFormat="1" ht="12" x14ac:dyDescent="0.2">
      <c r="A621" s="112"/>
      <c r="B621" s="115"/>
      <c r="C621" s="112">
        <v>55353</v>
      </c>
      <c r="D621" s="113" t="s">
        <v>191</v>
      </c>
      <c r="E621" s="121">
        <v>5.6250000000000001E-2</v>
      </c>
      <c r="F621" s="121"/>
      <c r="G621" s="121">
        <v>0</v>
      </c>
      <c r="H621" s="121"/>
      <c r="I621" s="121">
        <v>0</v>
      </c>
      <c r="J621" s="121"/>
      <c r="K621" s="121">
        <f t="shared" si="86"/>
        <v>5.6250000000000001E-2</v>
      </c>
      <c r="L621" s="121"/>
      <c r="M621" s="121">
        <v>0</v>
      </c>
      <c r="N621" s="102"/>
    </row>
    <row r="622" spans="1:14" s="95" customFormat="1" ht="12" x14ac:dyDescent="0.2">
      <c r="A622" s="112"/>
      <c r="B622" s="115"/>
      <c r="C622" s="118" t="s">
        <v>129</v>
      </c>
      <c r="D622" s="119"/>
      <c r="E622" s="120">
        <f>SUM(E623)</f>
        <v>5.1282051282051308E-2</v>
      </c>
      <c r="F622" s="120"/>
      <c r="G622" s="120">
        <f t="shared" ref="G622:M622" si="89">SUM(G623)</f>
        <v>1.2820512820512827E-2</v>
      </c>
      <c r="H622" s="120"/>
      <c r="I622" s="120">
        <f t="shared" si="89"/>
        <v>2.4000000000000011E-2</v>
      </c>
      <c r="J622" s="120"/>
      <c r="K622" s="120">
        <f t="shared" si="86"/>
        <v>8.8102564102564146E-2</v>
      </c>
      <c r="L622" s="120"/>
      <c r="M622" s="120">
        <f t="shared" si="89"/>
        <v>0</v>
      </c>
      <c r="N622" s="102"/>
    </row>
    <row r="623" spans="1:14" s="95" customFormat="1" ht="12" x14ac:dyDescent="0.2">
      <c r="A623" s="112"/>
      <c r="B623" s="115"/>
      <c r="C623" s="112">
        <v>54055</v>
      </c>
      <c r="D623" s="113" t="s">
        <v>151</v>
      </c>
      <c r="E623" s="121">
        <v>5.1282051282051308E-2</v>
      </c>
      <c r="F623" s="121"/>
      <c r="G623" s="121">
        <v>1.2820512820512827E-2</v>
      </c>
      <c r="H623" s="121"/>
      <c r="I623" s="121">
        <v>2.4000000000000011E-2</v>
      </c>
      <c r="J623" s="121"/>
      <c r="K623" s="121">
        <f t="shared" si="86"/>
        <v>8.8102564102564146E-2</v>
      </c>
      <c r="L623" s="121"/>
      <c r="M623" s="121">
        <v>0</v>
      </c>
      <c r="N623" s="102"/>
    </row>
    <row r="624" spans="1:14" s="95" customFormat="1" ht="12" x14ac:dyDescent="0.2">
      <c r="A624" s="112"/>
      <c r="B624" s="115"/>
      <c r="C624" s="118" t="s">
        <v>116</v>
      </c>
      <c r="D624" s="119"/>
      <c r="E624" s="120">
        <f>SUM(E625:E626)</f>
        <v>0.18636400000000003</v>
      </c>
      <c r="F624" s="120"/>
      <c r="G624" s="120">
        <f>SUM(G625:G626)</f>
        <v>0</v>
      </c>
      <c r="H624" s="120"/>
      <c r="I624" s="120">
        <f>SUM(I625:I626)</f>
        <v>0</v>
      </c>
      <c r="J624" s="120"/>
      <c r="K624" s="120">
        <f t="shared" si="86"/>
        <v>0.18636400000000003</v>
      </c>
      <c r="L624" s="120"/>
      <c r="M624" s="120">
        <f>SUM(M625:M626)</f>
        <v>0</v>
      </c>
      <c r="N624" s="102"/>
    </row>
    <row r="625" spans="1:14" s="95" customFormat="1" ht="24" x14ac:dyDescent="0.2">
      <c r="A625" s="112"/>
      <c r="B625" s="115"/>
      <c r="C625" s="112">
        <v>54068</v>
      </c>
      <c r="D625" s="113" t="s">
        <v>464</v>
      </c>
      <c r="E625" s="121">
        <v>0.13636400000000001</v>
      </c>
      <c r="F625" s="121"/>
      <c r="G625" s="121">
        <v>0</v>
      </c>
      <c r="H625" s="121"/>
      <c r="I625" s="121">
        <v>0</v>
      </c>
      <c r="J625" s="121"/>
      <c r="K625" s="121">
        <f t="shared" si="86"/>
        <v>0.13636400000000001</v>
      </c>
      <c r="L625" s="121"/>
      <c r="M625" s="121">
        <v>0</v>
      </c>
      <c r="N625" s="102"/>
    </row>
    <row r="626" spans="1:14" s="95" customFormat="1" ht="24" x14ac:dyDescent="0.2">
      <c r="A626" s="112"/>
      <c r="B626" s="115"/>
      <c r="C626" s="112">
        <v>55074</v>
      </c>
      <c r="D626" s="113" t="s">
        <v>334</v>
      </c>
      <c r="E626" s="121">
        <v>0.05</v>
      </c>
      <c r="F626" s="121"/>
      <c r="G626" s="121">
        <v>0</v>
      </c>
      <c r="H626" s="121"/>
      <c r="I626" s="121">
        <v>0</v>
      </c>
      <c r="J626" s="121"/>
      <c r="K626" s="121">
        <f t="shared" si="86"/>
        <v>0.05</v>
      </c>
      <c r="L626" s="121"/>
      <c r="M626" s="121">
        <v>0</v>
      </c>
      <c r="N626" s="102"/>
    </row>
    <row r="627" spans="1:14" s="95" customFormat="1" ht="12" x14ac:dyDescent="0.2">
      <c r="A627" s="112"/>
      <c r="B627" s="115"/>
      <c r="C627" s="118" t="s">
        <v>126</v>
      </c>
      <c r="D627" s="119"/>
      <c r="E627" s="120">
        <f>SUM(E628:E631)</f>
        <v>1.125</v>
      </c>
      <c r="F627" s="120"/>
      <c r="G627" s="120">
        <f t="shared" ref="G627:I627" si="90">SUM(G628:G631)</f>
        <v>5.1282051282051308E-2</v>
      </c>
      <c r="H627" s="120"/>
      <c r="I627" s="120">
        <f t="shared" si="90"/>
        <v>7.6923076923076955E-2</v>
      </c>
      <c r="J627" s="120"/>
      <c r="K627" s="120">
        <f t="shared" si="86"/>
        <v>1.2532051282051282</v>
      </c>
      <c r="L627" s="120"/>
      <c r="M627" s="120">
        <f>SUM(M628:M631)</f>
        <v>0</v>
      </c>
      <c r="N627" s="102"/>
    </row>
    <row r="628" spans="1:14" s="95" customFormat="1" ht="36" x14ac:dyDescent="0.2">
      <c r="A628" s="112"/>
      <c r="B628" s="115"/>
      <c r="C628" s="112">
        <v>55064</v>
      </c>
      <c r="D628" s="113" t="s">
        <v>480</v>
      </c>
      <c r="E628" s="121">
        <v>0</v>
      </c>
      <c r="F628" s="121"/>
      <c r="G628" s="121">
        <v>5.1282051282051308E-2</v>
      </c>
      <c r="H628" s="121"/>
      <c r="I628" s="121">
        <v>0</v>
      </c>
      <c r="J628" s="121"/>
      <c r="K628" s="121">
        <f t="shared" si="86"/>
        <v>5.1282051282051308E-2</v>
      </c>
      <c r="L628" s="121"/>
      <c r="M628" s="121">
        <v>0</v>
      </c>
      <c r="N628" s="102"/>
    </row>
    <row r="629" spans="1:14" s="95" customFormat="1" ht="36" x14ac:dyDescent="0.2">
      <c r="A629" s="112"/>
      <c r="B629" s="115"/>
      <c r="C629" s="112">
        <v>55064</v>
      </c>
      <c r="D629" s="113" t="s">
        <v>484</v>
      </c>
      <c r="E629" s="121">
        <v>0</v>
      </c>
      <c r="F629" s="121"/>
      <c r="G629" s="121">
        <v>0</v>
      </c>
      <c r="H629" s="121"/>
      <c r="I629" s="121">
        <v>5.1282051282051308E-2</v>
      </c>
      <c r="J629" s="121"/>
      <c r="K629" s="121">
        <f t="shared" si="86"/>
        <v>5.1282051282051308E-2</v>
      </c>
      <c r="L629" s="121"/>
      <c r="M629" s="121">
        <v>0</v>
      </c>
      <c r="N629" s="102"/>
    </row>
    <row r="630" spans="1:14" s="95" customFormat="1" ht="36" x14ac:dyDescent="0.2">
      <c r="A630" s="112"/>
      <c r="B630" s="115"/>
      <c r="C630" s="112">
        <v>55064</v>
      </c>
      <c r="D630" s="113" t="s">
        <v>482</v>
      </c>
      <c r="E630" s="121">
        <v>0</v>
      </c>
      <c r="F630" s="121"/>
      <c r="G630" s="121">
        <v>0</v>
      </c>
      <c r="H630" s="121"/>
      <c r="I630" s="121">
        <v>2.564102564102564E-2</v>
      </c>
      <c r="J630" s="121"/>
      <c r="K630" s="121">
        <f t="shared" si="86"/>
        <v>2.564102564102564E-2</v>
      </c>
      <c r="L630" s="121"/>
      <c r="M630" s="121">
        <v>0</v>
      </c>
      <c r="N630" s="102"/>
    </row>
    <row r="631" spans="1:14" s="95" customFormat="1" ht="24" x14ac:dyDescent="0.2">
      <c r="A631" s="112"/>
      <c r="B631" s="115"/>
      <c r="C631" s="112">
        <v>55066</v>
      </c>
      <c r="D631" s="113" t="s">
        <v>337</v>
      </c>
      <c r="E631" s="121">
        <v>1.125</v>
      </c>
      <c r="F631" s="121"/>
      <c r="G631" s="121">
        <v>0</v>
      </c>
      <c r="H631" s="121"/>
      <c r="I631" s="121">
        <v>0</v>
      </c>
      <c r="J631" s="121"/>
      <c r="K631" s="121">
        <f t="shared" si="86"/>
        <v>1.125</v>
      </c>
      <c r="L631" s="121"/>
      <c r="M631" s="121">
        <v>0</v>
      </c>
      <c r="N631" s="102"/>
    </row>
    <row r="632" spans="1:14" s="95" customFormat="1" ht="12" x14ac:dyDescent="0.2">
      <c r="A632" s="114"/>
      <c r="B632" s="118" t="s">
        <v>134</v>
      </c>
      <c r="C632" s="118"/>
      <c r="D632" s="119"/>
      <c r="E632" s="120">
        <f>E633+E635+E637+E642+E649+E651+E655+E657+E661+E663</f>
        <v>2.3724574197031041</v>
      </c>
      <c r="F632" s="120"/>
      <c r="G632" s="120">
        <f t="shared" ref="G632:M632" si="91">G633+G635+G637+G642+G649+G651+G655+G657+G661+G663</f>
        <v>0.31285256410256418</v>
      </c>
      <c r="H632" s="120"/>
      <c r="I632" s="120">
        <f t="shared" si="91"/>
        <v>2.1592656377019472</v>
      </c>
      <c r="J632" s="120"/>
      <c r="K632" s="120">
        <f>SUM(E632:I632)</f>
        <v>4.8445756215076159</v>
      </c>
      <c r="L632" s="120"/>
      <c r="M632" s="120">
        <f t="shared" si="91"/>
        <v>0.36333457894736848</v>
      </c>
      <c r="N632" s="102"/>
    </row>
    <row r="633" spans="1:14" s="95" customFormat="1" ht="12" x14ac:dyDescent="0.2">
      <c r="A633" s="112"/>
      <c r="B633" s="115"/>
      <c r="C633" s="118" t="s">
        <v>137</v>
      </c>
      <c r="D633" s="119"/>
      <c r="E633" s="120">
        <f>SUM(E634:E634)</f>
        <v>0</v>
      </c>
      <c r="F633" s="120"/>
      <c r="G633" s="120">
        <f>SUM(G634:G634)</f>
        <v>0</v>
      </c>
      <c r="H633" s="120"/>
      <c r="I633" s="120">
        <f>SUM(I634:I634)</f>
        <v>2.5000000000000001E-2</v>
      </c>
      <c r="J633" s="120"/>
      <c r="K633" s="120">
        <f t="shared" ref="K633:K636" si="92">SUM(E633:I633)</f>
        <v>2.5000000000000001E-2</v>
      </c>
      <c r="L633" s="120"/>
      <c r="M633" s="120">
        <f>SUM(M634:M634)</f>
        <v>0</v>
      </c>
      <c r="N633" s="102"/>
    </row>
    <row r="634" spans="1:14" s="95" customFormat="1" ht="24" x14ac:dyDescent="0.2">
      <c r="A634" s="112"/>
      <c r="B634" s="115"/>
      <c r="C634" s="112">
        <v>53263</v>
      </c>
      <c r="D634" s="113" t="s">
        <v>247</v>
      </c>
      <c r="E634" s="121">
        <v>0</v>
      </c>
      <c r="F634" s="121"/>
      <c r="G634" s="121">
        <v>0</v>
      </c>
      <c r="H634" s="121"/>
      <c r="I634" s="121">
        <v>2.5000000000000001E-2</v>
      </c>
      <c r="J634" s="121"/>
      <c r="K634" s="121">
        <f t="shared" si="92"/>
        <v>2.5000000000000001E-2</v>
      </c>
      <c r="L634" s="121"/>
      <c r="M634" s="121">
        <v>0</v>
      </c>
      <c r="N634" s="102"/>
    </row>
    <row r="635" spans="1:14" s="95" customFormat="1" ht="12" x14ac:dyDescent="0.2">
      <c r="A635" s="112"/>
      <c r="B635" s="115"/>
      <c r="C635" s="118" t="s">
        <v>112</v>
      </c>
      <c r="D635" s="119"/>
      <c r="E635" s="120">
        <f>SUM(E636:E636)</f>
        <v>0</v>
      </c>
      <c r="F635" s="120"/>
      <c r="G635" s="120">
        <f>SUM(G636:G636)</f>
        <v>0</v>
      </c>
      <c r="H635" s="120"/>
      <c r="I635" s="120">
        <f>SUM(I636:I636)</f>
        <v>1.2394136428571429</v>
      </c>
      <c r="J635" s="120"/>
      <c r="K635" s="120">
        <f t="shared" si="92"/>
        <v>1.2394136428571429</v>
      </c>
      <c r="L635" s="120"/>
      <c r="M635" s="120">
        <f>SUM(M636:M636)</f>
        <v>0</v>
      </c>
      <c r="N635" s="102"/>
    </row>
    <row r="636" spans="1:14" s="95" customFormat="1" ht="12" x14ac:dyDescent="0.2">
      <c r="A636" s="112"/>
      <c r="B636" s="115"/>
      <c r="C636" s="112">
        <v>52183</v>
      </c>
      <c r="D636" s="113" t="s">
        <v>140</v>
      </c>
      <c r="E636" s="121">
        <v>0</v>
      </c>
      <c r="F636" s="121"/>
      <c r="G636" s="121">
        <v>0</v>
      </c>
      <c r="H636" s="121"/>
      <c r="I636" s="121">
        <v>1.2394136428571429</v>
      </c>
      <c r="J636" s="121"/>
      <c r="K636" s="121">
        <f t="shared" si="92"/>
        <v>1.2394136428571429</v>
      </c>
      <c r="L636" s="121"/>
      <c r="M636" s="121">
        <v>0</v>
      </c>
      <c r="N636" s="102"/>
    </row>
    <row r="637" spans="1:14" s="95" customFormat="1" ht="12" x14ac:dyDescent="0.2">
      <c r="A637" s="112"/>
      <c r="B637" s="115"/>
      <c r="C637" s="118" t="s">
        <v>113</v>
      </c>
      <c r="D637" s="119"/>
      <c r="E637" s="120">
        <f>SUM(E638:E641)</f>
        <v>0.53485800000000006</v>
      </c>
      <c r="F637" s="120"/>
      <c r="G637" s="120">
        <f>SUM(G638:G641)</f>
        <v>2.5000000000000001E-2</v>
      </c>
      <c r="H637" s="120"/>
      <c r="I637" s="120">
        <f>SUM(I638:I641)</f>
        <v>1.2973389743589729E-3</v>
      </c>
      <c r="J637" s="120"/>
      <c r="K637" s="120">
        <f>SUM(E637:I637)</f>
        <v>0.5611553389743591</v>
      </c>
      <c r="L637" s="120"/>
      <c r="M637" s="120">
        <f>SUM(M638:M641)</f>
        <v>0</v>
      </c>
      <c r="N637" s="102"/>
    </row>
    <row r="638" spans="1:14" s="95" customFormat="1" ht="24" x14ac:dyDescent="0.2">
      <c r="A638" s="112"/>
      <c r="B638" s="115"/>
      <c r="C638" s="112">
        <v>49450</v>
      </c>
      <c r="D638" s="113" t="s">
        <v>332</v>
      </c>
      <c r="E638" s="121">
        <v>1.7000000000000001E-2</v>
      </c>
      <c r="F638" s="121"/>
      <c r="G638" s="121">
        <v>0</v>
      </c>
      <c r="H638" s="121"/>
      <c r="I638" s="121">
        <v>0</v>
      </c>
      <c r="J638" s="121"/>
      <c r="K638" s="121">
        <f t="shared" ref="K638:K639" si="93">SUM(E638:I638)</f>
        <v>1.7000000000000001E-2</v>
      </c>
      <c r="L638" s="121"/>
      <c r="M638" s="121">
        <v>0</v>
      </c>
      <c r="N638" s="102"/>
    </row>
    <row r="639" spans="1:14" s="95" customFormat="1" ht="12" x14ac:dyDescent="0.2">
      <c r="A639" s="112"/>
      <c r="B639" s="115"/>
      <c r="C639" s="112">
        <v>49450</v>
      </c>
      <c r="D639" s="113" t="s">
        <v>189</v>
      </c>
      <c r="E639" s="121">
        <v>1.7857999999999999E-2</v>
      </c>
      <c r="F639" s="121"/>
      <c r="G639" s="121">
        <v>2.5000000000000001E-2</v>
      </c>
      <c r="H639" s="121"/>
      <c r="I639" s="121">
        <v>0</v>
      </c>
      <c r="J639" s="121"/>
      <c r="K639" s="121">
        <f t="shared" si="93"/>
        <v>4.2858E-2</v>
      </c>
      <c r="L639" s="121"/>
      <c r="M639" s="121">
        <v>0</v>
      </c>
      <c r="N639" s="102"/>
    </row>
    <row r="640" spans="1:14" s="95" customFormat="1" ht="48" x14ac:dyDescent="0.2">
      <c r="A640" s="112"/>
      <c r="B640" s="115"/>
      <c r="C640" s="112">
        <v>52041</v>
      </c>
      <c r="D640" s="113" t="s">
        <v>477</v>
      </c>
      <c r="E640" s="121">
        <v>0</v>
      </c>
      <c r="F640" s="121"/>
      <c r="G640" s="121">
        <v>0</v>
      </c>
      <c r="H640" s="121"/>
      <c r="I640" s="121">
        <v>1.2973389743589729E-3</v>
      </c>
      <c r="J640" s="121"/>
      <c r="K640" s="121">
        <f>SUM(E640:I640)</f>
        <v>1.2973389743589729E-3</v>
      </c>
      <c r="L640" s="121"/>
      <c r="M640" s="121">
        <v>0</v>
      </c>
      <c r="N640" s="102"/>
    </row>
    <row r="641" spans="1:14" s="95" customFormat="1" ht="12" x14ac:dyDescent="0.2">
      <c r="A641" s="112"/>
      <c r="B641" s="115"/>
      <c r="C641" s="112">
        <v>55227</v>
      </c>
      <c r="D641" s="113" t="s">
        <v>195</v>
      </c>
      <c r="E641" s="121">
        <v>0.5</v>
      </c>
      <c r="F641" s="121"/>
      <c r="G641" s="121">
        <v>0</v>
      </c>
      <c r="H641" s="121"/>
      <c r="I641" s="121">
        <v>0</v>
      </c>
      <c r="J641" s="121"/>
      <c r="K641" s="121">
        <f t="shared" ref="K641:K701" si="94">SUM(E641:I641)</f>
        <v>0.5</v>
      </c>
      <c r="L641" s="121"/>
      <c r="M641" s="121">
        <v>0</v>
      </c>
      <c r="N641" s="102"/>
    </row>
    <row r="642" spans="1:14" s="95" customFormat="1" ht="12" x14ac:dyDescent="0.2">
      <c r="A642" s="114"/>
      <c r="B642" s="118"/>
      <c r="C642" s="118" t="s">
        <v>114</v>
      </c>
      <c r="D642" s="119"/>
      <c r="E642" s="120">
        <f>SUM(E643:E648)</f>
        <v>0.21215036842105264</v>
      </c>
      <c r="F642" s="120"/>
      <c r="G642" s="120">
        <f t="shared" ref="G642:I642" si="95">SUM(G643:G648)</f>
        <v>0.21250000000000002</v>
      </c>
      <c r="H642" s="120"/>
      <c r="I642" s="120">
        <f t="shared" si="95"/>
        <v>0.35</v>
      </c>
      <c r="J642" s="120"/>
      <c r="K642" s="120">
        <f t="shared" si="94"/>
        <v>0.77465036842105262</v>
      </c>
      <c r="L642" s="120"/>
      <c r="M642" s="120">
        <f>SUM(M643:M648)</f>
        <v>0.25070300000000001</v>
      </c>
      <c r="N642" s="102"/>
    </row>
    <row r="643" spans="1:14" s="95" customFormat="1" ht="36" x14ac:dyDescent="0.2">
      <c r="A643" s="112"/>
      <c r="B643" s="115"/>
      <c r="C643" s="112">
        <v>37909</v>
      </c>
      <c r="D643" s="113" t="s">
        <v>250</v>
      </c>
      <c r="E643" s="121">
        <v>0</v>
      </c>
      <c r="F643" s="121"/>
      <c r="G643" s="121">
        <v>6.2500000000000014E-2</v>
      </c>
      <c r="H643" s="121"/>
      <c r="I643" s="121">
        <v>0</v>
      </c>
      <c r="J643" s="121"/>
      <c r="K643" s="121">
        <f t="shared" si="94"/>
        <v>6.2500000000000014E-2</v>
      </c>
      <c r="L643" s="121"/>
      <c r="M643" s="121">
        <v>6.2500000000000014E-2</v>
      </c>
      <c r="N643" s="102"/>
    </row>
    <row r="644" spans="1:14" s="95" customFormat="1" ht="24" x14ac:dyDescent="0.2">
      <c r="A644" s="112"/>
      <c r="B644" s="115"/>
      <c r="C644" s="112">
        <v>37909</v>
      </c>
      <c r="D644" s="113" t="s">
        <v>248</v>
      </c>
      <c r="E644" s="121">
        <v>0.18820300000000001</v>
      </c>
      <c r="F644" s="121"/>
      <c r="G644" s="121">
        <v>0</v>
      </c>
      <c r="H644" s="121"/>
      <c r="I644" s="121">
        <v>0</v>
      </c>
      <c r="J644" s="121"/>
      <c r="K644" s="121">
        <f t="shared" si="94"/>
        <v>0.18820300000000001</v>
      </c>
      <c r="L644" s="121"/>
      <c r="M644" s="121">
        <v>0.18820300000000001</v>
      </c>
      <c r="N644" s="102"/>
    </row>
    <row r="645" spans="1:14" s="95" customFormat="1" ht="36" x14ac:dyDescent="0.2">
      <c r="A645" s="112"/>
      <c r="B645" s="115"/>
      <c r="C645" s="112">
        <v>44934</v>
      </c>
      <c r="D645" s="113" t="s">
        <v>485</v>
      </c>
      <c r="E645" s="121">
        <v>0.02</v>
      </c>
      <c r="F645" s="121"/>
      <c r="G645" s="121">
        <v>0</v>
      </c>
      <c r="H645" s="121"/>
      <c r="I645" s="121">
        <v>0</v>
      </c>
      <c r="J645" s="121"/>
      <c r="K645" s="121">
        <f t="shared" si="94"/>
        <v>0.02</v>
      </c>
      <c r="L645" s="121"/>
      <c r="M645" s="121">
        <v>0</v>
      </c>
      <c r="N645" s="102"/>
    </row>
    <row r="646" spans="1:14" s="95" customFormat="1" ht="48" x14ac:dyDescent="0.2">
      <c r="A646" s="112"/>
      <c r="B646" s="115"/>
      <c r="C646" s="112">
        <v>54391</v>
      </c>
      <c r="D646" s="113" t="s">
        <v>493</v>
      </c>
      <c r="E646" s="121">
        <v>0</v>
      </c>
      <c r="F646" s="121"/>
      <c r="G646" s="121">
        <v>0</v>
      </c>
      <c r="H646" s="121"/>
      <c r="I646" s="121">
        <v>0.35</v>
      </c>
      <c r="J646" s="121"/>
      <c r="K646" s="121">
        <f t="shared" si="94"/>
        <v>0.35</v>
      </c>
      <c r="L646" s="121"/>
      <c r="M646" s="121">
        <v>0</v>
      </c>
      <c r="N646" s="102"/>
    </row>
    <row r="647" spans="1:14" s="95" customFormat="1" ht="36" x14ac:dyDescent="0.2">
      <c r="A647" s="112"/>
      <c r="B647" s="115"/>
      <c r="C647" s="112">
        <v>54391</v>
      </c>
      <c r="D647" s="113" t="s">
        <v>478</v>
      </c>
      <c r="E647" s="121">
        <v>3.9473684210526317E-3</v>
      </c>
      <c r="F647" s="121"/>
      <c r="G647" s="121">
        <v>0</v>
      </c>
      <c r="H647" s="121"/>
      <c r="I647" s="121">
        <v>0</v>
      </c>
      <c r="J647" s="121"/>
      <c r="K647" s="121">
        <f t="shared" si="94"/>
        <v>3.9473684210526317E-3</v>
      </c>
      <c r="L647" s="121"/>
      <c r="M647" s="121">
        <v>0</v>
      </c>
      <c r="N647" s="102"/>
    </row>
    <row r="648" spans="1:14" s="95" customFormat="1" ht="24" x14ac:dyDescent="0.2">
      <c r="A648" s="112"/>
      <c r="B648" s="115"/>
      <c r="C648" s="112">
        <v>54436</v>
      </c>
      <c r="D648" s="113" t="s">
        <v>494</v>
      </c>
      <c r="E648" s="121">
        <v>0</v>
      </c>
      <c r="F648" s="121"/>
      <c r="G648" s="121">
        <v>0.15</v>
      </c>
      <c r="H648" s="121"/>
      <c r="I648" s="121">
        <v>0</v>
      </c>
      <c r="J648" s="121"/>
      <c r="K648" s="121">
        <f t="shared" si="94"/>
        <v>0.15</v>
      </c>
      <c r="L648" s="121"/>
      <c r="M648" s="121">
        <v>0</v>
      </c>
      <c r="N648" s="102"/>
    </row>
    <row r="649" spans="1:14" s="95" customFormat="1" ht="12" x14ac:dyDescent="0.2">
      <c r="A649" s="114"/>
      <c r="B649" s="118"/>
      <c r="C649" s="118" t="s">
        <v>127</v>
      </c>
      <c r="D649" s="119"/>
      <c r="E649" s="120">
        <f>SUM(E650:E650)</f>
        <v>0</v>
      </c>
      <c r="F649" s="120"/>
      <c r="G649" s="120">
        <f>SUM(G650:G650)</f>
        <v>0</v>
      </c>
      <c r="H649" s="120"/>
      <c r="I649" s="120">
        <f>SUM(I650:I650)</f>
        <v>5.2631578947368446E-2</v>
      </c>
      <c r="J649" s="120"/>
      <c r="K649" s="120">
        <f t="shared" si="94"/>
        <v>5.2631578947368446E-2</v>
      </c>
      <c r="L649" s="120"/>
      <c r="M649" s="120">
        <f>SUM(M650:M650)</f>
        <v>5.2631578947368446E-2</v>
      </c>
      <c r="N649" s="102"/>
    </row>
    <row r="650" spans="1:14" s="95" customFormat="1" ht="36" x14ac:dyDescent="0.2">
      <c r="A650" s="112"/>
      <c r="B650" s="115"/>
      <c r="C650" s="112">
        <v>54079</v>
      </c>
      <c r="D650" s="113" t="s">
        <v>252</v>
      </c>
      <c r="E650" s="121">
        <v>0</v>
      </c>
      <c r="F650" s="121"/>
      <c r="G650" s="121">
        <v>0</v>
      </c>
      <c r="H650" s="121"/>
      <c r="I650" s="121">
        <v>5.2631578947368446E-2</v>
      </c>
      <c r="J650" s="121"/>
      <c r="K650" s="121">
        <f t="shared" si="94"/>
        <v>5.2631578947368446E-2</v>
      </c>
      <c r="L650" s="121"/>
      <c r="M650" s="121">
        <v>5.2631578947368446E-2</v>
      </c>
      <c r="N650" s="102"/>
    </row>
    <row r="651" spans="1:14" s="95" customFormat="1" ht="12" x14ac:dyDescent="0.2">
      <c r="A651" s="114"/>
      <c r="B651" s="118"/>
      <c r="C651" s="118" t="s">
        <v>115</v>
      </c>
      <c r="D651" s="119"/>
      <c r="E651" s="120">
        <f>SUM(E652:E654)</f>
        <v>0.35750000000000004</v>
      </c>
      <c r="F651" s="120"/>
      <c r="G651" s="120">
        <f>SUM(G652:G654)</f>
        <v>1.125E-2</v>
      </c>
      <c r="H651" s="120"/>
      <c r="I651" s="120">
        <f>SUM(I652:I654)</f>
        <v>0</v>
      </c>
      <c r="J651" s="120"/>
      <c r="K651" s="120">
        <f>SUM(E651:I651)</f>
        <v>0.36875000000000002</v>
      </c>
      <c r="L651" s="120"/>
      <c r="M651" s="120">
        <f>SUM(M652:M654)</f>
        <v>0</v>
      </c>
      <c r="N651" s="102"/>
    </row>
    <row r="652" spans="1:14" s="95" customFormat="1" ht="24" x14ac:dyDescent="0.2">
      <c r="A652" s="112"/>
      <c r="B652" s="115"/>
      <c r="C652" s="112">
        <v>55004</v>
      </c>
      <c r="D652" s="113" t="s">
        <v>243</v>
      </c>
      <c r="E652" s="121">
        <v>7.4999999999999997E-3</v>
      </c>
      <c r="F652" s="121"/>
      <c r="G652" s="121">
        <v>1.125E-2</v>
      </c>
      <c r="H652" s="121"/>
      <c r="I652" s="121">
        <v>0</v>
      </c>
      <c r="J652" s="121"/>
      <c r="K652" s="121">
        <f t="shared" si="94"/>
        <v>1.8749999999999999E-2</v>
      </c>
      <c r="L652" s="121"/>
      <c r="M652" s="121">
        <v>0</v>
      </c>
      <c r="N652" s="102"/>
    </row>
    <row r="653" spans="1:14" s="95" customFormat="1" ht="12" x14ac:dyDescent="0.2">
      <c r="A653" s="112"/>
      <c r="B653" s="115"/>
      <c r="C653" s="112">
        <v>55322</v>
      </c>
      <c r="D653" s="113" t="s">
        <v>190</v>
      </c>
      <c r="E653" s="121">
        <v>0.15</v>
      </c>
      <c r="F653" s="121"/>
      <c r="G653" s="121">
        <v>0</v>
      </c>
      <c r="H653" s="121"/>
      <c r="I653" s="121">
        <v>0</v>
      </c>
      <c r="J653" s="121"/>
      <c r="K653" s="121">
        <f t="shared" si="94"/>
        <v>0.15</v>
      </c>
      <c r="L653" s="121"/>
      <c r="M653" s="121">
        <v>0</v>
      </c>
      <c r="N653" s="102"/>
    </row>
    <row r="654" spans="1:14" s="95" customFormat="1" ht="12" x14ac:dyDescent="0.2">
      <c r="A654" s="112"/>
      <c r="B654" s="115"/>
      <c r="C654" s="112">
        <v>55353</v>
      </c>
      <c r="D654" s="113" t="s">
        <v>191</v>
      </c>
      <c r="E654" s="121">
        <v>0.2</v>
      </c>
      <c r="F654" s="121"/>
      <c r="G654" s="121">
        <v>0</v>
      </c>
      <c r="H654" s="121"/>
      <c r="I654" s="121">
        <v>0</v>
      </c>
      <c r="J654" s="121"/>
      <c r="K654" s="121">
        <f t="shared" si="94"/>
        <v>0.2</v>
      </c>
      <c r="L654" s="121"/>
      <c r="M654" s="121">
        <v>0</v>
      </c>
      <c r="N654" s="102"/>
    </row>
    <row r="655" spans="1:14" s="95" customFormat="1" ht="12" x14ac:dyDescent="0.2">
      <c r="A655" s="112"/>
      <c r="B655" s="115"/>
      <c r="C655" s="118" t="s">
        <v>129</v>
      </c>
      <c r="D655" s="119"/>
      <c r="E655" s="120">
        <f>SUM(E656)</f>
        <v>5.1282051282051308E-2</v>
      </c>
      <c r="F655" s="120"/>
      <c r="G655" s="120">
        <f t="shared" ref="G655:M655" si="96">SUM(G656)</f>
        <v>1.2820512820512827E-2</v>
      </c>
      <c r="H655" s="120"/>
      <c r="I655" s="120">
        <f t="shared" si="96"/>
        <v>2.4000000000000011E-2</v>
      </c>
      <c r="J655" s="120"/>
      <c r="K655" s="120">
        <f t="shared" si="94"/>
        <v>8.8102564102564146E-2</v>
      </c>
      <c r="L655" s="120"/>
      <c r="M655" s="120">
        <f t="shared" si="96"/>
        <v>0</v>
      </c>
      <c r="N655" s="102"/>
    </row>
    <row r="656" spans="1:14" s="95" customFormat="1" ht="12" x14ac:dyDescent="0.2">
      <c r="A656" s="112"/>
      <c r="B656" s="115"/>
      <c r="C656" s="112">
        <v>54055</v>
      </c>
      <c r="D656" s="113" t="s">
        <v>151</v>
      </c>
      <c r="E656" s="121">
        <v>5.1282051282051308E-2</v>
      </c>
      <c r="F656" s="121"/>
      <c r="G656" s="121">
        <v>1.2820512820512827E-2</v>
      </c>
      <c r="H656" s="121"/>
      <c r="I656" s="121">
        <v>2.4000000000000011E-2</v>
      </c>
      <c r="J656" s="121"/>
      <c r="K656" s="121">
        <f t="shared" si="94"/>
        <v>8.8102564102564146E-2</v>
      </c>
      <c r="L656" s="121"/>
      <c r="M656" s="121">
        <v>0</v>
      </c>
      <c r="N656" s="102"/>
    </row>
    <row r="657" spans="1:14" s="95" customFormat="1" ht="12" x14ac:dyDescent="0.2">
      <c r="A657" s="112"/>
      <c r="B657" s="115"/>
      <c r="C657" s="118" t="s">
        <v>116</v>
      </c>
      <c r="D657" s="119"/>
      <c r="E657" s="120">
        <f>SUM(E658:E660)</f>
        <v>0.66666700000000001</v>
      </c>
      <c r="F657" s="120"/>
      <c r="G657" s="120">
        <f>SUM(G658:G660)</f>
        <v>0</v>
      </c>
      <c r="H657" s="120"/>
      <c r="I657" s="120">
        <f>SUM(I658:I660)</f>
        <v>0.39</v>
      </c>
      <c r="J657" s="120"/>
      <c r="K657" s="120">
        <f>SUM(E657:I657)</f>
        <v>1.056667</v>
      </c>
      <c r="L657" s="120"/>
      <c r="M657" s="120">
        <f>SUM(M658:M660)</f>
        <v>0.06</v>
      </c>
      <c r="N657" s="102"/>
    </row>
    <row r="658" spans="1:14" s="95" customFormat="1" ht="12.75" customHeight="1" x14ac:dyDescent="0.2">
      <c r="A658" s="112"/>
      <c r="B658" s="115"/>
      <c r="C658" s="112">
        <v>54060</v>
      </c>
      <c r="D658" s="113" t="s">
        <v>192</v>
      </c>
      <c r="E658" s="121">
        <v>0.2</v>
      </c>
      <c r="F658" s="121"/>
      <c r="G658" s="121">
        <v>0</v>
      </c>
      <c r="H658" s="121"/>
      <c r="I658" s="121">
        <v>0.39</v>
      </c>
      <c r="J658" s="121"/>
      <c r="K658" s="121">
        <f t="shared" si="94"/>
        <v>0.59000000000000008</v>
      </c>
      <c r="L658" s="121"/>
      <c r="M658" s="121">
        <v>0.06</v>
      </c>
      <c r="N658" s="102"/>
    </row>
    <row r="659" spans="1:14" s="95" customFormat="1" ht="24" x14ac:dyDescent="0.2">
      <c r="A659" s="112"/>
      <c r="B659" s="115"/>
      <c r="C659" s="112">
        <v>54068</v>
      </c>
      <c r="D659" s="113" t="s">
        <v>465</v>
      </c>
      <c r="E659" s="121">
        <v>0.16666700000000001</v>
      </c>
      <c r="F659" s="121"/>
      <c r="G659" s="121">
        <v>0</v>
      </c>
      <c r="H659" s="121"/>
      <c r="I659" s="121">
        <v>0</v>
      </c>
      <c r="J659" s="121"/>
      <c r="K659" s="121">
        <f t="shared" si="94"/>
        <v>0.16666700000000001</v>
      </c>
      <c r="L659" s="121"/>
      <c r="M659" s="121">
        <v>0</v>
      </c>
      <c r="N659" s="102"/>
    </row>
    <row r="660" spans="1:14" s="95" customFormat="1" ht="24" x14ac:dyDescent="0.2">
      <c r="A660" s="112"/>
      <c r="B660" s="115"/>
      <c r="C660" s="112">
        <v>55074</v>
      </c>
      <c r="D660" s="113" t="s">
        <v>334</v>
      </c>
      <c r="E660" s="121">
        <v>0.3</v>
      </c>
      <c r="F660" s="121"/>
      <c r="G660" s="121">
        <v>0</v>
      </c>
      <c r="H660" s="121"/>
      <c r="I660" s="121">
        <v>0</v>
      </c>
      <c r="J660" s="121"/>
      <c r="K660" s="121">
        <f t="shared" si="94"/>
        <v>0.3</v>
      </c>
      <c r="L660" s="121"/>
      <c r="M660" s="121">
        <v>0</v>
      </c>
      <c r="N660" s="102"/>
    </row>
    <row r="661" spans="1:14" s="95" customFormat="1" ht="12" x14ac:dyDescent="0.2">
      <c r="A661" s="112"/>
      <c r="B661" s="115"/>
      <c r="C661" s="118" t="s">
        <v>125</v>
      </c>
      <c r="D661" s="119"/>
      <c r="E661" s="120">
        <f>SUM(E662:E662)</f>
        <v>0.55000000000000004</v>
      </c>
      <c r="F661" s="120"/>
      <c r="G661" s="120">
        <f>SUM(G662:G662)</f>
        <v>0</v>
      </c>
      <c r="H661" s="120"/>
      <c r="I661" s="120">
        <f>SUM(I662:I662)</f>
        <v>0</v>
      </c>
      <c r="J661" s="120"/>
      <c r="K661" s="120">
        <f>SUM(E661:I661)</f>
        <v>0.55000000000000004</v>
      </c>
      <c r="L661" s="120"/>
      <c r="M661" s="120">
        <f>SUM(M662:M662)</f>
        <v>0</v>
      </c>
      <c r="N661" s="102"/>
    </row>
    <row r="662" spans="1:14" s="95" customFormat="1" ht="24" x14ac:dyDescent="0.2">
      <c r="A662" s="112"/>
      <c r="B662" s="115"/>
      <c r="C662" s="112">
        <v>53182</v>
      </c>
      <c r="D662" s="113" t="s">
        <v>338</v>
      </c>
      <c r="E662" s="121">
        <v>0.55000000000000004</v>
      </c>
      <c r="F662" s="121"/>
      <c r="G662" s="121">
        <v>0</v>
      </c>
      <c r="H662" s="121"/>
      <c r="I662" s="121">
        <v>0</v>
      </c>
      <c r="J662" s="121"/>
      <c r="K662" s="121">
        <f t="shared" si="94"/>
        <v>0.55000000000000004</v>
      </c>
      <c r="L662" s="121"/>
      <c r="M662" s="121">
        <v>0</v>
      </c>
      <c r="N662" s="102"/>
    </row>
    <row r="663" spans="1:14" s="95" customFormat="1" ht="12" x14ac:dyDescent="0.2">
      <c r="A663" s="112"/>
      <c r="B663" s="115"/>
      <c r="C663" s="118" t="s">
        <v>126</v>
      </c>
      <c r="D663" s="119"/>
      <c r="E663" s="120">
        <f>SUM(E664:E666)</f>
        <v>0</v>
      </c>
      <c r="F663" s="120"/>
      <c r="G663" s="120">
        <f>SUM(G664:G666)</f>
        <v>5.1282051282051308E-2</v>
      </c>
      <c r="H663" s="120"/>
      <c r="I663" s="120">
        <f>SUM(I664:I666)</f>
        <v>7.6923076923076955E-2</v>
      </c>
      <c r="J663" s="120"/>
      <c r="K663" s="120">
        <f t="shared" si="94"/>
        <v>0.12820512820512825</v>
      </c>
      <c r="L663" s="120"/>
      <c r="M663" s="120">
        <f>SUM(M664:M666)</f>
        <v>0</v>
      </c>
      <c r="N663" s="102"/>
    </row>
    <row r="664" spans="1:14" s="95" customFormat="1" ht="36" x14ac:dyDescent="0.2">
      <c r="A664" s="112"/>
      <c r="B664" s="115"/>
      <c r="C664" s="112">
        <v>55064</v>
      </c>
      <c r="D664" s="113" t="s">
        <v>480</v>
      </c>
      <c r="E664" s="121">
        <v>0</v>
      </c>
      <c r="F664" s="121"/>
      <c r="G664" s="121">
        <v>5.1282051282051308E-2</v>
      </c>
      <c r="H664" s="121"/>
      <c r="I664" s="121">
        <v>0</v>
      </c>
      <c r="J664" s="121"/>
      <c r="K664" s="121">
        <f t="shared" si="94"/>
        <v>5.1282051282051308E-2</v>
      </c>
      <c r="L664" s="121"/>
      <c r="M664" s="121">
        <v>0</v>
      </c>
      <c r="N664" s="102"/>
    </row>
    <row r="665" spans="1:14" s="95" customFormat="1" ht="36" x14ac:dyDescent="0.2">
      <c r="A665" s="112"/>
      <c r="B665" s="115"/>
      <c r="C665" s="112">
        <v>55064</v>
      </c>
      <c r="D665" s="113" t="s">
        <v>484</v>
      </c>
      <c r="E665" s="121">
        <v>0</v>
      </c>
      <c r="F665" s="121"/>
      <c r="G665" s="121">
        <v>0</v>
      </c>
      <c r="H665" s="121"/>
      <c r="I665" s="121">
        <v>5.1282051282051308E-2</v>
      </c>
      <c r="J665" s="121"/>
      <c r="K665" s="121">
        <f t="shared" si="94"/>
        <v>5.1282051282051308E-2</v>
      </c>
      <c r="L665" s="121"/>
      <c r="M665" s="121">
        <v>0</v>
      </c>
      <c r="N665" s="102"/>
    </row>
    <row r="666" spans="1:14" s="95" customFormat="1" ht="36" x14ac:dyDescent="0.2">
      <c r="A666" s="112"/>
      <c r="B666" s="115"/>
      <c r="C666" s="112">
        <v>55064</v>
      </c>
      <c r="D666" s="113" t="s">
        <v>482</v>
      </c>
      <c r="E666" s="121">
        <v>0</v>
      </c>
      <c r="F666" s="121"/>
      <c r="G666" s="121">
        <v>0</v>
      </c>
      <c r="H666" s="121"/>
      <c r="I666" s="121">
        <v>2.564102564102564E-2</v>
      </c>
      <c r="J666" s="121"/>
      <c r="K666" s="121">
        <f t="shared" si="94"/>
        <v>2.564102564102564E-2</v>
      </c>
      <c r="L666" s="121"/>
      <c r="M666" s="121">
        <v>0</v>
      </c>
      <c r="N666" s="102"/>
    </row>
    <row r="667" spans="1:14" s="95" customFormat="1" ht="12" x14ac:dyDescent="0.2">
      <c r="A667" s="114"/>
      <c r="B667" s="118" t="s">
        <v>22</v>
      </c>
      <c r="C667" s="118"/>
      <c r="D667" s="119"/>
      <c r="E667" s="120">
        <f>E670+E668+E673+E678+E680+E683+E687+E689+E693+E695</f>
        <v>2.1388155512820517</v>
      </c>
      <c r="F667" s="120"/>
      <c r="G667" s="120">
        <f t="shared" ref="G667:M667" si="97">G670+G668+G673+G678+G680+G683+G687+G689+G693+G695</f>
        <v>0.15749542124542129</v>
      </c>
      <c r="H667" s="120"/>
      <c r="I667" s="120">
        <f t="shared" si="97"/>
        <v>1.5764086377019473</v>
      </c>
      <c r="J667" s="120"/>
      <c r="K667" s="120">
        <f t="shared" si="94"/>
        <v>3.8727196102294199</v>
      </c>
      <c r="L667" s="120"/>
      <c r="M667" s="120">
        <f t="shared" si="97"/>
        <v>0.14263157894736844</v>
      </c>
      <c r="N667" s="102"/>
    </row>
    <row r="668" spans="1:14" s="95" customFormat="1" ht="12" x14ac:dyDescent="0.2">
      <c r="A668" s="112"/>
      <c r="B668" s="115"/>
      <c r="C668" s="118" t="s">
        <v>137</v>
      </c>
      <c r="D668" s="119"/>
      <c r="E668" s="120">
        <f>SUM(E669:E669)</f>
        <v>0</v>
      </c>
      <c r="F668" s="120"/>
      <c r="G668" s="120">
        <f>SUM(G669:G669)</f>
        <v>0</v>
      </c>
      <c r="H668" s="120"/>
      <c r="I668" s="120">
        <f>SUM(I669:I669)</f>
        <v>2.5000000000000001E-2</v>
      </c>
      <c r="J668" s="120"/>
      <c r="K668" s="120">
        <f>SUM(E668:I668)</f>
        <v>2.5000000000000001E-2</v>
      </c>
      <c r="L668" s="120"/>
      <c r="M668" s="120">
        <f>SUM(M669:M669)</f>
        <v>0</v>
      </c>
      <c r="N668" s="102"/>
    </row>
    <row r="669" spans="1:14" s="95" customFormat="1" ht="24" x14ac:dyDescent="0.2">
      <c r="A669" s="112"/>
      <c r="B669" s="115"/>
      <c r="C669" s="112">
        <v>53263</v>
      </c>
      <c r="D669" s="113" t="s">
        <v>247</v>
      </c>
      <c r="E669" s="121">
        <v>0</v>
      </c>
      <c r="F669" s="121"/>
      <c r="G669" s="121">
        <v>0</v>
      </c>
      <c r="H669" s="121"/>
      <c r="I669" s="121">
        <v>2.5000000000000001E-2</v>
      </c>
      <c r="J669" s="121"/>
      <c r="K669" s="121">
        <f t="shared" ref="K669" si="98">SUM(E669:I669)</f>
        <v>2.5000000000000001E-2</v>
      </c>
      <c r="L669" s="121"/>
      <c r="M669" s="121">
        <v>0</v>
      </c>
      <c r="N669" s="102"/>
    </row>
    <row r="670" spans="1:14" s="95" customFormat="1" ht="12" x14ac:dyDescent="0.2">
      <c r="A670" s="114"/>
      <c r="B670" s="118"/>
      <c r="C670" s="118" t="s">
        <v>112</v>
      </c>
      <c r="D670" s="119"/>
      <c r="E670" s="120">
        <f>SUM(E671:E672)</f>
        <v>0</v>
      </c>
      <c r="F670" s="120"/>
      <c r="G670" s="120">
        <f>SUM(G671:G672)</f>
        <v>0</v>
      </c>
      <c r="H670" s="120"/>
      <c r="I670" s="120">
        <f>SUM(I671:I672)</f>
        <v>1.339413642857143</v>
      </c>
      <c r="J670" s="120"/>
      <c r="K670" s="120">
        <f>SUM(E670:I670)</f>
        <v>1.339413642857143</v>
      </c>
      <c r="L670" s="120"/>
      <c r="M670" s="120">
        <f>SUM(M671:M672)</f>
        <v>0</v>
      </c>
      <c r="N670" s="102"/>
    </row>
    <row r="671" spans="1:14" s="95" customFormat="1" ht="36" x14ac:dyDescent="0.2">
      <c r="A671" s="112"/>
      <c r="B671" s="115"/>
      <c r="C671" s="112">
        <v>51332</v>
      </c>
      <c r="D671" s="113" t="s">
        <v>339</v>
      </c>
      <c r="E671" s="121">
        <v>0</v>
      </c>
      <c r="F671" s="121"/>
      <c r="G671" s="121">
        <v>0</v>
      </c>
      <c r="H671" s="121"/>
      <c r="I671" s="121">
        <v>0.1</v>
      </c>
      <c r="J671" s="121"/>
      <c r="K671" s="121">
        <f t="shared" si="94"/>
        <v>0.1</v>
      </c>
      <c r="L671" s="121"/>
      <c r="M671" s="121">
        <v>0</v>
      </c>
      <c r="N671" s="102"/>
    </row>
    <row r="672" spans="1:14" s="95" customFormat="1" ht="12" x14ac:dyDescent="0.2">
      <c r="A672" s="112"/>
      <c r="B672" s="115"/>
      <c r="C672" s="112">
        <v>52183</v>
      </c>
      <c r="D672" s="113" t="s">
        <v>140</v>
      </c>
      <c r="E672" s="121">
        <v>0</v>
      </c>
      <c r="F672" s="121"/>
      <c r="G672" s="121">
        <v>0</v>
      </c>
      <c r="H672" s="121"/>
      <c r="I672" s="121">
        <v>1.2394136428571429</v>
      </c>
      <c r="J672" s="121"/>
      <c r="K672" s="121">
        <f t="shared" si="94"/>
        <v>1.2394136428571429</v>
      </c>
      <c r="L672" s="121"/>
      <c r="M672" s="121">
        <v>0</v>
      </c>
      <c r="N672" s="102"/>
    </row>
    <row r="673" spans="1:14" s="95" customFormat="1" ht="12" x14ac:dyDescent="0.2">
      <c r="A673" s="112"/>
      <c r="B673" s="115"/>
      <c r="C673" s="118" t="s">
        <v>113</v>
      </c>
      <c r="D673" s="119"/>
      <c r="E673" s="120">
        <f>SUM(E674:E677)</f>
        <v>8.3357000000000001E-2</v>
      </c>
      <c r="F673" s="120"/>
      <c r="G673" s="120">
        <f>SUM(G674:G677)</f>
        <v>8.2142857142857156E-2</v>
      </c>
      <c r="H673" s="120"/>
      <c r="I673" s="120">
        <f>SUM(I674:I677)</f>
        <v>5.844033897435897E-2</v>
      </c>
      <c r="J673" s="120"/>
      <c r="K673" s="120">
        <f t="shared" si="94"/>
        <v>0.22394019611721611</v>
      </c>
      <c r="L673" s="120"/>
      <c r="M673" s="120">
        <f>SUM(M674:M677)</f>
        <v>0</v>
      </c>
      <c r="N673" s="102"/>
    </row>
    <row r="674" spans="1:14" s="95" customFormat="1" ht="24" x14ac:dyDescent="0.2">
      <c r="A674" s="112"/>
      <c r="B674" s="115"/>
      <c r="C674" s="112">
        <v>49450</v>
      </c>
      <c r="D674" s="113" t="s">
        <v>332</v>
      </c>
      <c r="E674" s="121">
        <v>1.55E-2</v>
      </c>
      <c r="F674" s="121"/>
      <c r="G674" s="121">
        <v>0</v>
      </c>
      <c r="H674" s="121"/>
      <c r="I674" s="121">
        <v>0</v>
      </c>
      <c r="J674" s="121"/>
      <c r="K674" s="121">
        <f t="shared" si="94"/>
        <v>1.55E-2</v>
      </c>
      <c r="L674" s="121"/>
      <c r="M674" s="121">
        <v>0</v>
      </c>
      <c r="N674" s="102"/>
    </row>
    <row r="675" spans="1:14" s="95" customFormat="1" ht="12" x14ac:dyDescent="0.2">
      <c r="A675" s="112"/>
      <c r="B675" s="115"/>
      <c r="C675" s="112">
        <v>49450</v>
      </c>
      <c r="D675" s="113" t="s">
        <v>189</v>
      </c>
      <c r="E675" s="121">
        <v>1.7857000000000001E-2</v>
      </c>
      <c r="F675" s="121"/>
      <c r="G675" s="121">
        <v>2.5000000000000001E-2</v>
      </c>
      <c r="H675" s="121"/>
      <c r="I675" s="121">
        <v>0</v>
      </c>
      <c r="J675" s="121"/>
      <c r="K675" s="121">
        <f t="shared" si="94"/>
        <v>4.2857000000000006E-2</v>
      </c>
      <c r="L675" s="121"/>
      <c r="M675" s="121">
        <v>0</v>
      </c>
      <c r="N675" s="102"/>
    </row>
    <row r="676" spans="1:14" s="95" customFormat="1" ht="48" x14ac:dyDescent="0.2">
      <c r="A676" s="112"/>
      <c r="B676" s="115"/>
      <c r="C676" s="112">
        <v>52041</v>
      </c>
      <c r="D676" s="113" t="s">
        <v>477</v>
      </c>
      <c r="E676" s="121">
        <v>0</v>
      </c>
      <c r="F676" s="121"/>
      <c r="G676" s="121">
        <v>0</v>
      </c>
      <c r="H676" s="121"/>
      <c r="I676" s="121">
        <v>1.2973389743589729E-3</v>
      </c>
      <c r="J676" s="121"/>
      <c r="K676" s="121">
        <f t="shared" si="94"/>
        <v>1.2973389743589729E-3</v>
      </c>
      <c r="L676" s="121"/>
      <c r="M676" s="121">
        <v>0</v>
      </c>
      <c r="N676" s="102"/>
    </row>
    <row r="677" spans="1:14" s="95" customFormat="1" ht="12" x14ac:dyDescent="0.2">
      <c r="A677" s="112"/>
      <c r="B677" s="115"/>
      <c r="C677" s="112">
        <v>55051</v>
      </c>
      <c r="D677" s="113" t="s">
        <v>193</v>
      </c>
      <c r="E677" s="121">
        <v>0.05</v>
      </c>
      <c r="F677" s="121"/>
      <c r="G677" s="121">
        <v>5.7142857142857148E-2</v>
      </c>
      <c r="H677" s="121"/>
      <c r="I677" s="121">
        <v>5.7142999999999999E-2</v>
      </c>
      <c r="J677" s="121"/>
      <c r="K677" s="121">
        <f t="shared" si="94"/>
        <v>0.16428585714285715</v>
      </c>
      <c r="L677" s="121"/>
      <c r="M677" s="121">
        <v>0</v>
      </c>
      <c r="N677" s="102"/>
    </row>
    <row r="678" spans="1:14" s="95" customFormat="1" ht="12" x14ac:dyDescent="0.2">
      <c r="A678" s="112"/>
      <c r="B678" s="115"/>
      <c r="C678" s="118" t="s">
        <v>114</v>
      </c>
      <c r="D678" s="119"/>
      <c r="E678" s="120">
        <f>SUM(E679)</f>
        <v>1.40625E-2</v>
      </c>
      <c r="F678" s="120"/>
      <c r="G678" s="120">
        <f t="shared" ref="G678:M678" si="99">SUM(G679)</f>
        <v>0</v>
      </c>
      <c r="H678" s="120"/>
      <c r="I678" s="120">
        <f t="shared" si="99"/>
        <v>0</v>
      </c>
      <c r="J678" s="120"/>
      <c r="K678" s="120">
        <f t="shared" si="94"/>
        <v>1.40625E-2</v>
      </c>
      <c r="L678" s="120"/>
      <c r="M678" s="120">
        <f t="shared" si="99"/>
        <v>0</v>
      </c>
      <c r="N678" s="102"/>
    </row>
    <row r="679" spans="1:14" s="95" customFormat="1" ht="24" x14ac:dyDescent="0.2">
      <c r="A679" s="112"/>
      <c r="B679" s="115"/>
      <c r="C679" s="112">
        <v>55364</v>
      </c>
      <c r="D679" s="113" t="s">
        <v>281</v>
      </c>
      <c r="E679" s="121">
        <v>1.40625E-2</v>
      </c>
      <c r="F679" s="121"/>
      <c r="G679" s="121">
        <v>0</v>
      </c>
      <c r="H679" s="121"/>
      <c r="I679" s="121">
        <v>0</v>
      </c>
      <c r="J679" s="121"/>
      <c r="K679" s="121">
        <f t="shared" si="94"/>
        <v>1.40625E-2</v>
      </c>
      <c r="L679" s="121"/>
      <c r="M679" s="121">
        <v>0</v>
      </c>
      <c r="N679" s="102"/>
    </row>
    <row r="680" spans="1:14" s="95" customFormat="1" ht="12" x14ac:dyDescent="0.2">
      <c r="A680" s="112"/>
      <c r="B680" s="115"/>
      <c r="C680" s="118" t="s">
        <v>127</v>
      </c>
      <c r="D680" s="119"/>
      <c r="E680" s="120">
        <f>SUM(E681:E682)</f>
        <v>0.8</v>
      </c>
      <c r="F680" s="120"/>
      <c r="G680" s="120">
        <f>SUM(G681:G682)</f>
        <v>0</v>
      </c>
      <c r="H680" s="120"/>
      <c r="I680" s="120">
        <f>SUM(I681:I682)</f>
        <v>5.2631578947368446E-2</v>
      </c>
      <c r="J680" s="120"/>
      <c r="K680" s="120">
        <f t="shared" si="94"/>
        <v>0.85263157894736852</v>
      </c>
      <c r="L680" s="120"/>
      <c r="M680" s="120">
        <f>SUM(M681:M682)</f>
        <v>5.2631578947368446E-2</v>
      </c>
      <c r="N680" s="102"/>
    </row>
    <row r="681" spans="1:14" s="95" customFormat="1" ht="36" x14ac:dyDescent="0.2">
      <c r="A681" s="112"/>
      <c r="B681" s="115"/>
      <c r="C681" s="112">
        <v>54079</v>
      </c>
      <c r="D681" s="113" t="s">
        <v>252</v>
      </c>
      <c r="E681" s="121">
        <v>0</v>
      </c>
      <c r="F681" s="121"/>
      <c r="G681" s="121">
        <v>0</v>
      </c>
      <c r="H681" s="121"/>
      <c r="I681" s="121">
        <v>5.2631578947368446E-2</v>
      </c>
      <c r="J681" s="121"/>
      <c r="K681" s="121">
        <f t="shared" si="94"/>
        <v>5.2631578947368446E-2</v>
      </c>
      <c r="L681" s="121"/>
      <c r="M681" s="121">
        <v>5.2631578947368446E-2</v>
      </c>
      <c r="N681" s="102"/>
    </row>
    <row r="682" spans="1:14" s="95" customFormat="1" ht="12" x14ac:dyDescent="0.2">
      <c r="A682" s="112"/>
      <c r="B682" s="115"/>
      <c r="C682" s="112">
        <v>55180</v>
      </c>
      <c r="D682" s="113" t="s">
        <v>196</v>
      </c>
      <c r="E682" s="121">
        <v>0.8</v>
      </c>
      <c r="F682" s="121"/>
      <c r="G682" s="121">
        <v>0</v>
      </c>
      <c r="H682" s="121"/>
      <c r="I682" s="121">
        <v>0</v>
      </c>
      <c r="J682" s="121"/>
      <c r="K682" s="121">
        <f t="shared" si="94"/>
        <v>0.8</v>
      </c>
      <c r="L682" s="121"/>
      <c r="M682" s="121">
        <v>0</v>
      </c>
      <c r="N682" s="102"/>
    </row>
    <row r="683" spans="1:14" s="95" customFormat="1" ht="12" x14ac:dyDescent="0.2">
      <c r="A683" s="112"/>
      <c r="B683" s="115"/>
      <c r="C683" s="118" t="s">
        <v>115</v>
      </c>
      <c r="D683" s="119"/>
      <c r="E683" s="120">
        <f>SUM(E684:E686)</f>
        <v>0.16375000000000001</v>
      </c>
      <c r="F683" s="120"/>
      <c r="G683" s="120">
        <f>SUM(G684:G686)</f>
        <v>1.125E-2</v>
      </c>
      <c r="H683" s="120"/>
      <c r="I683" s="120">
        <f>SUM(I684:I686)</f>
        <v>0</v>
      </c>
      <c r="J683" s="120"/>
      <c r="K683" s="120">
        <f t="shared" si="94"/>
        <v>0.17500000000000002</v>
      </c>
      <c r="L683" s="120"/>
      <c r="M683" s="120">
        <f>SUM(M684:M686)</f>
        <v>0</v>
      </c>
      <c r="N683" s="102"/>
    </row>
    <row r="684" spans="1:14" s="95" customFormat="1" ht="24" x14ac:dyDescent="0.2">
      <c r="A684" s="112"/>
      <c r="B684" s="115"/>
      <c r="C684" s="112">
        <v>55004</v>
      </c>
      <c r="D684" s="113" t="s">
        <v>243</v>
      </c>
      <c r="E684" s="121">
        <v>7.4999999999999997E-3</v>
      </c>
      <c r="F684" s="121"/>
      <c r="G684" s="121">
        <v>1.125E-2</v>
      </c>
      <c r="H684" s="121"/>
      <c r="I684" s="121">
        <v>0</v>
      </c>
      <c r="J684" s="121"/>
      <c r="K684" s="121">
        <f t="shared" si="94"/>
        <v>1.8749999999999999E-2</v>
      </c>
      <c r="L684" s="121"/>
      <c r="M684" s="121">
        <v>0</v>
      </c>
      <c r="N684" s="102"/>
    </row>
    <row r="685" spans="1:14" s="95" customFormat="1" ht="12" x14ac:dyDescent="0.2">
      <c r="A685" s="112"/>
      <c r="B685" s="115"/>
      <c r="C685" s="112">
        <v>55322</v>
      </c>
      <c r="D685" s="113" t="s">
        <v>190</v>
      </c>
      <c r="E685" s="121">
        <v>0.1</v>
      </c>
      <c r="F685" s="121"/>
      <c r="G685" s="121">
        <v>0</v>
      </c>
      <c r="H685" s="121"/>
      <c r="I685" s="121">
        <v>0</v>
      </c>
      <c r="J685" s="121"/>
      <c r="K685" s="121">
        <f t="shared" si="94"/>
        <v>0.1</v>
      </c>
      <c r="L685" s="121"/>
      <c r="M685" s="121">
        <v>0</v>
      </c>
      <c r="N685" s="102"/>
    </row>
    <row r="686" spans="1:14" s="95" customFormat="1" ht="12" x14ac:dyDescent="0.2">
      <c r="A686" s="112"/>
      <c r="B686" s="115"/>
      <c r="C686" s="112">
        <v>55353</v>
      </c>
      <c r="D686" s="113" t="s">
        <v>191</v>
      </c>
      <c r="E686" s="121">
        <v>5.6250000000000001E-2</v>
      </c>
      <c r="F686" s="121"/>
      <c r="G686" s="121">
        <v>0</v>
      </c>
      <c r="H686" s="121"/>
      <c r="I686" s="121">
        <v>0</v>
      </c>
      <c r="J686" s="121"/>
      <c r="K686" s="121">
        <f t="shared" si="94"/>
        <v>5.6250000000000001E-2</v>
      </c>
      <c r="L686" s="121"/>
      <c r="M686" s="121">
        <v>0</v>
      </c>
      <c r="N686" s="102"/>
    </row>
    <row r="687" spans="1:14" s="95" customFormat="1" ht="12" x14ac:dyDescent="0.2">
      <c r="A687" s="112"/>
      <c r="B687" s="115"/>
      <c r="C687" s="118" t="s">
        <v>129</v>
      </c>
      <c r="D687" s="119"/>
      <c r="E687" s="120">
        <f>SUM(E688)</f>
        <v>5.1282051282051301E-2</v>
      </c>
      <c r="F687" s="120"/>
      <c r="G687" s="120">
        <f t="shared" ref="G687:M687" si="100">SUM(G688)</f>
        <v>1.2820512820512827E-2</v>
      </c>
      <c r="H687" s="120"/>
      <c r="I687" s="120">
        <f t="shared" si="100"/>
        <v>2.4000000000000011E-2</v>
      </c>
      <c r="J687" s="120"/>
      <c r="K687" s="120">
        <f t="shared" si="94"/>
        <v>8.8102564102564132E-2</v>
      </c>
      <c r="L687" s="120"/>
      <c r="M687" s="120">
        <f t="shared" si="100"/>
        <v>0</v>
      </c>
      <c r="N687" s="102"/>
    </row>
    <row r="688" spans="1:14" s="95" customFormat="1" ht="12" x14ac:dyDescent="0.2">
      <c r="A688" s="112"/>
      <c r="B688" s="115"/>
      <c r="C688" s="112">
        <v>54055</v>
      </c>
      <c r="D688" s="113" t="s">
        <v>151</v>
      </c>
      <c r="E688" s="121">
        <v>5.1282051282051301E-2</v>
      </c>
      <c r="F688" s="121"/>
      <c r="G688" s="121">
        <v>1.2820512820512827E-2</v>
      </c>
      <c r="H688" s="121"/>
      <c r="I688" s="121">
        <v>2.4000000000000011E-2</v>
      </c>
      <c r="J688" s="121"/>
      <c r="K688" s="121">
        <f t="shared" si="94"/>
        <v>8.8102564102564132E-2</v>
      </c>
      <c r="L688" s="121"/>
      <c r="M688" s="121">
        <v>0</v>
      </c>
      <c r="N688" s="102"/>
    </row>
    <row r="689" spans="1:14" s="95" customFormat="1" ht="12" x14ac:dyDescent="0.2">
      <c r="A689" s="112"/>
      <c r="B689" s="115"/>
      <c r="C689" s="118" t="s">
        <v>116</v>
      </c>
      <c r="D689" s="119"/>
      <c r="E689" s="120">
        <f>SUM(E690:E692)</f>
        <v>0.51636399999999993</v>
      </c>
      <c r="F689" s="120"/>
      <c r="G689" s="120">
        <f>SUM(G690:G692)</f>
        <v>0</v>
      </c>
      <c r="H689" s="120"/>
      <c r="I689" s="120">
        <f>SUM(I690:I692)</f>
        <v>0</v>
      </c>
      <c r="J689" s="120"/>
      <c r="K689" s="120">
        <f t="shared" si="94"/>
        <v>0.51636399999999993</v>
      </c>
      <c r="L689" s="120"/>
      <c r="M689" s="120">
        <f>SUM(M690:M692)</f>
        <v>0.09</v>
      </c>
      <c r="N689" s="102"/>
    </row>
    <row r="690" spans="1:14" s="95" customFormat="1" ht="12.75" customHeight="1" x14ac:dyDescent="0.2">
      <c r="A690" s="112"/>
      <c r="B690" s="115"/>
      <c r="C690" s="112">
        <v>54060</v>
      </c>
      <c r="D690" s="113" t="s">
        <v>192</v>
      </c>
      <c r="E690" s="121">
        <v>0.3</v>
      </c>
      <c r="F690" s="121"/>
      <c r="G690" s="121">
        <v>0</v>
      </c>
      <c r="H690" s="121"/>
      <c r="I690" s="121">
        <v>0</v>
      </c>
      <c r="J690" s="121"/>
      <c r="K690" s="121">
        <f t="shared" si="94"/>
        <v>0.3</v>
      </c>
      <c r="L690" s="121"/>
      <c r="M690" s="121">
        <v>0.09</v>
      </c>
      <c r="N690" s="102"/>
    </row>
    <row r="691" spans="1:14" s="95" customFormat="1" ht="24" x14ac:dyDescent="0.2">
      <c r="A691" s="112"/>
      <c r="B691" s="115"/>
      <c r="C691" s="112">
        <v>54068</v>
      </c>
      <c r="D691" s="113" t="s">
        <v>464</v>
      </c>
      <c r="E691" s="121">
        <v>0.13636400000000001</v>
      </c>
      <c r="F691" s="121"/>
      <c r="G691" s="121">
        <v>0</v>
      </c>
      <c r="H691" s="121"/>
      <c r="I691" s="121">
        <v>0</v>
      </c>
      <c r="J691" s="121"/>
      <c r="K691" s="121">
        <f t="shared" si="94"/>
        <v>0.13636400000000001</v>
      </c>
      <c r="L691" s="121"/>
      <c r="M691" s="121">
        <v>0</v>
      </c>
      <c r="N691" s="102"/>
    </row>
    <row r="692" spans="1:14" s="95" customFormat="1" ht="24" x14ac:dyDescent="0.2">
      <c r="A692" s="112"/>
      <c r="B692" s="115"/>
      <c r="C692" s="112">
        <v>55074</v>
      </c>
      <c r="D692" s="113" t="s">
        <v>334</v>
      </c>
      <c r="E692" s="121">
        <v>0.08</v>
      </c>
      <c r="F692" s="121"/>
      <c r="G692" s="121">
        <v>0</v>
      </c>
      <c r="H692" s="121"/>
      <c r="I692" s="121">
        <v>0</v>
      </c>
      <c r="J692" s="121"/>
      <c r="K692" s="121">
        <f t="shared" si="94"/>
        <v>0.08</v>
      </c>
      <c r="L692" s="121"/>
      <c r="M692" s="121">
        <v>0</v>
      </c>
      <c r="N692" s="102"/>
    </row>
    <row r="693" spans="1:14" s="95" customFormat="1" ht="12" x14ac:dyDescent="0.2">
      <c r="A693" s="112"/>
      <c r="B693" s="115"/>
      <c r="C693" s="118" t="s">
        <v>125</v>
      </c>
      <c r="D693" s="119"/>
      <c r="E693" s="120">
        <f>SUM(E694:E694)</f>
        <v>0.35</v>
      </c>
      <c r="F693" s="120"/>
      <c r="G693" s="120">
        <f>SUM(G694:G694)</f>
        <v>0</v>
      </c>
      <c r="H693" s="120"/>
      <c r="I693" s="120">
        <f>SUM(I694:I694)</f>
        <v>0</v>
      </c>
      <c r="J693" s="120"/>
      <c r="K693" s="120">
        <f t="shared" si="94"/>
        <v>0.35</v>
      </c>
      <c r="L693" s="120"/>
      <c r="M693" s="120">
        <f>SUM(M694:M694)</f>
        <v>0</v>
      </c>
      <c r="N693" s="102"/>
    </row>
    <row r="694" spans="1:14" s="95" customFormat="1" ht="24" x14ac:dyDescent="0.2">
      <c r="A694" s="112"/>
      <c r="B694" s="115"/>
      <c r="C694" s="112">
        <v>53182</v>
      </c>
      <c r="D694" s="113" t="s">
        <v>338</v>
      </c>
      <c r="E694" s="121">
        <v>0.35</v>
      </c>
      <c r="F694" s="121"/>
      <c r="G694" s="121">
        <v>0</v>
      </c>
      <c r="H694" s="121"/>
      <c r="I694" s="121">
        <v>0</v>
      </c>
      <c r="J694" s="121"/>
      <c r="K694" s="121">
        <f t="shared" si="94"/>
        <v>0.35</v>
      </c>
      <c r="L694" s="121"/>
      <c r="M694" s="121">
        <v>0</v>
      </c>
      <c r="N694" s="102"/>
    </row>
    <row r="695" spans="1:14" s="95" customFormat="1" ht="12" x14ac:dyDescent="0.2">
      <c r="A695" s="112"/>
      <c r="B695" s="115"/>
      <c r="C695" s="118" t="s">
        <v>126</v>
      </c>
      <c r="D695" s="119"/>
      <c r="E695" s="120">
        <f>SUM(E696:E700)</f>
        <v>0.16</v>
      </c>
      <c r="F695" s="120"/>
      <c r="G695" s="120">
        <f t="shared" ref="G695:I695" si="101">SUM(G696:G700)</f>
        <v>5.1282051282051308E-2</v>
      </c>
      <c r="H695" s="120"/>
      <c r="I695" s="120">
        <f t="shared" si="101"/>
        <v>7.6923076923076955E-2</v>
      </c>
      <c r="J695" s="120"/>
      <c r="K695" s="120">
        <f t="shared" si="94"/>
        <v>0.28820512820512822</v>
      </c>
      <c r="L695" s="120"/>
      <c r="M695" s="120">
        <f>SUM(M696:M700)</f>
        <v>0</v>
      </c>
      <c r="N695" s="102"/>
    </row>
    <row r="696" spans="1:14" s="95" customFormat="1" ht="24" x14ac:dyDescent="0.2">
      <c r="A696" s="112"/>
      <c r="B696" s="115"/>
      <c r="C696" s="112">
        <v>54071</v>
      </c>
      <c r="D696" s="113" t="s">
        <v>335</v>
      </c>
      <c r="E696" s="121">
        <v>3.5000000000000003E-2</v>
      </c>
      <c r="F696" s="121"/>
      <c r="G696" s="121">
        <v>0</v>
      </c>
      <c r="H696" s="121"/>
      <c r="I696" s="121">
        <v>0</v>
      </c>
      <c r="J696" s="121"/>
      <c r="K696" s="121">
        <f t="shared" si="94"/>
        <v>3.5000000000000003E-2</v>
      </c>
      <c r="L696" s="121"/>
      <c r="M696" s="121">
        <v>0</v>
      </c>
      <c r="N696" s="102"/>
    </row>
    <row r="697" spans="1:14" s="95" customFormat="1" ht="36" x14ac:dyDescent="0.2">
      <c r="A697" s="112"/>
      <c r="B697" s="115"/>
      <c r="C697" s="112">
        <v>55064</v>
      </c>
      <c r="D697" s="113" t="s">
        <v>480</v>
      </c>
      <c r="E697" s="121">
        <v>0</v>
      </c>
      <c r="F697" s="121"/>
      <c r="G697" s="121">
        <v>5.1282051282051308E-2</v>
      </c>
      <c r="H697" s="121"/>
      <c r="I697" s="121">
        <v>0</v>
      </c>
      <c r="J697" s="121"/>
      <c r="K697" s="121">
        <f t="shared" si="94"/>
        <v>5.1282051282051308E-2</v>
      </c>
      <c r="L697" s="121"/>
      <c r="M697" s="121">
        <v>0</v>
      </c>
      <c r="N697" s="102"/>
    </row>
    <row r="698" spans="1:14" s="95" customFormat="1" ht="36" x14ac:dyDescent="0.2">
      <c r="A698" s="112"/>
      <c r="B698" s="115"/>
      <c r="C698" s="112">
        <v>55064</v>
      </c>
      <c r="D698" s="113" t="s">
        <v>484</v>
      </c>
      <c r="E698" s="121">
        <v>0</v>
      </c>
      <c r="F698" s="121"/>
      <c r="G698" s="121">
        <v>0</v>
      </c>
      <c r="H698" s="121"/>
      <c r="I698" s="121">
        <v>5.1282051282051308E-2</v>
      </c>
      <c r="J698" s="121"/>
      <c r="K698" s="121">
        <f t="shared" si="94"/>
        <v>5.1282051282051308E-2</v>
      </c>
      <c r="L698" s="121"/>
      <c r="M698" s="121">
        <v>0</v>
      </c>
      <c r="N698" s="102"/>
    </row>
    <row r="699" spans="1:14" s="95" customFormat="1" ht="36" x14ac:dyDescent="0.2">
      <c r="A699" s="112"/>
      <c r="B699" s="115"/>
      <c r="C699" s="112">
        <v>55064</v>
      </c>
      <c r="D699" s="113" t="s">
        <v>482</v>
      </c>
      <c r="E699" s="121">
        <v>0</v>
      </c>
      <c r="F699" s="121"/>
      <c r="G699" s="121">
        <v>0</v>
      </c>
      <c r="H699" s="121"/>
      <c r="I699" s="121">
        <v>2.564102564102564E-2</v>
      </c>
      <c r="J699" s="121"/>
      <c r="K699" s="121">
        <f t="shared" si="94"/>
        <v>2.564102564102564E-2</v>
      </c>
      <c r="L699" s="121"/>
      <c r="M699" s="121">
        <v>0</v>
      </c>
      <c r="N699" s="102"/>
    </row>
    <row r="700" spans="1:14" s="95" customFormat="1" ht="24" x14ac:dyDescent="0.2">
      <c r="A700" s="112"/>
      <c r="B700" s="115"/>
      <c r="C700" s="112">
        <v>55066</v>
      </c>
      <c r="D700" s="113" t="s">
        <v>337</v>
      </c>
      <c r="E700" s="121">
        <v>0.125</v>
      </c>
      <c r="F700" s="121"/>
      <c r="G700" s="121">
        <v>0</v>
      </c>
      <c r="H700" s="121"/>
      <c r="I700" s="121">
        <v>0</v>
      </c>
      <c r="J700" s="121"/>
      <c r="K700" s="121">
        <f t="shared" si="94"/>
        <v>0.125</v>
      </c>
      <c r="L700" s="121"/>
      <c r="M700" s="121">
        <v>0</v>
      </c>
      <c r="N700" s="102"/>
    </row>
    <row r="701" spans="1:14" s="95" customFormat="1" ht="12" x14ac:dyDescent="0.2">
      <c r="A701" s="114"/>
      <c r="B701" s="118" t="s">
        <v>23</v>
      </c>
      <c r="C701" s="118"/>
      <c r="D701" s="119"/>
      <c r="E701" s="120">
        <f>E702+E704+E707+E713+E715+E717+E721+E723+E727</f>
        <v>2.3993155512820512</v>
      </c>
      <c r="F701" s="120"/>
      <c r="G701" s="120">
        <f t="shared" ref="G701:M701" si="102">G702+G704+G707+G713+G715+G717+G721+G723+G727</f>
        <v>0.15749542124542129</v>
      </c>
      <c r="H701" s="120"/>
      <c r="I701" s="120">
        <f t="shared" si="102"/>
        <v>1.5764086377019473</v>
      </c>
      <c r="J701" s="120"/>
      <c r="K701" s="120">
        <f t="shared" si="94"/>
        <v>4.1332196102294194</v>
      </c>
      <c r="L701" s="120"/>
      <c r="M701" s="120">
        <f t="shared" si="102"/>
        <v>5.2631578947368446E-2</v>
      </c>
      <c r="N701" s="102"/>
    </row>
    <row r="702" spans="1:14" s="95" customFormat="1" ht="12" x14ac:dyDescent="0.2">
      <c r="A702" s="112"/>
      <c r="B702" s="115"/>
      <c r="C702" s="118" t="s">
        <v>137</v>
      </c>
      <c r="D702" s="119"/>
      <c r="E702" s="120">
        <f>SUM(E703:E703)</f>
        <v>0</v>
      </c>
      <c r="F702" s="120"/>
      <c r="G702" s="120">
        <f>SUM(G703:G703)</f>
        <v>0</v>
      </c>
      <c r="H702" s="120"/>
      <c r="I702" s="120">
        <f>SUM(I703:I703)</f>
        <v>2.5000000000000001E-2</v>
      </c>
      <c r="J702" s="120"/>
      <c r="K702" s="120">
        <f>SUM(E702:I702)</f>
        <v>2.5000000000000001E-2</v>
      </c>
      <c r="L702" s="120"/>
      <c r="M702" s="120">
        <f>SUM(M703:M703)</f>
        <v>0</v>
      </c>
      <c r="N702" s="102"/>
    </row>
    <row r="703" spans="1:14" s="95" customFormat="1" ht="24" x14ac:dyDescent="0.2">
      <c r="A703" s="112"/>
      <c r="B703" s="115"/>
      <c r="C703" s="112">
        <v>53263</v>
      </c>
      <c r="D703" s="113" t="s">
        <v>247</v>
      </c>
      <c r="E703" s="121">
        <v>0</v>
      </c>
      <c r="F703" s="121"/>
      <c r="G703" s="121">
        <v>0</v>
      </c>
      <c r="H703" s="121"/>
      <c r="I703" s="121">
        <v>2.5000000000000001E-2</v>
      </c>
      <c r="J703" s="121"/>
      <c r="K703" s="121">
        <f t="shared" ref="K703" si="103">SUM(E703:I703)</f>
        <v>2.5000000000000001E-2</v>
      </c>
      <c r="L703" s="121"/>
      <c r="M703" s="121">
        <v>0</v>
      </c>
      <c r="N703" s="102"/>
    </row>
    <row r="704" spans="1:14" s="95" customFormat="1" ht="12" x14ac:dyDescent="0.2">
      <c r="A704" s="112"/>
      <c r="B704" s="115"/>
      <c r="C704" s="118" t="s">
        <v>112</v>
      </c>
      <c r="D704" s="119"/>
      <c r="E704" s="120">
        <f>SUM(E705:E706)</f>
        <v>0</v>
      </c>
      <c r="F704" s="120"/>
      <c r="G704" s="120">
        <f>SUM(G705:G706)</f>
        <v>0</v>
      </c>
      <c r="H704" s="120"/>
      <c r="I704" s="120">
        <f>SUM(I705:I706)</f>
        <v>1.339413642857143</v>
      </c>
      <c r="J704" s="120"/>
      <c r="K704" s="120">
        <f>SUM(E704:I704)</f>
        <v>1.339413642857143</v>
      </c>
      <c r="L704" s="120"/>
      <c r="M704" s="120">
        <f>SUM(M705:M706)</f>
        <v>0</v>
      </c>
      <c r="N704" s="102"/>
    </row>
    <row r="705" spans="1:14" s="95" customFormat="1" ht="36" x14ac:dyDescent="0.2">
      <c r="A705" s="112"/>
      <c r="B705" s="115"/>
      <c r="C705" s="112">
        <v>51332</v>
      </c>
      <c r="D705" s="113" t="s">
        <v>339</v>
      </c>
      <c r="E705" s="121">
        <v>0</v>
      </c>
      <c r="F705" s="121"/>
      <c r="G705" s="121">
        <v>0</v>
      </c>
      <c r="H705" s="121"/>
      <c r="I705" s="121">
        <v>0.1</v>
      </c>
      <c r="J705" s="121"/>
      <c r="K705" s="121">
        <f t="shared" ref="K705:K733" si="104">SUM(E705:I705)</f>
        <v>0.1</v>
      </c>
      <c r="L705" s="121"/>
      <c r="M705" s="121">
        <v>0</v>
      </c>
      <c r="N705" s="102"/>
    </row>
    <row r="706" spans="1:14" s="95" customFormat="1" ht="12" x14ac:dyDescent="0.2">
      <c r="A706" s="112"/>
      <c r="B706" s="115"/>
      <c r="C706" s="112">
        <v>52183</v>
      </c>
      <c r="D706" s="113" t="s">
        <v>140</v>
      </c>
      <c r="E706" s="121">
        <v>0</v>
      </c>
      <c r="F706" s="121"/>
      <c r="G706" s="121">
        <v>0</v>
      </c>
      <c r="H706" s="121"/>
      <c r="I706" s="121">
        <v>1.2394136428571429</v>
      </c>
      <c r="J706" s="121"/>
      <c r="K706" s="121">
        <f t="shared" si="104"/>
        <v>1.2394136428571429</v>
      </c>
      <c r="L706" s="121"/>
      <c r="M706" s="121">
        <v>0</v>
      </c>
      <c r="N706" s="102"/>
    </row>
    <row r="707" spans="1:14" s="95" customFormat="1" ht="12" x14ac:dyDescent="0.2">
      <c r="A707" s="112"/>
      <c r="B707" s="115"/>
      <c r="C707" s="118" t="s">
        <v>113</v>
      </c>
      <c r="D707" s="119"/>
      <c r="E707" s="120">
        <f>SUM(E708:E712)</f>
        <v>0.753857</v>
      </c>
      <c r="F707" s="120"/>
      <c r="G707" s="120">
        <f>SUM(G708:G712)</f>
        <v>8.2142857142857156E-2</v>
      </c>
      <c r="H707" s="120"/>
      <c r="I707" s="120">
        <f>SUM(I708:I712)</f>
        <v>5.844033897435897E-2</v>
      </c>
      <c r="J707" s="120"/>
      <c r="K707" s="120">
        <f t="shared" si="104"/>
        <v>0.89444019611721615</v>
      </c>
      <c r="L707" s="120"/>
      <c r="M707" s="120">
        <f>SUM(M708:M712)</f>
        <v>0</v>
      </c>
      <c r="N707" s="102"/>
    </row>
    <row r="708" spans="1:14" s="95" customFormat="1" ht="24" x14ac:dyDescent="0.2">
      <c r="A708" s="112"/>
      <c r="B708" s="115"/>
      <c r="C708" s="112">
        <v>49450</v>
      </c>
      <c r="D708" s="113" t="s">
        <v>332</v>
      </c>
      <c r="E708" s="121">
        <v>1.6E-2</v>
      </c>
      <c r="F708" s="121"/>
      <c r="G708" s="121">
        <v>0</v>
      </c>
      <c r="H708" s="121"/>
      <c r="I708" s="121">
        <v>0</v>
      </c>
      <c r="J708" s="121"/>
      <c r="K708" s="121">
        <f t="shared" si="104"/>
        <v>1.6E-2</v>
      </c>
      <c r="L708" s="121"/>
      <c r="M708" s="121">
        <v>0</v>
      </c>
      <c r="N708" s="102"/>
    </row>
    <row r="709" spans="1:14" s="95" customFormat="1" ht="12" x14ac:dyDescent="0.2">
      <c r="A709" s="112"/>
      <c r="B709" s="115"/>
      <c r="C709" s="112">
        <v>49450</v>
      </c>
      <c r="D709" s="113" t="s">
        <v>189</v>
      </c>
      <c r="E709" s="121">
        <v>1.7857000000000001E-2</v>
      </c>
      <c r="F709" s="121"/>
      <c r="G709" s="121">
        <v>2.5000000000000001E-2</v>
      </c>
      <c r="H709" s="121"/>
      <c r="I709" s="121">
        <v>0</v>
      </c>
      <c r="J709" s="121"/>
      <c r="K709" s="121">
        <f t="shared" si="104"/>
        <v>4.2857000000000006E-2</v>
      </c>
      <c r="L709" s="121"/>
      <c r="M709" s="121">
        <v>0</v>
      </c>
      <c r="N709" s="102"/>
    </row>
    <row r="710" spans="1:14" s="95" customFormat="1" ht="48" x14ac:dyDescent="0.2">
      <c r="A710" s="112"/>
      <c r="B710" s="115"/>
      <c r="C710" s="112">
        <v>52041</v>
      </c>
      <c r="D710" s="113" t="s">
        <v>477</v>
      </c>
      <c r="E710" s="121">
        <v>0</v>
      </c>
      <c r="F710" s="121"/>
      <c r="G710" s="121">
        <v>0</v>
      </c>
      <c r="H710" s="121"/>
      <c r="I710" s="121">
        <v>1.2973389743589729E-3</v>
      </c>
      <c r="J710" s="121"/>
      <c r="K710" s="121">
        <f t="shared" si="104"/>
        <v>1.2973389743589729E-3</v>
      </c>
      <c r="L710" s="121"/>
      <c r="M710" s="121">
        <v>0</v>
      </c>
      <c r="N710" s="102"/>
    </row>
    <row r="711" spans="1:14" s="95" customFormat="1" ht="12" x14ac:dyDescent="0.2">
      <c r="A711" s="112"/>
      <c r="B711" s="115"/>
      <c r="C711" s="112">
        <v>55051</v>
      </c>
      <c r="D711" s="113" t="s">
        <v>193</v>
      </c>
      <c r="E711" s="121">
        <v>0.02</v>
      </c>
      <c r="F711" s="121"/>
      <c r="G711" s="121">
        <v>5.7142857142857148E-2</v>
      </c>
      <c r="H711" s="121"/>
      <c r="I711" s="121">
        <v>5.7142999999999999E-2</v>
      </c>
      <c r="J711" s="121"/>
      <c r="K711" s="121">
        <f t="shared" si="104"/>
        <v>0.13428585714285715</v>
      </c>
      <c r="L711" s="121"/>
      <c r="M711" s="121">
        <v>0</v>
      </c>
      <c r="N711" s="102"/>
    </row>
    <row r="712" spans="1:14" s="95" customFormat="1" ht="24" x14ac:dyDescent="0.2">
      <c r="A712" s="112"/>
      <c r="B712" s="115"/>
      <c r="C712" s="112">
        <v>55070</v>
      </c>
      <c r="D712" s="113" t="s">
        <v>336</v>
      </c>
      <c r="E712" s="121">
        <v>0.7</v>
      </c>
      <c r="F712" s="121"/>
      <c r="G712" s="121">
        <v>0</v>
      </c>
      <c r="H712" s="121"/>
      <c r="I712" s="121">
        <v>0</v>
      </c>
      <c r="J712" s="121"/>
      <c r="K712" s="121">
        <f t="shared" si="104"/>
        <v>0.7</v>
      </c>
      <c r="L712" s="121"/>
      <c r="M712" s="121">
        <v>0</v>
      </c>
      <c r="N712" s="102"/>
    </row>
    <row r="713" spans="1:14" s="95" customFormat="1" ht="12" x14ac:dyDescent="0.2">
      <c r="A713" s="112"/>
      <c r="B713" s="115"/>
      <c r="C713" s="118" t="s">
        <v>114</v>
      </c>
      <c r="D713" s="119"/>
      <c r="E713" s="120">
        <f>SUM(E714)</f>
        <v>1.40625E-2</v>
      </c>
      <c r="F713" s="120"/>
      <c r="G713" s="120">
        <f>SUM(G714)</f>
        <v>0</v>
      </c>
      <c r="H713" s="120"/>
      <c r="I713" s="120">
        <f>SUM(I714)</f>
        <v>0</v>
      </c>
      <c r="J713" s="120"/>
      <c r="K713" s="120">
        <f>SUM(E713:I713)</f>
        <v>1.40625E-2</v>
      </c>
      <c r="L713" s="120"/>
      <c r="M713" s="120">
        <f>SUM(M714)</f>
        <v>0</v>
      </c>
      <c r="N713" s="102"/>
    </row>
    <row r="714" spans="1:14" s="95" customFormat="1" ht="24" x14ac:dyDescent="0.2">
      <c r="A714" s="112"/>
      <c r="B714" s="115"/>
      <c r="C714" s="112">
        <v>55364</v>
      </c>
      <c r="D714" s="113" t="s">
        <v>282</v>
      </c>
      <c r="E714" s="121">
        <v>1.40625E-2</v>
      </c>
      <c r="F714" s="121"/>
      <c r="G714" s="121">
        <v>0</v>
      </c>
      <c r="H714" s="121"/>
      <c r="I714" s="121">
        <v>0</v>
      </c>
      <c r="J714" s="121"/>
      <c r="K714" s="121">
        <f t="shared" si="104"/>
        <v>1.40625E-2</v>
      </c>
      <c r="L714" s="121"/>
      <c r="M714" s="121">
        <v>0</v>
      </c>
      <c r="N714" s="102"/>
    </row>
    <row r="715" spans="1:14" s="95" customFormat="1" ht="12" x14ac:dyDescent="0.2">
      <c r="A715" s="112"/>
      <c r="B715" s="115"/>
      <c r="C715" s="118" t="s">
        <v>127</v>
      </c>
      <c r="D715" s="119"/>
      <c r="E715" s="120">
        <f>SUM(E716:E716)</f>
        <v>0</v>
      </c>
      <c r="F715" s="120"/>
      <c r="G715" s="120">
        <f>SUM(G716:G716)</f>
        <v>0</v>
      </c>
      <c r="H715" s="120"/>
      <c r="I715" s="120">
        <f>SUM(I716:I716)</f>
        <v>5.2631578947368446E-2</v>
      </c>
      <c r="J715" s="120"/>
      <c r="K715" s="120">
        <f t="shared" si="104"/>
        <v>5.2631578947368446E-2</v>
      </c>
      <c r="L715" s="120"/>
      <c r="M715" s="120">
        <f>SUM(M716:M716)</f>
        <v>5.2631578947368446E-2</v>
      </c>
      <c r="N715" s="102"/>
    </row>
    <row r="716" spans="1:14" s="95" customFormat="1" ht="36" x14ac:dyDescent="0.2">
      <c r="A716" s="112"/>
      <c r="B716" s="115"/>
      <c r="C716" s="112">
        <v>54079</v>
      </c>
      <c r="D716" s="113" t="s">
        <v>252</v>
      </c>
      <c r="E716" s="121">
        <v>0</v>
      </c>
      <c r="F716" s="121"/>
      <c r="G716" s="121">
        <v>0</v>
      </c>
      <c r="H716" s="121"/>
      <c r="I716" s="121">
        <v>5.2631578947368446E-2</v>
      </c>
      <c r="J716" s="121"/>
      <c r="K716" s="121">
        <f>SUM(E716:I716)</f>
        <v>5.2631578947368446E-2</v>
      </c>
      <c r="L716" s="121"/>
      <c r="M716" s="121">
        <v>5.2631578947368446E-2</v>
      </c>
      <c r="N716" s="102"/>
    </row>
    <row r="717" spans="1:14" s="95" customFormat="1" ht="12" x14ac:dyDescent="0.2">
      <c r="A717" s="112"/>
      <c r="B717" s="115"/>
      <c r="C717" s="118" t="s">
        <v>115</v>
      </c>
      <c r="D717" s="119"/>
      <c r="E717" s="120">
        <f>SUM(E718:E720)</f>
        <v>0.16375000000000001</v>
      </c>
      <c r="F717" s="120"/>
      <c r="G717" s="120">
        <f>SUM(G718:G720)</f>
        <v>1.125E-2</v>
      </c>
      <c r="H717" s="120"/>
      <c r="I717" s="120">
        <f>SUM(I718:I720)</f>
        <v>0</v>
      </c>
      <c r="J717" s="120"/>
      <c r="K717" s="120">
        <f t="shared" si="104"/>
        <v>0.17500000000000002</v>
      </c>
      <c r="L717" s="120"/>
      <c r="M717" s="120">
        <f>SUM(M718:M720)</f>
        <v>0</v>
      </c>
      <c r="N717" s="102"/>
    </row>
    <row r="718" spans="1:14" s="95" customFormat="1" ht="24" customHeight="1" x14ac:dyDescent="0.2">
      <c r="A718" s="112"/>
      <c r="B718" s="115"/>
      <c r="C718" s="112">
        <v>55004</v>
      </c>
      <c r="D718" s="113" t="s">
        <v>340</v>
      </c>
      <c r="E718" s="121">
        <v>7.4999999999999997E-3</v>
      </c>
      <c r="F718" s="121"/>
      <c r="G718" s="121">
        <v>1.125E-2</v>
      </c>
      <c r="H718" s="121"/>
      <c r="I718" s="121">
        <v>0</v>
      </c>
      <c r="J718" s="121"/>
      <c r="K718" s="121">
        <f t="shared" si="104"/>
        <v>1.8749999999999999E-2</v>
      </c>
      <c r="L718" s="121"/>
      <c r="M718" s="121">
        <v>0</v>
      </c>
      <c r="N718" s="102"/>
    </row>
    <row r="719" spans="1:14" s="95" customFormat="1" ht="12" x14ac:dyDescent="0.2">
      <c r="A719" s="112"/>
      <c r="B719" s="115"/>
      <c r="C719" s="112">
        <v>55322</v>
      </c>
      <c r="D719" s="113" t="s">
        <v>190</v>
      </c>
      <c r="E719" s="121">
        <v>0.1</v>
      </c>
      <c r="F719" s="121"/>
      <c r="G719" s="121">
        <v>0</v>
      </c>
      <c r="H719" s="121"/>
      <c r="I719" s="121">
        <v>0</v>
      </c>
      <c r="J719" s="121"/>
      <c r="K719" s="121">
        <f t="shared" si="104"/>
        <v>0.1</v>
      </c>
      <c r="L719" s="121"/>
      <c r="M719" s="121">
        <v>0</v>
      </c>
      <c r="N719" s="102"/>
    </row>
    <row r="720" spans="1:14" s="95" customFormat="1" ht="12" x14ac:dyDescent="0.2">
      <c r="A720" s="112"/>
      <c r="B720" s="115"/>
      <c r="C720" s="112">
        <v>55353</v>
      </c>
      <c r="D720" s="113" t="s">
        <v>191</v>
      </c>
      <c r="E720" s="121">
        <v>5.6250000000000001E-2</v>
      </c>
      <c r="F720" s="121"/>
      <c r="G720" s="121">
        <v>0</v>
      </c>
      <c r="H720" s="121"/>
      <c r="I720" s="121">
        <v>0</v>
      </c>
      <c r="J720" s="121"/>
      <c r="K720" s="121">
        <f t="shared" si="104"/>
        <v>5.6250000000000001E-2</v>
      </c>
      <c r="L720" s="121"/>
      <c r="M720" s="121">
        <v>0</v>
      </c>
      <c r="N720" s="102"/>
    </row>
    <row r="721" spans="1:14" s="95" customFormat="1" ht="12" x14ac:dyDescent="0.2">
      <c r="A721" s="112"/>
      <c r="B721" s="115"/>
      <c r="C721" s="118" t="s">
        <v>129</v>
      </c>
      <c r="D721" s="119"/>
      <c r="E721" s="120">
        <f>SUM(E722)</f>
        <v>5.1282051282051308E-2</v>
      </c>
      <c r="F721" s="120"/>
      <c r="G721" s="120">
        <f>SUM(G722)</f>
        <v>1.2820512820512827E-2</v>
      </c>
      <c r="H721" s="120"/>
      <c r="I721" s="120">
        <f>SUM(I722)</f>
        <v>2.4000000000000011E-2</v>
      </c>
      <c r="J721" s="120"/>
      <c r="K721" s="120">
        <f>SUM(E721:I721)</f>
        <v>8.8102564102564146E-2</v>
      </c>
      <c r="L721" s="120"/>
      <c r="M721" s="120">
        <f>SUM(M722)</f>
        <v>0</v>
      </c>
      <c r="N721" s="102"/>
    </row>
    <row r="722" spans="1:14" s="95" customFormat="1" ht="12" x14ac:dyDescent="0.2">
      <c r="A722" s="112"/>
      <c r="B722" s="115"/>
      <c r="C722" s="112">
        <v>54055</v>
      </c>
      <c r="D722" s="113" t="s">
        <v>151</v>
      </c>
      <c r="E722" s="121">
        <v>5.1282051282051308E-2</v>
      </c>
      <c r="F722" s="121"/>
      <c r="G722" s="121">
        <v>1.2820512820512827E-2</v>
      </c>
      <c r="H722" s="121"/>
      <c r="I722" s="121">
        <v>2.4000000000000011E-2</v>
      </c>
      <c r="J722" s="121"/>
      <c r="K722" s="121">
        <f t="shared" si="104"/>
        <v>8.8102564102564146E-2</v>
      </c>
      <c r="L722" s="121"/>
      <c r="M722" s="121">
        <v>0</v>
      </c>
      <c r="N722" s="102"/>
    </row>
    <row r="723" spans="1:14" s="95" customFormat="1" ht="12" x14ac:dyDescent="0.2">
      <c r="A723" s="112"/>
      <c r="B723" s="115"/>
      <c r="C723" s="118" t="s">
        <v>116</v>
      </c>
      <c r="D723" s="119"/>
      <c r="E723" s="120">
        <f>SUM(E724:E726)</f>
        <v>0.26136399999999999</v>
      </c>
      <c r="F723" s="120"/>
      <c r="G723" s="120">
        <f>SUM(G724:G726)</f>
        <v>0</v>
      </c>
      <c r="H723" s="120"/>
      <c r="I723" s="120">
        <f>SUM(I724:I726)</f>
        <v>0</v>
      </c>
      <c r="J723" s="120"/>
      <c r="K723" s="120">
        <f t="shared" si="104"/>
        <v>0.26136399999999999</v>
      </c>
      <c r="L723" s="120"/>
      <c r="M723" s="120">
        <f>SUM(M724:M726)</f>
        <v>0</v>
      </c>
      <c r="N723" s="102"/>
    </row>
    <row r="724" spans="1:14" s="95" customFormat="1" ht="24" x14ac:dyDescent="0.2">
      <c r="A724" s="112"/>
      <c r="B724" s="115"/>
      <c r="C724" s="112">
        <v>51320</v>
      </c>
      <c r="D724" s="113" t="s">
        <v>294</v>
      </c>
      <c r="E724" s="121">
        <v>7.4999999999999997E-2</v>
      </c>
      <c r="F724" s="121"/>
      <c r="G724" s="121">
        <v>0</v>
      </c>
      <c r="H724" s="121"/>
      <c r="I724" s="121">
        <v>0</v>
      </c>
      <c r="J724" s="121"/>
      <c r="K724" s="121">
        <f t="shared" si="104"/>
        <v>7.4999999999999997E-2</v>
      </c>
      <c r="L724" s="121"/>
      <c r="M724" s="121">
        <v>0</v>
      </c>
      <c r="N724" s="102"/>
    </row>
    <row r="725" spans="1:14" s="95" customFormat="1" ht="24" x14ac:dyDescent="0.2">
      <c r="A725" s="112"/>
      <c r="B725" s="115"/>
      <c r="C725" s="112">
        <v>54068</v>
      </c>
      <c r="D725" s="113" t="s">
        <v>464</v>
      </c>
      <c r="E725" s="121">
        <v>0.13636400000000001</v>
      </c>
      <c r="F725" s="121"/>
      <c r="G725" s="121">
        <v>0</v>
      </c>
      <c r="H725" s="121"/>
      <c r="I725" s="121">
        <v>0</v>
      </c>
      <c r="J725" s="121"/>
      <c r="K725" s="121">
        <f t="shared" si="104"/>
        <v>0.13636400000000001</v>
      </c>
      <c r="L725" s="121"/>
      <c r="M725" s="121">
        <v>0</v>
      </c>
      <c r="N725" s="102"/>
    </row>
    <row r="726" spans="1:14" s="95" customFormat="1" ht="24" x14ac:dyDescent="0.2">
      <c r="A726" s="112"/>
      <c r="B726" s="115"/>
      <c r="C726" s="112">
        <v>55074</v>
      </c>
      <c r="D726" s="113" t="s">
        <v>334</v>
      </c>
      <c r="E726" s="121">
        <v>0.05</v>
      </c>
      <c r="F726" s="121"/>
      <c r="G726" s="121">
        <v>0</v>
      </c>
      <c r="H726" s="121"/>
      <c r="I726" s="121">
        <v>0</v>
      </c>
      <c r="J726" s="121"/>
      <c r="K726" s="121">
        <f t="shared" si="104"/>
        <v>0.05</v>
      </c>
      <c r="L726" s="121"/>
      <c r="M726" s="121">
        <v>0</v>
      </c>
      <c r="N726" s="102"/>
    </row>
    <row r="727" spans="1:14" s="95" customFormat="1" ht="12" x14ac:dyDescent="0.2">
      <c r="A727" s="112"/>
      <c r="B727" s="115"/>
      <c r="C727" s="118" t="s">
        <v>126</v>
      </c>
      <c r="D727" s="119"/>
      <c r="E727" s="120">
        <f>SUM(E728:E732)</f>
        <v>1.155</v>
      </c>
      <c r="F727" s="120"/>
      <c r="G727" s="120">
        <f>SUM(G728:G732)</f>
        <v>5.1282051282051308E-2</v>
      </c>
      <c r="H727" s="120"/>
      <c r="I727" s="120">
        <f>SUM(I728:I732)</f>
        <v>7.6923076923076955E-2</v>
      </c>
      <c r="J727" s="120"/>
      <c r="K727" s="120">
        <f t="shared" si="104"/>
        <v>1.2832051282051282</v>
      </c>
      <c r="L727" s="120"/>
      <c r="M727" s="120">
        <f>SUM(M728:M732)</f>
        <v>0</v>
      </c>
      <c r="N727" s="102"/>
    </row>
    <row r="728" spans="1:14" s="95" customFormat="1" ht="24" x14ac:dyDescent="0.2">
      <c r="A728" s="112"/>
      <c r="B728" s="115"/>
      <c r="C728" s="112">
        <v>54071</v>
      </c>
      <c r="D728" s="113" t="s">
        <v>335</v>
      </c>
      <c r="E728" s="121">
        <v>0.03</v>
      </c>
      <c r="F728" s="121"/>
      <c r="G728" s="121">
        <v>0</v>
      </c>
      <c r="H728" s="121"/>
      <c r="I728" s="121">
        <v>0</v>
      </c>
      <c r="J728" s="121"/>
      <c r="K728" s="121">
        <f t="shared" si="104"/>
        <v>0.03</v>
      </c>
      <c r="L728" s="121"/>
      <c r="M728" s="121">
        <v>0</v>
      </c>
      <c r="N728" s="102"/>
    </row>
    <row r="729" spans="1:14" s="95" customFormat="1" ht="36" x14ac:dyDescent="0.2">
      <c r="A729" s="112"/>
      <c r="B729" s="115"/>
      <c r="C729" s="112">
        <v>55064</v>
      </c>
      <c r="D729" s="113" t="s">
        <v>480</v>
      </c>
      <c r="E729" s="121">
        <v>0</v>
      </c>
      <c r="F729" s="121"/>
      <c r="G729" s="121">
        <v>5.1282051282051308E-2</v>
      </c>
      <c r="H729" s="121"/>
      <c r="I729" s="121">
        <v>0</v>
      </c>
      <c r="J729" s="121"/>
      <c r="K729" s="121">
        <f t="shared" si="104"/>
        <v>5.1282051282051308E-2</v>
      </c>
      <c r="L729" s="121"/>
      <c r="M729" s="121">
        <v>0</v>
      </c>
      <c r="N729" s="102"/>
    </row>
    <row r="730" spans="1:14" s="95" customFormat="1" ht="36" x14ac:dyDescent="0.2">
      <c r="A730" s="112"/>
      <c r="B730" s="115"/>
      <c r="C730" s="112">
        <v>55064</v>
      </c>
      <c r="D730" s="113" t="s">
        <v>484</v>
      </c>
      <c r="E730" s="121">
        <v>0</v>
      </c>
      <c r="F730" s="121"/>
      <c r="G730" s="121">
        <v>0</v>
      </c>
      <c r="H730" s="121"/>
      <c r="I730" s="121">
        <v>5.1282051282051308E-2</v>
      </c>
      <c r="J730" s="121"/>
      <c r="K730" s="121">
        <f t="shared" si="104"/>
        <v>5.1282051282051308E-2</v>
      </c>
      <c r="L730" s="121"/>
      <c r="M730" s="121">
        <v>0</v>
      </c>
      <c r="N730" s="102"/>
    </row>
    <row r="731" spans="1:14" s="95" customFormat="1" ht="36" x14ac:dyDescent="0.2">
      <c r="A731" s="112"/>
      <c r="B731" s="115"/>
      <c r="C731" s="112">
        <v>55064</v>
      </c>
      <c r="D731" s="113" t="s">
        <v>482</v>
      </c>
      <c r="E731" s="121">
        <v>0</v>
      </c>
      <c r="F731" s="121"/>
      <c r="G731" s="121">
        <v>0</v>
      </c>
      <c r="H731" s="121"/>
      <c r="I731" s="121">
        <v>2.564102564102564E-2</v>
      </c>
      <c r="J731" s="121"/>
      <c r="K731" s="121">
        <f t="shared" si="104"/>
        <v>2.564102564102564E-2</v>
      </c>
      <c r="L731" s="121"/>
      <c r="M731" s="121">
        <v>0</v>
      </c>
      <c r="N731" s="102"/>
    </row>
    <row r="732" spans="1:14" s="95" customFormat="1" ht="24" x14ac:dyDescent="0.2">
      <c r="A732" s="112"/>
      <c r="B732" s="115"/>
      <c r="C732" s="112">
        <v>55066</v>
      </c>
      <c r="D732" s="113" t="s">
        <v>337</v>
      </c>
      <c r="E732" s="121">
        <v>1.125</v>
      </c>
      <c r="F732" s="121"/>
      <c r="G732" s="121">
        <v>0</v>
      </c>
      <c r="H732" s="121"/>
      <c r="I732" s="121">
        <v>0</v>
      </c>
      <c r="J732" s="121"/>
      <c r="K732" s="121">
        <f t="shared" si="104"/>
        <v>1.125</v>
      </c>
      <c r="L732" s="121"/>
      <c r="M732" s="121">
        <v>0</v>
      </c>
      <c r="N732" s="102"/>
    </row>
    <row r="733" spans="1:14" s="95" customFormat="1" ht="12" x14ac:dyDescent="0.2">
      <c r="A733" s="114"/>
      <c r="B733" s="118" t="s">
        <v>55</v>
      </c>
      <c r="C733" s="118"/>
      <c r="D733" s="119"/>
      <c r="E733" s="120">
        <f>E734+E737+E739+E743+E745+E747+E752+E754+E758+E760</f>
        <v>1.8163155512820515</v>
      </c>
      <c r="F733" s="120"/>
      <c r="G733" s="120">
        <f t="shared" ref="G733:M733" si="105">G734+G737+G739+G743+G745+G747+G752+G754+G758+G760</f>
        <v>0.18035256410256412</v>
      </c>
      <c r="H733" s="120"/>
      <c r="I733" s="120">
        <f t="shared" si="105"/>
        <v>1.7792656377019471</v>
      </c>
      <c r="J733" s="120"/>
      <c r="K733" s="120">
        <f t="shared" si="104"/>
        <v>3.7759337530865626</v>
      </c>
      <c r="L733" s="120"/>
      <c r="M733" s="120">
        <f t="shared" si="105"/>
        <v>0.11513157894736845</v>
      </c>
      <c r="N733" s="102"/>
    </row>
    <row r="734" spans="1:14" s="95" customFormat="1" ht="12" x14ac:dyDescent="0.2">
      <c r="A734" s="112"/>
      <c r="B734" s="115"/>
      <c r="C734" s="118" t="s">
        <v>137</v>
      </c>
      <c r="D734" s="119"/>
      <c r="E734" s="120">
        <f>SUM(E735:E736)</f>
        <v>0.01</v>
      </c>
      <c r="F734" s="120"/>
      <c r="G734" s="120">
        <f>SUM(G735:G736)</f>
        <v>0.08</v>
      </c>
      <c r="H734" s="120"/>
      <c r="I734" s="120">
        <f>SUM(I735:I736)</f>
        <v>2.5000000000000001E-2</v>
      </c>
      <c r="J734" s="120"/>
      <c r="K734" s="120">
        <f>SUM(E734:I734)</f>
        <v>0.11499999999999999</v>
      </c>
      <c r="L734" s="120"/>
      <c r="M734" s="120">
        <f>SUM(M735:M736)</f>
        <v>0</v>
      </c>
      <c r="N734" s="102"/>
    </row>
    <row r="735" spans="1:14" s="95" customFormat="1" ht="24" x14ac:dyDescent="0.2">
      <c r="A735" s="112"/>
      <c r="B735" s="115"/>
      <c r="C735" s="112">
        <v>53263</v>
      </c>
      <c r="D735" s="113" t="s">
        <v>247</v>
      </c>
      <c r="E735" s="121">
        <v>0</v>
      </c>
      <c r="F735" s="121"/>
      <c r="G735" s="121">
        <v>0</v>
      </c>
      <c r="H735" s="121"/>
      <c r="I735" s="121">
        <v>2.5000000000000001E-2</v>
      </c>
      <c r="J735" s="121"/>
      <c r="K735" s="121">
        <f t="shared" ref="K735:K736" si="106">SUM(E735:I735)</f>
        <v>2.5000000000000001E-2</v>
      </c>
      <c r="L735" s="121"/>
      <c r="M735" s="121">
        <v>0</v>
      </c>
      <c r="N735" s="102"/>
    </row>
    <row r="736" spans="1:14" s="95" customFormat="1" ht="24" x14ac:dyDescent="0.2">
      <c r="A736" s="112"/>
      <c r="B736" s="115"/>
      <c r="C736" s="112">
        <v>55113</v>
      </c>
      <c r="D736" s="113" t="s">
        <v>279</v>
      </c>
      <c r="E736" s="121">
        <v>0.01</v>
      </c>
      <c r="F736" s="121"/>
      <c r="G736" s="121">
        <v>0.08</v>
      </c>
      <c r="H736" s="121"/>
      <c r="I736" s="121">
        <v>0</v>
      </c>
      <c r="J736" s="121"/>
      <c r="K736" s="121">
        <f t="shared" si="106"/>
        <v>0.09</v>
      </c>
      <c r="L736" s="121"/>
      <c r="M736" s="121">
        <v>0</v>
      </c>
      <c r="N736" s="102"/>
    </row>
    <row r="737" spans="1:14" s="95" customFormat="1" ht="12" x14ac:dyDescent="0.2">
      <c r="A737" s="112"/>
      <c r="B737" s="115"/>
      <c r="C737" s="118" t="s">
        <v>112</v>
      </c>
      <c r="D737" s="119"/>
      <c r="E737" s="120">
        <f>SUM(E738)</f>
        <v>0</v>
      </c>
      <c r="F737" s="120"/>
      <c r="G737" s="120">
        <f t="shared" ref="G737:M737" si="107">SUM(G738)</f>
        <v>0</v>
      </c>
      <c r="H737" s="120"/>
      <c r="I737" s="120">
        <f t="shared" si="107"/>
        <v>1.2394136428571429</v>
      </c>
      <c r="J737" s="120"/>
      <c r="K737" s="120">
        <f>SUM(E737:I737)</f>
        <v>1.2394136428571429</v>
      </c>
      <c r="L737" s="120"/>
      <c r="M737" s="120">
        <f t="shared" si="107"/>
        <v>0</v>
      </c>
      <c r="N737" s="102"/>
    </row>
    <row r="738" spans="1:14" s="95" customFormat="1" ht="12" x14ac:dyDescent="0.2">
      <c r="A738" s="112"/>
      <c r="B738" s="115"/>
      <c r="C738" s="112">
        <v>52183</v>
      </c>
      <c r="D738" s="113" t="s">
        <v>140</v>
      </c>
      <c r="E738" s="121">
        <v>0</v>
      </c>
      <c r="F738" s="121"/>
      <c r="G738" s="121">
        <v>0</v>
      </c>
      <c r="H738" s="121"/>
      <c r="I738" s="121">
        <v>1.2394136428571429</v>
      </c>
      <c r="J738" s="121"/>
      <c r="K738" s="121">
        <f t="shared" ref="K738:K769" si="108">SUM(E738:I738)</f>
        <v>1.2394136428571429</v>
      </c>
      <c r="L738" s="121"/>
      <c r="M738" s="121">
        <v>0</v>
      </c>
      <c r="N738" s="102"/>
    </row>
    <row r="739" spans="1:14" s="95" customFormat="1" ht="12" x14ac:dyDescent="0.2">
      <c r="A739" s="114"/>
      <c r="B739" s="118"/>
      <c r="C739" s="118" t="s">
        <v>113</v>
      </c>
      <c r="D739" s="119"/>
      <c r="E739" s="120">
        <f>SUM(E740:E742)</f>
        <v>3.3356999999999998E-2</v>
      </c>
      <c r="F739" s="120"/>
      <c r="G739" s="120">
        <f>SUM(G740:G742)</f>
        <v>2.5000000000000001E-2</v>
      </c>
      <c r="H739" s="120"/>
      <c r="I739" s="120">
        <f>SUM(I740:I742)</f>
        <v>1.2973389743589729E-3</v>
      </c>
      <c r="J739" s="120"/>
      <c r="K739" s="120">
        <f t="shared" si="108"/>
        <v>5.965433897435897E-2</v>
      </c>
      <c r="L739" s="120"/>
      <c r="M739" s="120">
        <f>SUM(M740:M742)</f>
        <v>0</v>
      </c>
      <c r="N739" s="102"/>
    </row>
    <row r="740" spans="1:14" s="95" customFormat="1" ht="24" x14ac:dyDescent="0.2">
      <c r="A740" s="112"/>
      <c r="B740" s="115"/>
      <c r="C740" s="112">
        <v>49450</v>
      </c>
      <c r="D740" s="113" t="s">
        <v>332</v>
      </c>
      <c r="E740" s="121">
        <v>1.55E-2</v>
      </c>
      <c r="F740" s="121"/>
      <c r="G740" s="121">
        <v>0</v>
      </c>
      <c r="H740" s="121"/>
      <c r="I740" s="121">
        <v>0</v>
      </c>
      <c r="J740" s="121"/>
      <c r="K740" s="121">
        <f t="shared" si="108"/>
        <v>1.55E-2</v>
      </c>
      <c r="L740" s="121"/>
      <c r="M740" s="121">
        <v>0</v>
      </c>
      <c r="N740" s="102"/>
    </row>
    <row r="741" spans="1:14" s="95" customFormat="1" ht="12" x14ac:dyDescent="0.2">
      <c r="A741" s="112"/>
      <c r="B741" s="115"/>
      <c r="C741" s="112">
        <v>49450</v>
      </c>
      <c r="D741" s="113" t="s">
        <v>189</v>
      </c>
      <c r="E741" s="121">
        <v>1.7857000000000001E-2</v>
      </c>
      <c r="F741" s="121"/>
      <c r="G741" s="121">
        <v>2.5000000000000001E-2</v>
      </c>
      <c r="H741" s="121"/>
      <c r="I741" s="121">
        <v>0</v>
      </c>
      <c r="J741" s="121"/>
      <c r="K741" s="121">
        <f t="shared" si="108"/>
        <v>4.2857000000000006E-2</v>
      </c>
      <c r="L741" s="121"/>
      <c r="M741" s="121">
        <v>0</v>
      </c>
      <c r="N741" s="102"/>
    </row>
    <row r="742" spans="1:14" s="95" customFormat="1" ht="48" x14ac:dyDescent="0.2">
      <c r="A742" s="112"/>
      <c r="B742" s="115"/>
      <c r="C742" s="112">
        <v>52041</v>
      </c>
      <c r="D742" s="113" t="s">
        <v>477</v>
      </c>
      <c r="E742" s="121">
        <v>0</v>
      </c>
      <c r="F742" s="121"/>
      <c r="G742" s="121">
        <v>0</v>
      </c>
      <c r="H742" s="121"/>
      <c r="I742" s="121">
        <v>1.2973389743589729E-3</v>
      </c>
      <c r="J742" s="121"/>
      <c r="K742" s="121">
        <f t="shared" si="108"/>
        <v>1.2973389743589729E-3</v>
      </c>
      <c r="L742" s="121"/>
      <c r="M742" s="121">
        <v>0</v>
      </c>
      <c r="N742" s="102"/>
    </row>
    <row r="743" spans="1:14" s="95" customFormat="1" ht="12" x14ac:dyDescent="0.2">
      <c r="A743" s="112"/>
      <c r="B743" s="115"/>
      <c r="C743" s="118" t="s">
        <v>114</v>
      </c>
      <c r="D743" s="119"/>
      <c r="E743" s="120">
        <f>SUM(E744)</f>
        <v>1.40625E-2</v>
      </c>
      <c r="F743" s="120"/>
      <c r="G743" s="120">
        <f>SUM(G744)</f>
        <v>0</v>
      </c>
      <c r="H743" s="120"/>
      <c r="I743" s="120">
        <f>SUM(I744)</f>
        <v>0</v>
      </c>
      <c r="J743" s="120"/>
      <c r="K743" s="120">
        <f>SUM(E743:I743)</f>
        <v>1.40625E-2</v>
      </c>
      <c r="L743" s="120"/>
      <c r="M743" s="120">
        <f>SUM(M744)</f>
        <v>0</v>
      </c>
      <c r="N743" s="102"/>
    </row>
    <row r="744" spans="1:14" s="95" customFormat="1" ht="24" x14ac:dyDescent="0.2">
      <c r="A744" s="112"/>
      <c r="B744" s="115"/>
      <c r="C744" s="112">
        <v>55364</v>
      </c>
      <c r="D744" s="113" t="s">
        <v>282</v>
      </c>
      <c r="E744" s="121">
        <v>1.40625E-2</v>
      </c>
      <c r="F744" s="121"/>
      <c r="G744" s="121">
        <v>0</v>
      </c>
      <c r="H744" s="121"/>
      <c r="I744" s="121">
        <v>0</v>
      </c>
      <c r="J744" s="121"/>
      <c r="K744" s="121">
        <f t="shared" si="108"/>
        <v>1.40625E-2</v>
      </c>
      <c r="L744" s="121"/>
      <c r="M744" s="121">
        <v>0</v>
      </c>
      <c r="N744" s="102"/>
    </row>
    <row r="745" spans="1:14" s="95" customFormat="1" ht="12" x14ac:dyDescent="0.2">
      <c r="A745" s="112"/>
      <c r="B745" s="115"/>
      <c r="C745" s="118" t="s">
        <v>127</v>
      </c>
      <c r="D745" s="119"/>
      <c r="E745" s="120">
        <f>SUM(E746:E746)</f>
        <v>0</v>
      </c>
      <c r="F745" s="120"/>
      <c r="G745" s="120">
        <f>SUM(G746:G746)</f>
        <v>0</v>
      </c>
      <c r="H745" s="120"/>
      <c r="I745" s="120">
        <f>SUM(I746:I746)</f>
        <v>5.2631578947368446E-2</v>
      </c>
      <c r="J745" s="120"/>
      <c r="K745" s="120">
        <f>SUM(E745:I745)</f>
        <v>5.2631578947368446E-2</v>
      </c>
      <c r="L745" s="120"/>
      <c r="M745" s="120">
        <f>SUM(M746:M746)</f>
        <v>5.2631578947368446E-2</v>
      </c>
      <c r="N745" s="102"/>
    </row>
    <row r="746" spans="1:14" s="95" customFormat="1" ht="36" x14ac:dyDescent="0.2">
      <c r="A746" s="112"/>
      <c r="B746" s="115"/>
      <c r="C746" s="112">
        <v>54079</v>
      </c>
      <c r="D746" s="113" t="s">
        <v>252</v>
      </c>
      <c r="E746" s="121">
        <v>0</v>
      </c>
      <c r="F746" s="121"/>
      <c r="G746" s="121">
        <v>0</v>
      </c>
      <c r="H746" s="121"/>
      <c r="I746" s="121">
        <v>5.2631578947368446E-2</v>
      </c>
      <c r="J746" s="121"/>
      <c r="K746" s="121">
        <f t="shared" si="108"/>
        <v>5.2631578947368446E-2</v>
      </c>
      <c r="L746" s="121"/>
      <c r="M746" s="121">
        <v>5.2631578947368446E-2</v>
      </c>
      <c r="N746" s="102"/>
    </row>
    <row r="747" spans="1:14" s="95" customFormat="1" ht="12" x14ac:dyDescent="0.2">
      <c r="A747" s="112"/>
      <c r="B747" s="115"/>
      <c r="C747" s="118" t="s">
        <v>115</v>
      </c>
      <c r="D747" s="119"/>
      <c r="E747" s="120">
        <f>SUM(E748:E751)</f>
        <v>0.22625000000000001</v>
      </c>
      <c r="F747" s="120"/>
      <c r="G747" s="120">
        <f>SUM(G748:G751)</f>
        <v>1.125E-2</v>
      </c>
      <c r="H747" s="120"/>
      <c r="I747" s="120">
        <f>SUM(I748:I751)</f>
        <v>0</v>
      </c>
      <c r="J747" s="120"/>
      <c r="K747" s="120">
        <f t="shared" si="108"/>
        <v>0.23750000000000002</v>
      </c>
      <c r="L747" s="120"/>
      <c r="M747" s="120">
        <f>SUM(M748:M751)</f>
        <v>6.25E-2</v>
      </c>
      <c r="N747" s="102"/>
    </row>
    <row r="748" spans="1:14" s="95" customFormat="1" ht="24" x14ac:dyDescent="0.2">
      <c r="A748" s="112"/>
      <c r="B748" s="115"/>
      <c r="C748" s="112">
        <v>55004</v>
      </c>
      <c r="D748" s="113" t="s">
        <v>243</v>
      </c>
      <c r="E748" s="121">
        <v>7.4999999999999997E-3</v>
      </c>
      <c r="F748" s="121"/>
      <c r="G748" s="121">
        <v>1.125E-2</v>
      </c>
      <c r="H748" s="121"/>
      <c r="I748" s="121">
        <v>0</v>
      </c>
      <c r="J748" s="121"/>
      <c r="K748" s="121">
        <f t="shared" si="108"/>
        <v>1.8749999999999999E-2</v>
      </c>
      <c r="L748" s="121"/>
      <c r="M748" s="121">
        <v>0</v>
      </c>
      <c r="N748" s="102"/>
    </row>
    <row r="749" spans="1:14" s="95" customFormat="1" ht="24" x14ac:dyDescent="0.2">
      <c r="A749" s="112"/>
      <c r="B749" s="115"/>
      <c r="C749" s="112">
        <v>55125</v>
      </c>
      <c r="D749" s="113" t="s">
        <v>288</v>
      </c>
      <c r="E749" s="121">
        <v>6.25E-2</v>
      </c>
      <c r="F749" s="121"/>
      <c r="G749" s="121">
        <v>0</v>
      </c>
      <c r="H749" s="121"/>
      <c r="I749" s="121">
        <v>0</v>
      </c>
      <c r="J749" s="121"/>
      <c r="K749" s="121">
        <f t="shared" si="108"/>
        <v>6.25E-2</v>
      </c>
      <c r="L749" s="121"/>
      <c r="M749" s="121">
        <v>6.25E-2</v>
      </c>
      <c r="N749" s="102"/>
    </row>
    <row r="750" spans="1:14" s="95" customFormat="1" ht="12" x14ac:dyDescent="0.2">
      <c r="A750" s="112"/>
      <c r="B750" s="115"/>
      <c r="C750" s="112">
        <v>55322</v>
      </c>
      <c r="D750" s="113" t="s">
        <v>190</v>
      </c>
      <c r="E750" s="121">
        <v>0.1</v>
      </c>
      <c r="F750" s="121"/>
      <c r="G750" s="121">
        <v>0</v>
      </c>
      <c r="H750" s="121"/>
      <c r="I750" s="121">
        <v>0</v>
      </c>
      <c r="J750" s="121"/>
      <c r="K750" s="121">
        <f t="shared" si="108"/>
        <v>0.1</v>
      </c>
      <c r="L750" s="121"/>
      <c r="M750" s="121">
        <v>0</v>
      </c>
      <c r="N750" s="102"/>
    </row>
    <row r="751" spans="1:14" s="95" customFormat="1" ht="12" x14ac:dyDescent="0.2">
      <c r="A751" s="112"/>
      <c r="B751" s="115"/>
      <c r="C751" s="112">
        <v>55353</v>
      </c>
      <c r="D751" s="113" t="s">
        <v>191</v>
      </c>
      <c r="E751" s="121">
        <v>5.6250000000000001E-2</v>
      </c>
      <c r="F751" s="121"/>
      <c r="G751" s="121">
        <v>0</v>
      </c>
      <c r="H751" s="121"/>
      <c r="I751" s="121">
        <v>0</v>
      </c>
      <c r="J751" s="121"/>
      <c r="K751" s="121">
        <f t="shared" si="108"/>
        <v>5.6250000000000001E-2</v>
      </c>
      <c r="L751" s="121"/>
      <c r="M751" s="121">
        <v>0</v>
      </c>
      <c r="N751" s="102"/>
    </row>
    <row r="752" spans="1:14" s="95" customFormat="1" ht="12" x14ac:dyDescent="0.2">
      <c r="A752" s="112"/>
      <c r="B752" s="115"/>
      <c r="C752" s="118" t="s">
        <v>129</v>
      </c>
      <c r="D752" s="119"/>
      <c r="E752" s="120">
        <f>SUM(E753)</f>
        <v>5.1282051282051308E-2</v>
      </c>
      <c r="F752" s="120"/>
      <c r="G752" s="120">
        <f t="shared" ref="G752:M752" si="109">SUM(G753)</f>
        <v>1.2820512820512827E-2</v>
      </c>
      <c r="H752" s="120"/>
      <c r="I752" s="120">
        <f t="shared" si="109"/>
        <v>2.4000000000000011E-2</v>
      </c>
      <c r="J752" s="120"/>
      <c r="K752" s="120">
        <f t="shared" si="108"/>
        <v>8.8102564102564146E-2</v>
      </c>
      <c r="L752" s="120"/>
      <c r="M752" s="120">
        <f t="shared" si="109"/>
        <v>0</v>
      </c>
      <c r="N752" s="102"/>
    </row>
    <row r="753" spans="1:14" s="95" customFormat="1" ht="12" x14ac:dyDescent="0.2">
      <c r="A753" s="112"/>
      <c r="B753" s="115"/>
      <c r="C753" s="112">
        <v>54055</v>
      </c>
      <c r="D753" s="113" t="s">
        <v>151</v>
      </c>
      <c r="E753" s="121">
        <v>5.1282051282051308E-2</v>
      </c>
      <c r="F753" s="121"/>
      <c r="G753" s="121">
        <v>1.2820512820512827E-2</v>
      </c>
      <c r="H753" s="121"/>
      <c r="I753" s="121">
        <v>2.4000000000000011E-2</v>
      </c>
      <c r="J753" s="121"/>
      <c r="K753" s="121">
        <f t="shared" si="108"/>
        <v>8.8102564102564146E-2</v>
      </c>
      <c r="L753" s="121"/>
      <c r="M753" s="121">
        <v>0</v>
      </c>
      <c r="N753" s="102"/>
    </row>
    <row r="754" spans="1:14" s="95" customFormat="1" ht="12" x14ac:dyDescent="0.2">
      <c r="A754" s="112"/>
      <c r="B754" s="115"/>
      <c r="C754" s="118" t="s">
        <v>116</v>
      </c>
      <c r="D754" s="119"/>
      <c r="E754" s="120">
        <f>SUM(E755:E757)</f>
        <v>0.68636400000000009</v>
      </c>
      <c r="F754" s="120"/>
      <c r="G754" s="120">
        <f>SUM(G755:G757)</f>
        <v>0</v>
      </c>
      <c r="H754" s="120"/>
      <c r="I754" s="120">
        <f>SUM(I755:I757)</f>
        <v>0.36</v>
      </c>
      <c r="J754" s="120"/>
      <c r="K754" s="120">
        <f t="shared" si="108"/>
        <v>1.0463640000000001</v>
      </c>
      <c r="L754" s="120"/>
      <c r="M754" s="120">
        <f>SUM(M755:M757)</f>
        <v>0</v>
      </c>
      <c r="N754" s="102"/>
    </row>
    <row r="755" spans="1:14" s="95" customFormat="1" ht="24" x14ac:dyDescent="0.2">
      <c r="A755" s="112"/>
      <c r="B755" s="115"/>
      <c r="C755" s="112">
        <v>52073</v>
      </c>
      <c r="D755" s="113" t="s">
        <v>341</v>
      </c>
      <c r="E755" s="121">
        <v>0.5</v>
      </c>
      <c r="F755" s="121"/>
      <c r="G755" s="121">
        <v>0</v>
      </c>
      <c r="H755" s="121"/>
      <c r="I755" s="121">
        <v>0.36</v>
      </c>
      <c r="J755" s="121"/>
      <c r="K755" s="121">
        <f t="shared" si="108"/>
        <v>0.86</v>
      </c>
      <c r="L755" s="121"/>
      <c r="M755" s="121">
        <v>0</v>
      </c>
      <c r="N755" s="102"/>
    </row>
    <row r="756" spans="1:14" s="95" customFormat="1" ht="24" x14ac:dyDescent="0.2">
      <c r="A756" s="112"/>
      <c r="B756" s="115"/>
      <c r="C756" s="112">
        <v>54068</v>
      </c>
      <c r="D756" s="113" t="s">
        <v>464</v>
      </c>
      <c r="E756" s="121">
        <v>0.13636400000000001</v>
      </c>
      <c r="F756" s="121"/>
      <c r="G756" s="121">
        <v>0</v>
      </c>
      <c r="H756" s="121"/>
      <c r="I756" s="121">
        <v>0</v>
      </c>
      <c r="J756" s="121"/>
      <c r="K756" s="121">
        <f t="shared" si="108"/>
        <v>0.13636400000000001</v>
      </c>
      <c r="L756" s="121"/>
      <c r="M756" s="121">
        <v>0</v>
      </c>
      <c r="N756" s="102"/>
    </row>
    <row r="757" spans="1:14" s="95" customFormat="1" ht="24" x14ac:dyDescent="0.2">
      <c r="A757" s="112"/>
      <c r="B757" s="115"/>
      <c r="C757" s="112">
        <v>55074</v>
      </c>
      <c r="D757" s="113" t="s">
        <v>334</v>
      </c>
      <c r="E757" s="121">
        <v>0.05</v>
      </c>
      <c r="F757" s="121"/>
      <c r="G757" s="121">
        <v>0</v>
      </c>
      <c r="H757" s="121"/>
      <c r="I757" s="121">
        <v>0</v>
      </c>
      <c r="J757" s="121"/>
      <c r="K757" s="121">
        <f t="shared" si="108"/>
        <v>0.05</v>
      </c>
      <c r="L757" s="121"/>
      <c r="M757" s="121">
        <v>0</v>
      </c>
      <c r="N757" s="102"/>
    </row>
    <row r="758" spans="1:14" s="95" customFormat="1" ht="12" x14ac:dyDescent="0.2">
      <c r="A758" s="112"/>
      <c r="B758" s="115"/>
      <c r="C758" s="118" t="s">
        <v>125</v>
      </c>
      <c r="D758" s="119"/>
      <c r="E758" s="120">
        <f>SUM(E759:E759)</f>
        <v>0.75</v>
      </c>
      <c r="F758" s="120"/>
      <c r="G758" s="120">
        <f>SUM(G759:G759)</f>
        <v>0</v>
      </c>
      <c r="H758" s="120"/>
      <c r="I758" s="120">
        <f>SUM(I759:I759)</f>
        <v>0</v>
      </c>
      <c r="J758" s="120"/>
      <c r="K758" s="120">
        <f>SUM(E758:I758)</f>
        <v>0.75</v>
      </c>
      <c r="L758" s="120"/>
      <c r="M758" s="120">
        <f>SUM(M759:M759)</f>
        <v>0</v>
      </c>
      <c r="N758" s="102"/>
    </row>
    <row r="759" spans="1:14" s="95" customFormat="1" ht="12" x14ac:dyDescent="0.2">
      <c r="A759" s="112"/>
      <c r="B759" s="115"/>
      <c r="C759" s="112">
        <v>48480</v>
      </c>
      <c r="D759" s="115" t="s">
        <v>197</v>
      </c>
      <c r="E759" s="121">
        <v>0.75</v>
      </c>
      <c r="F759" s="121"/>
      <c r="G759" s="121">
        <v>0</v>
      </c>
      <c r="H759" s="121"/>
      <c r="I759" s="121">
        <v>0</v>
      </c>
      <c r="J759" s="121"/>
      <c r="K759" s="121">
        <f>SUM(E759:I759)</f>
        <v>0.75</v>
      </c>
      <c r="L759" s="121"/>
      <c r="M759" s="121">
        <v>0</v>
      </c>
      <c r="N759" s="102"/>
    </row>
    <row r="760" spans="1:14" s="95" customFormat="1" ht="12" x14ac:dyDescent="0.2">
      <c r="A760" s="112"/>
      <c r="B760" s="115"/>
      <c r="C760" s="118" t="s">
        <v>126</v>
      </c>
      <c r="D760" s="119"/>
      <c r="E760" s="120">
        <f>SUM(E761:E764)</f>
        <v>4.4999999999999998E-2</v>
      </c>
      <c r="F760" s="120"/>
      <c r="G760" s="120">
        <f>SUM(G761:G764)</f>
        <v>5.1282051282051308E-2</v>
      </c>
      <c r="H760" s="120"/>
      <c r="I760" s="120">
        <f>SUM(I761:I764)</f>
        <v>7.6923076923076955E-2</v>
      </c>
      <c r="J760" s="120"/>
      <c r="K760" s="120">
        <f>SUM(E760:I760)</f>
        <v>0.17320512820512826</v>
      </c>
      <c r="L760" s="120"/>
      <c r="M760" s="120">
        <f>SUM(M761:M764)</f>
        <v>0</v>
      </c>
      <c r="N760" s="102"/>
    </row>
    <row r="761" spans="1:14" s="95" customFormat="1" ht="24" x14ac:dyDescent="0.2">
      <c r="A761" s="112"/>
      <c r="B761" s="115"/>
      <c r="C761" s="112">
        <v>54071</v>
      </c>
      <c r="D761" s="113" t="s">
        <v>335</v>
      </c>
      <c r="E761" s="121">
        <v>4.4999999999999998E-2</v>
      </c>
      <c r="F761" s="121"/>
      <c r="G761" s="121">
        <v>0</v>
      </c>
      <c r="H761" s="121"/>
      <c r="I761" s="121">
        <v>0</v>
      </c>
      <c r="J761" s="121"/>
      <c r="K761" s="121">
        <f t="shared" si="108"/>
        <v>4.4999999999999998E-2</v>
      </c>
      <c r="L761" s="121"/>
      <c r="M761" s="121">
        <v>0</v>
      </c>
      <c r="N761" s="102"/>
    </row>
    <row r="762" spans="1:14" s="95" customFormat="1" ht="36" x14ac:dyDescent="0.2">
      <c r="A762" s="112"/>
      <c r="B762" s="115"/>
      <c r="C762" s="112">
        <v>55064</v>
      </c>
      <c r="D762" s="113" t="s">
        <v>480</v>
      </c>
      <c r="E762" s="121">
        <v>0</v>
      </c>
      <c r="F762" s="121"/>
      <c r="G762" s="121">
        <v>5.1282051282051308E-2</v>
      </c>
      <c r="H762" s="121"/>
      <c r="I762" s="121">
        <v>0</v>
      </c>
      <c r="J762" s="121"/>
      <c r="K762" s="121">
        <f t="shared" si="108"/>
        <v>5.1282051282051308E-2</v>
      </c>
      <c r="L762" s="121"/>
      <c r="M762" s="121">
        <v>0</v>
      </c>
      <c r="N762" s="102"/>
    </row>
    <row r="763" spans="1:14" s="95" customFormat="1" ht="36" x14ac:dyDescent="0.2">
      <c r="A763" s="112"/>
      <c r="B763" s="115"/>
      <c r="C763" s="112">
        <v>55064</v>
      </c>
      <c r="D763" s="113" t="s">
        <v>484</v>
      </c>
      <c r="E763" s="121">
        <v>0</v>
      </c>
      <c r="F763" s="121"/>
      <c r="G763" s="121">
        <v>0</v>
      </c>
      <c r="H763" s="121"/>
      <c r="I763" s="121">
        <v>5.1282051282051308E-2</v>
      </c>
      <c r="J763" s="121"/>
      <c r="K763" s="121">
        <f t="shared" si="108"/>
        <v>5.1282051282051308E-2</v>
      </c>
      <c r="L763" s="121"/>
      <c r="M763" s="121">
        <v>0</v>
      </c>
      <c r="N763" s="102"/>
    </row>
    <row r="764" spans="1:14" s="95" customFormat="1" ht="36" x14ac:dyDescent="0.2">
      <c r="A764" s="112"/>
      <c r="B764" s="115"/>
      <c r="C764" s="112">
        <v>55064</v>
      </c>
      <c r="D764" s="113" t="s">
        <v>482</v>
      </c>
      <c r="E764" s="121">
        <v>0</v>
      </c>
      <c r="F764" s="121"/>
      <c r="G764" s="121">
        <v>0</v>
      </c>
      <c r="H764" s="121"/>
      <c r="I764" s="121">
        <v>2.564102564102564E-2</v>
      </c>
      <c r="J764" s="121"/>
      <c r="K764" s="121">
        <f t="shared" si="108"/>
        <v>2.564102564102564E-2</v>
      </c>
      <c r="L764" s="121"/>
      <c r="M764" s="121">
        <v>0</v>
      </c>
      <c r="N764" s="102"/>
    </row>
    <row r="765" spans="1:14" s="95" customFormat="1" ht="12" x14ac:dyDescent="0.2">
      <c r="A765" s="114"/>
      <c r="B765" s="118" t="s">
        <v>138</v>
      </c>
      <c r="C765" s="118"/>
      <c r="D765" s="119"/>
      <c r="E765" s="120">
        <f>E766+E768+E770+E774+E776+E779+E781+E785</f>
        <v>0.50980505128205134</v>
      </c>
      <c r="F765" s="120"/>
      <c r="G765" s="120">
        <f t="shared" ref="G765:M765" si="110">G766+G768+G770+G774+G776+G779+G781+G785</f>
        <v>0.10035256410256414</v>
      </c>
      <c r="H765" s="120"/>
      <c r="I765" s="120">
        <f t="shared" si="110"/>
        <v>1.419265637701947</v>
      </c>
      <c r="J765" s="120"/>
      <c r="K765" s="120">
        <f t="shared" si="108"/>
        <v>2.0294232530865624</v>
      </c>
      <c r="L765" s="120"/>
      <c r="M765" s="120">
        <f t="shared" si="110"/>
        <v>8.2631578947368445E-2</v>
      </c>
      <c r="N765" s="102"/>
    </row>
    <row r="766" spans="1:14" s="95" customFormat="1" ht="12" x14ac:dyDescent="0.2">
      <c r="A766" s="114"/>
      <c r="B766" s="118"/>
      <c r="C766" s="118" t="s">
        <v>137</v>
      </c>
      <c r="D766" s="119"/>
      <c r="E766" s="120">
        <f>SUM(E767)</f>
        <v>0</v>
      </c>
      <c r="F766" s="120"/>
      <c r="G766" s="120">
        <f t="shared" ref="G766:M768" si="111">SUM(G767)</f>
        <v>0</v>
      </c>
      <c r="H766" s="120"/>
      <c r="I766" s="120">
        <f t="shared" si="111"/>
        <v>2.5000000000000001E-2</v>
      </c>
      <c r="J766" s="120"/>
      <c r="K766" s="120">
        <f t="shared" si="108"/>
        <v>2.5000000000000001E-2</v>
      </c>
      <c r="L766" s="120"/>
      <c r="M766" s="120">
        <f t="shared" si="111"/>
        <v>0</v>
      </c>
      <c r="N766" s="102"/>
    </row>
    <row r="767" spans="1:14" s="95" customFormat="1" ht="24" x14ac:dyDescent="0.2">
      <c r="A767" s="112"/>
      <c r="B767" s="115"/>
      <c r="C767" s="112">
        <v>53263</v>
      </c>
      <c r="D767" s="113" t="s">
        <v>247</v>
      </c>
      <c r="E767" s="121">
        <v>0</v>
      </c>
      <c r="F767" s="121"/>
      <c r="G767" s="121">
        <v>0</v>
      </c>
      <c r="H767" s="121"/>
      <c r="I767" s="121">
        <v>2.5000000000000001E-2</v>
      </c>
      <c r="J767" s="121"/>
      <c r="K767" s="121">
        <f t="shared" si="108"/>
        <v>2.5000000000000001E-2</v>
      </c>
      <c r="L767" s="121"/>
      <c r="M767" s="121">
        <v>0</v>
      </c>
      <c r="N767" s="102"/>
    </row>
    <row r="768" spans="1:14" s="95" customFormat="1" ht="12" x14ac:dyDescent="0.2">
      <c r="A768" s="114"/>
      <c r="B768" s="118"/>
      <c r="C768" s="118" t="s">
        <v>112</v>
      </c>
      <c r="D768" s="119"/>
      <c r="E768" s="120">
        <f>SUM(E769)</f>
        <v>0</v>
      </c>
      <c r="F768" s="120"/>
      <c r="G768" s="120">
        <f t="shared" si="111"/>
        <v>0</v>
      </c>
      <c r="H768" s="120"/>
      <c r="I768" s="120">
        <f t="shared" si="111"/>
        <v>1.2394136428571429</v>
      </c>
      <c r="J768" s="120"/>
      <c r="K768" s="120">
        <f t="shared" si="108"/>
        <v>1.2394136428571429</v>
      </c>
      <c r="L768" s="120"/>
      <c r="M768" s="120">
        <f t="shared" si="111"/>
        <v>0</v>
      </c>
      <c r="N768" s="102"/>
    </row>
    <row r="769" spans="1:14" s="95" customFormat="1" ht="12" x14ac:dyDescent="0.2">
      <c r="A769" s="112"/>
      <c r="B769" s="115"/>
      <c r="C769" s="112">
        <v>52183</v>
      </c>
      <c r="D769" s="113" t="s">
        <v>140</v>
      </c>
      <c r="E769" s="121">
        <v>0</v>
      </c>
      <c r="F769" s="121"/>
      <c r="G769" s="121">
        <v>0</v>
      </c>
      <c r="H769" s="121"/>
      <c r="I769" s="121">
        <v>1.2394136428571429</v>
      </c>
      <c r="J769" s="121"/>
      <c r="K769" s="121">
        <f t="shared" si="108"/>
        <v>1.2394136428571429</v>
      </c>
      <c r="L769" s="121"/>
      <c r="M769" s="121">
        <v>0</v>
      </c>
      <c r="N769" s="102"/>
    </row>
    <row r="770" spans="1:14" s="95" customFormat="1" ht="12" x14ac:dyDescent="0.2">
      <c r="A770" s="114"/>
      <c r="B770" s="118"/>
      <c r="C770" s="118" t="s">
        <v>113</v>
      </c>
      <c r="D770" s="119"/>
      <c r="E770" s="120">
        <f>SUM(E771:E773)</f>
        <v>3.4356999999999999E-2</v>
      </c>
      <c r="F770" s="120"/>
      <c r="G770" s="120">
        <f t="shared" ref="G770:M770" si="112">SUM(G771:G773)</f>
        <v>2.5000000000000001E-2</v>
      </c>
      <c r="H770" s="120"/>
      <c r="I770" s="120">
        <f t="shared" si="112"/>
        <v>1.2973389743589729E-3</v>
      </c>
      <c r="J770" s="120"/>
      <c r="K770" s="120">
        <f>SUM(E770:I770)</f>
        <v>6.0654338974358971E-2</v>
      </c>
      <c r="L770" s="120"/>
      <c r="M770" s="120">
        <f t="shared" si="112"/>
        <v>0</v>
      </c>
      <c r="N770" s="102"/>
    </row>
    <row r="771" spans="1:14" s="95" customFormat="1" ht="24" x14ac:dyDescent="0.2">
      <c r="A771" s="112"/>
      <c r="B771" s="115"/>
      <c r="C771" s="112">
        <v>49450</v>
      </c>
      <c r="D771" s="113" t="s">
        <v>332</v>
      </c>
      <c r="E771" s="121">
        <v>1.6500000000000001E-2</v>
      </c>
      <c r="F771" s="121"/>
      <c r="G771" s="121">
        <v>0</v>
      </c>
      <c r="H771" s="121"/>
      <c r="I771" s="121">
        <v>0</v>
      </c>
      <c r="J771" s="121"/>
      <c r="K771" s="121">
        <f t="shared" ref="K771:K773" si="113">SUM(E771:I771)</f>
        <v>1.6500000000000001E-2</v>
      </c>
      <c r="L771" s="121"/>
      <c r="M771" s="121">
        <v>0</v>
      </c>
      <c r="N771" s="102"/>
    </row>
    <row r="772" spans="1:14" s="95" customFormat="1" ht="12" x14ac:dyDescent="0.2">
      <c r="A772" s="112"/>
      <c r="B772" s="115"/>
      <c r="C772" s="112">
        <v>49450</v>
      </c>
      <c r="D772" s="113" t="s">
        <v>189</v>
      </c>
      <c r="E772" s="121">
        <v>1.7857000000000001E-2</v>
      </c>
      <c r="F772" s="121"/>
      <c r="G772" s="121">
        <v>2.5000000000000001E-2</v>
      </c>
      <c r="H772" s="121"/>
      <c r="I772" s="121">
        <v>0</v>
      </c>
      <c r="J772" s="121"/>
      <c r="K772" s="121">
        <f t="shared" si="113"/>
        <v>4.2857000000000006E-2</v>
      </c>
      <c r="L772" s="121"/>
      <c r="M772" s="121">
        <v>0</v>
      </c>
      <c r="N772" s="102"/>
    </row>
    <row r="773" spans="1:14" s="95" customFormat="1" ht="48" x14ac:dyDescent="0.2">
      <c r="A773" s="112"/>
      <c r="B773" s="115"/>
      <c r="C773" s="112">
        <v>52041</v>
      </c>
      <c r="D773" s="113" t="s">
        <v>477</v>
      </c>
      <c r="E773" s="121">
        <v>0</v>
      </c>
      <c r="F773" s="121"/>
      <c r="G773" s="121">
        <v>0</v>
      </c>
      <c r="H773" s="121"/>
      <c r="I773" s="121">
        <v>1.2973389743589729E-3</v>
      </c>
      <c r="J773" s="121"/>
      <c r="K773" s="121">
        <f t="shared" si="113"/>
        <v>1.2973389743589729E-3</v>
      </c>
      <c r="L773" s="121"/>
      <c r="M773" s="121">
        <v>0</v>
      </c>
      <c r="N773" s="102"/>
    </row>
    <row r="774" spans="1:14" s="95" customFormat="1" ht="12" x14ac:dyDescent="0.2">
      <c r="A774" s="112"/>
      <c r="B774" s="115"/>
      <c r="C774" s="118" t="s">
        <v>127</v>
      </c>
      <c r="D774" s="119"/>
      <c r="E774" s="120">
        <f>SUM(E775:E775)</f>
        <v>0</v>
      </c>
      <c r="F774" s="120"/>
      <c r="G774" s="120">
        <f>SUM(G775:G775)</f>
        <v>0</v>
      </c>
      <c r="H774" s="120"/>
      <c r="I774" s="120">
        <f>SUM(I775:I775)</f>
        <v>5.2631578947368446E-2</v>
      </c>
      <c r="J774" s="120"/>
      <c r="K774" s="120">
        <f>SUM(E774:I774)</f>
        <v>5.2631578947368446E-2</v>
      </c>
      <c r="L774" s="120"/>
      <c r="M774" s="120">
        <f>SUM(M775:M775)</f>
        <v>5.2631578947368446E-2</v>
      </c>
      <c r="N774" s="102"/>
    </row>
    <row r="775" spans="1:14" s="95" customFormat="1" ht="36" x14ac:dyDescent="0.2">
      <c r="A775" s="112"/>
      <c r="B775" s="115"/>
      <c r="C775" s="112">
        <v>54079</v>
      </c>
      <c r="D775" s="113" t="s">
        <v>252</v>
      </c>
      <c r="E775" s="121">
        <v>0</v>
      </c>
      <c r="F775" s="121"/>
      <c r="G775" s="121">
        <v>0</v>
      </c>
      <c r="H775" s="121"/>
      <c r="I775" s="121">
        <v>5.2631578947368446E-2</v>
      </c>
      <c r="J775" s="121"/>
      <c r="K775" s="121">
        <f t="shared" ref="K775:K793" si="114">SUM(E775:I775)</f>
        <v>5.2631578947368446E-2</v>
      </c>
      <c r="L775" s="121"/>
      <c r="M775" s="121">
        <v>5.2631578947368446E-2</v>
      </c>
      <c r="N775" s="102"/>
    </row>
    <row r="776" spans="1:14" s="95" customFormat="1" ht="12" x14ac:dyDescent="0.2">
      <c r="A776" s="112"/>
      <c r="B776" s="115"/>
      <c r="C776" s="118" t="s">
        <v>115</v>
      </c>
      <c r="D776" s="119"/>
      <c r="E776" s="120">
        <f>SUM(E777:E778)</f>
        <v>0.10750000000000001</v>
      </c>
      <c r="F776" s="120"/>
      <c r="G776" s="120">
        <f t="shared" ref="G776:M776" si="115">SUM(G777:G778)</f>
        <v>1.125E-2</v>
      </c>
      <c r="H776" s="120"/>
      <c r="I776" s="120">
        <f t="shared" si="115"/>
        <v>0</v>
      </c>
      <c r="J776" s="120"/>
      <c r="K776" s="120">
        <f t="shared" si="114"/>
        <v>0.11875000000000001</v>
      </c>
      <c r="L776" s="120"/>
      <c r="M776" s="120">
        <f t="shared" si="115"/>
        <v>0</v>
      </c>
      <c r="N776" s="102"/>
    </row>
    <row r="777" spans="1:14" s="95" customFormat="1" ht="24" x14ac:dyDescent="0.2">
      <c r="A777" s="112"/>
      <c r="B777" s="115"/>
      <c r="C777" s="112">
        <v>55004</v>
      </c>
      <c r="D777" s="113" t="s">
        <v>243</v>
      </c>
      <c r="E777" s="121">
        <v>7.4999999999999997E-3</v>
      </c>
      <c r="F777" s="121"/>
      <c r="G777" s="121">
        <v>1.125E-2</v>
      </c>
      <c r="H777" s="121"/>
      <c r="I777" s="121">
        <v>0</v>
      </c>
      <c r="J777" s="121"/>
      <c r="K777" s="121">
        <f t="shared" si="114"/>
        <v>1.8749999999999999E-2</v>
      </c>
      <c r="L777" s="121"/>
      <c r="M777" s="121">
        <v>0</v>
      </c>
      <c r="N777" s="102"/>
    </row>
    <row r="778" spans="1:14" s="95" customFormat="1" ht="12" x14ac:dyDescent="0.2">
      <c r="A778" s="112"/>
      <c r="B778" s="115"/>
      <c r="C778" s="112">
        <v>55322</v>
      </c>
      <c r="D778" s="113" t="s">
        <v>190</v>
      </c>
      <c r="E778" s="121">
        <v>0.1</v>
      </c>
      <c r="F778" s="121"/>
      <c r="G778" s="121">
        <v>0</v>
      </c>
      <c r="H778" s="121"/>
      <c r="I778" s="121">
        <v>0</v>
      </c>
      <c r="J778" s="121"/>
      <c r="K778" s="121">
        <f t="shared" si="114"/>
        <v>0.1</v>
      </c>
      <c r="L778" s="121"/>
      <c r="M778" s="121">
        <v>0</v>
      </c>
      <c r="N778" s="102"/>
    </row>
    <row r="779" spans="1:14" s="95" customFormat="1" ht="12" x14ac:dyDescent="0.2">
      <c r="A779" s="112"/>
      <c r="B779" s="115"/>
      <c r="C779" s="118" t="s">
        <v>129</v>
      </c>
      <c r="D779" s="119"/>
      <c r="E779" s="120">
        <f>SUM(E780)</f>
        <v>5.1282051282051308E-2</v>
      </c>
      <c r="F779" s="120"/>
      <c r="G779" s="120">
        <f>SUM(G780)</f>
        <v>1.2820512820512827E-2</v>
      </c>
      <c r="H779" s="120"/>
      <c r="I779" s="120">
        <f>SUM(I780)</f>
        <v>2.4000000000000011E-2</v>
      </c>
      <c r="J779" s="120"/>
      <c r="K779" s="120">
        <f>SUM(E779:I779)</f>
        <v>8.8102564102564146E-2</v>
      </c>
      <c r="L779" s="120"/>
      <c r="M779" s="120">
        <f>SUM(M780)</f>
        <v>0</v>
      </c>
      <c r="N779" s="102"/>
    </row>
    <row r="780" spans="1:14" s="95" customFormat="1" ht="12" x14ac:dyDescent="0.2">
      <c r="A780" s="112"/>
      <c r="B780" s="115"/>
      <c r="C780" s="112">
        <v>54055</v>
      </c>
      <c r="D780" s="113" t="s">
        <v>151</v>
      </c>
      <c r="E780" s="121">
        <v>5.1282051282051308E-2</v>
      </c>
      <c r="F780" s="121"/>
      <c r="G780" s="121">
        <v>1.2820512820512827E-2</v>
      </c>
      <c r="H780" s="121"/>
      <c r="I780" s="121">
        <v>2.4000000000000011E-2</v>
      </c>
      <c r="J780" s="121"/>
      <c r="K780" s="121">
        <f t="shared" si="114"/>
        <v>8.8102564102564146E-2</v>
      </c>
      <c r="L780" s="121"/>
      <c r="M780" s="121">
        <v>0</v>
      </c>
      <c r="N780" s="102"/>
    </row>
    <row r="781" spans="1:14" s="95" customFormat="1" ht="12" x14ac:dyDescent="0.2">
      <c r="A781" s="112"/>
      <c r="B781" s="115"/>
      <c r="C781" s="118" t="s">
        <v>116</v>
      </c>
      <c r="D781" s="119"/>
      <c r="E781" s="120">
        <f>SUM(E782:E784)</f>
        <v>0.316666</v>
      </c>
      <c r="F781" s="120"/>
      <c r="G781" s="120">
        <f>SUM(G782:G784)</f>
        <v>0</v>
      </c>
      <c r="H781" s="120"/>
      <c r="I781" s="120">
        <f>SUM(I782:I784)</f>
        <v>0</v>
      </c>
      <c r="J781" s="120"/>
      <c r="K781" s="120">
        <f t="shared" si="114"/>
        <v>0.316666</v>
      </c>
      <c r="L781" s="120"/>
      <c r="M781" s="120">
        <f>SUM(M782:M784)</f>
        <v>0.03</v>
      </c>
      <c r="N781" s="102"/>
    </row>
    <row r="782" spans="1:14" s="95" customFormat="1" ht="11.25" customHeight="1" x14ac:dyDescent="0.2">
      <c r="A782" s="112"/>
      <c r="B782" s="115"/>
      <c r="C782" s="112">
        <v>54060</v>
      </c>
      <c r="D782" s="113" t="s">
        <v>192</v>
      </c>
      <c r="E782" s="121">
        <v>0.1</v>
      </c>
      <c r="F782" s="121"/>
      <c r="G782" s="121">
        <v>0</v>
      </c>
      <c r="H782" s="121"/>
      <c r="I782" s="121">
        <v>0</v>
      </c>
      <c r="J782" s="121"/>
      <c r="K782" s="121">
        <f t="shared" si="114"/>
        <v>0.1</v>
      </c>
      <c r="L782" s="121"/>
      <c r="M782" s="121">
        <v>0.03</v>
      </c>
      <c r="N782" s="102"/>
    </row>
    <row r="783" spans="1:14" s="95" customFormat="1" ht="24" x14ac:dyDescent="0.2">
      <c r="A783" s="112"/>
      <c r="B783" s="115"/>
      <c r="C783" s="112">
        <v>54068</v>
      </c>
      <c r="D783" s="113" t="s">
        <v>464</v>
      </c>
      <c r="E783" s="121">
        <v>0.16666600000000001</v>
      </c>
      <c r="F783" s="121"/>
      <c r="G783" s="121">
        <v>0</v>
      </c>
      <c r="H783" s="121"/>
      <c r="I783" s="121">
        <v>0</v>
      </c>
      <c r="J783" s="121"/>
      <c r="K783" s="121">
        <f t="shared" si="114"/>
        <v>0.16666600000000001</v>
      </c>
      <c r="L783" s="121"/>
      <c r="M783" s="121">
        <v>0</v>
      </c>
      <c r="N783" s="102"/>
    </row>
    <row r="784" spans="1:14" s="95" customFormat="1" ht="24" x14ac:dyDescent="0.2">
      <c r="A784" s="112"/>
      <c r="B784" s="115"/>
      <c r="C784" s="112">
        <v>55074</v>
      </c>
      <c r="D784" s="113" t="s">
        <v>334</v>
      </c>
      <c r="E784" s="121">
        <v>0.05</v>
      </c>
      <c r="F784" s="121"/>
      <c r="G784" s="121">
        <v>0</v>
      </c>
      <c r="H784" s="121"/>
      <c r="I784" s="121">
        <v>0</v>
      </c>
      <c r="J784" s="121"/>
      <c r="K784" s="121">
        <f t="shared" si="114"/>
        <v>0.05</v>
      </c>
      <c r="L784" s="121"/>
      <c r="M784" s="121">
        <v>0</v>
      </c>
      <c r="N784" s="102"/>
    </row>
    <row r="785" spans="1:14" s="95" customFormat="1" ht="12" x14ac:dyDescent="0.2">
      <c r="A785" s="112"/>
      <c r="B785" s="115"/>
      <c r="C785" s="118" t="s">
        <v>126</v>
      </c>
      <c r="D785" s="119"/>
      <c r="E785" s="120">
        <f>SUM(E786:E788)</f>
        <v>0</v>
      </c>
      <c r="F785" s="120"/>
      <c r="G785" s="120">
        <f>SUM(G786:G788)</f>
        <v>5.1282051282051308E-2</v>
      </c>
      <c r="H785" s="120"/>
      <c r="I785" s="120">
        <f>SUM(I786:I788)</f>
        <v>7.6923076923076955E-2</v>
      </c>
      <c r="J785" s="120"/>
      <c r="K785" s="120">
        <f t="shared" si="114"/>
        <v>0.12820512820512825</v>
      </c>
      <c r="L785" s="120"/>
      <c r="M785" s="120">
        <f>SUM(M786:M788)</f>
        <v>0</v>
      </c>
      <c r="N785" s="102"/>
    </row>
    <row r="786" spans="1:14" s="95" customFormat="1" ht="36" x14ac:dyDescent="0.2">
      <c r="A786" s="112"/>
      <c r="B786" s="115"/>
      <c r="C786" s="112">
        <v>55064</v>
      </c>
      <c r="D786" s="113" t="s">
        <v>480</v>
      </c>
      <c r="E786" s="121">
        <v>0</v>
      </c>
      <c r="F786" s="121"/>
      <c r="G786" s="121">
        <v>5.1282051282051308E-2</v>
      </c>
      <c r="H786" s="121"/>
      <c r="I786" s="121">
        <v>0</v>
      </c>
      <c r="J786" s="121"/>
      <c r="K786" s="121">
        <f t="shared" si="114"/>
        <v>5.1282051282051308E-2</v>
      </c>
      <c r="L786" s="121"/>
      <c r="M786" s="121">
        <v>0</v>
      </c>
      <c r="N786" s="102"/>
    </row>
    <row r="787" spans="1:14" s="95" customFormat="1" ht="36" x14ac:dyDescent="0.2">
      <c r="A787" s="112"/>
      <c r="B787" s="115"/>
      <c r="C787" s="112">
        <v>55064</v>
      </c>
      <c r="D787" s="113" t="s">
        <v>484</v>
      </c>
      <c r="E787" s="121">
        <v>0</v>
      </c>
      <c r="F787" s="121"/>
      <c r="G787" s="121">
        <v>0</v>
      </c>
      <c r="H787" s="121"/>
      <c r="I787" s="121">
        <v>5.1282051282051308E-2</v>
      </c>
      <c r="J787" s="121"/>
      <c r="K787" s="121">
        <f t="shared" si="114"/>
        <v>5.1282051282051308E-2</v>
      </c>
      <c r="L787" s="121"/>
      <c r="M787" s="121">
        <v>0</v>
      </c>
      <c r="N787" s="102"/>
    </row>
    <row r="788" spans="1:14" s="95" customFormat="1" ht="36" x14ac:dyDescent="0.2">
      <c r="A788" s="112"/>
      <c r="B788" s="115"/>
      <c r="C788" s="112">
        <v>55064</v>
      </c>
      <c r="D788" s="113" t="s">
        <v>482</v>
      </c>
      <c r="E788" s="121">
        <v>0</v>
      </c>
      <c r="F788" s="121"/>
      <c r="G788" s="121">
        <v>0</v>
      </c>
      <c r="H788" s="121"/>
      <c r="I788" s="121">
        <v>2.564102564102564E-2</v>
      </c>
      <c r="J788" s="121"/>
      <c r="K788" s="121">
        <f t="shared" si="114"/>
        <v>2.564102564102564E-2</v>
      </c>
      <c r="L788" s="121"/>
      <c r="M788" s="121">
        <v>0</v>
      </c>
      <c r="N788" s="102"/>
    </row>
    <row r="789" spans="1:14" s="95" customFormat="1" ht="12" x14ac:dyDescent="0.2">
      <c r="A789" s="114"/>
      <c r="B789" s="118" t="s">
        <v>47</v>
      </c>
      <c r="C789" s="118"/>
      <c r="D789" s="119"/>
      <c r="E789" s="120">
        <f>E790+E792+E794+E798+E800+E804+E806+E809</f>
        <v>1.0602530512820514</v>
      </c>
      <c r="F789" s="120"/>
      <c r="G789" s="120">
        <f t="shared" ref="G789:M789" si="116">G790+G792+G794+G798+G800+G804+G806+G809</f>
        <v>0.10035256410256414</v>
      </c>
      <c r="H789" s="120"/>
      <c r="I789" s="120">
        <f t="shared" si="116"/>
        <v>1.419265637701947</v>
      </c>
      <c r="J789" s="120"/>
      <c r="K789" s="120">
        <f t="shared" si="114"/>
        <v>2.5798712530865626</v>
      </c>
      <c r="L789" s="120"/>
      <c r="M789" s="120">
        <f t="shared" si="116"/>
        <v>5.2631578947368446E-2</v>
      </c>
      <c r="N789" s="102"/>
    </row>
    <row r="790" spans="1:14" s="95" customFormat="1" ht="12" x14ac:dyDescent="0.2">
      <c r="A790" s="114"/>
      <c r="B790" s="118"/>
      <c r="C790" s="118" t="s">
        <v>137</v>
      </c>
      <c r="D790" s="119"/>
      <c r="E790" s="120">
        <f>SUM(E791)</f>
        <v>0</v>
      </c>
      <c r="F790" s="120"/>
      <c r="G790" s="120">
        <f t="shared" ref="G790:M792" si="117">SUM(G791)</f>
        <v>0</v>
      </c>
      <c r="H790" s="120"/>
      <c r="I790" s="120">
        <f t="shared" si="117"/>
        <v>2.5000000000000001E-2</v>
      </c>
      <c r="J790" s="120"/>
      <c r="K790" s="120">
        <f t="shared" si="114"/>
        <v>2.5000000000000001E-2</v>
      </c>
      <c r="L790" s="120"/>
      <c r="M790" s="120">
        <f t="shared" si="117"/>
        <v>0</v>
      </c>
      <c r="N790" s="102"/>
    </row>
    <row r="791" spans="1:14" s="95" customFormat="1" ht="24" x14ac:dyDescent="0.2">
      <c r="A791" s="112"/>
      <c r="B791" s="115"/>
      <c r="C791" s="112">
        <v>53263</v>
      </c>
      <c r="D791" s="113" t="s">
        <v>247</v>
      </c>
      <c r="E791" s="121">
        <v>0</v>
      </c>
      <c r="F791" s="121"/>
      <c r="G791" s="121">
        <v>0</v>
      </c>
      <c r="H791" s="121"/>
      <c r="I791" s="121">
        <v>2.5000000000000001E-2</v>
      </c>
      <c r="J791" s="121"/>
      <c r="K791" s="121">
        <f t="shared" si="114"/>
        <v>2.5000000000000001E-2</v>
      </c>
      <c r="L791" s="121"/>
      <c r="M791" s="121">
        <v>0</v>
      </c>
      <c r="N791" s="102"/>
    </row>
    <row r="792" spans="1:14" s="95" customFormat="1" ht="12" x14ac:dyDescent="0.2">
      <c r="A792" s="114"/>
      <c r="B792" s="118"/>
      <c r="C792" s="118" t="s">
        <v>112</v>
      </c>
      <c r="D792" s="119"/>
      <c r="E792" s="120">
        <f>SUM(E793)</f>
        <v>0</v>
      </c>
      <c r="F792" s="120"/>
      <c r="G792" s="120">
        <f t="shared" si="117"/>
        <v>0</v>
      </c>
      <c r="H792" s="120"/>
      <c r="I792" s="120">
        <f t="shared" si="117"/>
        <v>1.2394136428571429</v>
      </c>
      <c r="J792" s="120"/>
      <c r="K792" s="120">
        <f t="shared" si="114"/>
        <v>1.2394136428571429</v>
      </c>
      <c r="L792" s="120"/>
      <c r="M792" s="120">
        <f t="shared" si="117"/>
        <v>0</v>
      </c>
      <c r="N792" s="102"/>
    </row>
    <row r="793" spans="1:14" s="95" customFormat="1" ht="12" x14ac:dyDescent="0.2">
      <c r="A793" s="112"/>
      <c r="B793" s="115"/>
      <c r="C793" s="112">
        <v>52183</v>
      </c>
      <c r="D793" s="113" t="s">
        <v>140</v>
      </c>
      <c r="E793" s="121">
        <v>0</v>
      </c>
      <c r="F793" s="121"/>
      <c r="G793" s="121">
        <v>0</v>
      </c>
      <c r="H793" s="121"/>
      <c r="I793" s="121">
        <v>1.2394136428571429</v>
      </c>
      <c r="J793" s="121"/>
      <c r="K793" s="121">
        <f t="shared" si="114"/>
        <v>1.2394136428571429</v>
      </c>
      <c r="L793" s="121"/>
      <c r="M793" s="121">
        <v>0</v>
      </c>
      <c r="N793" s="102"/>
    </row>
    <row r="794" spans="1:14" s="95" customFormat="1" ht="12" x14ac:dyDescent="0.2">
      <c r="A794" s="112"/>
      <c r="B794" s="115"/>
      <c r="C794" s="118" t="s">
        <v>113</v>
      </c>
      <c r="D794" s="119"/>
      <c r="E794" s="120">
        <f>SUM(E795:E797)</f>
        <v>3.3856999999999998E-2</v>
      </c>
      <c r="F794" s="120"/>
      <c r="G794" s="120">
        <f>SUM(G795:G797)</f>
        <v>2.5000000000000001E-2</v>
      </c>
      <c r="H794" s="120"/>
      <c r="I794" s="120">
        <f>SUM(I795:I797)</f>
        <v>1.2973389743589729E-3</v>
      </c>
      <c r="J794" s="120"/>
      <c r="K794" s="120">
        <f>SUM(E794:I794)</f>
        <v>6.015433897435897E-2</v>
      </c>
      <c r="L794" s="120"/>
      <c r="M794" s="120">
        <f>SUM(M795:M797)</f>
        <v>0</v>
      </c>
      <c r="N794" s="102"/>
    </row>
    <row r="795" spans="1:14" s="95" customFormat="1" ht="24" x14ac:dyDescent="0.2">
      <c r="A795" s="112"/>
      <c r="B795" s="115"/>
      <c r="C795" s="112">
        <v>49450</v>
      </c>
      <c r="D795" s="113" t="s">
        <v>332</v>
      </c>
      <c r="E795" s="121">
        <v>1.6E-2</v>
      </c>
      <c r="F795" s="121"/>
      <c r="G795" s="121">
        <v>0</v>
      </c>
      <c r="H795" s="121"/>
      <c r="I795" s="121">
        <v>0</v>
      </c>
      <c r="J795" s="121"/>
      <c r="K795" s="121">
        <f t="shared" ref="K795:K820" si="118">SUM(E795:I795)</f>
        <v>1.6E-2</v>
      </c>
      <c r="L795" s="121"/>
      <c r="M795" s="121">
        <v>0</v>
      </c>
      <c r="N795" s="102"/>
    </row>
    <row r="796" spans="1:14" s="95" customFormat="1" ht="12" x14ac:dyDescent="0.2">
      <c r="A796" s="112"/>
      <c r="B796" s="115"/>
      <c r="C796" s="112">
        <v>49450</v>
      </c>
      <c r="D796" s="113" t="s">
        <v>189</v>
      </c>
      <c r="E796" s="121">
        <v>1.7857000000000001E-2</v>
      </c>
      <c r="F796" s="121"/>
      <c r="G796" s="121">
        <v>2.5000000000000001E-2</v>
      </c>
      <c r="H796" s="121"/>
      <c r="I796" s="121">
        <v>0</v>
      </c>
      <c r="J796" s="121"/>
      <c r="K796" s="121">
        <f t="shared" si="118"/>
        <v>4.2857000000000006E-2</v>
      </c>
      <c r="L796" s="121"/>
      <c r="M796" s="121">
        <v>0</v>
      </c>
      <c r="N796" s="102"/>
    </row>
    <row r="797" spans="1:14" s="95" customFormat="1" ht="48" x14ac:dyDescent="0.2">
      <c r="A797" s="112"/>
      <c r="B797" s="115"/>
      <c r="C797" s="112">
        <v>52041</v>
      </c>
      <c r="D797" s="113" t="s">
        <v>477</v>
      </c>
      <c r="E797" s="121">
        <v>0</v>
      </c>
      <c r="F797" s="121"/>
      <c r="G797" s="121">
        <v>0</v>
      </c>
      <c r="H797" s="121"/>
      <c r="I797" s="121">
        <v>1.2973389743589729E-3</v>
      </c>
      <c r="J797" s="121"/>
      <c r="K797" s="121">
        <f t="shared" si="118"/>
        <v>1.2973389743589729E-3</v>
      </c>
      <c r="L797" s="121"/>
      <c r="M797" s="121">
        <v>0</v>
      </c>
      <c r="N797" s="102"/>
    </row>
    <row r="798" spans="1:14" s="95" customFormat="1" ht="12" x14ac:dyDescent="0.2">
      <c r="A798" s="112"/>
      <c r="B798" s="115"/>
      <c r="C798" s="118" t="s">
        <v>127</v>
      </c>
      <c r="D798" s="119"/>
      <c r="E798" s="120">
        <f>SUM(E799:E799)</f>
        <v>0</v>
      </c>
      <c r="F798" s="120"/>
      <c r="G798" s="120">
        <f>SUM(G799:G799)</f>
        <v>0</v>
      </c>
      <c r="H798" s="120"/>
      <c r="I798" s="120">
        <f>SUM(I799:I799)</f>
        <v>5.2631578947368446E-2</v>
      </c>
      <c r="J798" s="120"/>
      <c r="K798" s="120">
        <f>SUM(E798:I798)</f>
        <v>5.2631578947368446E-2</v>
      </c>
      <c r="L798" s="120"/>
      <c r="M798" s="120">
        <f>SUM(M799:M799)</f>
        <v>5.2631578947368446E-2</v>
      </c>
      <c r="N798" s="102"/>
    </row>
    <row r="799" spans="1:14" s="95" customFormat="1" ht="36" x14ac:dyDescent="0.2">
      <c r="A799" s="112"/>
      <c r="B799" s="115"/>
      <c r="C799" s="112">
        <v>54079</v>
      </c>
      <c r="D799" s="113" t="s">
        <v>252</v>
      </c>
      <c r="E799" s="121">
        <v>0</v>
      </c>
      <c r="F799" s="121"/>
      <c r="G799" s="121">
        <v>0</v>
      </c>
      <c r="H799" s="121"/>
      <c r="I799" s="121">
        <v>5.2631578947368446E-2</v>
      </c>
      <c r="J799" s="121"/>
      <c r="K799" s="121">
        <f t="shared" si="118"/>
        <v>5.2631578947368446E-2</v>
      </c>
      <c r="L799" s="121"/>
      <c r="M799" s="121">
        <v>5.2631578947368446E-2</v>
      </c>
      <c r="N799" s="102"/>
    </row>
    <row r="800" spans="1:14" s="95" customFormat="1" ht="12" x14ac:dyDescent="0.2">
      <c r="A800" s="112"/>
      <c r="B800" s="115"/>
      <c r="C800" s="118" t="s">
        <v>115</v>
      </c>
      <c r="D800" s="119"/>
      <c r="E800" s="120">
        <f>SUM(E801:E803)</f>
        <v>0.16375000000000001</v>
      </c>
      <c r="F800" s="120"/>
      <c r="G800" s="120">
        <f t="shared" ref="G800:I800" si="119">SUM(G801:G803)</f>
        <v>1.125E-2</v>
      </c>
      <c r="H800" s="120"/>
      <c r="I800" s="120">
        <f t="shared" si="119"/>
        <v>0</v>
      </c>
      <c r="J800" s="120"/>
      <c r="K800" s="120">
        <f t="shared" si="118"/>
        <v>0.17500000000000002</v>
      </c>
      <c r="L800" s="120"/>
      <c r="M800" s="120">
        <f>SUM(M801:M803)</f>
        <v>0</v>
      </c>
      <c r="N800" s="102"/>
    </row>
    <row r="801" spans="1:14" s="95" customFormat="1" ht="24" x14ac:dyDescent="0.2">
      <c r="A801" s="112"/>
      <c r="B801" s="115"/>
      <c r="C801" s="112">
        <v>55004</v>
      </c>
      <c r="D801" s="113" t="s">
        <v>243</v>
      </c>
      <c r="E801" s="121">
        <v>7.4999999999999997E-3</v>
      </c>
      <c r="F801" s="121"/>
      <c r="G801" s="121">
        <v>1.125E-2</v>
      </c>
      <c r="H801" s="121"/>
      <c r="I801" s="121">
        <v>0</v>
      </c>
      <c r="J801" s="121"/>
      <c r="K801" s="121">
        <f t="shared" si="118"/>
        <v>1.8749999999999999E-2</v>
      </c>
      <c r="L801" s="121"/>
      <c r="M801" s="121">
        <v>0</v>
      </c>
      <c r="N801" s="102"/>
    </row>
    <row r="802" spans="1:14" s="95" customFormat="1" ht="12" x14ac:dyDescent="0.2">
      <c r="A802" s="112"/>
      <c r="B802" s="115"/>
      <c r="C802" s="112">
        <v>55322</v>
      </c>
      <c r="D802" s="113" t="s">
        <v>190</v>
      </c>
      <c r="E802" s="121">
        <v>0.1</v>
      </c>
      <c r="F802" s="121"/>
      <c r="G802" s="121">
        <v>0</v>
      </c>
      <c r="H802" s="121"/>
      <c r="I802" s="121">
        <v>0</v>
      </c>
      <c r="J802" s="121"/>
      <c r="K802" s="121">
        <f t="shared" si="118"/>
        <v>0.1</v>
      </c>
      <c r="L802" s="121"/>
      <c r="M802" s="121">
        <v>0</v>
      </c>
      <c r="N802" s="102"/>
    </row>
    <row r="803" spans="1:14" s="95" customFormat="1" ht="12" x14ac:dyDescent="0.2">
      <c r="A803" s="112"/>
      <c r="B803" s="115"/>
      <c r="C803" s="112">
        <v>55353</v>
      </c>
      <c r="D803" s="113" t="s">
        <v>191</v>
      </c>
      <c r="E803" s="121">
        <v>5.6250000000000001E-2</v>
      </c>
      <c r="F803" s="121"/>
      <c r="G803" s="121">
        <v>0</v>
      </c>
      <c r="H803" s="121"/>
      <c r="I803" s="121">
        <v>0</v>
      </c>
      <c r="J803" s="121"/>
      <c r="K803" s="121">
        <f t="shared" si="118"/>
        <v>5.6250000000000001E-2</v>
      </c>
      <c r="L803" s="121"/>
      <c r="M803" s="121">
        <v>0</v>
      </c>
      <c r="N803" s="102"/>
    </row>
    <row r="804" spans="1:14" s="95" customFormat="1" ht="12" x14ac:dyDescent="0.2">
      <c r="A804" s="112"/>
      <c r="B804" s="115"/>
      <c r="C804" s="118" t="s">
        <v>129</v>
      </c>
      <c r="D804" s="119"/>
      <c r="E804" s="120">
        <f>SUM(E805)</f>
        <v>5.1282051282051308E-2</v>
      </c>
      <c r="F804" s="120"/>
      <c r="G804" s="120">
        <f>SUM(G805)</f>
        <v>1.2820512820512827E-2</v>
      </c>
      <c r="H804" s="120"/>
      <c r="I804" s="120">
        <f>SUM(I805)</f>
        <v>2.4000000000000011E-2</v>
      </c>
      <c r="J804" s="120"/>
      <c r="K804" s="120">
        <f>SUM(E804:I804)</f>
        <v>8.8102564102564146E-2</v>
      </c>
      <c r="L804" s="120"/>
      <c r="M804" s="120">
        <f>SUM(M805)</f>
        <v>0</v>
      </c>
      <c r="N804" s="102"/>
    </row>
    <row r="805" spans="1:14" s="95" customFormat="1" ht="12" x14ac:dyDescent="0.2">
      <c r="A805" s="112"/>
      <c r="B805" s="115"/>
      <c r="C805" s="112">
        <v>54055</v>
      </c>
      <c r="D805" s="113" t="s">
        <v>151</v>
      </c>
      <c r="E805" s="121">
        <v>5.1282051282051308E-2</v>
      </c>
      <c r="F805" s="121"/>
      <c r="G805" s="121">
        <v>1.2820512820512827E-2</v>
      </c>
      <c r="H805" s="121"/>
      <c r="I805" s="121">
        <v>2.4000000000000011E-2</v>
      </c>
      <c r="J805" s="121"/>
      <c r="K805" s="121">
        <f t="shared" si="118"/>
        <v>8.8102564102564146E-2</v>
      </c>
      <c r="L805" s="121"/>
      <c r="M805" s="121">
        <v>0</v>
      </c>
      <c r="N805" s="102"/>
    </row>
    <row r="806" spans="1:14" s="95" customFormat="1" ht="12" x14ac:dyDescent="0.2">
      <c r="A806" s="112"/>
      <c r="B806" s="115"/>
      <c r="C806" s="118" t="s">
        <v>116</v>
      </c>
      <c r="D806" s="119"/>
      <c r="E806" s="120">
        <f>SUM(E807:E808)</f>
        <v>0.18636400000000003</v>
      </c>
      <c r="F806" s="120"/>
      <c r="G806" s="120">
        <f>SUM(G807:G808)</f>
        <v>0</v>
      </c>
      <c r="H806" s="120"/>
      <c r="I806" s="120">
        <f>SUM(I807:I808)</f>
        <v>0</v>
      </c>
      <c r="J806" s="120"/>
      <c r="K806" s="120">
        <f t="shared" si="118"/>
        <v>0.18636400000000003</v>
      </c>
      <c r="L806" s="120"/>
      <c r="M806" s="120">
        <f>SUM(M807:M808)</f>
        <v>0</v>
      </c>
      <c r="N806" s="102"/>
    </row>
    <row r="807" spans="1:14" s="95" customFormat="1" ht="24" x14ac:dyDescent="0.2">
      <c r="A807" s="112"/>
      <c r="B807" s="115"/>
      <c r="C807" s="112">
        <v>54068</v>
      </c>
      <c r="D807" s="113" t="s">
        <v>464</v>
      </c>
      <c r="E807" s="121">
        <v>0.13636400000000001</v>
      </c>
      <c r="F807" s="121"/>
      <c r="G807" s="121">
        <v>0</v>
      </c>
      <c r="H807" s="121"/>
      <c r="I807" s="121">
        <v>0</v>
      </c>
      <c r="J807" s="121"/>
      <c r="K807" s="121">
        <f t="shared" si="118"/>
        <v>0.13636400000000001</v>
      </c>
      <c r="L807" s="121"/>
      <c r="M807" s="121">
        <v>0</v>
      </c>
      <c r="N807" s="102"/>
    </row>
    <row r="808" spans="1:14" s="95" customFormat="1" ht="24" x14ac:dyDescent="0.2">
      <c r="A808" s="112"/>
      <c r="B808" s="115"/>
      <c r="C808" s="112">
        <v>55074</v>
      </c>
      <c r="D808" s="113" t="s">
        <v>334</v>
      </c>
      <c r="E808" s="121">
        <v>0.05</v>
      </c>
      <c r="F808" s="121"/>
      <c r="G808" s="121">
        <v>0</v>
      </c>
      <c r="H808" s="121"/>
      <c r="I808" s="121">
        <v>0</v>
      </c>
      <c r="J808" s="121"/>
      <c r="K808" s="121">
        <f t="shared" si="118"/>
        <v>0.05</v>
      </c>
      <c r="L808" s="121"/>
      <c r="M808" s="121">
        <v>0</v>
      </c>
      <c r="N808" s="102"/>
    </row>
    <row r="809" spans="1:14" s="95" customFormat="1" ht="12" x14ac:dyDescent="0.2">
      <c r="A809" s="112"/>
      <c r="B809" s="115"/>
      <c r="C809" s="114" t="s">
        <v>126</v>
      </c>
      <c r="D809" s="113"/>
      <c r="E809" s="120">
        <f>SUM(E810:E813)</f>
        <v>0.625</v>
      </c>
      <c r="F809" s="120"/>
      <c r="G809" s="120">
        <f t="shared" ref="G809:I809" si="120">SUM(G810:G813)</f>
        <v>5.1282051282051308E-2</v>
      </c>
      <c r="H809" s="120"/>
      <c r="I809" s="120">
        <f t="shared" si="120"/>
        <v>7.6923076923076955E-2</v>
      </c>
      <c r="J809" s="120"/>
      <c r="K809" s="120">
        <f t="shared" si="118"/>
        <v>0.7532051282051283</v>
      </c>
      <c r="L809" s="120"/>
      <c r="M809" s="120">
        <f>SUM(M810:M813)</f>
        <v>0</v>
      </c>
      <c r="N809" s="102"/>
    </row>
    <row r="810" spans="1:14" s="95" customFormat="1" ht="36" x14ac:dyDescent="0.2">
      <c r="A810" s="112"/>
      <c r="B810" s="115"/>
      <c r="C810" s="112">
        <v>55064</v>
      </c>
      <c r="D810" s="113" t="s">
        <v>480</v>
      </c>
      <c r="E810" s="121">
        <v>0</v>
      </c>
      <c r="F810" s="121"/>
      <c r="G810" s="121">
        <v>5.1282051282051308E-2</v>
      </c>
      <c r="H810" s="121"/>
      <c r="I810" s="121">
        <v>0</v>
      </c>
      <c r="J810" s="121"/>
      <c r="K810" s="121">
        <f t="shared" si="118"/>
        <v>5.1282051282051308E-2</v>
      </c>
      <c r="L810" s="121"/>
      <c r="M810" s="121">
        <v>0</v>
      </c>
      <c r="N810" s="102"/>
    </row>
    <row r="811" spans="1:14" s="95" customFormat="1" ht="36" x14ac:dyDescent="0.2">
      <c r="A811" s="112"/>
      <c r="B811" s="115"/>
      <c r="C811" s="112">
        <v>55064</v>
      </c>
      <c r="D811" s="113" t="s">
        <v>484</v>
      </c>
      <c r="E811" s="121">
        <v>0</v>
      </c>
      <c r="F811" s="121"/>
      <c r="G811" s="121">
        <v>0</v>
      </c>
      <c r="H811" s="121"/>
      <c r="I811" s="121">
        <v>5.1282051282051308E-2</v>
      </c>
      <c r="J811" s="121"/>
      <c r="K811" s="121">
        <f t="shared" si="118"/>
        <v>5.1282051282051308E-2</v>
      </c>
      <c r="L811" s="121"/>
      <c r="M811" s="121">
        <v>0</v>
      </c>
      <c r="N811" s="102"/>
    </row>
    <row r="812" spans="1:14" s="95" customFormat="1" ht="36" x14ac:dyDescent="0.2">
      <c r="A812" s="112"/>
      <c r="B812" s="115"/>
      <c r="C812" s="112">
        <v>55064</v>
      </c>
      <c r="D812" s="113" t="s">
        <v>482</v>
      </c>
      <c r="E812" s="121">
        <v>0</v>
      </c>
      <c r="F812" s="121"/>
      <c r="G812" s="121">
        <v>0</v>
      </c>
      <c r="H812" s="121"/>
      <c r="I812" s="121">
        <v>2.564102564102564E-2</v>
      </c>
      <c r="J812" s="121"/>
      <c r="K812" s="121">
        <f t="shared" si="118"/>
        <v>2.564102564102564E-2</v>
      </c>
      <c r="L812" s="121"/>
      <c r="M812" s="121">
        <v>0</v>
      </c>
      <c r="N812" s="102"/>
    </row>
    <row r="813" spans="1:14" s="95" customFormat="1" ht="24" x14ac:dyDescent="0.2">
      <c r="A813" s="112"/>
      <c r="B813" s="115"/>
      <c r="C813" s="112">
        <v>55066</v>
      </c>
      <c r="D813" s="113" t="s">
        <v>337</v>
      </c>
      <c r="E813" s="121">
        <v>0.625</v>
      </c>
      <c r="F813" s="121"/>
      <c r="G813" s="121">
        <v>0</v>
      </c>
      <c r="H813" s="121"/>
      <c r="I813" s="121">
        <v>0</v>
      </c>
      <c r="J813" s="121"/>
      <c r="K813" s="121">
        <f t="shared" si="118"/>
        <v>0.625</v>
      </c>
      <c r="L813" s="121"/>
      <c r="M813" s="121">
        <v>0</v>
      </c>
      <c r="N813" s="102"/>
    </row>
    <row r="814" spans="1:14" s="95" customFormat="1" ht="12" x14ac:dyDescent="0.2">
      <c r="A814" s="114"/>
      <c r="B814" s="118" t="s">
        <v>25</v>
      </c>
      <c r="C814" s="118"/>
      <c r="D814" s="119"/>
      <c r="E814" s="120">
        <f>E815+E818+E821+E825+E833+E835+E839+E841+E847+E849</f>
        <v>4.371673957948718</v>
      </c>
      <c r="F814" s="120"/>
      <c r="G814" s="120">
        <f t="shared" ref="G814:M814" si="121">G815+G818+G821+G825+G833+G835+G839+G841+G847+G849</f>
        <v>0.41285256410256421</v>
      </c>
      <c r="H814" s="120"/>
      <c r="I814" s="120">
        <f t="shared" si="121"/>
        <v>2.1592656377019477</v>
      </c>
      <c r="J814" s="120"/>
      <c r="K814" s="120">
        <f t="shared" si="118"/>
        <v>6.9437921597532295</v>
      </c>
      <c r="L814" s="120"/>
      <c r="M814" s="120">
        <f t="shared" si="121"/>
        <v>0.65104824561403507</v>
      </c>
      <c r="N814" s="102"/>
    </row>
    <row r="815" spans="1:14" s="95" customFormat="1" ht="12" x14ac:dyDescent="0.2">
      <c r="A815" s="114"/>
      <c r="B815" s="118"/>
      <c r="C815" s="118" t="s">
        <v>137</v>
      </c>
      <c r="D815" s="119"/>
      <c r="E815" s="120">
        <f>SUM(E816:E817)</f>
        <v>0</v>
      </c>
      <c r="F815" s="120"/>
      <c r="G815" s="120">
        <f t="shared" ref="G815:M815" si="122">SUM(G816:G817)</f>
        <v>0</v>
      </c>
      <c r="H815" s="120"/>
      <c r="I815" s="120">
        <f t="shared" si="122"/>
        <v>0.315</v>
      </c>
      <c r="J815" s="120"/>
      <c r="K815" s="120">
        <f t="shared" si="118"/>
        <v>0.315</v>
      </c>
      <c r="L815" s="120"/>
      <c r="M815" s="120">
        <f t="shared" si="122"/>
        <v>0.28999999999999998</v>
      </c>
      <c r="N815" s="102"/>
    </row>
    <row r="816" spans="1:14" s="95" customFormat="1" ht="24" x14ac:dyDescent="0.2">
      <c r="A816" s="112"/>
      <c r="B816" s="115"/>
      <c r="C816" s="112">
        <v>53263</v>
      </c>
      <c r="D816" s="113" t="s">
        <v>247</v>
      </c>
      <c r="E816" s="121">
        <v>0</v>
      </c>
      <c r="F816" s="121"/>
      <c r="G816" s="121">
        <v>0</v>
      </c>
      <c r="H816" s="121"/>
      <c r="I816" s="121">
        <v>2.5000000000000001E-2</v>
      </c>
      <c r="J816" s="121"/>
      <c r="K816" s="121">
        <f t="shared" si="118"/>
        <v>2.5000000000000001E-2</v>
      </c>
      <c r="L816" s="121"/>
      <c r="M816" s="121">
        <v>0</v>
      </c>
      <c r="N816" s="102"/>
    </row>
    <row r="817" spans="1:14" s="95" customFormat="1" ht="24" customHeight="1" x14ac:dyDescent="0.2">
      <c r="A817" s="112"/>
      <c r="B817" s="115"/>
      <c r="C817" s="112">
        <v>55106</v>
      </c>
      <c r="D817" s="113" t="s">
        <v>466</v>
      </c>
      <c r="E817" s="121">
        <v>0</v>
      </c>
      <c r="F817" s="121"/>
      <c r="G817" s="121">
        <v>0</v>
      </c>
      <c r="H817" s="121"/>
      <c r="I817" s="121">
        <v>0.28999999999999998</v>
      </c>
      <c r="J817" s="121"/>
      <c r="K817" s="121">
        <f t="shared" si="118"/>
        <v>0.28999999999999998</v>
      </c>
      <c r="L817" s="121"/>
      <c r="M817" s="121">
        <v>0.28999999999999998</v>
      </c>
      <c r="N817" s="102"/>
    </row>
    <row r="818" spans="1:14" s="95" customFormat="1" ht="12" x14ac:dyDescent="0.2">
      <c r="A818" s="114"/>
      <c r="B818" s="118"/>
      <c r="C818" s="118" t="s">
        <v>112</v>
      </c>
      <c r="D818" s="119"/>
      <c r="E818" s="120">
        <f>SUM(E819:E820)</f>
        <v>0.35</v>
      </c>
      <c r="F818" s="120"/>
      <c r="G818" s="120">
        <f t="shared" ref="G818:M818" si="123">SUM(G819:G820)</f>
        <v>0</v>
      </c>
      <c r="H818" s="120"/>
      <c r="I818" s="120">
        <f t="shared" si="123"/>
        <v>1.2394136428571429</v>
      </c>
      <c r="J818" s="120"/>
      <c r="K818" s="120">
        <f t="shared" si="118"/>
        <v>1.589413642857143</v>
      </c>
      <c r="L818" s="120"/>
      <c r="M818" s="120">
        <f t="shared" si="123"/>
        <v>0</v>
      </c>
      <c r="N818" s="102"/>
    </row>
    <row r="819" spans="1:14" s="95" customFormat="1" ht="12" x14ac:dyDescent="0.2">
      <c r="A819" s="112"/>
      <c r="B819" s="115"/>
      <c r="C819" s="112">
        <v>52183</v>
      </c>
      <c r="D819" s="113" t="s">
        <v>140</v>
      </c>
      <c r="E819" s="121">
        <v>0</v>
      </c>
      <c r="F819" s="121"/>
      <c r="G819" s="121">
        <v>0</v>
      </c>
      <c r="H819" s="121"/>
      <c r="I819" s="121">
        <v>1.2394136428571429</v>
      </c>
      <c r="J819" s="121"/>
      <c r="K819" s="121">
        <f t="shared" si="118"/>
        <v>1.2394136428571429</v>
      </c>
      <c r="L819" s="121"/>
      <c r="M819" s="121">
        <v>0</v>
      </c>
      <c r="N819" s="102"/>
    </row>
    <row r="820" spans="1:14" s="95" customFormat="1" ht="24" x14ac:dyDescent="0.2">
      <c r="A820" s="112"/>
      <c r="B820" s="115"/>
      <c r="C820" s="112">
        <v>53083</v>
      </c>
      <c r="D820" s="113" t="s">
        <v>342</v>
      </c>
      <c r="E820" s="121">
        <v>0.35</v>
      </c>
      <c r="F820" s="121"/>
      <c r="G820" s="121">
        <v>0</v>
      </c>
      <c r="H820" s="121"/>
      <c r="I820" s="121">
        <v>0</v>
      </c>
      <c r="J820" s="121"/>
      <c r="K820" s="121">
        <f t="shared" si="118"/>
        <v>0.35</v>
      </c>
      <c r="L820" s="121"/>
      <c r="M820" s="121">
        <v>0</v>
      </c>
      <c r="N820" s="102"/>
    </row>
    <row r="821" spans="1:14" s="95" customFormat="1" ht="12" x14ac:dyDescent="0.2">
      <c r="A821" s="114"/>
      <c r="B821" s="118"/>
      <c r="C821" s="114" t="s">
        <v>113</v>
      </c>
      <c r="D821" s="113"/>
      <c r="E821" s="120">
        <f>SUM(E822:E824)</f>
        <v>3.3856999999999998E-2</v>
      </c>
      <c r="F821" s="120"/>
      <c r="G821" s="120">
        <f>SUM(G822:G824)</f>
        <v>2.5000000000000001E-2</v>
      </c>
      <c r="H821" s="120"/>
      <c r="I821" s="120">
        <f>SUM(I822:I824)</f>
        <v>1.2973389743589729E-3</v>
      </c>
      <c r="J821" s="120"/>
      <c r="K821" s="120">
        <f>SUM(E821:I821)</f>
        <v>6.015433897435897E-2</v>
      </c>
      <c r="L821" s="120"/>
      <c r="M821" s="120">
        <f>SUM(M822:M824)</f>
        <v>0</v>
      </c>
      <c r="N821" s="102"/>
    </row>
    <row r="822" spans="1:14" s="95" customFormat="1" ht="24" x14ac:dyDescent="0.2">
      <c r="A822" s="112"/>
      <c r="B822" s="115"/>
      <c r="C822" s="112">
        <v>49450</v>
      </c>
      <c r="D822" s="113" t="s">
        <v>332</v>
      </c>
      <c r="E822" s="121">
        <v>1.6E-2</v>
      </c>
      <c r="F822" s="121"/>
      <c r="G822" s="121">
        <v>0</v>
      </c>
      <c r="H822" s="121"/>
      <c r="I822" s="121">
        <v>0</v>
      </c>
      <c r="J822" s="121"/>
      <c r="K822" s="121">
        <f t="shared" ref="K822:K853" si="124">SUM(E822:I822)</f>
        <v>1.6E-2</v>
      </c>
      <c r="L822" s="121"/>
      <c r="M822" s="121">
        <v>0</v>
      </c>
      <c r="N822" s="102"/>
    </row>
    <row r="823" spans="1:14" s="95" customFormat="1" ht="12" x14ac:dyDescent="0.2">
      <c r="A823" s="112"/>
      <c r="B823" s="115"/>
      <c r="C823" s="112">
        <v>49450</v>
      </c>
      <c r="D823" s="113" t="s">
        <v>189</v>
      </c>
      <c r="E823" s="121">
        <v>1.7857000000000001E-2</v>
      </c>
      <c r="F823" s="121"/>
      <c r="G823" s="121">
        <v>2.5000000000000001E-2</v>
      </c>
      <c r="H823" s="121"/>
      <c r="I823" s="121">
        <v>0</v>
      </c>
      <c r="J823" s="121"/>
      <c r="K823" s="121">
        <f t="shared" si="124"/>
        <v>4.2857000000000006E-2</v>
      </c>
      <c r="L823" s="121"/>
      <c r="M823" s="121">
        <v>0</v>
      </c>
      <c r="N823" s="102"/>
    </row>
    <row r="824" spans="1:14" s="95" customFormat="1" ht="48" x14ac:dyDescent="0.2">
      <c r="A824" s="112"/>
      <c r="B824" s="115"/>
      <c r="C824" s="112">
        <v>52041</v>
      </c>
      <c r="D824" s="113" t="s">
        <v>477</v>
      </c>
      <c r="E824" s="121">
        <v>0</v>
      </c>
      <c r="F824" s="121"/>
      <c r="G824" s="121">
        <v>0</v>
      </c>
      <c r="H824" s="121"/>
      <c r="I824" s="121">
        <v>1.2973389743589729E-3</v>
      </c>
      <c r="J824" s="121"/>
      <c r="K824" s="121">
        <f t="shared" si="124"/>
        <v>1.2973389743589729E-3</v>
      </c>
      <c r="L824" s="121"/>
      <c r="M824" s="121">
        <v>0</v>
      </c>
      <c r="N824" s="102"/>
    </row>
    <row r="825" spans="1:14" s="95" customFormat="1" ht="12" x14ac:dyDescent="0.2">
      <c r="A825" s="114"/>
      <c r="B825" s="118"/>
      <c r="C825" s="118" t="s">
        <v>114</v>
      </c>
      <c r="D825" s="119"/>
      <c r="E825" s="120">
        <f>SUM(E826:E832)</f>
        <v>0.62241666666666662</v>
      </c>
      <c r="F825" s="120"/>
      <c r="G825" s="120">
        <f t="shared" ref="G825:I825" si="125">SUM(G826:G832)</f>
        <v>0.21250000000000002</v>
      </c>
      <c r="H825" s="120"/>
      <c r="I825" s="120">
        <f t="shared" si="125"/>
        <v>0.45</v>
      </c>
      <c r="J825" s="120"/>
      <c r="K825" s="120">
        <f t="shared" si="124"/>
        <v>1.2849166666666667</v>
      </c>
      <c r="L825" s="120"/>
      <c r="M825" s="120">
        <f>SUM(M826:M832)</f>
        <v>0.30841666666666667</v>
      </c>
      <c r="N825" s="102"/>
    </row>
    <row r="826" spans="1:14" s="95" customFormat="1" ht="36" x14ac:dyDescent="0.2">
      <c r="A826" s="112"/>
      <c r="B826" s="115"/>
      <c r="C826" s="112">
        <v>37909</v>
      </c>
      <c r="D826" s="113" t="s">
        <v>250</v>
      </c>
      <c r="E826" s="121">
        <v>0</v>
      </c>
      <c r="F826" s="121"/>
      <c r="G826" s="121">
        <v>6.2500000000000014E-2</v>
      </c>
      <c r="H826" s="121"/>
      <c r="I826" s="121">
        <v>0</v>
      </c>
      <c r="J826" s="121"/>
      <c r="K826" s="121">
        <f t="shared" si="124"/>
        <v>6.2500000000000014E-2</v>
      </c>
      <c r="L826" s="121"/>
      <c r="M826" s="121">
        <v>6.2500000000000014E-2</v>
      </c>
      <c r="N826" s="102"/>
    </row>
    <row r="827" spans="1:14" s="95" customFormat="1" ht="24" x14ac:dyDescent="0.2">
      <c r="A827" s="112"/>
      <c r="B827" s="115"/>
      <c r="C827" s="112">
        <v>37909</v>
      </c>
      <c r="D827" s="113" t="s">
        <v>248</v>
      </c>
      <c r="E827" s="121">
        <v>0.18286433333333327</v>
      </c>
      <c r="F827" s="121"/>
      <c r="G827" s="121">
        <v>0</v>
      </c>
      <c r="H827" s="121"/>
      <c r="I827" s="121">
        <v>0</v>
      </c>
      <c r="J827" s="121"/>
      <c r="K827" s="121">
        <f t="shared" si="124"/>
        <v>0.18286433333333327</v>
      </c>
      <c r="L827" s="121"/>
      <c r="M827" s="121">
        <v>0.18286433333333327</v>
      </c>
      <c r="N827" s="102"/>
    </row>
    <row r="828" spans="1:14" s="95" customFormat="1" ht="24" x14ac:dyDescent="0.2">
      <c r="A828" s="112"/>
      <c r="B828" s="115"/>
      <c r="C828" s="112">
        <v>46920</v>
      </c>
      <c r="D828" s="113" t="s">
        <v>249</v>
      </c>
      <c r="E828" s="121">
        <v>6.3052333333333349E-2</v>
      </c>
      <c r="F828" s="121"/>
      <c r="G828" s="121">
        <v>0</v>
      </c>
      <c r="H828" s="121"/>
      <c r="I828" s="121">
        <v>0</v>
      </c>
      <c r="J828" s="121"/>
      <c r="K828" s="121">
        <f t="shared" si="124"/>
        <v>6.3052333333333349E-2</v>
      </c>
      <c r="L828" s="121"/>
      <c r="M828" s="121">
        <v>6.3052333333333349E-2</v>
      </c>
      <c r="N828" s="102"/>
    </row>
    <row r="829" spans="1:14" s="95" customFormat="1" ht="24" x14ac:dyDescent="0.2">
      <c r="A829" s="112"/>
      <c r="B829" s="115"/>
      <c r="C829" s="112">
        <v>50396</v>
      </c>
      <c r="D829" s="113" t="s">
        <v>343</v>
      </c>
      <c r="E829" s="121">
        <v>0.1</v>
      </c>
      <c r="F829" s="121"/>
      <c r="G829" s="121">
        <v>0</v>
      </c>
      <c r="H829" s="121"/>
      <c r="I829" s="121">
        <v>0</v>
      </c>
      <c r="J829" s="121"/>
      <c r="K829" s="121">
        <f t="shared" si="124"/>
        <v>0.1</v>
      </c>
      <c r="L829" s="121"/>
      <c r="M829" s="121">
        <v>0</v>
      </c>
      <c r="N829" s="102"/>
    </row>
    <row r="830" spans="1:14" s="95" customFormat="1" ht="48" x14ac:dyDescent="0.2">
      <c r="A830" s="112"/>
      <c r="B830" s="115"/>
      <c r="C830" s="112">
        <v>54391</v>
      </c>
      <c r="D830" s="113" t="s">
        <v>493</v>
      </c>
      <c r="E830" s="121">
        <v>0</v>
      </c>
      <c r="F830" s="121"/>
      <c r="G830" s="121">
        <v>0</v>
      </c>
      <c r="H830" s="121"/>
      <c r="I830" s="121">
        <v>0.45</v>
      </c>
      <c r="J830" s="121"/>
      <c r="K830" s="121">
        <f t="shared" si="124"/>
        <v>0.45</v>
      </c>
      <c r="L830" s="121"/>
      <c r="M830" s="121">
        <v>0</v>
      </c>
      <c r="N830" s="102"/>
    </row>
    <row r="831" spans="1:14" s="95" customFormat="1" ht="24" x14ac:dyDescent="0.2">
      <c r="A831" s="112"/>
      <c r="B831" s="115"/>
      <c r="C831" s="112">
        <v>54436</v>
      </c>
      <c r="D831" s="113" t="s">
        <v>494</v>
      </c>
      <c r="E831" s="121">
        <v>0</v>
      </c>
      <c r="F831" s="121"/>
      <c r="G831" s="121">
        <v>0.15</v>
      </c>
      <c r="H831" s="121"/>
      <c r="I831" s="121">
        <v>0</v>
      </c>
      <c r="J831" s="121"/>
      <c r="K831" s="121">
        <f t="shared" si="124"/>
        <v>0.15</v>
      </c>
      <c r="L831" s="121"/>
      <c r="M831" s="121">
        <v>0</v>
      </c>
      <c r="N831" s="102"/>
    </row>
    <row r="832" spans="1:14" s="95" customFormat="1" ht="24" x14ac:dyDescent="0.2">
      <c r="A832" s="112"/>
      <c r="B832" s="115"/>
      <c r="C832" s="112">
        <v>55058</v>
      </c>
      <c r="D832" s="113" t="s">
        <v>280</v>
      </c>
      <c r="E832" s="121">
        <v>0.27650000000000002</v>
      </c>
      <c r="F832" s="121"/>
      <c r="G832" s="121">
        <v>0</v>
      </c>
      <c r="H832" s="121"/>
      <c r="I832" s="121">
        <v>0</v>
      </c>
      <c r="J832" s="121"/>
      <c r="K832" s="121">
        <f t="shared" si="124"/>
        <v>0.27650000000000002</v>
      </c>
      <c r="L832" s="121"/>
      <c r="M832" s="121">
        <v>0</v>
      </c>
      <c r="N832" s="102"/>
    </row>
    <row r="833" spans="1:14" s="95" customFormat="1" ht="12" x14ac:dyDescent="0.2">
      <c r="A833" s="114"/>
      <c r="B833" s="118"/>
      <c r="C833" s="114" t="s">
        <v>127</v>
      </c>
      <c r="D833" s="113"/>
      <c r="E833" s="120">
        <f>SUM(E834:E834)</f>
        <v>0</v>
      </c>
      <c r="F833" s="120"/>
      <c r="G833" s="120">
        <f>SUM(G834:G834)</f>
        <v>0</v>
      </c>
      <c r="H833" s="120"/>
      <c r="I833" s="120">
        <f>SUM(I834:I834)</f>
        <v>5.2631578947368446E-2</v>
      </c>
      <c r="J833" s="120"/>
      <c r="K833" s="120">
        <f t="shared" si="124"/>
        <v>5.2631578947368446E-2</v>
      </c>
      <c r="L833" s="120"/>
      <c r="M833" s="120">
        <f>SUM(M834:M834)</f>
        <v>5.2631578947368446E-2</v>
      </c>
      <c r="N833" s="102"/>
    </row>
    <row r="834" spans="1:14" s="95" customFormat="1" ht="36" x14ac:dyDescent="0.2">
      <c r="A834" s="112"/>
      <c r="B834" s="115"/>
      <c r="C834" s="112">
        <v>54079</v>
      </c>
      <c r="D834" s="113" t="s">
        <v>252</v>
      </c>
      <c r="E834" s="121">
        <v>0</v>
      </c>
      <c r="F834" s="121"/>
      <c r="G834" s="121">
        <v>0</v>
      </c>
      <c r="H834" s="121"/>
      <c r="I834" s="121">
        <v>5.2631578947368446E-2</v>
      </c>
      <c r="J834" s="121"/>
      <c r="K834" s="121">
        <f t="shared" si="124"/>
        <v>5.2631578947368446E-2</v>
      </c>
      <c r="L834" s="121"/>
      <c r="M834" s="121">
        <v>5.2631578947368446E-2</v>
      </c>
      <c r="N834" s="102"/>
    </row>
    <row r="835" spans="1:14" s="95" customFormat="1" ht="12" x14ac:dyDescent="0.2">
      <c r="A835" s="114"/>
      <c r="B835" s="118"/>
      <c r="C835" s="118" t="s">
        <v>115</v>
      </c>
      <c r="D835" s="119"/>
      <c r="E835" s="120">
        <f>SUM(E836:E838)</f>
        <v>0.35750000000000004</v>
      </c>
      <c r="F835" s="120"/>
      <c r="G835" s="120">
        <f t="shared" ref="G835:I835" si="126">SUM(G836:G838)</f>
        <v>1.125E-2</v>
      </c>
      <c r="H835" s="120"/>
      <c r="I835" s="120">
        <f t="shared" si="126"/>
        <v>0</v>
      </c>
      <c r="J835" s="120"/>
      <c r="K835" s="120">
        <f t="shared" si="124"/>
        <v>0.36875000000000002</v>
      </c>
      <c r="L835" s="120"/>
      <c r="M835" s="120">
        <f>SUM(M836:M838)</f>
        <v>0</v>
      </c>
      <c r="N835" s="102"/>
    </row>
    <row r="836" spans="1:14" s="95" customFormat="1" ht="24" x14ac:dyDescent="0.2">
      <c r="A836" s="112"/>
      <c r="B836" s="115"/>
      <c r="C836" s="112">
        <v>55004</v>
      </c>
      <c r="D836" s="113" t="s">
        <v>243</v>
      </c>
      <c r="E836" s="121">
        <v>7.4999999999999997E-3</v>
      </c>
      <c r="F836" s="121"/>
      <c r="G836" s="121">
        <v>1.125E-2</v>
      </c>
      <c r="H836" s="121"/>
      <c r="I836" s="121">
        <v>0</v>
      </c>
      <c r="J836" s="121"/>
      <c r="K836" s="121">
        <f t="shared" si="124"/>
        <v>1.8749999999999999E-2</v>
      </c>
      <c r="L836" s="121"/>
      <c r="M836" s="121">
        <v>0</v>
      </c>
      <c r="N836" s="102"/>
    </row>
    <row r="837" spans="1:14" s="95" customFormat="1" ht="12" x14ac:dyDescent="0.2">
      <c r="A837" s="112"/>
      <c r="B837" s="115"/>
      <c r="C837" s="112">
        <v>55322</v>
      </c>
      <c r="D837" s="113" t="s">
        <v>190</v>
      </c>
      <c r="E837" s="121">
        <v>0.15</v>
      </c>
      <c r="F837" s="121"/>
      <c r="G837" s="121">
        <v>0</v>
      </c>
      <c r="H837" s="121"/>
      <c r="I837" s="121">
        <v>0</v>
      </c>
      <c r="J837" s="121"/>
      <c r="K837" s="121">
        <f t="shared" si="124"/>
        <v>0.15</v>
      </c>
      <c r="L837" s="121"/>
      <c r="M837" s="121">
        <v>0</v>
      </c>
      <c r="N837" s="102"/>
    </row>
    <row r="838" spans="1:14" s="95" customFormat="1" ht="12" x14ac:dyDescent="0.2">
      <c r="A838" s="112"/>
      <c r="B838" s="115"/>
      <c r="C838" s="112">
        <v>55353</v>
      </c>
      <c r="D838" s="113" t="s">
        <v>191</v>
      </c>
      <c r="E838" s="121">
        <v>0.2</v>
      </c>
      <c r="F838" s="121"/>
      <c r="G838" s="121">
        <v>0</v>
      </c>
      <c r="H838" s="121"/>
      <c r="I838" s="121">
        <v>0</v>
      </c>
      <c r="J838" s="121"/>
      <c r="K838" s="121">
        <f t="shared" si="124"/>
        <v>0.2</v>
      </c>
      <c r="L838" s="121"/>
      <c r="M838" s="121">
        <v>0</v>
      </c>
      <c r="N838" s="102"/>
    </row>
    <row r="839" spans="1:14" s="95" customFormat="1" ht="12" x14ac:dyDescent="0.2">
      <c r="A839" s="114"/>
      <c r="B839" s="118"/>
      <c r="C839" s="118" t="s">
        <v>129</v>
      </c>
      <c r="D839" s="119"/>
      <c r="E839" s="120">
        <f>SUM(E840)</f>
        <v>5.1282051282051308E-2</v>
      </c>
      <c r="F839" s="120"/>
      <c r="G839" s="120">
        <f>SUM(G840)</f>
        <v>1.2820512820512827E-2</v>
      </c>
      <c r="H839" s="120"/>
      <c r="I839" s="120">
        <f>SUM(I840)</f>
        <v>2.4000000000000011E-2</v>
      </c>
      <c r="J839" s="120"/>
      <c r="K839" s="120">
        <f>SUM(E839:I839)</f>
        <v>8.8102564102564146E-2</v>
      </c>
      <c r="L839" s="120"/>
      <c r="M839" s="120">
        <f>SUM(M840)</f>
        <v>0</v>
      </c>
      <c r="N839" s="102"/>
    </row>
    <row r="840" spans="1:14" s="95" customFormat="1" ht="12" x14ac:dyDescent="0.2">
      <c r="A840" s="112"/>
      <c r="B840" s="115"/>
      <c r="C840" s="112">
        <v>54055</v>
      </c>
      <c r="D840" s="113" t="s">
        <v>151</v>
      </c>
      <c r="E840" s="121">
        <v>5.1282051282051308E-2</v>
      </c>
      <c r="F840" s="121"/>
      <c r="G840" s="121">
        <v>1.2820512820512827E-2</v>
      </c>
      <c r="H840" s="121"/>
      <c r="I840" s="121">
        <v>2.4000000000000011E-2</v>
      </c>
      <c r="J840" s="121"/>
      <c r="K840" s="121">
        <f t="shared" si="124"/>
        <v>8.8102564102564146E-2</v>
      </c>
      <c r="L840" s="121"/>
      <c r="M840" s="121">
        <v>0</v>
      </c>
      <c r="N840" s="102"/>
    </row>
    <row r="841" spans="1:14" s="95" customFormat="1" ht="12" x14ac:dyDescent="0.2">
      <c r="A841" s="112"/>
      <c r="B841" s="115"/>
      <c r="C841" s="118" t="s">
        <v>116</v>
      </c>
      <c r="D841" s="119"/>
      <c r="E841" s="120">
        <f>SUM(E842:E846)</f>
        <v>1.9366182399999998</v>
      </c>
      <c r="F841" s="120"/>
      <c r="G841" s="120">
        <f>SUM(G842:G846)</f>
        <v>0.1</v>
      </c>
      <c r="H841" s="120"/>
      <c r="I841" s="120">
        <f>SUM(I842:I846)</f>
        <v>0</v>
      </c>
      <c r="J841" s="120"/>
      <c r="K841" s="120">
        <f t="shared" si="124"/>
        <v>2.0366182399999997</v>
      </c>
      <c r="L841" s="120"/>
      <c r="M841" s="120">
        <f>SUM(M842:M846)</f>
        <v>0</v>
      </c>
      <c r="N841" s="102"/>
    </row>
    <row r="842" spans="1:14" s="95" customFormat="1" ht="12" x14ac:dyDescent="0.2">
      <c r="A842" s="112"/>
      <c r="B842" s="115"/>
      <c r="C842" s="112">
        <v>50204</v>
      </c>
      <c r="D842" s="115" t="s">
        <v>198</v>
      </c>
      <c r="E842" s="121">
        <v>1.5</v>
      </c>
      <c r="F842" s="121"/>
      <c r="G842" s="121">
        <v>0</v>
      </c>
      <c r="H842" s="121"/>
      <c r="I842" s="121">
        <v>0</v>
      </c>
      <c r="J842" s="121"/>
      <c r="K842" s="121">
        <f t="shared" si="124"/>
        <v>1.5</v>
      </c>
      <c r="L842" s="121"/>
      <c r="M842" s="121">
        <v>0</v>
      </c>
      <c r="N842" s="102"/>
    </row>
    <row r="843" spans="1:14" s="95" customFormat="1" ht="48" customHeight="1" x14ac:dyDescent="0.2">
      <c r="A843" s="112"/>
      <c r="B843" s="115"/>
      <c r="C843" s="112">
        <v>52004</v>
      </c>
      <c r="D843" s="113" t="s">
        <v>495</v>
      </c>
      <c r="E843" s="121">
        <v>0.1</v>
      </c>
      <c r="F843" s="121"/>
      <c r="G843" s="121">
        <v>0</v>
      </c>
      <c r="H843" s="121"/>
      <c r="I843" s="121">
        <v>0</v>
      </c>
      <c r="J843" s="121"/>
      <c r="K843" s="121">
        <f t="shared" si="124"/>
        <v>0.1</v>
      </c>
      <c r="L843" s="121"/>
      <c r="M843" s="121">
        <v>0</v>
      </c>
      <c r="N843" s="102"/>
    </row>
    <row r="844" spans="1:14" s="95" customFormat="1" ht="24" x14ac:dyDescent="0.2">
      <c r="A844" s="112"/>
      <c r="B844" s="115"/>
      <c r="C844" s="112">
        <v>54068</v>
      </c>
      <c r="D844" s="113" t="s">
        <v>464</v>
      </c>
      <c r="E844" s="121">
        <v>0.13636400000000001</v>
      </c>
      <c r="F844" s="121"/>
      <c r="G844" s="121">
        <v>0</v>
      </c>
      <c r="H844" s="121"/>
      <c r="I844" s="121">
        <v>0</v>
      </c>
      <c r="J844" s="121"/>
      <c r="K844" s="121">
        <f t="shared" si="124"/>
        <v>0.13636400000000001</v>
      </c>
      <c r="L844" s="121"/>
      <c r="M844" s="121">
        <v>0</v>
      </c>
      <c r="N844" s="102"/>
    </row>
    <row r="845" spans="1:14" s="95" customFormat="1" ht="24" x14ac:dyDescent="0.2">
      <c r="A845" s="112"/>
      <c r="B845" s="115"/>
      <c r="C845" s="112">
        <v>54414</v>
      </c>
      <c r="D845" s="113" t="s">
        <v>508</v>
      </c>
      <c r="E845" s="121">
        <v>5.0254239999999999E-2</v>
      </c>
      <c r="F845" s="121"/>
      <c r="G845" s="121">
        <v>0.1</v>
      </c>
      <c r="H845" s="121"/>
      <c r="I845" s="121">
        <v>0</v>
      </c>
      <c r="J845" s="121"/>
      <c r="K845" s="121">
        <f t="shared" si="124"/>
        <v>0.15025424000000001</v>
      </c>
      <c r="L845" s="121"/>
      <c r="M845" s="121">
        <v>0</v>
      </c>
      <c r="N845" s="102"/>
    </row>
    <row r="846" spans="1:14" s="95" customFormat="1" ht="24" x14ac:dyDescent="0.2">
      <c r="A846" s="112"/>
      <c r="B846" s="115"/>
      <c r="C846" s="112">
        <v>55074</v>
      </c>
      <c r="D846" s="113" t="s">
        <v>334</v>
      </c>
      <c r="E846" s="121">
        <v>0.15</v>
      </c>
      <c r="F846" s="121"/>
      <c r="G846" s="121">
        <v>0</v>
      </c>
      <c r="H846" s="121"/>
      <c r="I846" s="121">
        <v>0</v>
      </c>
      <c r="J846" s="121"/>
      <c r="K846" s="121">
        <f t="shared" si="124"/>
        <v>0.15</v>
      </c>
      <c r="L846" s="121"/>
      <c r="M846" s="121">
        <v>0</v>
      </c>
      <c r="N846" s="102"/>
    </row>
    <row r="847" spans="1:14" s="95" customFormat="1" ht="12" x14ac:dyDescent="0.2">
      <c r="A847" s="112"/>
      <c r="B847" s="115"/>
      <c r="C847" s="114" t="s">
        <v>125</v>
      </c>
      <c r="D847" s="113"/>
      <c r="E847" s="120">
        <f>SUM(E848:E848)</f>
        <v>0.95</v>
      </c>
      <c r="F847" s="120"/>
      <c r="G847" s="120">
        <f>SUM(G848:G848)</f>
        <v>0</v>
      </c>
      <c r="H847" s="120"/>
      <c r="I847" s="120">
        <f>SUM(I848:I848)</f>
        <v>0</v>
      </c>
      <c r="J847" s="120"/>
      <c r="K847" s="120">
        <f>SUM(E847:I847)</f>
        <v>0.95</v>
      </c>
      <c r="L847" s="120"/>
      <c r="M847" s="120">
        <f>SUM(M848:M848)</f>
        <v>0</v>
      </c>
      <c r="N847" s="102"/>
    </row>
    <row r="848" spans="1:14" s="95" customFormat="1" ht="24" x14ac:dyDescent="0.2">
      <c r="A848" s="112"/>
      <c r="B848" s="115"/>
      <c r="C848" s="112">
        <v>53092</v>
      </c>
      <c r="D848" s="113" t="s">
        <v>344</v>
      </c>
      <c r="E848" s="121">
        <v>0.95</v>
      </c>
      <c r="F848" s="121"/>
      <c r="G848" s="121">
        <v>0</v>
      </c>
      <c r="H848" s="121"/>
      <c r="I848" s="121">
        <v>0</v>
      </c>
      <c r="J848" s="121"/>
      <c r="K848" s="121">
        <f t="shared" si="124"/>
        <v>0.95</v>
      </c>
      <c r="L848" s="121"/>
      <c r="M848" s="121">
        <v>0</v>
      </c>
      <c r="N848" s="102"/>
    </row>
    <row r="849" spans="1:14" s="95" customFormat="1" ht="12" x14ac:dyDescent="0.2">
      <c r="A849" s="112"/>
      <c r="B849" s="115"/>
      <c r="C849" s="118" t="s">
        <v>126</v>
      </c>
      <c r="D849" s="119"/>
      <c r="E849" s="120">
        <f>SUM(E850:E853)</f>
        <v>7.0000000000000007E-2</v>
      </c>
      <c r="F849" s="120"/>
      <c r="G849" s="120">
        <f t="shared" ref="G849:I849" si="127">SUM(G850:G853)</f>
        <v>5.1282051282051308E-2</v>
      </c>
      <c r="H849" s="120"/>
      <c r="I849" s="120">
        <f t="shared" si="127"/>
        <v>7.6923076923076955E-2</v>
      </c>
      <c r="J849" s="120"/>
      <c r="K849" s="120">
        <f t="shared" si="124"/>
        <v>0.19820512820512826</v>
      </c>
      <c r="L849" s="120"/>
      <c r="M849" s="120">
        <f>SUM(M850:M853)</f>
        <v>0</v>
      </c>
      <c r="N849" s="102"/>
    </row>
    <row r="850" spans="1:14" s="95" customFormat="1" ht="24" x14ac:dyDescent="0.2">
      <c r="A850" s="112"/>
      <c r="B850" s="115"/>
      <c r="C850" s="112">
        <v>54071</v>
      </c>
      <c r="D850" s="113" t="s">
        <v>335</v>
      </c>
      <c r="E850" s="121">
        <v>7.0000000000000007E-2</v>
      </c>
      <c r="F850" s="121"/>
      <c r="G850" s="121">
        <v>0</v>
      </c>
      <c r="H850" s="121"/>
      <c r="I850" s="121">
        <v>0</v>
      </c>
      <c r="J850" s="121"/>
      <c r="K850" s="121">
        <f t="shared" si="124"/>
        <v>7.0000000000000007E-2</v>
      </c>
      <c r="L850" s="121"/>
      <c r="M850" s="121">
        <v>0</v>
      </c>
      <c r="N850" s="102"/>
    </row>
    <row r="851" spans="1:14" s="95" customFormat="1" ht="36" x14ac:dyDescent="0.2">
      <c r="A851" s="112"/>
      <c r="B851" s="115"/>
      <c r="C851" s="112">
        <v>55064</v>
      </c>
      <c r="D851" s="113" t="s">
        <v>480</v>
      </c>
      <c r="E851" s="121">
        <v>0</v>
      </c>
      <c r="F851" s="121"/>
      <c r="G851" s="121">
        <v>5.1282051282051308E-2</v>
      </c>
      <c r="H851" s="121"/>
      <c r="I851" s="121">
        <v>0</v>
      </c>
      <c r="J851" s="121"/>
      <c r="K851" s="121">
        <f t="shared" si="124"/>
        <v>5.1282051282051308E-2</v>
      </c>
      <c r="L851" s="121"/>
      <c r="M851" s="121">
        <v>0</v>
      </c>
      <c r="N851" s="102"/>
    </row>
    <row r="852" spans="1:14" s="95" customFormat="1" ht="36" x14ac:dyDescent="0.2">
      <c r="A852" s="112"/>
      <c r="B852" s="115"/>
      <c r="C852" s="112">
        <v>55064</v>
      </c>
      <c r="D852" s="113" t="s">
        <v>484</v>
      </c>
      <c r="E852" s="121">
        <v>0</v>
      </c>
      <c r="F852" s="121"/>
      <c r="G852" s="121">
        <v>0</v>
      </c>
      <c r="H852" s="121"/>
      <c r="I852" s="121">
        <v>5.1282051282051308E-2</v>
      </c>
      <c r="J852" s="121"/>
      <c r="K852" s="121">
        <f t="shared" si="124"/>
        <v>5.1282051282051308E-2</v>
      </c>
      <c r="L852" s="121"/>
      <c r="M852" s="121">
        <v>0</v>
      </c>
      <c r="N852" s="102"/>
    </row>
    <row r="853" spans="1:14" s="95" customFormat="1" ht="36" x14ac:dyDescent="0.2">
      <c r="A853" s="112"/>
      <c r="B853" s="115"/>
      <c r="C853" s="112">
        <v>55064</v>
      </c>
      <c r="D853" s="113" t="s">
        <v>482</v>
      </c>
      <c r="E853" s="121">
        <v>0</v>
      </c>
      <c r="F853" s="121"/>
      <c r="G853" s="121">
        <v>0</v>
      </c>
      <c r="H853" s="121"/>
      <c r="I853" s="121">
        <v>2.564102564102564E-2</v>
      </c>
      <c r="J853" s="121"/>
      <c r="K853" s="121">
        <f t="shared" si="124"/>
        <v>2.564102564102564E-2</v>
      </c>
      <c r="L853" s="121"/>
      <c r="M853" s="121">
        <v>0</v>
      </c>
      <c r="N853" s="102"/>
    </row>
    <row r="854" spans="1:14" s="95" customFormat="1" ht="12" x14ac:dyDescent="0.2">
      <c r="A854" s="114"/>
      <c r="B854" s="118" t="s">
        <v>26</v>
      </c>
      <c r="C854" s="118"/>
      <c r="D854" s="119"/>
      <c r="E854" s="120">
        <f>E855+E857+E859+E864+E871+E873+E877+E879+E884</f>
        <v>1.3489822179487179</v>
      </c>
      <c r="F854" s="120"/>
      <c r="G854" s="120">
        <f t="shared" ref="G854:M854" si="128">G855+G857+G859+G864+G871+G873+G877+G879+G884</f>
        <v>0.21999542124542132</v>
      </c>
      <c r="H854" s="120"/>
      <c r="I854" s="120">
        <f t="shared" si="128"/>
        <v>1.4764076377019471</v>
      </c>
      <c r="J854" s="120"/>
      <c r="K854" s="120">
        <f>SUM(E854:I854)</f>
        <v>3.0453852768960861</v>
      </c>
      <c r="L854" s="120"/>
      <c r="M854" s="120">
        <f t="shared" si="128"/>
        <v>0.46604824561403513</v>
      </c>
      <c r="N854" s="102"/>
    </row>
    <row r="855" spans="1:14" s="95" customFormat="1" ht="12" x14ac:dyDescent="0.2">
      <c r="A855" s="114"/>
      <c r="B855" s="118"/>
      <c r="C855" s="118" t="s">
        <v>137</v>
      </c>
      <c r="D855" s="119"/>
      <c r="E855" s="120">
        <f>SUM(E856:E856)</f>
        <v>0</v>
      </c>
      <c r="F855" s="120"/>
      <c r="G855" s="120">
        <f>SUM(G856:G856)</f>
        <v>0</v>
      </c>
      <c r="H855" s="120"/>
      <c r="I855" s="120">
        <f>SUM(I856:I856)</f>
        <v>2.5000000000000001E-2</v>
      </c>
      <c r="J855" s="120"/>
      <c r="K855" s="120">
        <f>SUM(E855:I855)</f>
        <v>2.5000000000000001E-2</v>
      </c>
      <c r="L855" s="120"/>
      <c r="M855" s="120">
        <f>SUM(M856:M856)</f>
        <v>0</v>
      </c>
      <c r="N855" s="102"/>
    </row>
    <row r="856" spans="1:14" s="95" customFormat="1" ht="24" x14ac:dyDescent="0.2">
      <c r="A856" s="112"/>
      <c r="B856" s="115"/>
      <c r="C856" s="112">
        <v>53263</v>
      </c>
      <c r="D856" s="113" t="s">
        <v>247</v>
      </c>
      <c r="E856" s="121">
        <v>0</v>
      </c>
      <c r="F856" s="121"/>
      <c r="G856" s="121">
        <v>0</v>
      </c>
      <c r="H856" s="121"/>
      <c r="I856" s="121">
        <v>2.5000000000000001E-2</v>
      </c>
      <c r="J856" s="121"/>
      <c r="K856" s="121">
        <f t="shared" ref="K856" si="129">SUM(E856:I856)</f>
        <v>2.5000000000000001E-2</v>
      </c>
      <c r="L856" s="121"/>
      <c r="M856" s="121">
        <v>0</v>
      </c>
      <c r="N856" s="102"/>
    </row>
    <row r="857" spans="1:14" s="95" customFormat="1" ht="12" x14ac:dyDescent="0.2">
      <c r="A857" s="114"/>
      <c r="B857" s="118"/>
      <c r="C857" s="118" t="s">
        <v>112</v>
      </c>
      <c r="D857" s="119"/>
      <c r="E857" s="120">
        <f>SUM(E858)</f>
        <v>0</v>
      </c>
      <c r="F857" s="120"/>
      <c r="G857" s="120">
        <f>SUM(G858)</f>
        <v>0</v>
      </c>
      <c r="H857" s="120"/>
      <c r="I857" s="120">
        <f>SUM(I858)</f>
        <v>1.2394136428571429</v>
      </c>
      <c r="J857" s="120"/>
      <c r="K857" s="120">
        <f>SUM(E857:I857)</f>
        <v>1.2394136428571429</v>
      </c>
      <c r="L857" s="120"/>
      <c r="M857" s="120">
        <f>SUM(M858)</f>
        <v>0</v>
      </c>
      <c r="N857" s="102"/>
    </row>
    <row r="858" spans="1:14" s="95" customFormat="1" ht="12" x14ac:dyDescent="0.2">
      <c r="A858" s="112"/>
      <c r="B858" s="115"/>
      <c r="C858" s="112">
        <v>52183</v>
      </c>
      <c r="D858" s="113" t="s">
        <v>140</v>
      </c>
      <c r="E858" s="121">
        <v>0</v>
      </c>
      <c r="F858" s="121"/>
      <c r="G858" s="121">
        <v>0</v>
      </c>
      <c r="H858" s="121"/>
      <c r="I858" s="121">
        <v>1.2394136428571429</v>
      </c>
      <c r="J858" s="121"/>
      <c r="K858" s="121">
        <f>SUM(E858:I858)</f>
        <v>1.2394136428571429</v>
      </c>
      <c r="L858" s="121"/>
      <c r="M858" s="121">
        <v>0</v>
      </c>
      <c r="N858" s="102"/>
    </row>
    <row r="859" spans="1:14" s="95" customFormat="1" ht="12" x14ac:dyDescent="0.2">
      <c r="A859" s="112"/>
      <c r="B859" s="115"/>
      <c r="C859" s="114" t="s">
        <v>113</v>
      </c>
      <c r="D859" s="113"/>
      <c r="E859" s="120">
        <f>SUM(E860:E863)</f>
        <v>5.3857000000000002E-2</v>
      </c>
      <c r="F859" s="120"/>
      <c r="G859" s="120">
        <f t="shared" ref="G859:I859" si="130">SUM(G860:G863)</f>
        <v>8.2142857142857156E-2</v>
      </c>
      <c r="H859" s="120"/>
      <c r="I859" s="120">
        <f t="shared" si="130"/>
        <v>5.8439338974358969E-2</v>
      </c>
      <c r="J859" s="120"/>
      <c r="K859" s="120">
        <f t="shared" ref="K859:K876" si="131">SUM(E859:I859)</f>
        <v>0.19443919611721613</v>
      </c>
      <c r="L859" s="120"/>
      <c r="M859" s="120">
        <f>SUM(M860:M863)</f>
        <v>0</v>
      </c>
      <c r="N859" s="102"/>
    </row>
    <row r="860" spans="1:14" s="95" customFormat="1" ht="24" x14ac:dyDescent="0.2">
      <c r="A860" s="112"/>
      <c r="B860" s="115"/>
      <c r="C860" s="112">
        <v>49450</v>
      </c>
      <c r="D860" s="113" t="s">
        <v>332</v>
      </c>
      <c r="E860" s="121">
        <v>1.6E-2</v>
      </c>
      <c r="F860" s="121"/>
      <c r="G860" s="121">
        <v>0</v>
      </c>
      <c r="H860" s="121"/>
      <c r="I860" s="121">
        <v>0</v>
      </c>
      <c r="J860" s="121"/>
      <c r="K860" s="121">
        <f t="shared" si="131"/>
        <v>1.6E-2</v>
      </c>
      <c r="L860" s="121"/>
      <c r="M860" s="121">
        <v>0</v>
      </c>
      <c r="N860" s="102"/>
    </row>
    <row r="861" spans="1:14" s="95" customFormat="1" ht="12" x14ac:dyDescent="0.2">
      <c r="A861" s="112"/>
      <c r="B861" s="115"/>
      <c r="C861" s="112">
        <v>49450</v>
      </c>
      <c r="D861" s="113" t="s">
        <v>189</v>
      </c>
      <c r="E861" s="121">
        <v>1.7857000000000001E-2</v>
      </c>
      <c r="F861" s="121"/>
      <c r="G861" s="121">
        <v>2.5000000000000001E-2</v>
      </c>
      <c r="H861" s="121"/>
      <c r="I861" s="121">
        <v>0</v>
      </c>
      <c r="J861" s="121"/>
      <c r="K861" s="121">
        <f t="shared" si="131"/>
        <v>4.2857000000000006E-2</v>
      </c>
      <c r="L861" s="121"/>
      <c r="M861" s="121">
        <v>0</v>
      </c>
      <c r="N861" s="102"/>
    </row>
    <row r="862" spans="1:14" s="95" customFormat="1" ht="48" x14ac:dyDescent="0.2">
      <c r="A862" s="112"/>
      <c r="B862" s="115"/>
      <c r="C862" s="112">
        <v>52041</v>
      </c>
      <c r="D862" s="113" t="s">
        <v>477</v>
      </c>
      <c r="E862" s="121">
        <v>0</v>
      </c>
      <c r="F862" s="121"/>
      <c r="G862" s="121">
        <v>0</v>
      </c>
      <c r="H862" s="121"/>
      <c r="I862" s="121">
        <v>1.2973389743589729E-3</v>
      </c>
      <c r="J862" s="121"/>
      <c r="K862" s="121">
        <f t="shared" si="131"/>
        <v>1.2973389743589729E-3</v>
      </c>
      <c r="L862" s="121"/>
      <c r="M862" s="121">
        <v>0</v>
      </c>
      <c r="N862" s="102"/>
    </row>
    <row r="863" spans="1:14" s="95" customFormat="1" ht="12" x14ac:dyDescent="0.2">
      <c r="A863" s="112"/>
      <c r="B863" s="115"/>
      <c r="C863" s="112">
        <v>55051</v>
      </c>
      <c r="D863" s="113" t="s">
        <v>193</v>
      </c>
      <c r="E863" s="121">
        <v>0.02</v>
      </c>
      <c r="F863" s="121"/>
      <c r="G863" s="121">
        <v>5.7142857142857148E-2</v>
      </c>
      <c r="H863" s="121"/>
      <c r="I863" s="121">
        <v>5.7141999999999998E-2</v>
      </c>
      <c r="J863" s="121"/>
      <c r="K863" s="121">
        <f t="shared" si="131"/>
        <v>0.13428485714285715</v>
      </c>
      <c r="L863" s="121"/>
      <c r="M863" s="121">
        <v>0</v>
      </c>
      <c r="N863" s="102"/>
    </row>
    <row r="864" spans="1:14" s="95" customFormat="1" ht="12" x14ac:dyDescent="0.2">
      <c r="A864" s="112"/>
      <c r="B864" s="115"/>
      <c r="C864" s="114" t="s">
        <v>114</v>
      </c>
      <c r="D864" s="113"/>
      <c r="E864" s="120">
        <f>SUM(E865:E870)</f>
        <v>0.28997916666666657</v>
      </c>
      <c r="F864" s="120"/>
      <c r="G864" s="120">
        <f t="shared" ref="G864:I864" si="132">SUM(G865:G870)</f>
        <v>6.2500000000000014E-2</v>
      </c>
      <c r="H864" s="120"/>
      <c r="I864" s="120">
        <f t="shared" si="132"/>
        <v>0</v>
      </c>
      <c r="J864" s="120"/>
      <c r="K864" s="120">
        <f t="shared" si="131"/>
        <v>0.35247916666666657</v>
      </c>
      <c r="L864" s="120"/>
      <c r="M864" s="120">
        <f>SUM(M865:M870)</f>
        <v>0.30841666666666667</v>
      </c>
      <c r="N864" s="102"/>
    </row>
    <row r="865" spans="1:14" s="95" customFormat="1" ht="36" x14ac:dyDescent="0.2">
      <c r="A865" s="112"/>
      <c r="B865" s="115"/>
      <c r="C865" s="112">
        <v>37909</v>
      </c>
      <c r="D865" s="113" t="s">
        <v>250</v>
      </c>
      <c r="E865" s="121">
        <v>0</v>
      </c>
      <c r="F865" s="121"/>
      <c r="G865" s="121">
        <v>6.2500000000000014E-2</v>
      </c>
      <c r="H865" s="121"/>
      <c r="I865" s="121">
        <v>0</v>
      </c>
      <c r="J865" s="121"/>
      <c r="K865" s="121">
        <f t="shared" si="131"/>
        <v>6.2500000000000014E-2</v>
      </c>
      <c r="L865" s="121"/>
      <c r="M865" s="121">
        <v>6.2500000000000014E-2</v>
      </c>
      <c r="N865" s="102"/>
    </row>
    <row r="866" spans="1:14" s="95" customFormat="1" ht="24" x14ac:dyDescent="0.2">
      <c r="A866" s="112"/>
      <c r="B866" s="115"/>
      <c r="C866" s="112">
        <v>37909</v>
      </c>
      <c r="D866" s="113" t="s">
        <v>248</v>
      </c>
      <c r="E866" s="121">
        <v>0.18286433333333327</v>
      </c>
      <c r="F866" s="121"/>
      <c r="G866" s="121">
        <v>0</v>
      </c>
      <c r="H866" s="121"/>
      <c r="I866" s="121">
        <v>0</v>
      </c>
      <c r="J866" s="121"/>
      <c r="K866" s="121">
        <f t="shared" si="131"/>
        <v>0.18286433333333327</v>
      </c>
      <c r="L866" s="121"/>
      <c r="M866" s="121">
        <v>0.18286433333333327</v>
      </c>
      <c r="N866" s="102"/>
    </row>
    <row r="867" spans="1:14" s="95" customFormat="1" ht="36" x14ac:dyDescent="0.2">
      <c r="A867" s="112"/>
      <c r="B867" s="115"/>
      <c r="C867" s="112">
        <v>44934</v>
      </c>
      <c r="D867" s="113" t="s">
        <v>487</v>
      </c>
      <c r="E867" s="121">
        <v>0.01</v>
      </c>
      <c r="F867" s="121"/>
      <c r="G867" s="121">
        <v>0</v>
      </c>
      <c r="H867" s="121"/>
      <c r="I867" s="121">
        <v>0</v>
      </c>
      <c r="J867" s="121"/>
      <c r="K867" s="121">
        <f t="shared" si="131"/>
        <v>0.01</v>
      </c>
      <c r="L867" s="121"/>
      <c r="M867" s="121">
        <v>0</v>
      </c>
      <c r="N867" s="102"/>
    </row>
    <row r="868" spans="1:14" s="95" customFormat="1" ht="36" x14ac:dyDescent="0.2">
      <c r="A868" s="112"/>
      <c r="B868" s="115"/>
      <c r="C868" s="112">
        <v>44934</v>
      </c>
      <c r="D868" s="113" t="s">
        <v>485</v>
      </c>
      <c r="E868" s="121">
        <v>0.02</v>
      </c>
      <c r="F868" s="121"/>
      <c r="G868" s="121">
        <v>0</v>
      </c>
      <c r="H868" s="121"/>
      <c r="I868" s="121">
        <v>0</v>
      </c>
      <c r="J868" s="121"/>
      <c r="K868" s="121">
        <f t="shared" si="131"/>
        <v>0.02</v>
      </c>
      <c r="L868" s="121"/>
      <c r="M868" s="121">
        <v>0</v>
      </c>
      <c r="N868" s="102"/>
    </row>
    <row r="869" spans="1:14" s="95" customFormat="1" ht="24" x14ac:dyDescent="0.2">
      <c r="A869" s="112"/>
      <c r="B869" s="115"/>
      <c r="C869" s="112">
        <v>46920</v>
      </c>
      <c r="D869" s="113" t="s">
        <v>249</v>
      </c>
      <c r="E869" s="121">
        <v>6.3052333333333349E-2</v>
      </c>
      <c r="F869" s="121"/>
      <c r="G869" s="121">
        <v>0</v>
      </c>
      <c r="H869" s="121"/>
      <c r="I869" s="121">
        <v>0</v>
      </c>
      <c r="J869" s="121"/>
      <c r="K869" s="121">
        <f t="shared" si="131"/>
        <v>6.3052333333333349E-2</v>
      </c>
      <c r="L869" s="121"/>
      <c r="M869" s="121">
        <v>6.3052333333333349E-2</v>
      </c>
      <c r="N869" s="102"/>
    </row>
    <row r="870" spans="1:14" s="95" customFormat="1" ht="24" x14ac:dyDescent="0.2">
      <c r="A870" s="112"/>
      <c r="B870" s="115"/>
      <c r="C870" s="112">
        <v>55364</v>
      </c>
      <c r="D870" s="113" t="s">
        <v>282</v>
      </c>
      <c r="E870" s="121">
        <v>1.40625E-2</v>
      </c>
      <c r="F870" s="121"/>
      <c r="G870" s="121">
        <v>0</v>
      </c>
      <c r="H870" s="121"/>
      <c r="I870" s="121">
        <v>0</v>
      </c>
      <c r="J870" s="121"/>
      <c r="K870" s="121">
        <f t="shared" si="131"/>
        <v>1.40625E-2</v>
      </c>
      <c r="L870" s="121"/>
      <c r="M870" s="121">
        <v>0</v>
      </c>
      <c r="N870" s="102"/>
    </row>
    <row r="871" spans="1:14" s="95" customFormat="1" ht="12" x14ac:dyDescent="0.2">
      <c r="A871" s="112"/>
      <c r="B871" s="115"/>
      <c r="C871" s="114" t="s">
        <v>127</v>
      </c>
      <c r="D871" s="113"/>
      <c r="E871" s="120">
        <f>SUM(E872:E872)</f>
        <v>0</v>
      </c>
      <c r="F871" s="120"/>
      <c r="G871" s="120">
        <f>SUM(G872:G872)</f>
        <v>0</v>
      </c>
      <c r="H871" s="120"/>
      <c r="I871" s="120">
        <f>SUM(I872:I872)</f>
        <v>5.2631578947368446E-2</v>
      </c>
      <c r="J871" s="120"/>
      <c r="K871" s="120">
        <f>SUM(E871:I871)</f>
        <v>5.2631578947368446E-2</v>
      </c>
      <c r="L871" s="120"/>
      <c r="M871" s="120">
        <f>SUM(M872:M872)</f>
        <v>5.2631578947368446E-2</v>
      </c>
      <c r="N871" s="102"/>
    </row>
    <row r="872" spans="1:14" s="95" customFormat="1" ht="36" x14ac:dyDescent="0.2">
      <c r="A872" s="112"/>
      <c r="B872" s="115"/>
      <c r="C872" s="112">
        <v>54079</v>
      </c>
      <c r="D872" s="113" t="s">
        <v>252</v>
      </c>
      <c r="E872" s="121">
        <v>0</v>
      </c>
      <c r="F872" s="121"/>
      <c r="G872" s="121">
        <v>0</v>
      </c>
      <c r="H872" s="121"/>
      <c r="I872" s="121">
        <v>5.2631578947368446E-2</v>
      </c>
      <c r="J872" s="121"/>
      <c r="K872" s="121">
        <f t="shared" si="131"/>
        <v>5.2631578947368446E-2</v>
      </c>
      <c r="L872" s="121"/>
      <c r="M872" s="121">
        <v>5.2631578947368446E-2</v>
      </c>
      <c r="N872" s="102"/>
    </row>
    <row r="873" spans="1:14" s="95" customFormat="1" ht="12" x14ac:dyDescent="0.2">
      <c r="A873" s="112"/>
      <c r="B873" s="115"/>
      <c r="C873" s="114" t="s">
        <v>115</v>
      </c>
      <c r="D873" s="113"/>
      <c r="E873" s="120">
        <f>SUM(E874:E876)</f>
        <v>0.20750000000000002</v>
      </c>
      <c r="F873" s="120"/>
      <c r="G873" s="120">
        <f>SUM(G874:G876)</f>
        <v>1.125E-2</v>
      </c>
      <c r="H873" s="120"/>
      <c r="I873" s="120">
        <f>SUM(I874:I876)</f>
        <v>0</v>
      </c>
      <c r="J873" s="120"/>
      <c r="K873" s="120">
        <f t="shared" si="131"/>
        <v>0.21875000000000003</v>
      </c>
      <c r="L873" s="120"/>
      <c r="M873" s="120">
        <f>SUM(M874:M876)</f>
        <v>0</v>
      </c>
      <c r="N873" s="102"/>
    </row>
    <row r="874" spans="1:14" s="95" customFormat="1" ht="24" x14ac:dyDescent="0.2">
      <c r="A874" s="112"/>
      <c r="B874" s="115"/>
      <c r="C874" s="112">
        <v>55004</v>
      </c>
      <c r="D874" s="113" t="s">
        <v>243</v>
      </c>
      <c r="E874" s="121">
        <v>7.4999999999999997E-3</v>
      </c>
      <c r="F874" s="121"/>
      <c r="G874" s="121">
        <v>1.125E-2</v>
      </c>
      <c r="H874" s="121"/>
      <c r="I874" s="121">
        <v>0</v>
      </c>
      <c r="J874" s="121"/>
      <c r="K874" s="121">
        <f t="shared" si="131"/>
        <v>1.8749999999999999E-2</v>
      </c>
      <c r="L874" s="121"/>
      <c r="M874" s="121">
        <v>0</v>
      </c>
      <c r="N874" s="102"/>
    </row>
    <row r="875" spans="1:14" s="95" customFormat="1" ht="12" x14ac:dyDescent="0.2">
      <c r="A875" s="112"/>
      <c r="B875" s="115"/>
      <c r="C875" s="112">
        <v>55322</v>
      </c>
      <c r="D875" s="113" t="s">
        <v>190</v>
      </c>
      <c r="E875" s="121">
        <v>0.1</v>
      </c>
      <c r="F875" s="121"/>
      <c r="G875" s="121">
        <v>0</v>
      </c>
      <c r="H875" s="121"/>
      <c r="I875" s="121">
        <v>0</v>
      </c>
      <c r="J875" s="121"/>
      <c r="K875" s="121">
        <f t="shared" si="131"/>
        <v>0.1</v>
      </c>
      <c r="L875" s="121"/>
      <c r="M875" s="121">
        <v>0</v>
      </c>
      <c r="N875" s="102"/>
    </row>
    <row r="876" spans="1:14" s="95" customFormat="1" ht="12" x14ac:dyDescent="0.2">
      <c r="A876" s="112"/>
      <c r="B876" s="115"/>
      <c r="C876" s="112">
        <v>55353</v>
      </c>
      <c r="D876" s="113" t="s">
        <v>191</v>
      </c>
      <c r="E876" s="121">
        <v>0.1</v>
      </c>
      <c r="F876" s="121"/>
      <c r="G876" s="121">
        <v>0</v>
      </c>
      <c r="H876" s="121"/>
      <c r="I876" s="121">
        <v>0</v>
      </c>
      <c r="J876" s="121"/>
      <c r="K876" s="121">
        <f t="shared" si="131"/>
        <v>0.1</v>
      </c>
      <c r="L876" s="121"/>
      <c r="M876" s="121">
        <v>0</v>
      </c>
      <c r="N876" s="102"/>
    </row>
    <row r="877" spans="1:14" s="95" customFormat="1" ht="12" x14ac:dyDescent="0.2">
      <c r="A877" s="112"/>
      <c r="B877" s="115"/>
      <c r="C877" s="118" t="s">
        <v>129</v>
      </c>
      <c r="D877" s="119"/>
      <c r="E877" s="120">
        <f t="shared" ref="E877:M877" si="133">SUM(E878)</f>
        <v>5.1282051282051308E-2</v>
      </c>
      <c r="F877" s="120"/>
      <c r="G877" s="120">
        <f t="shared" si="133"/>
        <v>1.2820512820512827E-2</v>
      </c>
      <c r="H877" s="120"/>
      <c r="I877" s="120">
        <f t="shared" si="133"/>
        <v>2.4000000000000011E-2</v>
      </c>
      <c r="J877" s="120"/>
      <c r="K877" s="120">
        <f>SUM(E877:I877)</f>
        <v>8.8102564102564146E-2</v>
      </c>
      <c r="L877" s="120"/>
      <c r="M877" s="120">
        <f t="shared" si="133"/>
        <v>0</v>
      </c>
      <c r="N877" s="102"/>
    </row>
    <row r="878" spans="1:14" s="95" customFormat="1" ht="12" x14ac:dyDescent="0.2">
      <c r="A878" s="112"/>
      <c r="B878" s="115"/>
      <c r="C878" s="112">
        <v>54055</v>
      </c>
      <c r="D878" s="113" t="s">
        <v>151</v>
      </c>
      <c r="E878" s="121">
        <v>5.1282051282051308E-2</v>
      </c>
      <c r="F878" s="121"/>
      <c r="G878" s="121">
        <v>1.2820512820512827E-2</v>
      </c>
      <c r="H878" s="121"/>
      <c r="I878" s="121">
        <v>2.4000000000000011E-2</v>
      </c>
      <c r="J878" s="121"/>
      <c r="K878" s="121">
        <f>SUM(E878:I878)</f>
        <v>8.8102564102564146E-2</v>
      </c>
      <c r="L878" s="121"/>
      <c r="M878" s="121">
        <v>0</v>
      </c>
      <c r="N878" s="102"/>
    </row>
    <row r="879" spans="1:14" s="95" customFormat="1" ht="12" x14ac:dyDescent="0.2">
      <c r="A879" s="112"/>
      <c r="B879" s="115"/>
      <c r="C879" s="118" t="s">
        <v>116</v>
      </c>
      <c r="D879" s="119"/>
      <c r="E879" s="120">
        <f>SUM(E880:E883)</f>
        <v>0.69136399999999998</v>
      </c>
      <c r="F879" s="120"/>
      <c r="G879" s="120">
        <f>SUM(G880:G883)</f>
        <v>0</v>
      </c>
      <c r="H879" s="120"/>
      <c r="I879" s="120">
        <f>SUM(I880:I883)</f>
        <v>0</v>
      </c>
      <c r="J879" s="120"/>
      <c r="K879" s="120">
        <f t="shared" ref="K879:K888" si="134">SUM(E879:I879)</f>
        <v>0.69136399999999998</v>
      </c>
      <c r="L879" s="120"/>
      <c r="M879" s="120">
        <f>SUM(M880:M883)</f>
        <v>0.105</v>
      </c>
      <c r="N879" s="102"/>
    </row>
    <row r="880" spans="1:14" s="95" customFormat="1" ht="24" x14ac:dyDescent="0.2">
      <c r="A880" s="112"/>
      <c r="B880" s="115"/>
      <c r="C880" s="112">
        <v>51320</v>
      </c>
      <c r="D880" s="113" t="s">
        <v>294</v>
      </c>
      <c r="E880" s="121">
        <v>7.4999999999999997E-2</v>
      </c>
      <c r="F880" s="121"/>
      <c r="G880" s="121">
        <v>0</v>
      </c>
      <c r="H880" s="121"/>
      <c r="I880" s="121">
        <v>0</v>
      </c>
      <c r="J880" s="121"/>
      <c r="K880" s="121">
        <f t="shared" si="134"/>
        <v>7.4999999999999997E-2</v>
      </c>
      <c r="L880" s="121"/>
      <c r="M880" s="121">
        <v>0</v>
      </c>
      <c r="N880" s="102"/>
    </row>
    <row r="881" spans="1:14" s="95" customFormat="1" ht="11.25" customHeight="1" x14ac:dyDescent="0.2">
      <c r="A881" s="112"/>
      <c r="B881" s="115"/>
      <c r="C881" s="112">
        <v>54060</v>
      </c>
      <c r="D881" s="113" t="s">
        <v>192</v>
      </c>
      <c r="E881" s="121">
        <v>0.35</v>
      </c>
      <c r="F881" s="121"/>
      <c r="G881" s="121">
        <v>0</v>
      </c>
      <c r="H881" s="121"/>
      <c r="I881" s="121">
        <v>0</v>
      </c>
      <c r="J881" s="121"/>
      <c r="K881" s="121">
        <f t="shared" si="134"/>
        <v>0.35</v>
      </c>
      <c r="L881" s="121"/>
      <c r="M881" s="121">
        <v>0.105</v>
      </c>
      <c r="N881" s="102"/>
    </row>
    <row r="882" spans="1:14" s="95" customFormat="1" ht="24" x14ac:dyDescent="0.2">
      <c r="A882" s="112"/>
      <c r="B882" s="115"/>
      <c r="C882" s="112">
        <v>54068</v>
      </c>
      <c r="D882" s="113" t="s">
        <v>464</v>
      </c>
      <c r="E882" s="121">
        <v>0.13636400000000001</v>
      </c>
      <c r="F882" s="121"/>
      <c r="G882" s="121">
        <v>0</v>
      </c>
      <c r="H882" s="121"/>
      <c r="I882" s="121">
        <v>0</v>
      </c>
      <c r="J882" s="121"/>
      <c r="K882" s="121">
        <f t="shared" si="134"/>
        <v>0.13636400000000001</v>
      </c>
      <c r="L882" s="121"/>
      <c r="M882" s="121">
        <v>0</v>
      </c>
      <c r="N882" s="102"/>
    </row>
    <row r="883" spans="1:14" s="95" customFormat="1" ht="24" x14ac:dyDescent="0.2">
      <c r="A883" s="112"/>
      <c r="B883" s="115"/>
      <c r="C883" s="112">
        <v>55074</v>
      </c>
      <c r="D883" s="113" t="s">
        <v>334</v>
      </c>
      <c r="E883" s="121">
        <v>0.13</v>
      </c>
      <c r="F883" s="121"/>
      <c r="G883" s="121">
        <v>0</v>
      </c>
      <c r="H883" s="121"/>
      <c r="I883" s="121">
        <v>0</v>
      </c>
      <c r="J883" s="121"/>
      <c r="K883" s="121">
        <f t="shared" si="134"/>
        <v>0.13</v>
      </c>
      <c r="L883" s="121"/>
      <c r="M883" s="121">
        <v>0</v>
      </c>
      <c r="N883" s="102"/>
    </row>
    <row r="884" spans="1:14" s="95" customFormat="1" ht="12" x14ac:dyDescent="0.2">
      <c r="A884" s="112"/>
      <c r="B884" s="115"/>
      <c r="C884" s="114" t="s">
        <v>126</v>
      </c>
      <c r="D884" s="113"/>
      <c r="E884" s="120">
        <f>SUM(E885:E888)</f>
        <v>5.5E-2</v>
      </c>
      <c r="F884" s="120"/>
      <c r="G884" s="120">
        <f t="shared" ref="G884:I884" si="135">SUM(G885:G888)</f>
        <v>5.1282051282051308E-2</v>
      </c>
      <c r="H884" s="120"/>
      <c r="I884" s="120">
        <f t="shared" si="135"/>
        <v>7.6923076923076955E-2</v>
      </c>
      <c r="J884" s="120"/>
      <c r="K884" s="120">
        <f t="shared" si="134"/>
        <v>0.18320512820512827</v>
      </c>
      <c r="L884" s="120"/>
      <c r="M884" s="120">
        <f>SUM(M885:M888)</f>
        <v>0</v>
      </c>
      <c r="N884" s="102"/>
    </row>
    <row r="885" spans="1:14" s="95" customFormat="1" ht="24" x14ac:dyDescent="0.2">
      <c r="A885" s="112"/>
      <c r="B885" s="115"/>
      <c r="C885" s="112">
        <v>54071</v>
      </c>
      <c r="D885" s="113" t="s">
        <v>335</v>
      </c>
      <c r="E885" s="121">
        <v>5.5E-2</v>
      </c>
      <c r="F885" s="121"/>
      <c r="G885" s="121">
        <v>0</v>
      </c>
      <c r="H885" s="121"/>
      <c r="I885" s="121">
        <v>0</v>
      </c>
      <c r="J885" s="121"/>
      <c r="K885" s="121">
        <f t="shared" si="134"/>
        <v>5.5E-2</v>
      </c>
      <c r="L885" s="121"/>
      <c r="M885" s="121">
        <v>0</v>
      </c>
      <c r="N885" s="102"/>
    </row>
    <row r="886" spans="1:14" s="95" customFormat="1" ht="36" x14ac:dyDescent="0.2">
      <c r="A886" s="112"/>
      <c r="B886" s="115"/>
      <c r="C886" s="112">
        <v>55064</v>
      </c>
      <c r="D886" s="113" t="s">
        <v>480</v>
      </c>
      <c r="E886" s="121">
        <v>0</v>
      </c>
      <c r="F886" s="121"/>
      <c r="G886" s="121">
        <v>5.1282051282051308E-2</v>
      </c>
      <c r="H886" s="121"/>
      <c r="I886" s="121">
        <v>0</v>
      </c>
      <c r="J886" s="121"/>
      <c r="K886" s="121">
        <f t="shared" si="134"/>
        <v>5.1282051282051308E-2</v>
      </c>
      <c r="L886" s="121"/>
      <c r="M886" s="121">
        <v>0</v>
      </c>
      <c r="N886" s="102"/>
    </row>
    <row r="887" spans="1:14" s="95" customFormat="1" ht="36" x14ac:dyDescent="0.2">
      <c r="A887" s="112"/>
      <c r="B887" s="115"/>
      <c r="C887" s="112">
        <v>55064</v>
      </c>
      <c r="D887" s="113" t="s">
        <v>484</v>
      </c>
      <c r="E887" s="121">
        <v>0</v>
      </c>
      <c r="F887" s="121"/>
      <c r="G887" s="121">
        <v>0</v>
      </c>
      <c r="H887" s="121"/>
      <c r="I887" s="121">
        <v>5.1282051282051308E-2</v>
      </c>
      <c r="J887" s="121"/>
      <c r="K887" s="121">
        <f t="shared" si="134"/>
        <v>5.1282051282051308E-2</v>
      </c>
      <c r="L887" s="121"/>
      <c r="M887" s="121">
        <v>0</v>
      </c>
      <c r="N887" s="102"/>
    </row>
    <row r="888" spans="1:14" s="95" customFormat="1" ht="36" x14ac:dyDescent="0.2">
      <c r="A888" s="112"/>
      <c r="B888" s="115"/>
      <c r="C888" s="112">
        <v>55064</v>
      </c>
      <c r="D888" s="113" t="s">
        <v>482</v>
      </c>
      <c r="E888" s="121">
        <v>0</v>
      </c>
      <c r="F888" s="121"/>
      <c r="G888" s="121">
        <v>0</v>
      </c>
      <c r="H888" s="121"/>
      <c r="I888" s="121">
        <v>2.564102564102564E-2</v>
      </c>
      <c r="J888" s="121"/>
      <c r="K888" s="121">
        <f t="shared" si="134"/>
        <v>2.564102564102564E-2</v>
      </c>
      <c r="L888" s="121"/>
      <c r="M888" s="121">
        <v>0</v>
      </c>
      <c r="N888" s="102"/>
    </row>
    <row r="889" spans="1:14" s="95" customFormat="1" ht="12" x14ac:dyDescent="0.2">
      <c r="A889" s="114"/>
      <c r="B889" s="118" t="s">
        <v>139</v>
      </c>
      <c r="C889" s="118"/>
      <c r="D889" s="119"/>
      <c r="E889" s="120">
        <f>E890+E892+E895+E901+E904+E906+E910+E912+E917+E919</f>
        <v>3.8430645512820516</v>
      </c>
      <c r="F889" s="120"/>
      <c r="G889" s="120">
        <f t="shared" ref="G889:M889" si="136">G890+G892+G895+G901+G904+G906+G910+G912+G917+G919</f>
        <v>0.15749542124542129</v>
      </c>
      <c r="H889" s="120"/>
      <c r="I889" s="120">
        <f t="shared" si="136"/>
        <v>1.4764086377019472</v>
      </c>
      <c r="J889" s="120"/>
      <c r="K889" s="120">
        <f>SUM(E889:I889)</f>
        <v>5.4769686102294202</v>
      </c>
      <c r="L889" s="120"/>
      <c r="M889" s="120">
        <f t="shared" si="136"/>
        <v>0.15263157894736845</v>
      </c>
      <c r="N889" s="102"/>
    </row>
    <row r="890" spans="1:14" s="95" customFormat="1" ht="12" x14ac:dyDescent="0.2">
      <c r="A890" s="114"/>
      <c r="B890" s="118"/>
      <c r="C890" s="118" t="s">
        <v>137</v>
      </c>
      <c r="D890" s="119"/>
      <c r="E890" s="120">
        <f>SUM(E891:E891)</f>
        <v>0</v>
      </c>
      <c r="F890" s="120"/>
      <c r="G890" s="120">
        <f>SUM(G891:G891)</f>
        <v>0</v>
      </c>
      <c r="H890" s="120"/>
      <c r="I890" s="120">
        <f>SUM(I891:I891)</f>
        <v>2.5000000000000001E-2</v>
      </c>
      <c r="J890" s="120"/>
      <c r="K890" s="120">
        <f>SUM(E890:I890)</f>
        <v>2.5000000000000001E-2</v>
      </c>
      <c r="L890" s="120"/>
      <c r="M890" s="120">
        <f>SUM(M891:M891)</f>
        <v>0</v>
      </c>
      <c r="N890" s="102"/>
    </row>
    <row r="891" spans="1:14" s="95" customFormat="1" ht="24" x14ac:dyDescent="0.2">
      <c r="A891" s="112"/>
      <c r="B891" s="115"/>
      <c r="C891" s="112">
        <v>53263</v>
      </c>
      <c r="D891" s="113" t="s">
        <v>247</v>
      </c>
      <c r="E891" s="121">
        <v>0</v>
      </c>
      <c r="F891" s="121"/>
      <c r="G891" s="121">
        <v>0</v>
      </c>
      <c r="H891" s="121"/>
      <c r="I891" s="121">
        <v>2.5000000000000001E-2</v>
      </c>
      <c r="J891" s="121"/>
      <c r="K891" s="121">
        <f t="shared" ref="K891" si="137">SUM(E891:I891)</f>
        <v>2.5000000000000001E-2</v>
      </c>
      <c r="L891" s="121"/>
      <c r="M891" s="121">
        <v>0</v>
      </c>
      <c r="N891" s="102"/>
    </row>
    <row r="892" spans="1:14" s="95" customFormat="1" ht="12" x14ac:dyDescent="0.2">
      <c r="A892" s="114"/>
      <c r="B892" s="118"/>
      <c r="C892" s="118" t="s">
        <v>112</v>
      </c>
      <c r="D892" s="119"/>
      <c r="E892" s="120">
        <f>SUM(E893:E894)</f>
        <v>0.5</v>
      </c>
      <c r="F892" s="120"/>
      <c r="G892" s="120">
        <f t="shared" ref="G892:M892" si="138">SUM(G893:G894)</f>
        <v>0</v>
      </c>
      <c r="H892" s="120"/>
      <c r="I892" s="120">
        <f t="shared" si="138"/>
        <v>1.2394136428571429</v>
      </c>
      <c r="J892" s="120"/>
      <c r="K892" s="120">
        <f>SUM(E892:I892)</f>
        <v>1.7394136428571429</v>
      </c>
      <c r="L892" s="120"/>
      <c r="M892" s="120">
        <f t="shared" si="138"/>
        <v>0</v>
      </c>
      <c r="N892" s="102"/>
    </row>
    <row r="893" spans="1:14" s="95" customFormat="1" ht="12" x14ac:dyDescent="0.2">
      <c r="A893" s="112"/>
      <c r="B893" s="115"/>
      <c r="C893" s="112">
        <v>52183</v>
      </c>
      <c r="D893" s="113" t="s">
        <v>140</v>
      </c>
      <c r="E893" s="121">
        <v>0</v>
      </c>
      <c r="F893" s="121"/>
      <c r="G893" s="121">
        <v>0</v>
      </c>
      <c r="H893" s="121"/>
      <c r="I893" s="121">
        <v>1.2394136428571429</v>
      </c>
      <c r="J893" s="121"/>
      <c r="K893" s="121">
        <f>SUM(E893:I893)</f>
        <v>1.2394136428571429</v>
      </c>
      <c r="L893" s="121"/>
      <c r="M893" s="121">
        <v>0</v>
      </c>
      <c r="N893" s="102"/>
    </row>
    <row r="894" spans="1:14" s="95" customFormat="1" ht="12" x14ac:dyDescent="0.2">
      <c r="A894" s="112"/>
      <c r="B894" s="115"/>
      <c r="C894" s="112">
        <v>55050</v>
      </c>
      <c r="D894" s="113" t="s">
        <v>199</v>
      </c>
      <c r="E894" s="121">
        <v>0.5</v>
      </c>
      <c r="F894" s="121"/>
      <c r="G894" s="121">
        <v>0</v>
      </c>
      <c r="H894" s="121"/>
      <c r="I894" s="121">
        <v>0</v>
      </c>
      <c r="J894" s="121"/>
      <c r="K894" s="121">
        <f>SUM(E894:I894)</f>
        <v>0.5</v>
      </c>
      <c r="L894" s="121"/>
      <c r="M894" s="121">
        <v>0</v>
      </c>
      <c r="N894" s="102"/>
    </row>
    <row r="895" spans="1:14" s="95" customFormat="1" ht="12" x14ac:dyDescent="0.2">
      <c r="A895" s="112"/>
      <c r="B895" s="115"/>
      <c r="C895" s="114" t="s">
        <v>113</v>
      </c>
      <c r="D895" s="113"/>
      <c r="E895" s="120">
        <f>SUM(E896:E900)</f>
        <v>1.6538570000000001</v>
      </c>
      <c r="F895" s="120"/>
      <c r="G895" s="120">
        <f t="shared" ref="G895:I895" si="139">SUM(G896:G900)</f>
        <v>8.2142857142857156E-2</v>
      </c>
      <c r="H895" s="120"/>
      <c r="I895" s="120">
        <f t="shared" si="139"/>
        <v>5.844033897435897E-2</v>
      </c>
      <c r="J895" s="120"/>
      <c r="K895" s="120">
        <f t="shared" ref="K895:K909" si="140">SUM(E895:I895)</f>
        <v>1.7944401961172163</v>
      </c>
      <c r="L895" s="120"/>
      <c r="M895" s="120">
        <f>SUM(M896:M900)</f>
        <v>0</v>
      </c>
      <c r="N895" s="102"/>
    </row>
    <row r="896" spans="1:14" s="95" customFormat="1" ht="24" x14ac:dyDescent="0.2">
      <c r="A896" s="112"/>
      <c r="B896" s="115"/>
      <c r="C896" s="112">
        <v>49450</v>
      </c>
      <c r="D896" s="113" t="s">
        <v>332</v>
      </c>
      <c r="E896" s="121">
        <v>1.6E-2</v>
      </c>
      <c r="F896" s="121"/>
      <c r="G896" s="121">
        <v>0</v>
      </c>
      <c r="H896" s="121"/>
      <c r="I896" s="121">
        <v>0</v>
      </c>
      <c r="J896" s="121"/>
      <c r="K896" s="121">
        <f t="shared" si="140"/>
        <v>1.6E-2</v>
      </c>
      <c r="L896" s="121"/>
      <c r="M896" s="121">
        <v>0</v>
      </c>
      <c r="N896" s="102"/>
    </row>
    <row r="897" spans="1:14" s="95" customFormat="1" ht="12" x14ac:dyDescent="0.2">
      <c r="A897" s="112"/>
      <c r="B897" s="115"/>
      <c r="C897" s="112">
        <v>49450</v>
      </c>
      <c r="D897" s="113" t="s">
        <v>189</v>
      </c>
      <c r="E897" s="121">
        <v>1.7857000000000001E-2</v>
      </c>
      <c r="F897" s="121"/>
      <c r="G897" s="121">
        <v>2.5000000000000001E-2</v>
      </c>
      <c r="H897" s="121"/>
      <c r="I897" s="121">
        <v>0</v>
      </c>
      <c r="J897" s="121"/>
      <c r="K897" s="121">
        <f t="shared" si="140"/>
        <v>4.2857000000000006E-2</v>
      </c>
      <c r="L897" s="121"/>
      <c r="M897" s="121">
        <v>0</v>
      </c>
      <c r="N897" s="102"/>
    </row>
    <row r="898" spans="1:14" s="95" customFormat="1" ht="48" x14ac:dyDescent="0.2">
      <c r="A898" s="112"/>
      <c r="B898" s="115"/>
      <c r="C898" s="112">
        <v>52041</v>
      </c>
      <c r="D898" s="113" t="s">
        <v>477</v>
      </c>
      <c r="E898" s="121">
        <v>0</v>
      </c>
      <c r="F898" s="121"/>
      <c r="G898" s="121">
        <v>0</v>
      </c>
      <c r="H898" s="121"/>
      <c r="I898" s="121">
        <v>1.2973389743589729E-3</v>
      </c>
      <c r="J898" s="121"/>
      <c r="K898" s="121">
        <f t="shared" si="140"/>
        <v>1.2973389743589729E-3</v>
      </c>
      <c r="L898" s="121"/>
      <c r="M898" s="121">
        <v>0</v>
      </c>
      <c r="N898" s="102"/>
    </row>
    <row r="899" spans="1:14" s="95" customFormat="1" ht="12" x14ac:dyDescent="0.2">
      <c r="A899" s="112"/>
      <c r="B899" s="115"/>
      <c r="C899" s="112">
        <v>55051</v>
      </c>
      <c r="D899" s="113" t="s">
        <v>193</v>
      </c>
      <c r="E899" s="121">
        <v>0.02</v>
      </c>
      <c r="F899" s="121"/>
      <c r="G899" s="121">
        <v>5.7142857142857148E-2</v>
      </c>
      <c r="H899" s="121"/>
      <c r="I899" s="121">
        <v>5.7142999999999999E-2</v>
      </c>
      <c r="J899" s="121"/>
      <c r="K899" s="121">
        <f t="shared" si="140"/>
        <v>0.13428585714285715</v>
      </c>
      <c r="L899" s="121"/>
      <c r="M899" s="121">
        <v>0</v>
      </c>
      <c r="N899" s="102"/>
    </row>
    <row r="900" spans="1:14" s="95" customFormat="1" ht="11.25" customHeight="1" x14ac:dyDescent="0.2">
      <c r="A900" s="112"/>
      <c r="B900" s="115"/>
      <c r="C900" s="112">
        <v>55070</v>
      </c>
      <c r="D900" s="113" t="s">
        <v>194</v>
      </c>
      <c r="E900" s="121">
        <v>1.6</v>
      </c>
      <c r="F900" s="121"/>
      <c r="G900" s="121">
        <v>0</v>
      </c>
      <c r="H900" s="121"/>
      <c r="I900" s="121">
        <v>0</v>
      </c>
      <c r="J900" s="121"/>
      <c r="K900" s="121">
        <f t="shared" si="140"/>
        <v>1.6</v>
      </c>
      <c r="L900" s="121"/>
      <c r="M900" s="121">
        <v>0</v>
      </c>
      <c r="N900" s="102"/>
    </row>
    <row r="901" spans="1:14" s="95" customFormat="1" ht="12" x14ac:dyDescent="0.2">
      <c r="A901" s="112"/>
      <c r="B901" s="115"/>
      <c r="C901" s="114" t="s">
        <v>114</v>
      </c>
      <c r="D901" s="113"/>
      <c r="E901" s="120">
        <f>SUM(E902:E903)</f>
        <v>0.21406250000000002</v>
      </c>
      <c r="F901" s="120"/>
      <c r="G901" s="120">
        <f>SUM(G902:G903)</f>
        <v>0</v>
      </c>
      <c r="H901" s="120"/>
      <c r="I901" s="120">
        <f>SUM(I902:I903)</f>
        <v>0</v>
      </c>
      <c r="J901" s="120"/>
      <c r="K901" s="120">
        <f>SUM(E901:I901)</f>
        <v>0.21406250000000002</v>
      </c>
      <c r="L901" s="120"/>
      <c r="M901" s="120">
        <f>SUM(M902:M903)</f>
        <v>0</v>
      </c>
      <c r="N901" s="102"/>
    </row>
    <row r="902" spans="1:14" s="95" customFormat="1" ht="24" x14ac:dyDescent="0.2">
      <c r="A902" s="112"/>
      <c r="B902" s="115"/>
      <c r="C902" s="112">
        <v>50396</v>
      </c>
      <c r="D902" s="113" t="s">
        <v>343</v>
      </c>
      <c r="E902" s="121">
        <v>0.2</v>
      </c>
      <c r="F902" s="121"/>
      <c r="G902" s="121">
        <v>0</v>
      </c>
      <c r="H902" s="121"/>
      <c r="I902" s="121">
        <v>0</v>
      </c>
      <c r="J902" s="121"/>
      <c r="K902" s="121">
        <f t="shared" si="140"/>
        <v>0.2</v>
      </c>
      <c r="L902" s="121"/>
      <c r="M902" s="121">
        <v>0</v>
      </c>
      <c r="N902" s="102"/>
    </row>
    <row r="903" spans="1:14" s="95" customFormat="1" ht="24" x14ac:dyDescent="0.2">
      <c r="A903" s="112"/>
      <c r="B903" s="115"/>
      <c r="C903" s="112">
        <v>55364</v>
      </c>
      <c r="D903" s="113" t="s">
        <v>282</v>
      </c>
      <c r="E903" s="121">
        <v>1.40625E-2</v>
      </c>
      <c r="F903" s="121"/>
      <c r="G903" s="121">
        <v>0</v>
      </c>
      <c r="H903" s="121"/>
      <c r="I903" s="121">
        <v>0</v>
      </c>
      <c r="J903" s="121"/>
      <c r="K903" s="121">
        <f t="shared" si="140"/>
        <v>1.40625E-2</v>
      </c>
      <c r="L903" s="121"/>
      <c r="M903" s="121">
        <v>0</v>
      </c>
      <c r="N903" s="102"/>
    </row>
    <row r="904" spans="1:14" s="95" customFormat="1" ht="12" x14ac:dyDescent="0.2">
      <c r="A904" s="112"/>
      <c r="B904" s="115"/>
      <c r="C904" s="114" t="s">
        <v>127</v>
      </c>
      <c r="D904" s="113"/>
      <c r="E904" s="120">
        <f>SUM(E905:E905)</f>
        <v>0</v>
      </c>
      <c r="F904" s="120"/>
      <c r="G904" s="120">
        <f>SUM(G905:G905)</f>
        <v>0</v>
      </c>
      <c r="H904" s="120"/>
      <c r="I904" s="120">
        <f>SUM(I905:I905)</f>
        <v>5.2631578947368446E-2</v>
      </c>
      <c r="J904" s="120"/>
      <c r="K904" s="120">
        <f t="shared" si="140"/>
        <v>5.2631578947368446E-2</v>
      </c>
      <c r="L904" s="120"/>
      <c r="M904" s="120">
        <f>SUM(M905:M905)</f>
        <v>5.2631578947368446E-2</v>
      </c>
      <c r="N904" s="102"/>
    </row>
    <row r="905" spans="1:14" s="95" customFormat="1" ht="36" x14ac:dyDescent="0.2">
      <c r="A905" s="112"/>
      <c r="B905" s="115"/>
      <c r="C905" s="112">
        <v>54079</v>
      </c>
      <c r="D905" s="113" t="s">
        <v>252</v>
      </c>
      <c r="E905" s="121">
        <v>0</v>
      </c>
      <c r="F905" s="121"/>
      <c r="G905" s="121">
        <v>0</v>
      </c>
      <c r="H905" s="121"/>
      <c r="I905" s="121">
        <v>5.2631578947368446E-2</v>
      </c>
      <c r="J905" s="121"/>
      <c r="K905" s="121">
        <f t="shared" si="140"/>
        <v>5.2631578947368446E-2</v>
      </c>
      <c r="L905" s="121"/>
      <c r="M905" s="121">
        <v>5.2631578947368446E-2</v>
      </c>
      <c r="N905" s="102"/>
    </row>
    <row r="906" spans="1:14" s="95" customFormat="1" ht="12" x14ac:dyDescent="0.2">
      <c r="A906" s="112"/>
      <c r="B906" s="115"/>
      <c r="C906" s="114" t="s">
        <v>115</v>
      </c>
      <c r="D906" s="113"/>
      <c r="E906" s="120">
        <f>SUM(E907:E909)</f>
        <v>0.20750000000000002</v>
      </c>
      <c r="F906" s="120"/>
      <c r="G906" s="120">
        <f>SUM(G907:G909)</f>
        <v>1.125E-2</v>
      </c>
      <c r="H906" s="120"/>
      <c r="I906" s="120">
        <f>SUM(I907:I909)</f>
        <v>0</v>
      </c>
      <c r="J906" s="120"/>
      <c r="K906" s="120">
        <f>SUM(E906:I906)</f>
        <v>0.21875000000000003</v>
      </c>
      <c r="L906" s="120"/>
      <c r="M906" s="120">
        <f>SUM(M907:M909)</f>
        <v>0</v>
      </c>
      <c r="N906" s="102"/>
    </row>
    <row r="907" spans="1:14" s="95" customFormat="1" ht="24" x14ac:dyDescent="0.2">
      <c r="A907" s="112"/>
      <c r="B907" s="115"/>
      <c r="C907" s="112">
        <v>55004</v>
      </c>
      <c r="D907" s="113" t="s">
        <v>243</v>
      </c>
      <c r="E907" s="121">
        <v>7.4999999999999997E-3</v>
      </c>
      <c r="F907" s="121"/>
      <c r="G907" s="121">
        <v>1.125E-2</v>
      </c>
      <c r="H907" s="121"/>
      <c r="I907" s="121">
        <v>0</v>
      </c>
      <c r="J907" s="121"/>
      <c r="K907" s="121">
        <f t="shared" si="140"/>
        <v>1.8749999999999999E-2</v>
      </c>
      <c r="L907" s="121"/>
      <c r="M907" s="121">
        <v>0</v>
      </c>
      <c r="N907" s="102"/>
    </row>
    <row r="908" spans="1:14" s="95" customFormat="1" ht="12" x14ac:dyDescent="0.2">
      <c r="A908" s="112"/>
      <c r="B908" s="115"/>
      <c r="C908" s="112">
        <v>55322</v>
      </c>
      <c r="D908" s="113" t="s">
        <v>190</v>
      </c>
      <c r="E908" s="121">
        <v>0.1</v>
      </c>
      <c r="F908" s="121"/>
      <c r="G908" s="121">
        <v>0</v>
      </c>
      <c r="H908" s="121"/>
      <c r="I908" s="121">
        <v>0</v>
      </c>
      <c r="J908" s="121"/>
      <c r="K908" s="121">
        <f t="shared" si="140"/>
        <v>0.1</v>
      </c>
      <c r="L908" s="121"/>
      <c r="M908" s="121">
        <v>0</v>
      </c>
      <c r="N908" s="102"/>
    </row>
    <row r="909" spans="1:14" s="95" customFormat="1" ht="12" x14ac:dyDescent="0.2">
      <c r="A909" s="112"/>
      <c r="B909" s="115"/>
      <c r="C909" s="112">
        <v>55353</v>
      </c>
      <c r="D909" s="113" t="s">
        <v>191</v>
      </c>
      <c r="E909" s="121">
        <v>0.1</v>
      </c>
      <c r="F909" s="121"/>
      <c r="G909" s="121">
        <v>0</v>
      </c>
      <c r="H909" s="121"/>
      <c r="I909" s="121">
        <v>0</v>
      </c>
      <c r="J909" s="121"/>
      <c r="K909" s="121">
        <f t="shared" si="140"/>
        <v>0.1</v>
      </c>
      <c r="L909" s="121"/>
      <c r="M909" s="121">
        <v>0</v>
      </c>
      <c r="N909" s="102"/>
    </row>
    <row r="910" spans="1:14" s="95" customFormat="1" ht="12" x14ac:dyDescent="0.2">
      <c r="A910" s="112"/>
      <c r="B910" s="115"/>
      <c r="C910" s="118" t="s">
        <v>129</v>
      </c>
      <c r="D910" s="119"/>
      <c r="E910" s="120">
        <f>SUM(E911)</f>
        <v>5.1282051282051308E-2</v>
      </c>
      <c r="F910" s="120"/>
      <c r="G910" s="120">
        <f t="shared" ref="G910:M910" si="141">SUM(G911)</f>
        <v>1.2820512820512827E-2</v>
      </c>
      <c r="H910" s="120"/>
      <c r="I910" s="120">
        <f t="shared" si="141"/>
        <v>2.4000000000000011E-2</v>
      </c>
      <c r="J910" s="120"/>
      <c r="K910" s="120">
        <f>SUM(E910:I910)</f>
        <v>8.8102564102564146E-2</v>
      </c>
      <c r="L910" s="120"/>
      <c r="M910" s="120">
        <f t="shared" si="141"/>
        <v>0</v>
      </c>
      <c r="N910" s="102"/>
    </row>
    <row r="911" spans="1:14" s="95" customFormat="1" ht="12" x14ac:dyDescent="0.2">
      <c r="A911" s="112"/>
      <c r="B911" s="115"/>
      <c r="C911" s="112">
        <v>54055</v>
      </c>
      <c r="D911" s="113" t="s">
        <v>151</v>
      </c>
      <c r="E911" s="121">
        <v>5.1282051282051308E-2</v>
      </c>
      <c r="F911" s="121"/>
      <c r="G911" s="121">
        <v>1.2820512820512827E-2</v>
      </c>
      <c r="H911" s="121"/>
      <c r="I911" s="121">
        <v>2.4000000000000011E-2</v>
      </c>
      <c r="J911" s="121"/>
      <c r="K911" s="121">
        <f t="shared" ref="K911:K923" si="142">SUM(E911:I911)</f>
        <v>8.8102564102564146E-2</v>
      </c>
      <c r="L911" s="121"/>
      <c r="M911" s="121">
        <v>0</v>
      </c>
      <c r="N911" s="102"/>
    </row>
    <row r="912" spans="1:14" s="95" customFormat="1" ht="12" x14ac:dyDescent="0.2">
      <c r="A912" s="112"/>
      <c r="B912" s="115"/>
      <c r="C912" s="118" t="s">
        <v>116</v>
      </c>
      <c r="D912" s="119"/>
      <c r="E912" s="120">
        <f>SUM(E913:E916)</f>
        <v>0.81136299999999995</v>
      </c>
      <c r="F912" s="120"/>
      <c r="G912" s="120">
        <f>SUM(G913:G916)</f>
        <v>0</v>
      </c>
      <c r="H912" s="120"/>
      <c r="I912" s="120">
        <f>SUM(I913:I916)</f>
        <v>0</v>
      </c>
      <c r="J912" s="120"/>
      <c r="K912" s="120">
        <f t="shared" si="142"/>
        <v>0.81136299999999995</v>
      </c>
      <c r="L912" s="120"/>
      <c r="M912" s="120">
        <f>SUM(M913:M916)</f>
        <v>0.1</v>
      </c>
      <c r="N912" s="102"/>
    </row>
    <row r="913" spans="1:14" s="95" customFormat="1" ht="24" x14ac:dyDescent="0.2">
      <c r="A913" s="112"/>
      <c r="B913" s="115"/>
      <c r="C913" s="112">
        <v>51320</v>
      </c>
      <c r="D913" s="113" t="s">
        <v>294</v>
      </c>
      <c r="E913" s="121">
        <v>7.4999999999999997E-2</v>
      </c>
      <c r="F913" s="121"/>
      <c r="G913" s="121">
        <v>0</v>
      </c>
      <c r="H913" s="121"/>
      <c r="I913" s="121">
        <v>0</v>
      </c>
      <c r="J913" s="121"/>
      <c r="K913" s="121">
        <f t="shared" si="142"/>
        <v>7.4999999999999997E-2</v>
      </c>
      <c r="L913" s="121"/>
      <c r="M913" s="121">
        <v>0</v>
      </c>
      <c r="N913" s="102"/>
    </row>
    <row r="914" spans="1:14" s="95" customFormat="1" ht="24" x14ac:dyDescent="0.2">
      <c r="A914" s="112"/>
      <c r="B914" s="115"/>
      <c r="C914" s="112">
        <v>52073</v>
      </c>
      <c r="D914" s="113" t="s">
        <v>341</v>
      </c>
      <c r="E914" s="121">
        <v>0.5</v>
      </c>
      <c r="F914" s="121"/>
      <c r="G914" s="121">
        <v>0</v>
      </c>
      <c r="H914" s="121"/>
      <c r="I914" s="121">
        <v>0</v>
      </c>
      <c r="J914" s="121"/>
      <c r="K914" s="121">
        <f t="shared" si="142"/>
        <v>0.5</v>
      </c>
      <c r="L914" s="121"/>
      <c r="M914" s="121">
        <v>0.1</v>
      </c>
      <c r="N914" s="102"/>
    </row>
    <row r="915" spans="1:14" s="95" customFormat="1" ht="24" x14ac:dyDescent="0.2">
      <c r="A915" s="112"/>
      <c r="B915" s="115"/>
      <c r="C915" s="112">
        <v>54068</v>
      </c>
      <c r="D915" s="113" t="s">
        <v>464</v>
      </c>
      <c r="E915" s="121">
        <v>0.13636300000000001</v>
      </c>
      <c r="F915" s="121"/>
      <c r="G915" s="121">
        <v>0</v>
      </c>
      <c r="H915" s="121"/>
      <c r="I915" s="121">
        <v>0</v>
      </c>
      <c r="J915" s="121"/>
      <c r="K915" s="121">
        <f t="shared" si="142"/>
        <v>0.13636300000000001</v>
      </c>
      <c r="L915" s="121"/>
      <c r="M915" s="121">
        <v>0</v>
      </c>
      <c r="N915" s="102"/>
    </row>
    <row r="916" spans="1:14" s="95" customFormat="1" ht="24" x14ac:dyDescent="0.2">
      <c r="A916" s="112"/>
      <c r="B916" s="115"/>
      <c r="C916" s="112">
        <v>55074</v>
      </c>
      <c r="D916" s="113" t="s">
        <v>334</v>
      </c>
      <c r="E916" s="121">
        <v>0.1</v>
      </c>
      <c r="F916" s="121"/>
      <c r="G916" s="121">
        <v>0</v>
      </c>
      <c r="H916" s="121"/>
      <c r="I916" s="121">
        <v>0</v>
      </c>
      <c r="J916" s="121"/>
      <c r="K916" s="121">
        <f t="shared" si="142"/>
        <v>0.1</v>
      </c>
      <c r="L916" s="121"/>
      <c r="M916" s="121">
        <v>0</v>
      </c>
      <c r="N916" s="102"/>
    </row>
    <row r="917" spans="1:14" s="95" customFormat="1" ht="12" x14ac:dyDescent="0.2">
      <c r="A917" s="112"/>
      <c r="B917" s="115"/>
      <c r="C917" s="114" t="s">
        <v>125</v>
      </c>
      <c r="D917" s="113"/>
      <c r="E917" s="120">
        <f>SUM(E918:E918)</f>
        <v>0.35</v>
      </c>
      <c r="F917" s="120"/>
      <c r="G917" s="120">
        <f>SUM(G918:G918)</f>
        <v>0</v>
      </c>
      <c r="H917" s="120"/>
      <c r="I917" s="120">
        <f>SUM(I918:I918)</f>
        <v>0</v>
      </c>
      <c r="J917" s="120"/>
      <c r="K917" s="120">
        <f>SUM(E917:I917)</f>
        <v>0.35</v>
      </c>
      <c r="L917" s="120"/>
      <c r="M917" s="120">
        <f>SUM(M918:M918)</f>
        <v>0</v>
      </c>
      <c r="N917" s="102"/>
    </row>
    <row r="918" spans="1:14" s="95" customFormat="1" ht="24" x14ac:dyDescent="0.2">
      <c r="A918" s="112"/>
      <c r="B918" s="115"/>
      <c r="C918" s="112">
        <v>53182</v>
      </c>
      <c r="D918" s="113" t="s">
        <v>338</v>
      </c>
      <c r="E918" s="121">
        <v>0.35</v>
      </c>
      <c r="F918" s="121"/>
      <c r="G918" s="121">
        <v>0</v>
      </c>
      <c r="H918" s="121"/>
      <c r="I918" s="121">
        <v>0</v>
      </c>
      <c r="J918" s="121"/>
      <c r="K918" s="121">
        <f t="shared" si="142"/>
        <v>0.35</v>
      </c>
      <c r="L918" s="121"/>
      <c r="M918" s="121">
        <v>0</v>
      </c>
      <c r="N918" s="102"/>
    </row>
    <row r="919" spans="1:14" s="95" customFormat="1" ht="12" x14ac:dyDescent="0.2">
      <c r="A919" s="112"/>
      <c r="B919" s="115"/>
      <c r="C919" s="114" t="s">
        <v>126</v>
      </c>
      <c r="D919" s="113"/>
      <c r="E919" s="120">
        <f>SUM(E920:E923)</f>
        <v>5.5E-2</v>
      </c>
      <c r="F919" s="120"/>
      <c r="G919" s="120">
        <f>SUM(G920:G923)</f>
        <v>5.1282051282051308E-2</v>
      </c>
      <c r="H919" s="120"/>
      <c r="I919" s="120">
        <f>SUM(I920:I923)</f>
        <v>7.6923076923076955E-2</v>
      </c>
      <c r="J919" s="120"/>
      <c r="K919" s="120">
        <f t="shared" si="142"/>
        <v>0.18320512820512827</v>
      </c>
      <c r="L919" s="120"/>
      <c r="M919" s="120">
        <f>SUM(M920:M923)</f>
        <v>0</v>
      </c>
      <c r="N919" s="102"/>
    </row>
    <row r="920" spans="1:14" s="95" customFormat="1" ht="24" x14ac:dyDescent="0.2">
      <c r="A920" s="112"/>
      <c r="B920" s="115"/>
      <c r="C920" s="112">
        <v>54071</v>
      </c>
      <c r="D920" s="113" t="s">
        <v>335</v>
      </c>
      <c r="E920" s="121">
        <v>5.5E-2</v>
      </c>
      <c r="F920" s="121"/>
      <c r="G920" s="121">
        <v>0</v>
      </c>
      <c r="H920" s="121"/>
      <c r="I920" s="121">
        <v>0</v>
      </c>
      <c r="J920" s="121"/>
      <c r="K920" s="121">
        <f t="shared" si="142"/>
        <v>5.5E-2</v>
      </c>
      <c r="L920" s="121"/>
      <c r="M920" s="121">
        <v>0</v>
      </c>
      <c r="N920" s="102"/>
    </row>
    <row r="921" spans="1:14" s="95" customFormat="1" ht="36" x14ac:dyDescent="0.2">
      <c r="A921" s="112"/>
      <c r="B921" s="115"/>
      <c r="C921" s="112">
        <v>55064</v>
      </c>
      <c r="D921" s="113" t="s">
        <v>480</v>
      </c>
      <c r="E921" s="121">
        <v>0</v>
      </c>
      <c r="F921" s="121"/>
      <c r="G921" s="121">
        <v>5.1282051282051308E-2</v>
      </c>
      <c r="H921" s="121"/>
      <c r="I921" s="121">
        <v>0</v>
      </c>
      <c r="J921" s="121"/>
      <c r="K921" s="121">
        <f t="shared" si="142"/>
        <v>5.1282051282051308E-2</v>
      </c>
      <c r="L921" s="121"/>
      <c r="M921" s="121">
        <v>0</v>
      </c>
      <c r="N921" s="102"/>
    </row>
    <row r="922" spans="1:14" s="95" customFormat="1" ht="36" x14ac:dyDescent="0.2">
      <c r="A922" s="112"/>
      <c r="B922" s="115"/>
      <c r="C922" s="112">
        <v>55064</v>
      </c>
      <c r="D922" s="113" t="s">
        <v>484</v>
      </c>
      <c r="E922" s="121">
        <v>0</v>
      </c>
      <c r="F922" s="121"/>
      <c r="G922" s="121">
        <v>0</v>
      </c>
      <c r="H922" s="121"/>
      <c r="I922" s="121">
        <v>5.1282051282051308E-2</v>
      </c>
      <c r="J922" s="121"/>
      <c r="K922" s="121">
        <f t="shared" si="142"/>
        <v>5.1282051282051308E-2</v>
      </c>
      <c r="L922" s="121"/>
      <c r="M922" s="121">
        <v>0</v>
      </c>
      <c r="N922" s="102"/>
    </row>
    <row r="923" spans="1:14" s="95" customFormat="1" ht="36" x14ac:dyDescent="0.2">
      <c r="A923" s="112"/>
      <c r="B923" s="115"/>
      <c r="C923" s="112">
        <v>55064</v>
      </c>
      <c r="D923" s="113" t="s">
        <v>482</v>
      </c>
      <c r="E923" s="121">
        <v>0</v>
      </c>
      <c r="F923" s="121"/>
      <c r="G923" s="121">
        <v>0</v>
      </c>
      <c r="H923" s="121"/>
      <c r="I923" s="121">
        <v>2.564102564102564E-2</v>
      </c>
      <c r="J923" s="121"/>
      <c r="K923" s="121">
        <f t="shared" si="142"/>
        <v>2.564102564102564E-2</v>
      </c>
      <c r="L923" s="121"/>
      <c r="M923" s="121">
        <v>0</v>
      </c>
      <c r="N923" s="102"/>
    </row>
    <row r="924" spans="1:14" s="95" customFormat="1" ht="12" x14ac:dyDescent="0.2">
      <c r="A924" s="114"/>
      <c r="B924" s="118" t="s">
        <v>57</v>
      </c>
      <c r="C924" s="118"/>
      <c r="D924" s="119"/>
      <c r="E924" s="120">
        <f>E925+E928+E930+E934+E939+E941+E946+E948+E954+E956</f>
        <v>2.2207619197031039</v>
      </c>
      <c r="F924" s="120"/>
      <c r="G924" s="120">
        <f t="shared" ref="G924:M924" si="143">G925+G928+G930+G934+G939+G941+G946+G948+G954+G956</f>
        <v>0.10035256410256414</v>
      </c>
      <c r="H924" s="120"/>
      <c r="I924" s="120">
        <f t="shared" si="143"/>
        <v>1.5692656377019469</v>
      </c>
      <c r="J924" s="120"/>
      <c r="K924" s="120">
        <f>SUM(E924:I924)</f>
        <v>3.890380121507615</v>
      </c>
      <c r="L924" s="120"/>
      <c r="M924" s="120">
        <f t="shared" si="143"/>
        <v>0.22013157894736846</v>
      </c>
      <c r="N924" s="102"/>
    </row>
    <row r="925" spans="1:14" s="95" customFormat="1" ht="12" x14ac:dyDescent="0.2">
      <c r="A925" s="114"/>
      <c r="B925" s="118"/>
      <c r="C925" s="118" t="s">
        <v>137</v>
      </c>
      <c r="D925" s="119"/>
      <c r="E925" s="120">
        <f>SUM(E926:E927)</f>
        <v>0.16500000000000001</v>
      </c>
      <c r="F925" s="120"/>
      <c r="G925" s="120">
        <f>SUM(G926:G927)</f>
        <v>0</v>
      </c>
      <c r="H925" s="120"/>
      <c r="I925" s="120">
        <f>SUM(I926:I927)</f>
        <v>2.5000000000000001E-2</v>
      </c>
      <c r="J925" s="120"/>
      <c r="K925" s="120">
        <f>SUM(E925:I925)</f>
        <v>0.19</v>
      </c>
      <c r="L925" s="120"/>
      <c r="M925" s="120">
        <f>SUM(M926:M927)</f>
        <v>0</v>
      </c>
      <c r="N925" s="102"/>
    </row>
    <row r="926" spans="1:14" s="95" customFormat="1" ht="24" x14ac:dyDescent="0.2">
      <c r="A926" s="112"/>
      <c r="B926" s="115"/>
      <c r="C926" s="112">
        <v>53263</v>
      </c>
      <c r="D926" s="113" t="s">
        <v>247</v>
      </c>
      <c r="E926" s="121">
        <v>0</v>
      </c>
      <c r="F926" s="121"/>
      <c r="G926" s="121">
        <v>0</v>
      </c>
      <c r="H926" s="121"/>
      <c r="I926" s="121">
        <v>2.5000000000000001E-2</v>
      </c>
      <c r="J926" s="121"/>
      <c r="K926" s="121">
        <f t="shared" ref="K926:K927" si="144">SUM(E926:I926)</f>
        <v>2.5000000000000001E-2</v>
      </c>
      <c r="L926" s="121"/>
      <c r="M926" s="121">
        <v>0</v>
      </c>
      <c r="N926" s="102"/>
    </row>
    <row r="927" spans="1:14" s="95" customFormat="1" ht="12" x14ac:dyDescent="0.2">
      <c r="A927" s="112"/>
      <c r="B927" s="115"/>
      <c r="C927" s="112">
        <v>55358</v>
      </c>
      <c r="D927" s="113" t="s">
        <v>200</v>
      </c>
      <c r="E927" s="121">
        <v>0.16500000000000001</v>
      </c>
      <c r="F927" s="121"/>
      <c r="G927" s="121">
        <v>0</v>
      </c>
      <c r="H927" s="121"/>
      <c r="I927" s="121">
        <v>0</v>
      </c>
      <c r="J927" s="121"/>
      <c r="K927" s="121">
        <f t="shared" si="144"/>
        <v>0.16500000000000001</v>
      </c>
      <c r="L927" s="121"/>
      <c r="M927" s="121">
        <v>0</v>
      </c>
      <c r="N927" s="102"/>
    </row>
    <row r="928" spans="1:14" s="95" customFormat="1" ht="12" x14ac:dyDescent="0.2">
      <c r="A928" s="114"/>
      <c r="B928" s="118"/>
      <c r="C928" s="118" t="s">
        <v>112</v>
      </c>
      <c r="D928" s="119"/>
      <c r="E928" s="120">
        <f>SUM(E929)</f>
        <v>0</v>
      </c>
      <c r="F928" s="120"/>
      <c r="G928" s="120">
        <f t="shared" ref="G928:M928" si="145">SUM(G929)</f>
        <v>0</v>
      </c>
      <c r="H928" s="120"/>
      <c r="I928" s="120">
        <f t="shared" si="145"/>
        <v>1.2394136428571429</v>
      </c>
      <c r="J928" s="120"/>
      <c r="K928" s="120">
        <f>SUM(E928:I928)</f>
        <v>1.2394136428571429</v>
      </c>
      <c r="L928" s="120"/>
      <c r="M928" s="120">
        <f t="shared" si="145"/>
        <v>0</v>
      </c>
      <c r="N928" s="102"/>
    </row>
    <row r="929" spans="1:14" s="95" customFormat="1" ht="12" x14ac:dyDescent="0.2">
      <c r="A929" s="112"/>
      <c r="B929" s="115"/>
      <c r="C929" s="112">
        <v>52183</v>
      </c>
      <c r="D929" s="113" t="s">
        <v>140</v>
      </c>
      <c r="E929" s="121">
        <v>0</v>
      </c>
      <c r="F929" s="121"/>
      <c r="G929" s="121">
        <v>0</v>
      </c>
      <c r="H929" s="121"/>
      <c r="I929" s="121">
        <v>1.2394136428571429</v>
      </c>
      <c r="J929" s="121"/>
      <c r="K929" s="121">
        <f t="shared" ref="K929:K945" si="146">SUM(E929:I929)</f>
        <v>1.2394136428571429</v>
      </c>
      <c r="L929" s="121"/>
      <c r="M929" s="121">
        <v>0</v>
      </c>
      <c r="N929" s="102"/>
    </row>
    <row r="930" spans="1:14" s="95" customFormat="1" ht="12" x14ac:dyDescent="0.2">
      <c r="A930" s="114"/>
      <c r="B930" s="118"/>
      <c r="C930" s="118" t="s">
        <v>113</v>
      </c>
      <c r="D930" s="119"/>
      <c r="E930" s="120">
        <f>SUM(E931:E933)</f>
        <v>3.3856999999999998E-2</v>
      </c>
      <c r="F930" s="120"/>
      <c r="G930" s="120">
        <f>SUM(G931:G933)</f>
        <v>2.5000000000000001E-2</v>
      </c>
      <c r="H930" s="120"/>
      <c r="I930" s="120">
        <f>SUM(I931:I933)</f>
        <v>1.2973389743589729E-3</v>
      </c>
      <c r="J930" s="120"/>
      <c r="K930" s="120">
        <f t="shared" si="146"/>
        <v>6.015433897435897E-2</v>
      </c>
      <c r="L930" s="120"/>
      <c r="M930" s="120">
        <f>SUM(M931:M933)</f>
        <v>0</v>
      </c>
      <c r="N930" s="102"/>
    </row>
    <row r="931" spans="1:14" s="95" customFormat="1" ht="24" x14ac:dyDescent="0.2">
      <c r="A931" s="112"/>
      <c r="B931" s="115"/>
      <c r="C931" s="112">
        <v>49450</v>
      </c>
      <c r="D931" s="113" t="s">
        <v>332</v>
      </c>
      <c r="E931" s="121">
        <v>1.6E-2</v>
      </c>
      <c r="F931" s="121"/>
      <c r="G931" s="121">
        <v>0</v>
      </c>
      <c r="H931" s="121"/>
      <c r="I931" s="121">
        <v>0</v>
      </c>
      <c r="J931" s="121"/>
      <c r="K931" s="121">
        <f t="shared" si="146"/>
        <v>1.6E-2</v>
      </c>
      <c r="L931" s="121"/>
      <c r="M931" s="121">
        <v>0</v>
      </c>
      <c r="N931" s="102"/>
    </row>
    <row r="932" spans="1:14" s="95" customFormat="1" ht="12" x14ac:dyDescent="0.2">
      <c r="A932" s="112"/>
      <c r="B932" s="115"/>
      <c r="C932" s="112">
        <v>49450</v>
      </c>
      <c r="D932" s="113" t="s">
        <v>189</v>
      </c>
      <c r="E932" s="121">
        <v>1.7857000000000001E-2</v>
      </c>
      <c r="F932" s="121"/>
      <c r="G932" s="121">
        <v>2.5000000000000001E-2</v>
      </c>
      <c r="H932" s="121"/>
      <c r="I932" s="121">
        <v>0</v>
      </c>
      <c r="J932" s="121"/>
      <c r="K932" s="121">
        <f t="shared" si="146"/>
        <v>4.2857000000000006E-2</v>
      </c>
      <c r="L932" s="121"/>
      <c r="M932" s="121">
        <v>0</v>
      </c>
      <c r="N932" s="102"/>
    </row>
    <row r="933" spans="1:14" s="95" customFormat="1" ht="48" x14ac:dyDescent="0.2">
      <c r="A933" s="112"/>
      <c r="B933" s="115"/>
      <c r="C933" s="112">
        <v>52041</v>
      </c>
      <c r="D933" s="113" t="s">
        <v>477</v>
      </c>
      <c r="E933" s="121">
        <v>0</v>
      </c>
      <c r="F933" s="121"/>
      <c r="G933" s="121">
        <v>0</v>
      </c>
      <c r="H933" s="121"/>
      <c r="I933" s="121">
        <v>1.2973389743589729E-3</v>
      </c>
      <c r="J933" s="121"/>
      <c r="K933" s="121">
        <f t="shared" si="146"/>
        <v>1.2973389743589729E-3</v>
      </c>
      <c r="L933" s="121"/>
      <c r="M933" s="121">
        <v>0</v>
      </c>
      <c r="N933" s="102"/>
    </row>
    <row r="934" spans="1:14" s="95" customFormat="1" ht="12" x14ac:dyDescent="0.2">
      <c r="A934" s="112"/>
      <c r="B934" s="115"/>
      <c r="C934" s="114" t="s">
        <v>114</v>
      </c>
      <c r="D934" s="113"/>
      <c r="E934" s="120">
        <f>SUM(E935:E938)</f>
        <v>0.21800986842105266</v>
      </c>
      <c r="F934" s="120"/>
      <c r="G934" s="120">
        <f>SUM(G935:G938)</f>
        <v>0</v>
      </c>
      <c r="H934" s="120"/>
      <c r="I934" s="120">
        <f>SUM(I935:I938)</f>
        <v>0.15</v>
      </c>
      <c r="J934" s="120"/>
      <c r="K934" s="120">
        <f t="shared" si="146"/>
        <v>0.36800986842105265</v>
      </c>
      <c r="L934" s="120"/>
      <c r="M934" s="120">
        <f>SUM(M935:M938)</f>
        <v>0</v>
      </c>
      <c r="N934" s="102"/>
    </row>
    <row r="935" spans="1:14" s="95" customFormat="1" ht="24" x14ac:dyDescent="0.2">
      <c r="A935" s="112"/>
      <c r="B935" s="115"/>
      <c r="C935" s="112">
        <v>50396</v>
      </c>
      <c r="D935" s="113" t="s">
        <v>343</v>
      </c>
      <c r="E935" s="121">
        <v>0.2</v>
      </c>
      <c r="F935" s="121"/>
      <c r="G935" s="121">
        <v>0</v>
      </c>
      <c r="H935" s="121"/>
      <c r="I935" s="121">
        <v>0</v>
      </c>
      <c r="J935" s="121"/>
      <c r="K935" s="121">
        <f t="shared" si="146"/>
        <v>0.2</v>
      </c>
      <c r="L935" s="121"/>
      <c r="M935" s="121">
        <v>0</v>
      </c>
      <c r="N935" s="102"/>
    </row>
    <row r="936" spans="1:14" s="95" customFormat="1" ht="48" x14ac:dyDescent="0.2">
      <c r="A936" s="112"/>
      <c r="B936" s="115"/>
      <c r="C936" s="112">
        <v>54391</v>
      </c>
      <c r="D936" s="113" t="s">
        <v>493</v>
      </c>
      <c r="E936" s="121">
        <v>0</v>
      </c>
      <c r="F936" s="121"/>
      <c r="G936" s="121">
        <v>0</v>
      </c>
      <c r="H936" s="121"/>
      <c r="I936" s="121">
        <v>0.15</v>
      </c>
      <c r="J936" s="121"/>
      <c r="K936" s="121">
        <f t="shared" si="146"/>
        <v>0.15</v>
      </c>
      <c r="L936" s="121"/>
      <c r="M936" s="121">
        <v>0</v>
      </c>
      <c r="N936" s="102"/>
    </row>
    <row r="937" spans="1:14" s="95" customFormat="1" ht="36" x14ac:dyDescent="0.2">
      <c r="A937" s="112"/>
      <c r="B937" s="115"/>
      <c r="C937" s="112">
        <v>54391</v>
      </c>
      <c r="D937" s="113" t="s">
        <v>478</v>
      </c>
      <c r="E937" s="121">
        <v>3.9473684210526317E-3</v>
      </c>
      <c r="F937" s="121"/>
      <c r="G937" s="121">
        <v>0</v>
      </c>
      <c r="H937" s="121"/>
      <c r="I937" s="121">
        <v>0</v>
      </c>
      <c r="J937" s="121"/>
      <c r="K937" s="121">
        <f t="shared" si="146"/>
        <v>3.9473684210526317E-3</v>
      </c>
      <c r="L937" s="121"/>
      <c r="M937" s="121">
        <v>0</v>
      </c>
      <c r="N937" s="102"/>
    </row>
    <row r="938" spans="1:14" s="95" customFormat="1" ht="24" x14ac:dyDescent="0.2">
      <c r="A938" s="112"/>
      <c r="B938" s="115"/>
      <c r="C938" s="112">
        <v>55364</v>
      </c>
      <c r="D938" s="113" t="s">
        <v>282</v>
      </c>
      <c r="E938" s="121">
        <v>1.40625E-2</v>
      </c>
      <c r="F938" s="121"/>
      <c r="G938" s="121">
        <v>0</v>
      </c>
      <c r="H938" s="121"/>
      <c r="I938" s="121">
        <v>0</v>
      </c>
      <c r="J938" s="121"/>
      <c r="K938" s="121">
        <f t="shared" si="146"/>
        <v>1.40625E-2</v>
      </c>
      <c r="L938" s="121"/>
      <c r="M938" s="121">
        <v>0</v>
      </c>
      <c r="N938" s="102"/>
    </row>
    <row r="939" spans="1:14" s="95" customFormat="1" ht="12" x14ac:dyDescent="0.2">
      <c r="A939" s="112"/>
      <c r="B939" s="115"/>
      <c r="C939" s="118" t="s">
        <v>127</v>
      </c>
      <c r="D939" s="119"/>
      <c r="E939" s="120">
        <f>SUM(E940:E940)</f>
        <v>0</v>
      </c>
      <c r="F939" s="120"/>
      <c r="G939" s="120">
        <f>SUM(G940:G940)</f>
        <v>0</v>
      </c>
      <c r="H939" s="120"/>
      <c r="I939" s="120">
        <f>SUM(I940:I940)</f>
        <v>5.2631578947368446E-2</v>
      </c>
      <c r="J939" s="120"/>
      <c r="K939" s="120">
        <f t="shared" si="146"/>
        <v>5.2631578947368446E-2</v>
      </c>
      <c r="L939" s="120"/>
      <c r="M939" s="120">
        <f>SUM(M940:M940)</f>
        <v>5.2631578947368446E-2</v>
      </c>
      <c r="N939" s="102"/>
    </row>
    <row r="940" spans="1:14" s="95" customFormat="1" ht="36" x14ac:dyDescent="0.2">
      <c r="A940" s="112"/>
      <c r="B940" s="115"/>
      <c r="C940" s="112">
        <v>54079</v>
      </c>
      <c r="D940" s="113" t="s">
        <v>252</v>
      </c>
      <c r="E940" s="121">
        <v>0</v>
      </c>
      <c r="F940" s="121"/>
      <c r="G940" s="121">
        <v>0</v>
      </c>
      <c r="H940" s="121"/>
      <c r="I940" s="121">
        <v>5.2631578947368446E-2</v>
      </c>
      <c r="J940" s="121"/>
      <c r="K940" s="121">
        <f t="shared" si="146"/>
        <v>5.2631578947368446E-2</v>
      </c>
      <c r="L940" s="121"/>
      <c r="M940" s="121">
        <v>5.2631578947368446E-2</v>
      </c>
      <c r="N940" s="102"/>
    </row>
    <row r="941" spans="1:14" s="95" customFormat="1" ht="12" x14ac:dyDescent="0.2">
      <c r="A941" s="112"/>
      <c r="B941" s="115"/>
      <c r="C941" s="118" t="s">
        <v>115</v>
      </c>
      <c r="D941" s="119"/>
      <c r="E941" s="120">
        <f>SUM(E942:E945)</f>
        <v>0.22625000000000001</v>
      </c>
      <c r="F941" s="120"/>
      <c r="G941" s="120">
        <f>SUM(G942:G945)</f>
        <v>1.125E-2</v>
      </c>
      <c r="H941" s="120"/>
      <c r="I941" s="120">
        <f>SUM(I942:I945)</f>
        <v>0</v>
      </c>
      <c r="J941" s="120"/>
      <c r="K941" s="120">
        <f t="shared" si="146"/>
        <v>0.23750000000000002</v>
      </c>
      <c r="L941" s="120"/>
      <c r="M941" s="120">
        <f>SUM(M942:M945)</f>
        <v>6.25E-2</v>
      </c>
      <c r="N941" s="102"/>
    </row>
    <row r="942" spans="1:14" s="95" customFormat="1" ht="24" x14ac:dyDescent="0.2">
      <c r="A942" s="112"/>
      <c r="B942" s="115"/>
      <c r="C942" s="112">
        <v>55004</v>
      </c>
      <c r="D942" s="113" t="s">
        <v>243</v>
      </c>
      <c r="E942" s="121">
        <v>7.4999999999999997E-3</v>
      </c>
      <c r="F942" s="121"/>
      <c r="G942" s="121">
        <v>1.125E-2</v>
      </c>
      <c r="H942" s="121"/>
      <c r="I942" s="121">
        <v>0</v>
      </c>
      <c r="J942" s="121"/>
      <c r="K942" s="121">
        <f t="shared" si="146"/>
        <v>1.8749999999999999E-2</v>
      </c>
      <c r="L942" s="121"/>
      <c r="M942" s="121">
        <v>0</v>
      </c>
      <c r="N942" s="102"/>
    </row>
    <row r="943" spans="1:14" s="95" customFormat="1" ht="24" x14ac:dyDescent="0.2">
      <c r="A943" s="112"/>
      <c r="B943" s="115"/>
      <c r="C943" s="112">
        <v>55125</v>
      </c>
      <c r="D943" s="113" t="s">
        <v>288</v>
      </c>
      <c r="E943" s="121">
        <v>6.25E-2</v>
      </c>
      <c r="F943" s="121"/>
      <c r="G943" s="121">
        <v>0</v>
      </c>
      <c r="H943" s="121"/>
      <c r="I943" s="121">
        <v>0</v>
      </c>
      <c r="J943" s="121"/>
      <c r="K943" s="121">
        <f t="shared" si="146"/>
        <v>6.25E-2</v>
      </c>
      <c r="L943" s="121"/>
      <c r="M943" s="121">
        <v>6.25E-2</v>
      </c>
      <c r="N943" s="102"/>
    </row>
    <row r="944" spans="1:14" s="95" customFormat="1" ht="12" x14ac:dyDescent="0.2">
      <c r="A944" s="112"/>
      <c r="B944" s="115"/>
      <c r="C944" s="112">
        <v>55322</v>
      </c>
      <c r="D944" s="113" t="s">
        <v>190</v>
      </c>
      <c r="E944" s="121">
        <v>0.1</v>
      </c>
      <c r="F944" s="121"/>
      <c r="G944" s="121">
        <v>0</v>
      </c>
      <c r="H944" s="121"/>
      <c r="I944" s="121">
        <v>0</v>
      </c>
      <c r="J944" s="121"/>
      <c r="K944" s="121">
        <f t="shared" si="146"/>
        <v>0.1</v>
      </c>
      <c r="L944" s="121"/>
      <c r="M944" s="121">
        <v>0</v>
      </c>
      <c r="N944" s="102"/>
    </row>
    <row r="945" spans="1:14" s="95" customFormat="1" ht="12" x14ac:dyDescent="0.2">
      <c r="A945" s="112"/>
      <c r="B945" s="115"/>
      <c r="C945" s="112">
        <v>55353</v>
      </c>
      <c r="D945" s="113" t="s">
        <v>191</v>
      </c>
      <c r="E945" s="121">
        <v>5.6250000000000001E-2</v>
      </c>
      <c r="F945" s="121"/>
      <c r="G945" s="121">
        <v>0</v>
      </c>
      <c r="H945" s="121"/>
      <c r="I945" s="121">
        <v>0</v>
      </c>
      <c r="J945" s="121"/>
      <c r="K945" s="121">
        <f t="shared" si="146"/>
        <v>5.6250000000000001E-2</v>
      </c>
      <c r="L945" s="121"/>
      <c r="M945" s="121">
        <v>0</v>
      </c>
      <c r="N945" s="102"/>
    </row>
    <row r="946" spans="1:14" s="95" customFormat="1" ht="12" x14ac:dyDescent="0.2">
      <c r="A946" s="112"/>
      <c r="B946" s="115"/>
      <c r="C946" s="118" t="s">
        <v>129</v>
      </c>
      <c r="D946" s="119"/>
      <c r="E946" s="120">
        <f>SUM(E947)</f>
        <v>5.1282051282051308E-2</v>
      </c>
      <c r="F946" s="120"/>
      <c r="G946" s="120">
        <f t="shared" ref="G946:M946" si="147">SUM(G947)</f>
        <v>1.2820512820512827E-2</v>
      </c>
      <c r="H946" s="120"/>
      <c r="I946" s="120">
        <f t="shared" si="147"/>
        <v>2.4000000000000011E-2</v>
      </c>
      <c r="J946" s="120"/>
      <c r="K946" s="120">
        <f>SUM(E946:I946)</f>
        <v>8.8102564102564146E-2</v>
      </c>
      <c r="L946" s="120"/>
      <c r="M946" s="120">
        <f t="shared" si="147"/>
        <v>0</v>
      </c>
      <c r="N946" s="102"/>
    </row>
    <row r="947" spans="1:14" s="95" customFormat="1" ht="12" x14ac:dyDescent="0.2">
      <c r="A947" s="112"/>
      <c r="B947" s="115"/>
      <c r="C947" s="112">
        <v>54055</v>
      </c>
      <c r="D947" s="113" t="s">
        <v>151</v>
      </c>
      <c r="E947" s="121">
        <v>5.1282051282051308E-2</v>
      </c>
      <c r="F947" s="121"/>
      <c r="G947" s="121">
        <v>1.2820512820512827E-2</v>
      </c>
      <c r="H947" s="121"/>
      <c r="I947" s="121">
        <v>2.4000000000000011E-2</v>
      </c>
      <c r="J947" s="121"/>
      <c r="K947" s="121">
        <f t="shared" ref="K947:K1010" si="148">SUM(E947:I947)</f>
        <v>8.8102564102564146E-2</v>
      </c>
      <c r="L947" s="121"/>
      <c r="M947" s="121">
        <v>0</v>
      </c>
      <c r="N947" s="102"/>
    </row>
    <row r="948" spans="1:14" s="95" customFormat="1" ht="12" x14ac:dyDescent="0.2">
      <c r="A948" s="112"/>
      <c r="B948" s="115"/>
      <c r="C948" s="118" t="s">
        <v>116</v>
      </c>
      <c r="D948" s="119"/>
      <c r="E948" s="120">
        <f>SUM(E949:E953)</f>
        <v>1.1313630000000001</v>
      </c>
      <c r="F948" s="120"/>
      <c r="G948" s="120">
        <f>SUM(G949:G953)</f>
        <v>0</v>
      </c>
      <c r="H948" s="120"/>
      <c r="I948" s="120">
        <f>SUM(I949:I953)</f>
        <v>0</v>
      </c>
      <c r="J948" s="120"/>
      <c r="K948" s="120">
        <f t="shared" si="148"/>
        <v>1.1313630000000001</v>
      </c>
      <c r="L948" s="120"/>
      <c r="M948" s="120">
        <f>SUM(M949:M953)</f>
        <v>0.105</v>
      </c>
      <c r="N948" s="102"/>
    </row>
    <row r="949" spans="1:14" s="95" customFormat="1" ht="24" x14ac:dyDescent="0.2">
      <c r="A949" s="112"/>
      <c r="B949" s="115"/>
      <c r="C949" s="112">
        <v>51320</v>
      </c>
      <c r="D949" s="113" t="s">
        <v>294</v>
      </c>
      <c r="E949" s="121">
        <v>7.4999999999999997E-2</v>
      </c>
      <c r="F949" s="121"/>
      <c r="G949" s="121">
        <v>0</v>
      </c>
      <c r="H949" s="121"/>
      <c r="I949" s="121">
        <v>0</v>
      </c>
      <c r="J949" s="121"/>
      <c r="K949" s="121">
        <f t="shared" si="148"/>
        <v>7.4999999999999997E-2</v>
      </c>
      <c r="L949" s="121"/>
      <c r="M949" s="121">
        <v>0</v>
      </c>
      <c r="N949" s="102"/>
    </row>
    <row r="950" spans="1:14" s="95" customFormat="1" ht="11.25" customHeight="1" x14ac:dyDescent="0.2">
      <c r="A950" s="112"/>
      <c r="B950" s="115"/>
      <c r="C950" s="112">
        <v>54060</v>
      </c>
      <c r="D950" s="113" t="s">
        <v>192</v>
      </c>
      <c r="E950" s="121">
        <v>0.35</v>
      </c>
      <c r="F950" s="121"/>
      <c r="G950" s="121">
        <v>0</v>
      </c>
      <c r="H950" s="121"/>
      <c r="I950" s="121">
        <v>0</v>
      </c>
      <c r="J950" s="121"/>
      <c r="K950" s="121">
        <f t="shared" si="148"/>
        <v>0.35</v>
      </c>
      <c r="L950" s="121"/>
      <c r="M950" s="121">
        <v>0.105</v>
      </c>
      <c r="N950" s="102"/>
    </row>
    <row r="951" spans="1:14" s="95" customFormat="1" ht="24" x14ac:dyDescent="0.2">
      <c r="A951" s="112"/>
      <c r="B951" s="115"/>
      <c r="C951" s="112">
        <v>54068</v>
      </c>
      <c r="D951" s="113" t="s">
        <v>464</v>
      </c>
      <c r="E951" s="121">
        <v>0.13636300000000001</v>
      </c>
      <c r="F951" s="121"/>
      <c r="G951" s="121">
        <v>0</v>
      </c>
      <c r="H951" s="121"/>
      <c r="I951" s="121">
        <v>0</v>
      </c>
      <c r="J951" s="121"/>
      <c r="K951" s="121">
        <f t="shared" si="148"/>
        <v>0.13636300000000001</v>
      </c>
      <c r="L951" s="121"/>
      <c r="M951" s="121">
        <v>0</v>
      </c>
      <c r="N951" s="102"/>
    </row>
    <row r="952" spans="1:14" s="95" customFormat="1" ht="24" x14ac:dyDescent="0.2">
      <c r="A952" s="112"/>
      <c r="B952" s="115"/>
      <c r="C952" s="112">
        <v>55074</v>
      </c>
      <c r="D952" s="113" t="s">
        <v>334</v>
      </c>
      <c r="E952" s="121">
        <v>0.12</v>
      </c>
      <c r="F952" s="121"/>
      <c r="G952" s="121">
        <v>0</v>
      </c>
      <c r="H952" s="121"/>
      <c r="I952" s="121">
        <v>0</v>
      </c>
      <c r="J952" s="121"/>
      <c r="K952" s="121">
        <f t="shared" si="148"/>
        <v>0.12</v>
      </c>
      <c r="L952" s="121"/>
      <c r="M952" s="121">
        <v>0</v>
      </c>
      <c r="N952" s="102"/>
    </row>
    <row r="953" spans="1:14" s="95" customFormat="1" ht="12" x14ac:dyDescent="0.2">
      <c r="A953" s="112"/>
      <c r="B953" s="115"/>
      <c r="C953" s="112">
        <v>55254</v>
      </c>
      <c r="D953" s="113" t="s">
        <v>201</v>
      </c>
      <c r="E953" s="121">
        <v>0.45</v>
      </c>
      <c r="F953" s="121"/>
      <c r="G953" s="121">
        <v>0</v>
      </c>
      <c r="H953" s="121"/>
      <c r="I953" s="121">
        <v>0</v>
      </c>
      <c r="J953" s="121"/>
      <c r="K953" s="121">
        <f t="shared" si="148"/>
        <v>0.45</v>
      </c>
      <c r="L953" s="121"/>
      <c r="M953" s="121">
        <v>0</v>
      </c>
      <c r="N953" s="102"/>
    </row>
    <row r="954" spans="1:14" s="95" customFormat="1" ht="12" x14ac:dyDescent="0.2">
      <c r="A954" s="112"/>
      <c r="B954" s="115"/>
      <c r="C954" s="118" t="s">
        <v>125</v>
      </c>
      <c r="D954" s="119"/>
      <c r="E954" s="120">
        <f>SUM(E955:E955)</f>
        <v>0.35</v>
      </c>
      <c r="F954" s="120"/>
      <c r="G954" s="120">
        <f>SUM(G955:G955)</f>
        <v>0</v>
      </c>
      <c r="H954" s="120"/>
      <c r="I954" s="120">
        <f>SUM(I955:I955)</f>
        <v>0</v>
      </c>
      <c r="J954" s="120"/>
      <c r="K954" s="120">
        <f t="shared" si="148"/>
        <v>0.35</v>
      </c>
      <c r="L954" s="120"/>
      <c r="M954" s="120">
        <f>SUM(M955:M955)</f>
        <v>0</v>
      </c>
      <c r="N954" s="102"/>
    </row>
    <row r="955" spans="1:14" s="95" customFormat="1" ht="24" x14ac:dyDescent="0.2">
      <c r="A955" s="112"/>
      <c r="B955" s="115"/>
      <c r="C955" s="112">
        <v>53182</v>
      </c>
      <c r="D955" s="113" t="s">
        <v>338</v>
      </c>
      <c r="E955" s="121">
        <v>0.35</v>
      </c>
      <c r="F955" s="121"/>
      <c r="G955" s="121">
        <v>0</v>
      </c>
      <c r="H955" s="121"/>
      <c r="I955" s="121">
        <v>0</v>
      </c>
      <c r="J955" s="121"/>
      <c r="K955" s="121">
        <f t="shared" si="148"/>
        <v>0.35</v>
      </c>
      <c r="L955" s="121"/>
      <c r="M955" s="121">
        <v>0</v>
      </c>
      <c r="N955" s="102"/>
    </row>
    <row r="956" spans="1:14" s="95" customFormat="1" ht="12" x14ac:dyDescent="0.2">
      <c r="A956" s="112"/>
      <c r="B956" s="115"/>
      <c r="C956" s="118" t="s">
        <v>126</v>
      </c>
      <c r="D956" s="119"/>
      <c r="E956" s="120">
        <f>SUM(E957:E960)</f>
        <v>4.4999999999999998E-2</v>
      </c>
      <c r="F956" s="120"/>
      <c r="G956" s="120">
        <f>SUM(G957:G960)</f>
        <v>5.1282051282051308E-2</v>
      </c>
      <c r="H956" s="120"/>
      <c r="I956" s="120">
        <f>SUM(I957:I960)</f>
        <v>7.6923076923076955E-2</v>
      </c>
      <c r="J956" s="120"/>
      <c r="K956" s="120">
        <f t="shared" si="148"/>
        <v>0.17320512820512826</v>
      </c>
      <c r="L956" s="120"/>
      <c r="M956" s="120">
        <f>SUM(M957:M960)</f>
        <v>0</v>
      </c>
      <c r="N956" s="102"/>
    </row>
    <row r="957" spans="1:14" s="95" customFormat="1" ht="24" x14ac:dyDescent="0.2">
      <c r="A957" s="112"/>
      <c r="B957" s="115"/>
      <c r="C957" s="112">
        <v>54071</v>
      </c>
      <c r="D957" s="113" t="s">
        <v>335</v>
      </c>
      <c r="E957" s="121">
        <v>4.4999999999999998E-2</v>
      </c>
      <c r="F957" s="121"/>
      <c r="G957" s="121">
        <v>0</v>
      </c>
      <c r="H957" s="121"/>
      <c r="I957" s="121">
        <v>0</v>
      </c>
      <c r="J957" s="121"/>
      <c r="K957" s="121">
        <f t="shared" si="148"/>
        <v>4.4999999999999998E-2</v>
      </c>
      <c r="L957" s="121"/>
      <c r="M957" s="121">
        <v>0</v>
      </c>
      <c r="N957" s="102"/>
    </row>
    <row r="958" spans="1:14" s="95" customFormat="1" ht="36" x14ac:dyDescent="0.2">
      <c r="A958" s="112"/>
      <c r="B958" s="115"/>
      <c r="C958" s="112">
        <v>55064</v>
      </c>
      <c r="D958" s="113" t="s">
        <v>480</v>
      </c>
      <c r="E958" s="121">
        <v>0</v>
      </c>
      <c r="F958" s="121"/>
      <c r="G958" s="121">
        <v>5.1282051282051308E-2</v>
      </c>
      <c r="H958" s="121"/>
      <c r="I958" s="121">
        <v>0</v>
      </c>
      <c r="J958" s="121"/>
      <c r="K958" s="121">
        <f t="shared" si="148"/>
        <v>5.1282051282051308E-2</v>
      </c>
      <c r="L958" s="121"/>
      <c r="M958" s="121">
        <v>0</v>
      </c>
      <c r="N958" s="102"/>
    </row>
    <row r="959" spans="1:14" s="95" customFormat="1" ht="36" x14ac:dyDescent="0.2">
      <c r="A959" s="112"/>
      <c r="B959" s="115"/>
      <c r="C959" s="112">
        <v>55064</v>
      </c>
      <c r="D959" s="113" t="s">
        <v>484</v>
      </c>
      <c r="E959" s="121">
        <v>0</v>
      </c>
      <c r="F959" s="121"/>
      <c r="G959" s="121">
        <v>0</v>
      </c>
      <c r="H959" s="121"/>
      <c r="I959" s="121">
        <v>5.1282051282051308E-2</v>
      </c>
      <c r="J959" s="121"/>
      <c r="K959" s="121">
        <f t="shared" si="148"/>
        <v>5.1282051282051308E-2</v>
      </c>
      <c r="L959" s="121"/>
      <c r="M959" s="121">
        <v>0</v>
      </c>
      <c r="N959" s="102"/>
    </row>
    <row r="960" spans="1:14" s="95" customFormat="1" ht="36" x14ac:dyDescent="0.2">
      <c r="A960" s="112"/>
      <c r="B960" s="115"/>
      <c r="C960" s="112">
        <v>55064</v>
      </c>
      <c r="D960" s="113" t="s">
        <v>482</v>
      </c>
      <c r="E960" s="121">
        <v>0</v>
      </c>
      <c r="F960" s="121"/>
      <c r="G960" s="121">
        <v>0</v>
      </c>
      <c r="H960" s="121"/>
      <c r="I960" s="121">
        <v>2.564102564102564E-2</v>
      </c>
      <c r="J960" s="121"/>
      <c r="K960" s="121">
        <f t="shared" si="148"/>
        <v>2.564102564102564E-2</v>
      </c>
      <c r="L960" s="121"/>
      <c r="M960" s="121">
        <v>0</v>
      </c>
      <c r="N960" s="102"/>
    </row>
    <row r="961" spans="1:14" s="95" customFormat="1" ht="12" x14ac:dyDescent="0.2">
      <c r="A961" s="114"/>
      <c r="B961" s="118" t="s">
        <v>27</v>
      </c>
      <c r="C961" s="118"/>
      <c r="D961" s="119"/>
      <c r="E961" s="120">
        <f>E962+E964+E967+E972+E974+E976+E980+E982+E986+E988</f>
        <v>1.2193145512820511</v>
      </c>
      <c r="F961" s="120"/>
      <c r="G961" s="120">
        <f t="shared" ref="G961:M961" si="149">G962+G964+G967+G972+G974+G976+G980+G982+G986+G988</f>
        <v>0.15749542124542129</v>
      </c>
      <c r="H961" s="120"/>
      <c r="I961" s="120">
        <f t="shared" si="149"/>
        <v>1.5764086377019473</v>
      </c>
      <c r="J961" s="120"/>
      <c r="K961" s="120">
        <f t="shared" si="148"/>
        <v>2.9532186102294196</v>
      </c>
      <c r="L961" s="120"/>
      <c r="M961" s="120">
        <f t="shared" si="149"/>
        <v>0.14263157894736844</v>
      </c>
      <c r="N961" s="102"/>
    </row>
    <row r="962" spans="1:14" s="95" customFormat="1" ht="12" x14ac:dyDescent="0.2">
      <c r="A962" s="114"/>
      <c r="B962" s="118"/>
      <c r="C962" s="118" t="s">
        <v>137</v>
      </c>
      <c r="D962" s="119"/>
      <c r="E962" s="120">
        <f>SUM(E963:E963)</f>
        <v>0</v>
      </c>
      <c r="F962" s="120"/>
      <c r="G962" s="120">
        <f>SUM(G963:G963)</f>
        <v>0</v>
      </c>
      <c r="H962" s="120"/>
      <c r="I962" s="120">
        <f>SUM(I963:I963)</f>
        <v>2.5000000000000001E-2</v>
      </c>
      <c r="J962" s="120"/>
      <c r="K962" s="120">
        <f>SUM(E962:I962)</f>
        <v>2.5000000000000001E-2</v>
      </c>
      <c r="L962" s="120"/>
      <c r="M962" s="120">
        <f>SUM(M963:M963)</f>
        <v>0</v>
      </c>
      <c r="N962" s="102"/>
    </row>
    <row r="963" spans="1:14" s="95" customFormat="1" ht="24" x14ac:dyDescent="0.2">
      <c r="A963" s="112"/>
      <c r="B963" s="115"/>
      <c r="C963" s="112">
        <v>53263</v>
      </c>
      <c r="D963" s="113" t="s">
        <v>247</v>
      </c>
      <c r="E963" s="121">
        <v>0</v>
      </c>
      <c r="F963" s="121"/>
      <c r="G963" s="121">
        <v>0</v>
      </c>
      <c r="H963" s="121"/>
      <c r="I963" s="121">
        <v>2.5000000000000001E-2</v>
      </c>
      <c r="J963" s="121"/>
      <c r="K963" s="121">
        <f t="shared" ref="K963" si="150">SUM(E963:I963)</f>
        <v>2.5000000000000001E-2</v>
      </c>
      <c r="L963" s="121"/>
      <c r="M963" s="121">
        <v>0</v>
      </c>
      <c r="N963" s="102"/>
    </row>
    <row r="964" spans="1:14" s="95" customFormat="1" ht="12" x14ac:dyDescent="0.2">
      <c r="A964" s="114"/>
      <c r="B964" s="118"/>
      <c r="C964" s="118" t="s">
        <v>112</v>
      </c>
      <c r="D964" s="119"/>
      <c r="E964" s="120">
        <f>SUM(E965:E966)</f>
        <v>0</v>
      </c>
      <c r="F964" s="120"/>
      <c r="G964" s="120">
        <f t="shared" ref="G964:M964" si="151">SUM(G965:G966)</f>
        <v>0</v>
      </c>
      <c r="H964" s="120"/>
      <c r="I964" s="120">
        <f t="shared" si="151"/>
        <v>1.339413642857143</v>
      </c>
      <c r="J964" s="120"/>
      <c r="K964" s="120">
        <f t="shared" si="148"/>
        <v>1.339413642857143</v>
      </c>
      <c r="L964" s="120"/>
      <c r="M964" s="120">
        <f t="shared" si="151"/>
        <v>0</v>
      </c>
      <c r="N964" s="102"/>
    </row>
    <row r="965" spans="1:14" s="95" customFormat="1" ht="36" x14ac:dyDescent="0.2">
      <c r="A965" s="112"/>
      <c r="B965" s="115"/>
      <c r="C965" s="112">
        <v>51332</v>
      </c>
      <c r="D965" s="113" t="s">
        <v>339</v>
      </c>
      <c r="E965" s="121">
        <v>0</v>
      </c>
      <c r="F965" s="121"/>
      <c r="G965" s="121">
        <v>0</v>
      </c>
      <c r="H965" s="121"/>
      <c r="I965" s="121">
        <v>0.1</v>
      </c>
      <c r="J965" s="121"/>
      <c r="K965" s="121">
        <f t="shared" si="148"/>
        <v>0.1</v>
      </c>
      <c r="L965" s="121"/>
      <c r="M965" s="121">
        <v>0</v>
      </c>
      <c r="N965" s="102"/>
    </row>
    <row r="966" spans="1:14" s="95" customFormat="1" ht="12" x14ac:dyDescent="0.2">
      <c r="A966" s="112"/>
      <c r="B966" s="115"/>
      <c r="C966" s="112">
        <v>52183</v>
      </c>
      <c r="D966" s="113" t="s">
        <v>140</v>
      </c>
      <c r="E966" s="121">
        <v>0</v>
      </c>
      <c r="F966" s="121"/>
      <c r="G966" s="121">
        <v>0</v>
      </c>
      <c r="H966" s="121"/>
      <c r="I966" s="121">
        <v>1.2394136428571429</v>
      </c>
      <c r="J966" s="121"/>
      <c r="K966" s="121">
        <f t="shared" si="148"/>
        <v>1.2394136428571429</v>
      </c>
      <c r="L966" s="121"/>
      <c r="M966" s="121">
        <v>0</v>
      </c>
      <c r="N966" s="102"/>
    </row>
    <row r="967" spans="1:14" s="95" customFormat="1" ht="12" x14ac:dyDescent="0.2">
      <c r="A967" s="112"/>
      <c r="B967" s="115"/>
      <c r="C967" s="118" t="s">
        <v>113</v>
      </c>
      <c r="D967" s="119"/>
      <c r="E967" s="120">
        <f>SUM(E968:E971)</f>
        <v>5.3857000000000002E-2</v>
      </c>
      <c r="F967" s="120"/>
      <c r="G967" s="120">
        <f>SUM(G968:G971)</f>
        <v>8.2142857142857156E-2</v>
      </c>
      <c r="H967" s="120"/>
      <c r="I967" s="120">
        <f>SUM(I968:I971)</f>
        <v>5.844033897435897E-2</v>
      </c>
      <c r="J967" s="120"/>
      <c r="K967" s="120">
        <f t="shared" si="148"/>
        <v>0.19444019611721614</v>
      </c>
      <c r="L967" s="120"/>
      <c r="M967" s="120">
        <f>SUM(M968:M971)</f>
        <v>0</v>
      </c>
      <c r="N967" s="102"/>
    </row>
    <row r="968" spans="1:14" s="95" customFormat="1" ht="24" x14ac:dyDescent="0.2">
      <c r="A968" s="112"/>
      <c r="B968" s="115"/>
      <c r="C968" s="112">
        <v>49450</v>
      </c>
      <c r="D968" s="113" t="s">
        <v>332</v>
      </c>
      <c r="E968" s="121">
        <v>1.6E-2</v>
      </c>
      <c r="F968" s="121"/>
      <c r="G968" s="121">
        <v>0</v>
      </c>
      <c r="H968" s="121"/>
      <c r="I968" s="121">
        <v>0</v>
      </c>
      <c r="J968" s="121"/>
      <c r="K968" s="121">
        <f t="shared" si="148"/>
        <v>1.6E-2</v>
      </c>
      <c r="L968" s="121"/>
      <c r="M968" s="121">
        <v>0</v>
      </c>
      <c r="N968" s="102"/>
    </row>
    <row r="969" spans="1:14" s="95" customFormat="1" ht="12" x14ac:dyDescent="0.2">
      <c r="A969" s="112"/>
      <c r="B969" s="115"/>
      <c r="C969" s="112">
        <v>49450</v>
      </c>
      <c r="D969" s="113" t="s">
        <v>189</v>
      </c>
      <c r="E969" s="121">
        <v>1.7857000000000001E-2</v>
      </c>
      <c r="F969" s="121"/>
      <c r="G969" s="121">
        <v>2.5000000000000001E-2</v>
      </c>
      <c r="H969" s="121"/>
      <c r="I969" s="121">
        <v>0</v>
      </c>
      <c r="J969" s="121"/>
      <c r="K969" s="121">
        <f t="shared" si="148"/>
        <v>4.2857000000000006E-2</v>
      </c>
      <c r="L969" s="121"/>
      <c r="M969" s="121">
        <v>0</v>
      </c>
      <c r="N969" s="102"/>
    </row>
    <row r="970" spans="1:14" s="95" customFormat="1" ht="48" x14ac:dyDescent="0.2">
      <c r="A970" s="112"/>
      <c r="B970" s="115"/>
      <c r="C970" s="112">
        <v>52041</v>
      </c>
      <c r="D970" s="113" t="s">
        <v>477</v>
      </c>
      <c r="E970" s="121">
        <v>0</v>
      </c>
      <c r="F970" s="121"/>
      <c r="G970" s="121">
        <v>0</v>
      </c>
      <c r="H970" s="121"/>
      <c r="I970" s="121">
        <v>1.2973389743589729E-3</v>
      </c>
      <c r="J970" s="121"/>
      <c r="K970" s="121">
        <f t="shared" si="148"/>
        <v>1.2973389743589729E-3</v>
      </c>
      <c r="L970" s="121"/>
      <c r="M970" s="121">
        <v>0</v>
      </c>
      <c r="N970" s="102"/>
    </row>
    <row r="971" spans="1:14" s="95" customFormat="1" ht="12" x14ac:dyDescent="0.2">
      <c r="A971" s="112"/>
      <c r="B971" s="115"/>
      <c r="C971" s="112">
        <v>55051</v>
      </c>
      <c r="D971" s="113" t="s">
        <v>193</v>
      </c>
      <c r="E971" s="121">
        <v>0.02</v>
      </c>
      <c r="F971" s="121"/>
      <c r="G971" s="121">
        <v>5.7142857142857148E-2</v>
      </c>
      <c r="H971" s="121"/>
      <c r="I971" s="121">
        <v>5.7142999999999999E-2</v>
      </c>
      <c r="J971" s="121"/>
      <c r="K971" s="121">
        <f t="shared" si="148"/>
        <v>0.13428585714285715</v>
      </c>
      <c r="L971" s="121"/>
      <c r="M971" s="121">
        <v>0</v>
      </c>
      <c r="N971" s="102"/>
    </row>
    <row r="972" spans="1:14" s="95" customFormat="1" ht="12" x14ac:dyDescent="0.2">
      <c r="A972" s="112"/>
      <c r="B972" s="115"/>
      <c r="C972" s="118" t="s">
        <v>114</v>
      </c>
      <c r="D972" s="119"/>
      <c r="E972" s="120">
        <f>SUM(E973)</f>
        <v>1.40625E-2</v>
      </c>
      <c r="F972" s="120"/>
      <c r="G972" s="120">
        <f t="shared" ref="G972:M972" si="152">SUM(G973)</f>
        <v>0</v>
      </c>
      <c r="H972" s="120"/>
      <c r="I972" s="120">
        <f t="shared" si="152"/>
        <v>0</v>
      </c>
      <c r="J972" s="120"/>
      <c r="K972" s="120">
        <f t="shared" si="148"/>
        <v>1.40625E-2</v>
      </c>
      <c r="L972" s="120"/>
      <c r="M972" s="120">
        <f t="shared" si="152"/>
        <v>0</v>
      </c>
      <c r="N972" s="102"/>
    </row>
    <row r="973" spans="1:14" s="95" customFormat="1" ht="24" x14ac:dyDescent="0.2">
      <c r="A973" s="112"/>
      <c r="B973" s="115"/>
      <c r="C973" s="112">
        <v>55364</v>
      </c>
      <c r="D973" s="113" t="s">
        <v>282</v>
      </c>
      <c r="E973" s="121">
        <v>1.40625E-2</v>
      </c>
      <c r="F973" s="121"/>
      <c r="G973" s="121">
        <v>0</v>
      </c>
      <c r="H973" s="121"/>
      <c r="I973" s="121">
        <v>0</v>
      </c>
      <c r="J973" s="121"/>
      <c r="K973" s="121">
        <f t="shared" si="148"/>
        <v>1.40625E-2</v>
      </c>
      <c r="L973" s="121"/>
      <c r="M973" s="121">
        <v>0</v>
      </c>
      <c r="N973" s="102"/>
    </row>
    <row r="974" spans="1:14" s="95" customFormat="1" ht="12" x14ac:dyDescent="0.2">
      <c r="A974" s="112"/>
      <c r="B974" s="115"/>
      <c r="C974" s="118" t="s">
        <v>127</v>
      </c>
      <c r="D974" s="119"/>
      <c r="E974" s="120">
        <f>SUM(E975:E975)</f>
        <v>0</v>
      </c>
      <c r="F974" s="120"/>
      <c r="G974" s="120">
        <f>SUM(G975:G975)</f>
        <v>0</v>
      </c>
      <c r="H974" s="120"/>
      <c r="I974" s="120">
        <f>SUM(I975:I975)</f>
        <v>5.2631578947368446E-2</v>
      </c>
      <c r="J974" s="120"/>
      <c r="K974" s="120">
        <f>SUM(E974:I974)</f>
        <v>5.2631578947368446E-2</v>
      </c>
      <c r="L974" s="120"/>
      <c r="M974" s="120">
        <f>SUM(M975:M975)</f>
        <v>5.2631578947368446E-2</v>
      </c>
      <c r="N974" s="102"/>
    </row>
    <row r="975" spans="1:14" s="95" customFormat="1" ht="36" x14ac:dyDescent="0.2">
      <c r="A975" s="112"/>
      <c r="B975" s="115"/>
      <c r="C975" s="112">
        <v>54079</v>
      </c>
      <c r="D975" s="113" t="s">
        <v>252</v>
      </c>
      <c r="E975" s="121">
        <v>0</v>
      </c>
      <c r="F975" s="121"/>
      <c r="G975" s="121">
        <v>0</v>
      </c>
      <c r="H975" s="121"/>
      <c r="I975" s="121">
        <v>5.2631578947368446E-2</v>
      </c>
      <c r="J975" s="121"/>
      <c r="K975" s="121">
        <f t="shared" si="148"/>
        <v>5.2631578947368446E-2</v>
      </c>
      <c r="L975" s="121"/>
      <c r="M975" s="121">
        <v>5.2631578947368446E-2</v>
      </c>
      <c r="N975" s="102"/>
    </row>
    <row r="976" spans="1:14" s="95" customFormat="1" ht="12" x14ac:dyDescent="0.2">
      <c r="A976" s="112"/>
      <c r="B976" s="115"/>
      <c r="C976" s="118" t="s">
        <v>115</v>
      </c>
      <c r="D976" s="119"/>
      <c r="E976" s="120">
        <f>SUM(E977:E979)</f>
        <v>0.16375000000000001</v>
      </c>
      <c r="F976" s="120"/>
      <c r="G976" s="120">
        <f>SUM(G977:G979)</f>
        <v>1.125E-2</v>
      </c>
      <c r="H976" s="120"/>
      <c r="I976" s="120">
        <f>SUM(I977:I979)</f>
        <v>0</v>
      </c>
      <c r="J976" s="120"/>
      <c r="K976" s="120">
        <f t="shared" si="148"/>
        <v>0.17500000000000002</v>
      </c>
      <c r="L976" s="120"/>
      <c r="M976" s="120">
        <f>SUM(M977:M979)</f>
        <v>0</v>
      </c>
      <c r="N976" s="102"/>
    </row>
    <row r="977" spans="1:14" s="95" customFormat="1" ht="24" x14ac:dyDescent="0.2">
      <c r="A977" s="112"/>
      <c r="B977" s="115"/>
      <c r="C977" s="112">
        <v>55004</v>
      </c>
      <c r="D977" s="113" t="s">
        <v>243</v>
      </c>
      <c r="E977" s="121">
        <v>7.4999999999999997E-3</v>
      </c>
      <c r="F977" s="121"/>
      <c r="G977" s="121">
        <v>1.125E-2</v>
      </c>
      <c r="H977" s="121"/>
      <c r="I977" s="121">
        <v>0</v>
      </c>
      <c r="J977" s="121"/>
      <c r="K977" s="121">
        <f t="shared" si="148"/>
        <v>1.8749999999999999E-2</v>
      </c>
      <c r="L977" s="121"/>
      <c r="M977" s="121">
        <v>0</v>
      </c>
      <c r="N977" s="102"/>
    </row>
    <row r="978" spans="1:14" s="95" customFormat="1" ht="12" x14ac:dyDescent="0.2">
      <c r="A978" s="112"/>
      <c r="B978" s="115"/>
      <c r="C978" s="112">
        <v>55322</v>
      </c>
      <c r="D978" s="113" t="s">
        <v>190</v>
      </c>
      <c r="E978" s="121">
        <v>0.1</v>
      </c>
      <c r="F978" s="121"/>
      <c r="G978" s="121">
        <v>0</v>
      </c>
      <c r="H978" s="121"/>
      <c r="I978" s="121">
        <v>0</v>
      </c>
      <c r="J978" s="121"/>
      <c r="K978" s="121">
        <f t="shared" si="148"/>
        <v>0.1</v>
      </c>
      <c r="L978" s="121"/>
      <c r="M978" s="121">
        <v>0</v>
      </c>
      <c r="N978" s="102"/>
    </row>
    <row r="979" spans="1:14" s="95" customFormat="1" ht="12" x14ac:dyDescent="0.2">
      <c r="A979" s="112"/>
      <c r="B979" s="115"/>
      <c r="C979" s="112">
        <v>55353</v>
      </c>
      <c r="D979" s="113" t="s">
        <v>191</v>
      </c>
      <c r="E979" s="121">
        <v>5.6250000000000001E-2</v>
      </c>
      <c r="F979" s="121"/>
      <c r="G979" s="121">
        <v>0</v>
      </c>
      <c r="H979" s="121"/>
      <c r="I979" s="121">
        <v>0</v>
      </c>
      <c r="J979" s="121"/>
      <c r="K979" s="121">
        <f t="shared" si="148"/>
        <v>5.6250000000000001E-2</v>
      </c>
      <c r="L979" s="121"/>
      <c r="M979" s="121">
        <v>0</v>
      </c>
      <c r="N979" s="102"/>
    </row>
    <row r="980" spans="1:14" s="95" customFormat="1" ht="12" x14ac:dyDescent="0.2">
      <c r="A980" s="112"/>
      <c r="B980" s="115"/>
      <c r="C980" s="118" t="s">
        <v>129</v>
      </c>
      <c r="D980" s="119"/>
      <c r="E980" s="120">
        <f>SUM(E981)</f>
        <v>5.1282051282051308E-2</v>
      </c>
      <c r="F980" s="120"/>
      <c r="G980" s="120">
        <f t="shared" ref="G980:M980" si="153">SUM(G981)</f>
        <v>1.2820512820512827E-2</v>
      </c>
      <c r="H980" s="120"/>
      <c r="I980" s="120">
        <f t="shared" si="153"/>
        <v>2.4000000000000011E-2</v>
      </c>
      <c r="J980" s="120"/>
      <c r="K980" s="120">
        <f t="shared" si="148"/>
        <v>8.8102564102564146E-2</v>
      </c>
      <c r="L980" s="120"/>
      <c r="M980" s="120">
        <f t="shared" si="153"/>
        <v>0</v>
      </c>
      <c r="N980" s="102"/>
    </row>
    <row r="981" spans="1:14" s="95" customFormat="1" ht="12" x14ac:dyDescent="0.2">
      <c r="A981" s="112"/>
      <c r="B981" s="115"/>
      <c r="C981" s="112">
        <v>54055</v>
      </c>
      <c r="D981" s="113" t="s">
        <v>151</v>
      </c>
      <c r="E981" s="121">
        <v>5.1282051282051308E-2</v>
      </c>
      <c r="F981" s="121"/>
      <c r="G981" s="121">
        <v>1.2820512820512827E-2</v>
      </c>
      <c r="H981" s="121"/>
      <c r="I981" s="121">
        <v>2.4000000000000011E-2</v>
      </c>
      <c r="J981" s="121"/>
      <c r="K981" s="121">
        <f t="shared" si="148"/>
        <v>8.8102564102564146E-2</v>
      </c>
      <c r="L981" s="121"/>
      <c r="M981" s="121">
        <v>0</v>
      </c>
      <c r="N981" s="102"/>
    </row>
    <row r="982" spans="1:14" s="95" customFormat="1" ht="12" x14ac:dyDescent="0.2">
      <c r="A982" s="112"/>
      <c r="B982" s="115"/>
      <c r="C982" s="118" t="s">
        <v>116</v>
      </c>
      <c r="D982" s="119"/>
      <c r="E982" s="120">
        <f>SUM(E983:E985)</f>
        <v>0.55636299999999994</v>
      </c>
      <c r="F982" s="120"/>
      <c r="G982" s="120">
        <f>SUM(G983:G985)</f>
        <v>0</v>
      </c>
      <c r="H982" s="120"/>
      <c r="I982" s="120">
        <f>SUM(I983:I985)</f>
        <v>0</v>
      </c>
      <c r="J982" s="120"/>
      <c r="K982" s="120">
        <f t="shared" si="148"/>
        <v>0.55636299999999994</v>
      </c>
      <c r="L982" s="120"/>
      <c r="M982" s="120">
        <f>SUM(M983:M985)</f>
        <v>0.09</v>
      </c>
      <c r="N982" s="102"/>
    </row>
    <row r="983" spans="1:14" s="95" customFormat="1" ht="11.25" customHeight="1" x14ac:dyDescent="0.2">
      <c r="A983" s="112"/>
      <c r="B983" s="115"/>
      <c r="C983" s="112">
        <v>54060</v>
      </c>
      <c r="D983" s="113" t="s">
        <v>192</v>
      </c>
      <c r="E983" s="121">
        <v>0.3</v>
      </c>
      <c r="F983" s="121"/>
      <c r="G983" s="121">
        <v>0</v>
      </c>
      <c r="H983" s="121"/>
      <c r="I983" s="121">
        <v>0</v>
      </c>
      <c r="J983" s="121"/>
      <c r="K983" s="121">
        <f t="shared" si="148"/>
        <v>0.3</v>
      </c>
      <c r="L983" s="121"/>
      <c r="M983" s="121">
        <v>0.09</v>
      </c>
      <c r="N983" s="102"/>
    </row>
    <row r="984" spans="1:14" s="95" customFormat="1" ht="24" x14ac:dyDescent="0.2">
      <c r="A984" s="112"/>
      <c r="B984" s="115"/>
      <c r="C984" s="112">
        <v>54068</v>
      </c>
      <c r="D984" s="113" t="s">
        <v>464</v>
      </c>
      <c r="E984" s="121">
        <v>0.13636300000000001</v>
      </c>
      <c r="F984" s="121"/>
      <c r="G984" s="121">
        <v>0</v>
      </c>
      <c r="H984" s="121"/>
      <c r="I984" s="121">
        <v>0</v>
      </c>
      <c r="J984" s="121"/>
      <c r="K984" s="121">
        <f t="shared" si="148"/>
        <v>0.13636300000000001</v>
      </c>
      <c r="L984" s="121"/>
      <c r="M984" s="121">
        <v>0</v>
      </c>
      <c r="N984" s="102"/>
    </row>
    <row r="985" spans="1:14" s="95" customFormat="1" ht="24" x14ac:dyDescent="0.2">
      <c r="A985" s="112"/>
      <c r="B985" s="115"/>
      <c r="C985" s="112">
        <v>55074</v>
      </c>
      <c r="D985" s="113" t="s">
        <v>334</v>
      </c>
      <c r="E985" s="121">
        <v>0.12</v>
      </c>
      <c r="F985" s="121"/>
      <c r="G985" s="121">
        <v>0</v>
      </c>
      <c r="H985" s="121"/>
      <c r="I985" s="121">
        <v>0</v>
      </c>
      <c r="J985" s="121"/>
      <c r="K985" s="121">
        <f t="shared" si="148"/>
        <v>0.12</v>
      </c>
      <c r="L985" s="121"/>
      <c r="M985" s="121">
        <v>0</v>
      </c>
      <c r="N985" s="102"/>
    </row>
    <row r="986" spans="1:14" s="95" customFormat="1" ht="12" x14ac:dyDescent="0.2">
      <c r="A986" s="112"/>
      <c r="B986" s="115"/>
      <c r="C986" s="118" t="s">
        <v>125</v>
      </c>
      <c r="D986" s="119"/>
      <c r="E986" s="120">
        <f>SUM(E987:E987)</f>
        <v>0.35</v>
      </c>
      <c r="F986" s="120"/>
      <c r="G986" s="120">
        <f>SUM(G987:G987)</f>
        <v>0</v>
      </c>
      <c r="H986" s="120"/>
      <c r="I986" s="120">
        <f>SUM(I987:I987)</f>
        <v>0</v>
      </c>
      <c r="J986" s="120"/>
      <c r="K986" s="120">
        <f>SUM(E986:I986)</f>
        <v>0.35</v>
      </c>
      <c r="L986" s="120"/>
      <c r="M986" s="120">
        <f>SUM(M987:M987)</f>
        <v>0</v>
      </c>
      <c r="N986" s="102"/>
    </row>
    <row r="987" spans="1:14" s="95" customFormat="1" ht="24" x14ac:dyDescent="0.2">
      <c r="A987" s="112"/>
      <c r="B987" s="115"/>
      <c r="C987" s="112">
        <v>53182</v>
      </c>
      <c r="D987" s="113" t="s">
        <v>338</v>
      </c>
      <c r="E987" s="121">
        <v>0.35</v>
      </c>
      <c r="F987" s="121"/>
      <c r="G987" s="121">
        <v>0</v>
      </c>
      <c r="H987" s="121"/>
      <c r="I987" s="121">
        <v>0</v>
      </c>
      <c r="J987" s="121"/>
      <c r="K987" s="121">
        <f t="shared" si="148"/>
        <v>0.35</v>
      </c>
      <c r="L987" s="121"/>
      <c r="M987" s="121">
        <v>0</v>
      </c>
      <c r="N987" s="102"/>
    </row>
    <row r="988" spans="1:14" s="95" customFormat="1" ht="12" x14ac:dyDescent="0.2">
      <c r="A988" s="112"/>
      <c r="B988" s="115"/>
      <c r="C988" s="118" t="s">
        <v>126</v>
      </c>
      <c r="D988" s="119"/>
      <c r="E988" s="120">
        <f>SUM(E989:E992)</f>
        <v>0.03</v>
      </c>
      <c r="F988" s="120"/>
      <c r="G988" s="120">
        <f>SUM(G989:G992)</f>
        <v>5.1282051282051308E-2</v>
      </c>
      <c r="H988" s="120"/>
      <c r="I988" s="120">
        <f>SUM(I989:I992)</f>
        <v>7.6923076923076955E-2</v>
      </c>
      <c r="J988" s="120"/>
      <c r="K988" s="120">
        <f>SUM(E988:I988)</f>
        <v>0.15820512820512828</v>
      </c>
      <c r="L988" s="120"/>
      <c r="M988" s="120">
        <f>SUM(M989:M992)</f>
        <v>0</v>
      </c>
      <c r="N988" s="102"/>
    </row>
    <row r="989" spans="1:14" s="95" customFormat="1" ht="24" x14ac:dyDescent="0.2">
      <c r="A989" s="112"/>
      <c r="B989" s="115"/>
      <c r="C989" s="112">
        <v>54071</v>
      </c>
      <c r="D989" s="113" t="s">
        <v>335</v>
      </c>
      <c r="E989" s="121">
        <v>0.03</v>
      </c>
      <c r="F989" s="121"/>
      <c r="G989" s="121">
        <v>0</v>
      </c>
      <c r="H989" s="121"/>
      <c r="I989" s="121">
        <v>0</v>
      </c>
      <c r="J989" s="121"/>
      <c r="K989" s="121">
        <f t="shared" si="148"/>
        <v>0.03</v>
      </c>
      <c r="L989" s="121"/>
      <c r="M989" s="121">
        <v>0</v>
      </c>
      <c r="N989" s="102"/>
    </row>
    <row r="990" spans="1:14" s="95" customFormat="1" ht="36" x14ac:dyDescent="0.2">
      <c r="A990" s="112"/>
      <c r="B990" s="115"/>
      <c r="C990" s="112">
        <v>55064</v>
      </c>
      <c r="D990" s="113" t="s">
        <v>480</v>
      </c>
      <c r="E990" s="121">
        <v>0</v>
      </c>
      <c r="F990" s="121"/>
      <c r="G990" s="121">
        <v>5.1282051282051308E-2</v>
      </c>
      <c r="H990" s="121"/>
      <c r="I990" s="121">
        <v>0</v>
      </c>
      <c r="J990" s="121"/>
      <c r="K990" s="121">
        <f t="shared" si="148"/>
        <v>5.1282051282051308E-2</v>
      </c>
      <c r="L990" s="121"/>
      <c r="M990" s="121">
        <v>0</v>
      </c>
      <c r="N990" s="102"/>
    </row>
    <row r="991" spans="1:14" s="95" customFormat="1" ht="36" x14ac:dyDescent="0.2">
      <c r="A991" s="112"/>
      <c r="B991" s="115"/>
      <c r="C991" s="112">
        <v>55064</v>
      </c>
      <c r="D991" s="113" t="s">
        <v>484</v>
      </c>
      <c r="E991" s="121">
        <v>0</v>
      </c>
      <c r="F991" s="121"/>
      <c r="G991" s="121">
        <v>0</v>
      </c>
      <c r="H991" s="121"/>
      <c r="I991" s="121">
        <v>5.1282051282051308E-2</v>
      </c>
      <c r="J991" s="121"/>
      <c r="K991" s="121">
        <f t="shared" si="148"/>
        <v>5.1282051282051308E-2</v>
      </c>
      <c r="L991" s="121"/>
      <c r="M991" s="121">
        <v>0</v>
      </c>
      <c r="N991" s="102"/>
    </row>
    <row r="992" spans="1:14" s="95" customFormat="1" ht="36" x14ac:dyDescent="0.2">
      <c r="A992" s="112"/>
      <c r="B992" s="115"/>
      <c r="C992" s="112">
        <v>55064</v>
      </c>
      <c r="D992" s="113" t="s">
        <v>482</v>
      </c>
      <c r="E992" s="121">
        <v>0</v>
      </c>
      <c r="F992" s="121"/>
      <c r="G992" s="121">
        <v>0</v>
      </c>
      <c r="H992" s="121"/>
      <c r="I992" s="121">
        <v>2.564102564102564E-2</v>
      </c>
      <c r="J992" s="121"/>
      <c r="K992" s="121">
        <f t="shared" si="148"/>
        <v>2.564102564102564E-2</v>
      </c>
      <c r="L992" s="121"/>
      <c r="M992" s="121">
        <v>0</v>
      </c>
      <c r="N992" s="102"/>
    </row>
    <row r="993" spans="1:14" s="95" customFormat="1" ht="12" x14ac:dyDescent="0.2">
      <c r="A993" s="114"/>
      <c r="B993" s="118" t="s">
        <v>58</v>
      </c>
      <c r="C993" s="118"/>
      <c r="D993" s="119"/>
      <c r="E993" s="120">
        <f>E994+E997+E1000+E1005+E1012+E1014+E1018+E1020+E1025+E1028</f>
        <v>3.8602312179487179</v>
      </c>
      <c r="F993" s="120"/>
      <c r="G993" s="120">
        <f t="shared" ref="G993:M993" si="154">G994+G997+G1000+G1005+G1012+G1014+G1018+G1020+G1025+G1028</f>
        <v>0.24999542124542129</v>
      </c>
      <c r="H993" s="120"/>
      <c r="I993" s="120">
        <f t="shared" si="154"/>
        <v>1.6264086377019471</v>
      </c>
      <c r="J993" s="120"/>
      <c r="K993" s="120">
        <f t="shared" si="148"/>
        <v>5.7366352768960862</v>
      </c>
      <c r="L993" s="120"/>
      <c r="M993" s="120">
        <f t="shared" si="154"/>
        <v>0.36104824561403515</v>
      </c>
      <c r="N993" s="102"/>
    </row>
    <row r="994" spans="1:14" s="95" customFormat="1" ht="12" x14ac:dyDescent="0.2">
      <c r="A994" s="112"/>
      <c r="B994" s="115"/>
      <c r="C994" s="118" t="s">
        <v>137</v>
      </c>
      <c r="D994" s="119"/>
      <c r="E994" s="120">
        <f>SUM(E995:E996)</f>
        <v>0.01</v>
      </c>
      <c r="F994" s="120"/>
      <c r="G994" s="120">
        <f>SUM(G995:G996)</f>
        <v>0.03</v>
      </c>
      <c r="H994" s="120"/>
      <c r="I994" s="120">
        <f>SUM(I995:I996)</f>
        <v>2.5000000000000001E-2</v>
      </c>
      <c r="J994" s="120"/>
      <c r="K994" s="120">
        <f t="shared" si="148"/>
        <v>6.5000000000000002E-2</v>
      </c>
      <c r="L994" s="120"/>
      <c r="M994" s="120">
        <f>SUM(M995:M996)</f>
        <v>0</v>
      </c>
      <c r="N994" s="102"/>
    </row>
    <row r="995" spans="1:14" s="95" customFormat="1" ht="24" x14ac:dyDescent="0.2">
      <c r="A995" s="112"/>
      <c r="B995" s="115"/>
      <c r="C995" s="112">
        <v>53263</v>
      </c>
      <c r="D995" s="113" t="s">
        <v>247</v>
      </c>
      <c r="E995" s="121">
        <v>0</v>
      </c>
      <c r="F995" s="121"/>
      <c r="G995" s="121">
        <v>0</v>
      </c>
      <c r="H995" s="121"/>
      <c r="I995" s="121">
        <v>2.5000000000000001E-2</v>
      </c>
      <c r="J995" s="121"/>
      <c r="K995" s="121">
        <f t="shared" si="148"/>
        <v>2.5000000000000001E-2</v>
      </c>
      <c r="L995" s="121"/>
      <c r="M995" s="121">
        <v>0</v>
      </c>
      <c r="N995" s="102"/>
    </row>
    <row r="996" spans="1:14" s="95" customFormat="1" ht="24" x14ac:dyDescent="0.2">
      <c r="A996" s="112"/>
      <c r="B996" s="115"/>
      <c r="C996" s="112">
        <v>55113</v>
      </c>
      <c r="D996" s="113" t="s">
        <v>279</v>
      </c>
      <c r="E996" s="121">
        <v>0.01</v>
      </c>
      <c r="F996" s="121"/>
      <c r="G996" s="121">
        <v>0.03</v>
      </c>
      <c r="H996" s="121"/>
      <c r="I996" s="121">
        <v>0</v>
      </c>
      <c r="J996" s="121"/>
      <c r="K996" s="121">
        <f t="shared" si="148"/>
        <v>0.04</v>
      </c>
      <c r="L996" s="121"/>
      <c r="M996" s="121">
        <v>0</v>
      </c>
      <c r="N996" s="102"/>
    </row>
    <row r="997" spans="1:14" s="95" customFormat="1" ht="12" x14ac:dyDescent="0.2">
      <c r="A997" s="112"/>
      <c r="B997" s="115"/>
      <c r="C997" s="118" t="s">
        <v>112</v>
      </c>
      <c r="D997" s="119"/>
      <c r="E997" s="120">
        <f>SUM(E998:E999)</f>
        <v>0.5</v>
      </c>
      <c r="F997" s="120"/>
      <c r="G997" s="120">
        <f>SUM(G998:G999)</f>
        <v>0</v>
      </c>
      <c r="H997" s="120"/>
      <c r="I997" s="120">
        <f>SUM(I998:I999)</f>
        <v>1.2394136428571429</v>
      </c>
      <c r="J997" s="120"/>
      <c r="K997" s="120">
        <f t="shared" si="148"/>
        <v>1.7394136428571429</v>
      </c>
      <c r="L997" s="120"/>
      <c r="M997" s="120">
        <f>SUM(M998:M999)</f>
        <v>0</v>
      </c>
      <c r="N997" s="102"/>
    </row>
    <row r="998" spans="1:14" s="95" customFormat="1" ht="12" x14ac:dyDescent="0.2">
      <c r="A998" s="112"/>
      <c r="B998" s="115"/>
      <c r="C998" s="112">
        <v>52183</v>
      </c>
      <c r="D998" s="113" t="s">
        <v>140</v>
      </c>
      <c r="E998" s="121">
        <v>0</v>
      </c>
      <c r="F998" s="121"/>
      <c r="G998" s="121">
        <v>0</v>
      </c>
      <c r="H998" s="121"/>
      <c r="I998" s="121">
        <v>1.2394136428571429</v>
      </c>
      <c r="J998" s="121"/>
      <c r="K998" s="121">
        <f t="shared" si="148"/>
        <v>1.2394136428571429</v>
      </c>
      <c r="L998" s="121"/>
      <c r="M998" s="121">
        <v>0</v>
      </c>
      <c r="N998" s="102"/>
    </row>
    <row r="999" spans="1:14" s="95" customFormat="1" ht="12" x14ac:dyDescent="0.2">
      <c r="A999" s="112"/>
      <c r="B999" s="115"/>
      <c r="C999" s="112">
        <v>55050</v>
      </c>
      <c r="D999" s="113" t="s">
        <v>199</v>
      </c>
      <c r="E999" s="121">
        <v>0.5</v>
      </c>
      <c r="F999" s="121"/>
      <c r="G999" s="121">
        <v>0</v>
      </c>
      <c r="H999" s="121"/>
      <c r="I999" s="121">
        <v>0</v>
      </c>
      <c r="J999" s="121"/>
      <c r="K999" s="121">
        <f t="shared" si="148"/>
        <v>0.5</v>
      </c>
      <c r="L999" s="121"/>
      <c r="M999" s="121">
        <v>0</v>
      </c>
      <c r="N999" s="102"/>
    </row>
    <row r="1000" spans="1:14" s="95" customFormat="1" ht="12" x14ac:dyDescent="0.2">
      <c r="A1000" s="112"/>
      <c r="B1000" s="115"/>
      <c r="C1000" s="118" t="s">
        <v>113</v>
      </c>
      <c r="D1000" s="119"/>
      <c r="E1000" s="120">
        <f>SUM(E1001:E1004)</f>
        <v>0.253857</v>
      </c>
      <c r="F1000" s="120"/>
      <c r="G1000" s="120">
        <f>SUM(G1001:G1004)</f>
        <v>8.2142857142857156E-2</v>
      </c>
      <c r="H1000" s="120"/>
      <c r="I1000" s="120">
        <f>SUM(I1001:I1004)</f>
        <v>5.844033897435897E-2</v>
      </c>
      <c r="J1000" s="120"/>
      <c r="K1000" s="120">
        <f t="shared" si="148"/>
        <v>0.39444019611721615</v>
      </c>
      <c r="L1000" s="120"/>
      <c r="M1000" s="120">
        <f>SUM(M1001:M1004)</f>
        <v>0</v>
      </c>
      <c r="N1000" s="102"/>
    </row>
    <row r="1001" spans="1:14" s="95" customFormat="1" ht="24" x14ac:dyDescent="0.2">
      <c r="A1001" s="112"/>
      <c r="B1001" s="115"/>
      <c r="C1001" s="112">
        <v>49450</v>
      </c>
      <c r="D1001" s="113" t="s">
        <v>332</v>
      </c>
      <c r="E1001" s="121">
        <v>0.216</v>
      </c>
      <c r="F1001" s="121"/>
      <c r="G1001" s="121">
        <v>0</v>
      </c>
      <c r="H1001" s="121"/>
      <c r="I1001" s="121">
        <v>0</v>
      </c>
      <c r="J1001" s="121"/>
      <c r="K1001" s="121">
        <f t="shared" si="148"/>
        <v>0.216</v>
      </c>
      <c r="L1001" s="121"/>
      <c r="M1001" s="121">
        <v>0</v>
      </c>
      <c r="N1001" s="102"/>
    </row>
    <row r="1002" spans="1:14" s="95" customFormat="1" ht="12" x14ac:dyDescent="0.2">
      <c r="A1002" s="112"/>
      <c r="B1002" s="115"/>
      <c r="C1002" s="112">
        <v>49450</v>
      </c>
      <c r="D1002" s="113" t="s">
        <v>189</v>
      </c>
      <c r="E1002" s="121">
        <v>1.7857000000000001E-2</v>
      </c>
      <c r="F1002" s="121"/>
      <c r="G1002" s="121">
        <v>2.5000000000000001E-2</v>
      </c>
      <c r="H1002" s="121"/>
      <c r="I1002" s="121">
        <v>0</v>
      </c>
      <c r="J1002" s="121"/>
      <c r="K1002" s="121">
        <f t="shared" si="148"/>
        <v>4.2857000000000006E-2</v>
      </c>
      <c r="L1002" s="121"/>
      <c r="M1002" s="121">
        <v>0</v>
      </c>
      <c r="N1002" s="102"/>
    </row>
    <row r="1003" spans="1:14" s="95" customFormat="1" ht="48" x14ac:dyDescent="0.2">
      <c r="A1003" s="112"/>
      <c r="B1003" s="115"/>
      <c r="C1003" s="112">
        <v>52041</v>
      </c>
      <c r="D1003" s="113" t="s">
        <v>477</v>
      </c>
      <c r="E1003" s="121">
        <v>0</v>
      </c>
      <c r="F1003" s="121"/>
      <c r="G1003" s="121">
        <v>0</v>
      </c>
      <c r="H1003" s="121"/>
      <c r="I1003" s="121">
        <v>1.2973389743589729E-3</v>
      </c>
      <c r="J1003" s="121"/>
      <c r="K1003" s="121">
        <f t="shared" si="148"/>
        <v>1.2973389743589729E-3</v>
      </c>
      <c r="L1003" s="121"/>
      <c r="M1003" s="121">
        <v>0</v>
      </c>
      <c r="N1003" s="102"/>
    </row>
    <row r="1004" spans="1:14" s="95" customFormat="1" ht="12" x14ac:dyDescent="0.2">
      <c r="A1004" s="112"/>
      <c r="B1004" s="115"/>
      <c r="C1004" s="112">
        <v>55051</v>
      </c>
      <c r="D1004" s="113" t="s">
        <v>193</v>
      </c>
      <c r="E1004" s="121">
        <v>0.02</v>
      </c>
      <c r="F1004" s="121"/>
      <c r="G1004" s="121">
        <v>5.7142857142857148E-2</v>
      </c>
      <c r="H1004" s="121"/>
      <c r="I1004" s="121">
        <v>5.7142999999999999E-2</v>
      </c>
      <c r="J1004" s="121"/>
      <c r="K1004" s="121">
        <f t="shared" si="148"/>
        <v>0.13428585714285715</v>
      </c>
      <c r="L1004" s="121"/>
      <c r="M1004" s="121">
        <v>0</v>
      </c>
      <c r="N1004" s="102"/>
    </row>
    <row r="1005" spans="1:14" s="95" customFormat="1" ht="12" x14ac:dyDescent="0.2">
      <c r="A1005" s="112"/>
      <c r="B1005" s="115"/>
      <c r="C1005" s="118" t="s">
        <v>114</v>
      </c>
      <c r="D1005" s="119"/>
      <c r="E1005" s="120">
        <f>SUM(E1006:E1011)</f>
        <v>0.75997916666666654</v>
      </c>
      <c r="F1005" s="120"/>
      <c r="G1005" s="120">
        <f>SUM(G1006:G1011)</f>
        <v>6.2500000000000014E-2</v>
      </c>
      <c r="H1005" s="120"/>
      <c r="I1005" s="120">
        <f>SUM(I1006:I1011)</f>
        <v>0.15</v>
      </c>
      <c r="J1005" s="120"/>
      <c r="K1005" s="120">
        <f t="shared" si="148"/>
        <v>0.97247916666666656</v>
      </c>
      <c r="L1005" s="120"/>
      <c r="M1005" s="120">
        <f>SUM(M1006:M1011)</f>
        <v>0.30841666666666667</v>
      </c>
      <c r="N1005" s="102"/>
    </row>
    <row r="1006" spans="1:14" s="95" customFormat="1" ht="36" x14ac:dyDescent="0.2">
      <c r="A1006" s="112"/>
      <c r="B1006" s="115"/>
      <c r="C1006" s="112">
        <v>37909</v>
      </c>
      <c r="D1006" s="113" t="s">
        <v>250</v>
      </c>
      <c r="E1006" s="121">
        <v>0</v>
      </c>
      <c r="F1006" s="121"/>
      <c r="G1006" s="121">
        <v>6.2500000000000014E-2</v>
      </c>
      <c r="H1006" s="121"/>
      <c r="I1006" s="121">
        <v>0</v>
      </c>
      <c r="J1006" s="121"/>
      <c r="K1006" s="121">
        <f t="shared" si="148"/>
        <v>6.2500000000000014E-2</v>
      </c>
      <c r="L1006" s="121"/>
      <c r="M1006" s="121">
        <v>6.2500000000000014E-2</v>
      </c>
      <c r="N1006" s="102"/>
    </row>
    <row r="1007" spans="1:14" s="95" customFormat="1" ht="24" x14ac:dyDescent="0.2">
      <c r="A1007" s="112"/>
      <c r="B1007" s="115"/>
      <c r="C1007" s="112">
        <v>37909</v>
      </c>
      <c r="D1007" s="113" t="s">
        <v>248</v>
      </c>
      <c r="E1007" s="121">
        <v>0.18286433333333327</v>
      </c>
      <c r="F1007" s="121"/>
      <c r="G1007" s="121">
        <v>0</v>
      </c>
      <c r="H1007" s="121"/>
      <c r="I1007" s="121">
        <v>0</v>
      </c>
      <c r="J1007" s="121"/>
      <c r="K1007" s="121">
        <f t="shared" si="148"/>
        <v>0.18286433333333327</v>
      </c>
      <c r="L1007" s="121"/>
      <c r="M1007" s="121">
        <v>0.18286433333333327</v>
      </c>
      <c r="N1007" s="102"/>
    </row>
    <row r="1008" spans="1:14" s="95" customFormat="1" ht="24" x14ac:dyDescent="0.2">
      <c r="A1008" s="112"/>
      <c r="B1008" s="115"/>
      <c r="C1008" s="112">
        <v>46920</v>
      </c>
      <c r="D1008" s="113" t="s">
        <v>249</v>
      </c>
      <c r="E1008" s="121">
        <v>6.3052333333333349E-2</v>
      </c>
      <c r="F1008" s="121"/>
      <c r="G1008" s="121">
        <v>0</v>
      </c>
      <c r="H1008" s="121"/>
      <c r="I1008" s="121">
        <v>0</v>
      </c>
      <c r="J1008" s="121"/>
      <c r="K1008" s="121">
        <f t="shared" si="148"/>
        <v>6.3052333333333349E-2</v>
      </c>
      <c r="L1008" s="121"/>
      <c r="M1008" s="121">
        <v>6.3052333333333349E-2</v>
      </c>
      <c r="N1008" s="102"/>
    </row>
    <row r="1009" spans="1:14" s="95" customFormat="1" ht="24" x14ac:dyDescent="0.2">
      <c r="A1009" s="112"/>
      <c r="B1009" s="115"/>
      <c r="C1009" s="112">
        <v>50396</v>
      </c>
      <c r="D1009" s="113" t="s">
        <v>343</v>
      </c>
      <c r="E1009" s="121">
        <v>0.5</v>
      </c>
      <c r="F1009" s="121"/>
      <c r="G1009" s="121">
        <v>0</v>
      </c>
      <c r="H1009" s="121"/>
      <c r="I1009" s="121">
        <v>0</v>
      </c>
      <c r="J1009" s="121"/>
      <c r="K1009" s="121">
        <f t="shared" si="148"/>
        <v>0.5</v>
      </c>
      <c r="L1009" s="121"/>
      <c r="M1009" s="121">
        <v>0</v>
      </c>
      <c r="N1009" s="102"/>
    </row>
    <row r="1010" spans="1:14" s="95" customFormat="1" ht="48" x14ac:dyDescent="0.2">
      <c r="A1010" s="112"/>
      <c r="B1010" s="115"/>
      <c r="C1010" s="112">
        <v>54391</v>
      </c>
      <c r="D1010" s="113" t="s">
        <v>493</v>
      </c>
      <c r="E1010" s="121">
        <v>0</v>
      </c>
      <c r="F1010" s="121"/>
      <c r="G1010" s="121">
        <v>0</v>
      </c>
      <c r="H1010" s="121"/>
      <c r="I1010" s="121">
        <v>0.15</v>
      </c>
      <c r="J1010" s="121"/>
      <c r="K1010" s="121">
        <f t="shared" si="148"/>
        <v>0.15</v>
      </c>
      <c r="L1010" s="121"/>
      <c r="M1010" s="121">
        <v>0</v>
      </c>
      <c r="N1010" s="102"/>
    </row>
    <row r="1011" spans="1:14" s="95" customFormat="1" ht="24" x14ac:dyDescent="0.2">
      <c r="A1011" s="112"/>
      <c r="B1011" s="115"/>
      <c r="C1011" s="112">
        <v>55364</v>
      </c>
      <c r="D1011" s="113" t="s">
        <v>282</v>
      </c>
      <c r="E1011" s="121">
        <v>1.40625E-2</v>
      </c>
      <c r="F1011" s="121"/>
      <c r="G1011" s="121">
        <v>0</v>
      </c>
      <c r="H1011" s="121"/>
      <c r="I1011" s="121">
        <v>0</v>
      </c>
      <c r="J1011" s="121"/>
      <c r="K1011" s="121">
        <f t="shared" ref="K1011:K1073" si="155">SUM(E1011:I1011)</f>
        <v>1.40625E-2</v>
      </c>
      <c r="L1011" s="121"/>
      <c r="M1011" s="121">
        <v>0</v>
      </c>
      <c r="N1011" s="102"/>
    </row>
    <row r="1012" spans="1:14" s="95" customFormat="1" ht="12" x14ac:dyDescent="0.2">
      <c r="A1012" s="112"/>
      <c r="B1012" s="115"/>
      <c r="C1012" s="118" t="s">
        <v>127</v>
      </c>
      <c r="D1012" s="119"/>
      <c r="E1012" s="120">
        <f>SUM(E1013:E1013)</f>
        <v>0</v>
      </c>
      <c r="F1012" s="120"/>
      <c r="G1012" s="120">
        <f>SUM(G1013:G1013)</f>
        <v>0</v>
      </c>
      <c r="H1012" s="120"/>
      <c r="I1012" s="120">
        <f>SUM(I1013:I1013)</f>
        <v>5.2631578947368446E-2</v>
      </c>
      <c r="J1012" s="120"/>
      <c r="K1012" s="120">
        <f t="shared" si="155"/>
        <v>5.2631578947368446E-2</v>
      </c>
      <c r="L1012" s="120"/>
      <c r="M1012" s="120">
        <f>SUM(M1013:M1013)</f>
        <v>5.2631578947368446E-2</v>
      </c>
      <c r="N1012" s="102"/>
    </row>
    <row r="1013" spans="1:14" s="95" customFormat="1" ht="36" x14ac:dyDescent="0.2">
      <c r="A1013" s="112"/>
      <c r="B1013" s="115"/>
      <c r="C1013" s="112">
        <v>54079</v>
      </c>
      <c r="D1013" s="113" t="s">
        <v>252</v>
      </c>
      <c r="E1013" s="121">
        <v>0</v>
      </c>
      <c r="F1013" s="121"/>
      <c r="G1013" s="121">
        <v>0</v>
      </c>
      <c r="H1013" s="121"/>
      <c r="I1013" s="121">
        <v>5.2631578947368446E-2</v>
      </c>
      <c r="J1013" s="121"/>
      <c r="K1013" s="121">
        <f t="shared" si="155"/>
        <v>5.2631578947368446E-2</v>
      </c>
      <c r="L1013" s="121"/>
      <c r="M1013" s="121">
        <v>5.2631578947368446E-2</v>
      </c>
      <c r="N1013" s="102"/>
    </row>
    <row r="1014" spans="1:14" s="95" customFormat="1" ht="12" x14ac:dyDescent="0.2">
      <c r="A1014" s="112"/>
      <c r="B1014" s="115"/>
      <c r="C1014" s="118" t="s">
        <v>115</v>
      </c>
      <c r="D1014" s="119"/>
      <c r="E1014" s="120">
        <f>SUM(E1015:E1017)</f>
        <v>0.16375000000000001</v>
      </c>
      <c r="F1014" s="120"/>
      <c r="G1014" s="120">
        <f>SUM(G1015:G1017)</f>
        <v>1.125E-2</v>
      </c>
      <c r="H1014" s="120"/>
      <c r="I1014" s="120">
        <f>SUM(I1015:I1017)</f>
        <v>0</v>
      </c>
      <c r="J1014" s="120"/>
      <c r="K1014" s="120">
        <f t="shared" si="155"/>
        <v>0.17500000000000002</v>
      </c>
      <c r="L1014" s="120"/>
      <c r="M1014" s="120">
        <f>SUM(M1015:M1017)</f>
        <v>0</v>
      </c>
      <c r="N1014" s="102"/>
    </row>
    <row r="1015" spans="1:14" s="95" customFormat="1" ht="24" x14ac:dyDescent="0.2">
      <c r="A1015" s="112"/>
      <c r="B1015" s="115"/>
      <c r="C1015" s="112">
        <v>55004</v>
      </c>
      <c r="D1015" s="113" t="s">
        <v>243</v>
      </c>
      <c r="E1015" s="121">
        <v>7.4999999999999997E-3</v>
      </c>
      <c r="F1015" s="121"/>
      <c r="G1015" s="121">
        <v>1.125E-2</v>
      </c>
      <c r="H1015" s="121"/>
      <c r="I1015" s="121">
        <v>0</v>
      </c>
      <c r="J1015" s="121"/>
      <c r="K1015" s="121">
        <f t="shared" si="155"/>
        <v>1.8749999999999999E-2</v>
      </c>
      <c r="L1015" s="121"/>
      <c r="M1015" s="121">
        <v>0</v>
      </c>
      <c r="N1015" s="102"/>
    </row>
    <row r="1016" spans="1:14" s="95" customFormat="1" ht="12" x14ac:dyDescent="0.2">
      <c r="A1016" s="112"/>
      <c r="B1016" s="115"/>
      <c r="C1016" s="112">
        <v>55322</v>
      </c>
      <c r="D1016" s="113" t="s">
        <v>190</v>
      </c>
      <c r="E1016" s="121">
        <v>0.1</v>
      </c>
      <c r="F1016" s="121"/>
      <c r="G1016" s="121">
        <v>0</v>
      </c>
      <c r="H1016" s="121"/>
      <c r="I1016" s="121">
        <v>0</v>
      </c>
      <c r="J1016" s="121"/>
      <c r="K1016" s="121">
        <f t="shared" si="155"/>
        <v>0.1</v>
      </c>
      <c r="L1016" s="121"/>
      <c r="M1016" s="121">
        <v>0</v>
      </c>
      <c r="N1016" s="102"/>
    </row>
    <row r="1017" spans="1:14" s="95" customFormat="1" ht="12" x14ac:dyDescent="0.2">
      <c r="A1017" s="112"/>
      <c r="B1017" s="115"/>
      <c r="C1017" s="112">
        <v>55353</v>
      </c>
      <c r="D1017" s="113" t="s">
        <v>191</v>
      </c>
      <c r="E1017" s="121">
        <v>5.6250000000000001E-2</v>
      </c>
      <c r="F1017" s="121"/>
      <c r="G1017" s="121">
        <v>0</v>
      </c>
      <c r="H1017" s="121"/>
      <c r="I1017" s="121">
        <v>0</v>
      </c>
      <c r="J1017" s="121"/>
      <c r="K1017" s="121">
        <f t="shared" si="155"/>
        <v>5.6250000000000001E-2</v>
      </c>
      <c r="L1017" s="121"/>
      <c r="M1017" s="121">
        <v>0</v>
      </c>
      <c r="N1017" s="102"/>
    </row>
    <row r="1018" spans="1:14" s="95" customFormat="1" ht="12" x14ac:dyDescent="0.2">
      <c r="A1018" s="112"/>
      <c r="B1018" s="115"/>
      <c r="C1018" s="118" t="s">
        <v>129</v>
      </c>
      <c r="D1018" s="119"/>
      <c r="E1018" s="120">
        <f>SUM(E1019)</f>
        <v>5.1282051282051308E-2</v>
      </c>
      <c r="F1018" s="120"/>
      <c r="G1018" s="120">
        <f t="shared" ref="G1018:M1018" si="156">SUM(G1019)</f>
        <v>1.2820512820512827E-2</v>
      </c>
      <c r="H1018" s="120"/>
      <c r="I1018" s="120">
        <f t="shared" si="156"/>
        <v>2.4000000000000011E-2</v>
      </c>
      <c r="J1018" s="120"/>
      <c r="K1018" s="120">
        <f t="shared" si="155"/>
        <v>8.8102564102564146E-2</v>
      </c>
      <c r="L1018" s="120"/>
      <c r="M1018" s="120">
        <f t="shared" si="156"/>
        <v>0</v>
      </c>
      <c r="N1018" s="102"/>
    </row>
    <row r="1019" spans="1:14" s="95" customFormat="1" ht="12" x14ac:dyDescent="0.2">
      <c r="A1019" s="112"/>
      <c r="B1019" s="115"/>
      <c r="C1019" s="112">
        <v>54055</v>
      </c>
      <c r="D1019" s="113" t="s">
        <v>151</v>
      </c>
      <c r="E1019" s="121">
        <v>5.1282051282051308E-2</v>
      </c>
      <c r="F1019" s="121"/>
      <c r="G1019" s="121">
        <v>1.2820512820512827E-2</v>
      </c>
      <c r="H1019" s="121"/>
      <c r="I1019" s="121">
        <v>2.4000000000000011E-2</v>
      </c>
      <c r="J1019" s="121"/>
      <c r="K1019" s="121">
        <f t="shared" si="155"/>
        <v>8.8102564102564146E-2</v>
      </c>
      <c r="L1019" s="121"/>
      <c r="M1019" s="121">
        <v>0</v>
      </c>
      <c r="N1019" s="102"/>
    </row>
    <row r="1020" spans="1:14" s="95" customFormat="1" ht="12" x14ac:dyDescent="0.2">
      <c r="A1020" s="112"/>
      <c r="B1020" s="115"/>
      <c r="C1020" s="118" t="s">
        <v>116</v>
      </c>
      <c r="D1020" s="119"/>
      <c r="E1020" s="120">
        <f>SUM(E1021:E1024)</f>
        <v>0.81136299999999995</v>
      </c>
      <c r="F1020" s="120"/>
      <c r="G1020" s="120">
        <f>SUM(G1021:G1024)</f>
        <v>0</v>
      </c>
      <c r="H1020" s="120"/>
      <c r="I1020" s="120">
        <f>SUM(I1021:I1024)</f>
        <v>0</v>
      </c>
      <c r="J1020" s="120"/>
      <c r="K1020" s="120">
        <f t="shared" si="155"/>
        <v>0.81136299999999995</v>
      </c>
      <c r="L1020" s="120"/>
      <c r="M1020" s="120">
        <f>SUM(M1021:M1024)</f>
        <v>0</v>
      </c>
      <c r="N1020" s="102"/>
    </row>
    <row r="1021" spans="1:14" s="95" customFormat="1" ht="24" x14ac:dyDescent="0.2">
      <c r="A1021" s="112"/>
      <c r="B1021" s="115"/>
      <c r="C1021" s="112">
        <v>51320</v>
      </c>
      <c r="D1021" s="113" t="s">
        <v>294</v>
      </c>
      <c r="E1021" s="121">
        <v>7.4999999999999997E-2</v>
      </c>
      <c r="F1021" s="121"/>
      <c r="G1021" s="121">
        <v>0</v>
      </c>
      <c r="H1021" s="121"/>
      <c r="I1021" s="121">
        <v>0</v>
      </c>
      <c r="J1021" s="121"/>
      <c r="K1021" s="121">
        <f t="shared" si="155"/>
        <v>7.4999999999999997E-2</v>
      </c>
      <c r="L1021" s="121"/>
      <c r="M1021" s="121">
        <v>0</v>
      </c>
      <c r="N1021" s="102"/>
    </row>
    <row r="1022" spans="1:14" s="95" customFormat="1" ht="24" x14ac:dyDescent="0.2">
      <c r="A1022" s="112"/>
      <c r="B1022" s="115"/>
      <c r="C1022" s="112">
        <v>52073</v>
      </c>
      <c r="D1022" s="113" t="s">
        <v>341</v>
      </c>
      <c r="E1022" s="121">
        <v>0.5</v>
      </c>
      <c r="F1022" s="121"/>
      <c r="G1022" s="121">
        <v>0</v>
      </c>
      <c r="H1022" s="121"/>
      <c r="I1022" s="121">
        <v>0</v>
      </c>
      <c r="J1022" s="121"/>
      <c r="K1022" s="121">
        <f t="shared" si="155"/>
        <v>0.5</v>
      </c>
      <c r="L1022" s="121"/>
      <c r="M1022" s="121">
        <v>0</v>
      </c>
      <c r="N1022" s="102"/>
    </row>
    <row r="1023" spans="1:14" s="95" customFormat="1" ht="24" x14ac:dyDescent="0.2">
      <c r="A1023" s="112"/>
      <c r="B1023" s="115"/>
      <c r="C1023" s="112">
        <v>54068</v>
      </c>
      <c r="D1023" s="113" t="s">
        <v>464</v>
      </c>
      <c r="E1023" s="121">
        <v>0.13636300000000001</v>
      </c>
      <c r="F1023" s="121"/>
      <c r="G1023" s="121">
        <v>0</v>
      </c>
      <c r="H1023" s="121"/>
      <c r="I1023" s="121">
        <v>0</v>
      </c>
      <c r="J1023" s="121"/>
      <c r="K1023" s="121">
        <f t="shared" si="155"/>
        <v>0.13636300000000001</v>
      </c>
      <c r="L1023" s="121"/>
      <c r="M1023" s="121">
        <v>0</v>
      </c>
      <c r="N1023" s="102"/>
    </row>
    <row r="1024" spans="1:14" s="95" customFormat="1" ht="24" x14ac:dyDescent="0.2">
      <c r="A1024" s="112"/>
      <c r="B1024" s="115"/>
      <c r="C1024" s="112">
        <v>55074</v>
      </c>
      <c r="D1024" s="113" t="s">
        <v>334</v>
      </c>
      <c r="E1024" s="121">
        <v>0.1</v>
      </c>
      <c r="F1024" s="121"/>
      <c r="G1024" s="121">
        <v>0</v>
      </c>
      <c r="H1024" s="121"/>
      <c r="I1024" s="121">
        <v>0</v>
      </c>
      <c r="J1024" s="121"/>
      <c r="K1024" s="121">
        <f t="shared" si="155"/>
        <v>0.1</v>
      </c>
      <c r="L1024" s="121"/>
      <c r="M1024" s="121">
        <v>0</v>
      </c>
      <c r="N1024" s="102"/>
    </row>
    <row r="1025" spans="1:14" s="95" customFormat="1" ht="12" x14ac:dyDescent="0.2">
      <c r="A1025" s="112"/>
      <c r="B1025" s="115"/>
      <c r="C1025" s="118" t="s">
        <v>125</v>
      </c>
      <c r="D1025" s="119"/>
      <c r="E1025" s="120">
        <f>SUM(E1026:E1027)</f>
        <v>1.1499999999999999</v>
      </c>
      <c r="F1025" s="120"/>
      <c r="G1025" s="120">
        <f>SUM(G1026:G1027)</f>
        <v>0</v>
      </c>
      <c r="H1025" s="120"/>
      <c r="I1025" s="120">
        <f>SUM(I1026:I1027)</f>
        <v>0</v>
      </c>
      <c r="J1025" s="120"/>
      <c r="K1025" s="120">
        <f t="shared" si="155"/>
        <v>1.1499999999999999</v>
      </c>
      <c r="L1025" s="120"/>
      <c r="M1025" s="120">
        <f>SUM(M1026:M1027)</f>
        <v>0</v>
      </c>
      <c r="N1025" s="102"/>
    </row>
    <row r="1026" spans="1:14" s="95" customFormat="1" ht="24" x14ac:dyDescent="0.2">
      <c r="A1026" s="112"/>
      <c r="B1026" s="115"/>
      <c r="C1026" s="112">
        <v>52184</v>
      </c>
      <c r="D1026" s="113" t="s">
        <v>345</v>
      </c>
      <c r="E1026" s="121">
        <v>0.8</v>
      </c>
      <c r="F1026" s="121"/>
      <c r="G1026" s="121">
        <v>0</v>
      </c>
      <c r="H1026" s="121"/>
      <c r="I1026" s="121">
        <v>0</v>
      </c>
      <c r="J1026" s="121"/>
      <c r="K1026" s="121">
        <f t="shared" si="155"/>
        <v>0.8</v>
      </c>
      <c r="L1026" s="121"/>
      <c r="M1026" s="121">
        <v>0</v>
      </c>
      <c r="N1026" s="102"/>
    </row>
    <row r="1027" spans="1:14" s="95" customFormat="1" ht="24" x14ac:dyDescent="0.2">
      <c r="A1027" s="112"/>
      <c r="B1027" s="115"/>
      <c r="C1027" s="112">
        <v>53182</v>
      </c>
      <c r="D1027" s="113" t="s">
        <v>338</v>
      </c>
      <c r="E1027" s="121">
        <v>0.35</v>
      </c>
      <c r="F1027" s="121"/>
      <c r="G1027" s="121">
        <v>0</v>
      </c>
      <c r="H1027" s="121"/>
      <c r="I1027" s="121">
        <v>0</v>
      </c>
      <c r="J1027" s="121"/>
      <c r="K1027" s="121">
        <f t="shared" si="155"/>
        <v>0.35</v>
      </c>
      <c r="L1027" s="121"/>
      <c r="M1027" s="121">
        <v>0</v>
      </c>
      <c r="N1027" s="102"/>
    </row>
    <row r="1028" spans="1:14" s="95" customFormat="1" ht="12" x14ac:dyDescent="0.2">
      <c r="A1028" s="112"/>
      <c r="B1028" s="115"/>
      <c r="C1028" s="118" t="s">
        <v>126</v>
      </c>
      <c r="D1028" s="119"/>
      <c r="E1028" s="120">
        <f>SUM(E1029:E1033)</f>
        <v>0.16</v>
      </c>
      <c r="F1028" s="120"/>
      <c r="G1028" s="120">
        <f>SUM(G1029:G1033)</f>
        <v>5.1282051282051308E-2</v>
      </c>
      <c r="H1028" s="120"/>
      <c r="I1028" s="120">
        <f>SUM(I1029:I1033)</f>
        <v>7.6923076923076955E-2</v>
      </c>
      <c r="J1028" s="120"/>
      <c r="K1028" s="120">
        <f t="shared" si="155"/>
        <v>0.28820512820512822</v>
      </c>
      <c r="L1028" s="120"/>
      <c r="M1028" s="120">
        <f>SUM(M1029:M1033)</f>
        <v>0</v>
      </c>
      <c r="N1028" s="102"/>
    </row>
    <row r="1029" spans="1:14" s="95" customFormat="1" ht="24" x14ac:dyDescent="0.2">
      <c r="A1029" s="112"/>
      <c r="B1029" s="115"/>
      <c r="C1029" s="112">
        <v>54071</v>
      </c>
      <c r="D1029" s="113" t="s">
        <v>335</v>
      </c>
      <c r="E1029" s="121">
        <v>3.5000000000000003E-2</v>
      </c>
      <c r="F1029" s="121"/>
      <c r="G1029" s="121">
        <v>0</v>
      </c>
      <c r="H1029" s="121"/>
      <c r="I1029" s="121">
        <v>0</v>
      </c>
      <c r="J1029" s="121"/>
      <c r="K1029" s="121">
        <f t="shared" si="155"/>
        <v>3.5000000000000003E-2</v>
      </c>
      <c r="L1029" s="121"/>
      <c r="M1029" s="121">
        <v>0</v>
      </c>
      <c r="N1029" s="102"/>
    </row>
    <row r="1030" spans="1:14" s="95" customFormat="1" ht="24" x14ac:dyDescent="0.2">
      <c r="A1030" s="112"/>
      <c r="B1030" s="115"/>
      <c r="C1030" s="112">
        <v>54212</v>
      </c>
      <c r="D1030" s="113" t="s">
        <v>292</v>
      </c>
      <c r="E1030" s="121">
        <v>0.125</v>
      </c>
      <c r="F1030" s="121"/>
      <c r="G1030" s="121">
        <v>0</v>
      </c>
      <c r="H1030" s="121"/>
      <c r="I1030" s="121">
        <v>0</v>
      </c>
      <c r="J1030" s="121"/>
      <c r="K1030" s="121">
        <f t="shared" si="155"/>
        <v>0.125</v>
      </c>
      <c r="L1030" s="121"/>
      <c r="M1030" s="121">
        <v>0</v>
      </c>
      <c r="N1030" s="102"/>
    </row>
    <row r="1031" spans="1:14" s="95" customFormat="1" ht="36" x14ac:dyDescent="0.2">
      <c r="A1031" s="112"/>
      <c r="B1031" s="115"/>
      <c r="C1031" s="112">
        <v>55064</v>
      </c>
      <c r="D1031" s="113" t="s">
        <v>480</v>
      </c>
      <c r="E1031" s="121">
        <v>0</v>
      </c>
      <c r="F1031" s="121"/>
      <c r="G1031" s="121">
        <v>5.1282051282051308E-2</v>
      </c>
      <c r="H1031" s="121"/>
      <c r="I1031" s="121">
        <v>0</v>
      </c>
      <c r="J1031" s="121"/>
      <c r="K1031" s="121">
        <f t="shared" si="155"/>
        <v>5.1282051282051308E-2</v>
      </c>
      <c r="L1031" s="121"/>
      <c r="M1031" s="121">
        <v>0</v>
      </c>
      <c r="N1031" s="102"/>
    </row>
    <row r="1032" spans="1:14" s="95" customFormat="1" ht="36" x14ac:dyDescent="0.2">
      <c r="A1032" s="112"/>
      <c r="B1032" s="115"/>
      <c r="C1032" s="112">
        <v>55064</v>
      </c>
      <c r="D1032" s="113" t="s">
        <v>484</v>
      </c>
      <c r="E1032" s="121">
        <v>0</v>
      </c>
      <c r="F1032" s="121"/>
      <c r="G1032" s="121">
        <v>0</v>
      </c>
      <c r="H1032" s="121"/>
      <c r="I1032" s="121">
        <v>5.1282051282051308E-2</v>
      </c>
      <c r="J1032" s="121"/>
      <c r="K1032" s="121">
        <f t="shared" si="155"/>
        <v>5.1282051282051308E-2</v>
      </c>
      <c r="L1032" s="121"/>
      <c r="M1032" s="121">
        <v>0</v>
      </c>
      <c r="N1032" s="102"/>
    </row>
    <row r="1033" spans="1:14" s="95" customFormat="1" ht="36" x14ac:dyDescent="0.2">
      <c r="A1033" s="112"/>
      <c r="B1033" s="115"/>
      <c r="C1033" s="112">
        <v>55064</v>
      </c>
      <c r="D1033" s="113" t="s">
        <v>482</v>
      </c>
      <c r="E1033" s="121">
        <v>0</v>
      </c>
      <c r="F1033" s="121"/>
      <c r="G1033" s="121">
        <v>0</v>
      </c>
      <c r="H1033" s="121"/>
      <c r="I1033" s="121">
        <v>2.564102564102564E-2</v>
      </c>
      <c r="J1033" s="121"/>
      <c r="K1033" s="121">
        <f t="shared" si="155"/>
        <v>2.564102564102564E-2</v>
      </c>
      <c r="L1033" s="121"/>
      <c r="M1033" s="121">
        <v>0</v>
      </c>
      <c r="N1033" s="102"/>
    </row>
    <row r="1034" spans="1:14" s="95" customFormat="1" ht="12" x14ac:dyDescent="0.2">
      <c r="A1034" s="114" t="s">
        <v>123</v>
      </c>
      <c r="B1034" s="118"/>
      <c r="C1034" s="118"/>
      <c r="D1034" s="119"/>
      <c r="E1034" s="120">
        <f>E1035+E1088+E1124+E1179+E1208+E1252</f>
        <v>44.848910281376511</v>
      </c>
      <c r="F1034" s="120"/>
      <c r="G1034" s="120">
        <f>G1035+G1088+G1124+G1179+G1208+G1252</f>
        <v>3.6693813846153853</v>
      </c>
      <c r="H1034" s="120"/>
      <c r="I1034" s="120">
        <f>I1035+I1088+I1124+I1179+I1208+I1252</f>
        <v>36.734496969068829</v>
      </c>
      <c r="J1034" s="120"/>
      <c r="K1034" s="120">
        <f t="shared" si="155"/>
        <v>85.252788635060725</v>
      </c>
      <c r="L1034" s="120"/>
      <c r="M1034" s="120">
        <f>M1035+M1088+M1124+M1179+M1208+M1252</f>
        <v>20.774038473684215</v>
      </c>
      <c r="N1034" s="102"/>
    </row>
    <row r="1035" spans="1:14" s="95" customFormat="1" ht="12" x14ac:dyDescent="0.2">
      <c r="A1035" s="114"/>
      <c r="B1035" s="118" t="s">
        <v>29</v>
      </c>
      <c r="C1035" s="118"/>
      <c r="D1035" s="119"/>
      <c r="E1035" s="120">
        <f>E1036+E1045+E1047+E1052+E1063+E1068+E1072+E1074+E1077+E1082</f>
        <v>10.249052086369771</v>
      </c>
      <c r="F1035" s="120"/>
      <c r="G1035" s="120">
        <f t="shared" ref="G1035:M1035" si="157">G1036+G1045+G1047+G1052+G1063+G1068+G1072+G1074+G1077+G1082</f>
        <v>0.72035256410256421</v>
      </c>
      <c r="H1035" s="120"/>
      <c r="I1035" s="120">
        <f t="shared" si="157"/>
        <v>3.439401994844804</v>
      </c>
      <c r="J1035" s="120"/>
      <c r="K1035" s="120">
        <f t="shared" si="155"/>
        <v>14.408806645317139</v>
      </c>
      <c r="L1035" s="120"/>
      <c r="M1035" s="120">
        <f t="shared" si="157"/>
        <v>5.2565982456140352</v>
      </c>
      <c r="N1035" s="102"/>
    </row>
    <row r="1036" spans="1:14" s="95" customFormat="1" ht="12" x14ac:dyDescent="0.2">
      <c r="A1036" s="114"/>
      <c r="B1036" s="118"/>
      <c r="C1036" s="118" t="s">
        <v>137</v>
      </c>
      <c r="D1036" s="119"/>
      <c r="E1036" s="120">
        <f>SUM(E1037:E1044)</f>
        <v>2.1441669999999999</v>
      </c>
      <c r="F1036" s="120"/>
      <c r="G1036" s="120">
        <f t="shared" ref="G1036:I1036" si="158">SUM(G1037:G1044)</f>
        <v>0.1575</v>
      </c>
      <c r="H1036" s="120"/>
      <c r="I1036" s="120">
        <f t="shared" si="158"/>
        <v>0.32900000000000001</v>
      </c>
      <c r="J1036" s="120"/>
      <c r="K1036" s="120">
        <f t="shared" si="155"/>
        <v>2.6306670000000003</v>
      </c>
      <c r="L1036" s="120"/>
      <c r="M1036" s="120">
        <f>SUM(M1037:M1044)</f>
        <v>0.29000000000000004</v>
      </c>
      <c r="N1036" s="102"/>
    </row>
    <row r="1037" spans="1:14" s="95" customFormat="1" ht="24" customHeight="1" x14ac:dyDescent="0.2">
      <c r="A1037" s="112"/>
      <c r="B1037" s="115"/>
      <c r="C1037" s="112">
        <v>34418</v>
      </c>
      <c r="D1037" s="113" t="s">
        <v>496</v>
      </c>
      <c r="E1037" s="121">
        <v>1</v>
      </c>
      <c r="F1037" s="121"/>
      <c r="G1037" s="121">
        <v>0</v>
      </c>
      <c r="H1037" s="121"/>
      <c r="I1037" s="121">
        <v>0</v>
      </c>
      <c r="J1037" s="121"/>
      <c r="K1037" s="121">
        <f t="shared" si="155"/>
        <v>1</v>
      </c>
      <c r="L1037" s="121"/>
      <c r="M1037" s="121">
        <v>0</v>
      </c>
      <c r="N1037" s="102"/>
    </row>
    <row r="1038" spans="1:14" s="95" customFormat="1" ht="24" x14ac:dyDescent="0.2">
      <c r="A1038" s="112"/>
      <c r="B1038" s="115"/>
      <c r="C1038" s="112">
        <v>51322</v>
      </c>
      <c r="D1038" s="113" t="s">
        <v>346</v>
      </c>
      <c r="E1038" s="121">
        <v>0.7</v>
      </c>
      <c r="F1038" s="121"/>
      <c r="G1038" s="121">
        <v>0</v>
      </c>
      <c r="H1038" s="121"/>
      <c r="I1038" s="121">
        <v>0</v>
      </c>
      <c r="J1038" s="121"/>
      <c r="K1038" s="121">
        <f t="shared" si="155"/>
        <v>0.7</v>
      </c>
      <c r="L1038" s="121"/>
      <c r="M1038" s="121">
        <v>0</v>
      </c>
      <c r="N1038" s="102"/>
    </row>
    <row r="1039" spans="1:14" s="95" customFormat="1" ht="24" x14ac:dyDescent="0.2">
      <c r="A1039" s="112"/>
      <c r="B1039" s="115"/>
      <c r="C1039" s="112">
        <v>53237</v>
      </c>
      <c r="D1039" s="113" t="s">
        <v>452</v>
      </c>
      <c r="E1039" s="121">
        <v>0</v>
      </c>
      <c r="F1039" s="121"/>
      <c r="G1039" s="121">
        <v>0</v>
      </c>
      <c r="H1039" s="121"/>
      <c r="I1039" s="121">
        <v>0.2</v>
      </c>
      <c r="J1039" s="121"/>
      <c r="K1039" s="121">
        <f t="shared" si="155"/>
        <v>0.2</v>
      </c>
      <c r="L1039" s="121"/>
      <c r="M1039" s="121">
        <v>0</v>
      </c>
      <c r="N1039" s="102"/>
    </row>
    <row r="1040" spans="1:14" s="95" customFormat="1" ht="24" x14ac:dyDescent="0.2">
      <c r="A1040" s="112"/>
      <c r="B1040" s="115"/>
      <c r="C1040" s="112">
        <v>53263</v>
      </c>
      <c r="D1040" s="113" t="s">
        <v>247</v>
      </c>
      <c r="E1040" s="121">
        <v>0</v>
      </c>
      <c r="F1040" s="121"/>
      <c r="G1040" s="121">
        <v>0</v>
      </c>
      <c r="H1040" s="121"/>
      <c r="I1040" s="121">
        <v>2.5000000000000001E-2</v>
      </c>
      <c r="J1040" s="121"/>
      <c r="K1040" s="121">
        <f t="shared" si="155"/>
        <v>2.5000000000000001E-2</v>
      </c>
      <c r="L1040" s="121"/>
      <c r="M1040" s="121">
        <v>0</v>
      </c>
      <c r="N1040" s="102"/>
    </row>
    <row r="1041" spans="1:14" s="95" customFormat="1" ht="24" x14ac:dyDescent="0.2">
      <c r="A1041" s="112"/>
      <c r="B1041" s="115"/>
      <c r="C1041" s="112">
        <v>54197</v>
      </c>
      <c r="D1041" s="113" t="s">
        <v>347</v>
      </c>
      <c r="E1041" s="121">
        <v>0.2</v>
      </c>
      <c r="F1041" s="121"/>
      <c r="G1041" s="121">
        <v>0</v>
      </c>
      <c r="H1041" s="121"/>
      <c r="I1041" s="121">
        <v>0</v>
      </c>
      <c r="J1041" s="121"/>
      <c r="K1041" s="121">
        <f t="shared" si="155"/>
        <v>0.2</v>
      </c>
      <c r="L1041" s="121"/>
      <c r="M1041" s="121">
        <v>0.2</v>
      </c>
      <c r="N1041" s="102"/>
    </row>
    <row r="1042" spans="1:14" s="95" customFormat="1" ht="12" x14ac:dyDescent="0.2">
      <c r="A1042" s="112"/>
      <c r="B1042" s="115"/>
      <c r="C1042" s="112">
        <v>55056</v>
      </c>
      <c r="D1042" s="113" t="s">
        <v>462</v>
      </c>
      <c r="E1042" s="121">
        <v>6.6667000000000004E-2</v>
      </c>
      <c r="F1042" s="121"/>
      <c r="G1042" s="121">
        <v>0</v>
      </c>
      <c r="H1042" s="121"/>
      <c r="I1042" s="121">
        <v>0</v>
      </c>
      <c r="J1042" s="121"/>
      <c r="K1042" s="121">
        <f t="shared" si="155"/>
        <v>6.6667000000000004E-2</v>
      </c>
      <c r="L1042" s="121"/>
      <c r="M1042" s="121">
        <v>0</v>
      </c>
      <c r="N1042" s="102"/>
    </row>
    <row r="1043" spans="1:14" s="95" customFormat="1" ht="24" x14ac:dyDescent="0.2">
      <c r="A1043" s="112"/>
      <c r="B1043" s="115"/>
      <c r="C1043" s="112">
        <v>55113</v>
      </c>
      <c r="D1043" s="113" t="s">
        <v>279</v>
      </c>
      <c r="E1043" s="121">
        <v>0.09</v>
      </c>
      <c r="F1043" s="121"/>
      <c r="G1043" s="121">
        <v>0.1575</v>
      </c>
      <c r="H1043" s="121"/>
      <c r="I1043" s="121">
        <v>0.104</v>
      </c>
      <c r="J1043" s="121"/>
      <c r="K1043" s="121">
        <f t="shared" si="155"/>
        <v>0.35149999999999998</v>
      </c>
      <c r="L1043" s="121"/>
      <c r="M1043" s="121">
        <v>0.09</v>
      </c>
      <c r="N1043" s="102"/>
    </row>
    <row r="1044" spans="1:14" s="95" customFormat="1" ht="36" x14ac:dyDescent="0.2">
      <c r="A1044" s="112"/>
      <c r="B1044" s="115"/>
      <c r="C1044" s="112">
        <v>55240</v>
      </c>
      <c r="D1044" s="113" t="s">
        <v>348</v>
      </c>
      <c r="E1044" s="121">
        <v>8.7499999999999994E-2</v>
      </c>
      <c r="F1044" s="121"/>
      <c r="G1044" s="121">
        <v>0</v>
      </c>
      <c r="H1044" s="121"/>
      <c r="I1044" s="121">
        <v>0</v>
      </c>
      <c r="J1044" s="121"/>
      <c r="K1044" s="121">
        <f t="shared" si="155"/>
        <v>8.7499999999999994E-2</v>
      </c>
      <c r="L1044" s="121"/>
      <c r="M1044" s="121">
        <v>0</v>
      </c>
      <c r="N1044" s="102"/>
    </row>
    <row r="1045" spans="1:14" s="95" customFormat="1" ht="12" x14ac:dyDescent="0.2">
      <c r="A1045" s="112"/>
      <c r="B1045" s="115"/>
      <c r="C1045" s="118" t="s">
        <v>112</v>
      </c>
      <c r="D1045" s="119"/>
      <c r="E1045" s="120">
        <f>SUM(E1046:E1046)</f>
        <v>0.5</v>
      </c>
      <c r="F1045" s="120"/>
      <c r="G1045" s="120">
        <f>SUM(G1046:G1046)</f>
        <v>0</v>
      </c>
      <c r="H1045" s="120"/>
      <c r="I1045" s="120">
        <f>SUM(I1046:I1046)</f>
        <v>0</v>
      </c>
      <c r="J1045" s="120"/>
      <c r="K1045" s="120">
        <f t="shared" si="155"/>
        <v>0.5</v>
      </c>
      <c r="L1045" s="120"/>
      <c r="M1045" s="120">
        <f>SUM(M1046:M1046)</f>
        <v>0</v>
      </c>
      <c r="N1045" s="102"/>
    </row>
    <row r="1046" spans="1:14" s="95" customFormat="1" ht="24" x14ac:dyDescent="0.2">
      <c r="A1046" s="112"/>
      <c r="B1046" s="115"/>
      <c r="C1046" s="112">
        <v>42466</v>
      </c>
      <c r="D1046" s="113" t="s">
        <v>349</v>
      </c>
      <c r="E1046" s="121">
        <v>0.5</v>
      </c>
      <c r="F1046" s="121"/>
      <c r="G1046" s="121">
        <v>0</v>
      </c>
      <c r="H1046" s="121"/>
      <c r="I1046" s="121">
        <v>0</v>
      </c>
      <c r="J1046" s="121"/>
      <c r="K1046" s="121">
        <f t="shared" si="155"/>
        <v>0.5</v>
      </c>
      <c r="L1046" s="121"/>
      <c r="M1046" s="121">
        <v>0</v>
      </c>
      <c r="N1046" s="102"/>
    </row>
    <row r="1047" spans="1:14" s="95" customFormat="1" ht="12" x14ac:dyDescent="0.2">
      <c r="A1047" s="114"/>
      <c r="B1047" s="118"/>
      <c r="C1047" s="118" t="s">
        <v>113</v>
      </c>
      <c r="D1047" s="119"/>
      <c r="E1047" s="120">
        <f>SUM(E1048:E1051)</f>
        <v>0.22020600000000001</v>
      </c>
      <c r="F1047" s="120"/>
      <c r="G1047" s="120">
        <f>SUM(G1048:G1051)</f>
        <v>0</v>
      </c>
      <c r="H1047" s="120"/>
      <c r="I1047" s="120">
        <f>SUM(I1048:I1051)</f>
        <v>1.0012973389743589</v>
      </c>
      <c r="J1047" s="120"/>
      <c r="K1047" s="120">
        <f>SUM(E1047:I1047)</f>
        <v>1.221503338974359</v>
      </c>
      <c r="L1047" s="120"/>
      <c r="M1047" s="120">
        <f>SUM(M1048:M1051)</f>
        <v>0</v>
      </c>
      <c r="N1047" s="102"/>
    </row>
    <row r="1048" spans="1:14" s="95" customFormat="1" ht="24" x14ac:dyDescent="0.2">
      <c r="A1048" s="112"/>
      <c r="B1048" s="115"/>
      <c r="C1048" s="112">
        <v>46470</v>
      </c>
      <c r="D1048" s="113" t="s">
        <v>471</v>
      </c>
      <c r="E1048" s="121">
        <v>0.19253100000000001</v>
      </c>
      <c r="F1048" s="121"/>
      <c r="G1048" s="121">
        <v>0</v>
      </c>
      <c r="H1048" s="121"/>
      <c r="I1048" s="121">
        <v>0</v>
      </c>
      <c r="J1048" s="121"/>
      <c r="K1048" s="121">
        <f t="shared" si="155"/>
        <v>0.19253100000000001</v>
      </c>
      <c r="L1048" s="121"/>
      <c r="M1048" s="121">
        <v>0</v>
      </c>
      <c r="N1048" s="102"/>
    </row>
    <row r="1049" spans="1:14" s="95" customFormat="1" ht="48" x14ac:dyDescent="0.2">
      <c r="A1049" s="112"/>
      <c r="B1049" s="115"/>
      <c r="C1049" s="112">
        <v>52041</v>
      </c>
      <c r="D1049" s="113" t="s">
        <v>477</v>
      </c>
      <c r="E1049" s="121">
        <v>0</v>
      </c>
      <c r="F1049" s="121"/>
      <c r="G1049" s="121">
        <v>0</v>
      </c>
      <c r="H1049" s="121"/>
      <c r="I1049" s="121">
        <v>1.2973389743589729E-3</v>
      </c>
      <c r="J1049" s="121"/>
      <c r="K1049" s="121">
        <f t="shared" si="155"/>
        <v>1.2973389743589729E-3</v>
      </c>
      <c r="L1049" s="121"/>
      <c r="M1049" s="121">
        <v>0</v>
      </c>
      <c r="N1049" s="102"/>
    </row>
    <row r="1050" spans="1:14" s="95" customFormat="1" ht="24" x14ac:dyDescent="0.2">
      <c r="A1050" s="112"/>
      <c r="B1050" s="115"/>
      <c r="C1050" s="112">
        <v>54108</v>
      </c>
      <c r="D1050" s="113" t="s">
        <v>350</v>
      </c>
      <c r="E1050" s="121">
        <v>0</v>
      </c>
      <c r="F1050" s="121"/>
      <c r="G1050" s="121">
        <v>0</v>
      </c>
      <c r="H1050" s="121"/>
      <c r="I1050" s="121">
        <v>1</v>
      </c>
      <c r="J1050" s="121"/>
      <c r="K1050" s="121">
        <f t="shared" si="155"/>
        <v>1</v>
      </c>
      <c r="L1050" s="121"/>
      <c r="M1050" s="121">
        <v>0</v>
      </c>
      <c r="N1050" s="102"/>
    </row>
    <row r="1051" spans="1:14" s="95" customFormat="1" ht="24" x14ac:dyDescent="0.2">
      <c r="A1051" s="112"/>
      <c r="B1051" s="115"/>
      <c r="C1051" s="112">
        <v>55208</v>
      </c>
      <c r="D1051" s="113" t="s">
        <v>456</v>
      </c>
      <c r="E1051" s="121">
        <v>2.7675000000000002E-2</v>
      </c>
      <c r="F1051" s="121"/>
      <c r="G1051" s="121">
        <v>0</v>
      </c>
      <c r="H1051" s="121"/>
      <c r="I1051" s="121">
        <v>0</v>
      </c>
      <c r="J1051" s="121"/>
      <c r="K1051" s="121">
        <f t="shared" si="155"/>
        <v>2.7675000000000002E-2</v>
      </c>
      <c r="L1051" s="121"/>
      <c r="M1051" s="121">
        <v>0</v>
      </c>
      <c r="N1051" s="102"/>
    </row>
    <row r="1052" spans="1:14" s="95" customFormat="1" ht="12" x14ac:dyDescent="0.2">
      <c r="A1052" s="114"/>
      <c r="B1052" s="118"/>
      <c r="C1052" s="118" t="s">
        <v>114</v>
      </c>
      <c r="D1052" s="119"/>
      <c r="E1052" s="120">
        <f>SUM(E1053:E1062)</f>
        <v>1.9898640350877195</v>
      </c>
      <c r="F1052" s="120"/>
      <c r="G1052" s="120">
        <f>SUM(G1053:G1062)</f>
        <v>6.2500000000000014E-2</v>
      </c>
      <c r="H1052" s="120"/>
      <c r="I1052" s="120">
        <f>SUM(I1053:I1062)</f>
        <v>0.60555000000000003</v>
      </c>
      <c r="J1052" s="120"/>
      <c r="K1052" s="120">
        <f t="shared" si="155"/>
        <v>2.6579140350877197</v>
      </c>
      <c r="L1052" s="120"/>
      <c r="M1052" s="120">
        <f>SUM(M1053:M1062)</f>
        <v>1.7639666666666667</v>
      </c>
      <c r="N1052" s="102"/>
    </row>
    <row r="1053" spans="1:14" s="95" customFormat="1" ht="36" x14ac:dyDescent="0.2">
      <c r="A1053" s="112"/>
      <c r="B1053" s="115"/>
      <c r="C1053" s="112">
        <v>37909</v>
      </c>
      <c r="D1053" s="113" t="s">
        <v>250</v>
      </c>
      <c r="E1053" s="121">
        <v>0</v>
      </c>
      <c r="F1053" s="121"/>
      <c r="G1053" s="121">
        <v>6.2500000000000014E-2</v>
      </c>
      <c r="H1053" s="121"/>
      <c r="I1053" s="121">
        <v>0</v>
      </c>
      <c r="J1053" s="121"/>
      <c r="K1053" s="121">
        <f t="shared" si="155"/>
        <v>6.2500000000000014E-2</v>
      </c>
      <c r="L1053" s="121"/>
      <c r="M1053" s="121">
        <v>6.2500000000000014E-2</v>
      </c>
      <c r="N1053" s="102"/>
    </row>
    <row r="1054" spans="1:14" s="95" customFormat="1" ht="24" x14ac:dyDescent="0.2">
      <c r="A1054" s="112"/>
      <c r="B1054" s="115"/>
      <c r="C1054" s="112">
        <v>37909</v>
      </c>
      <c r="D1054" s="113" t="s">
        <v>248</v>
      </c>
      <c r="E1054" s="121">
        <v>0.18286433333333327</v>
      </c>
      <c r="F1054" s="121"/>
      <c r="G1054" s="121">
        <v>0</v>
      </c>
      <c r="H1054" s="121"/>
      <c r="I1054" s="121">
        <v>0</v>
      </c>
      <c r="J1054" s="121"/>
      <c r="K1054" s="121">
        <f t="shared" si="155"/>
        <v>0.18286433333333327</v>
      </c>
      <c r="L1054" s="121"/>
      <c r="M1054" s="121">
        <v>0.18286433333333327</v>
      </c>
      <c r="N1054" s="102"/>
    </row>
    <row r="1055" spans="1:14" s="95" customFormat="1" ht="36" x14ac:dyDescent="0.2">
      <c r="A1055" s="112"/>
      <c r="B1055" s="115"/>
      <c r="C1055" s="112">
        <v>44934</v>
      </c>
      <c r="D1055" s="113" t="s">
        <v>487</v>
      </c>
      <c r="E1055" s="121">
        <v>0.02</v>
      </c>
      <c r="F1055" s="121"/>
      <c r="G1055" s="121">
        <v>0</v>
      </c>
      <c r="H1055" s="121"/>
      <c r="I1055" s="121">
        <v>0</v>
      </c>
      <c r="J1055" s="121"/>
      <c r="K1055" s="121">
        <f t="shared" si="155"/>
        <v>0.02</v>
      </c>
      <c r="L1055" s="121"/>
      <c r="M1055" s="121">
        <v>0</v>
      </c>
      <c r="N1055" s="102"/>
    </row>
    <row r="1056" spans="1:14" s="95" customFormat="1" ht="36" x14ac:dyDescent="0.2">
      <c r="A1056" s="112"/>
      <c r="B1056" s="115"/>
      <c r="C1056" s="112">
        <v>44934</v>
      </c>
      <c r="D1056" s="113" t="s">
        <v>485</v>
      </c>
      <c r="E1056" s="121">
        <v>7.0000000000000007E-2</v>
      </c>
      <c r="F1056" s="121"/>
      <c r="G1056" s="121">
        <v>0</v>
      </c>
      <c r="H1056" s="121"/>
      <c r="I1056" s="121">
        <v>0</v>
      </c>
      <c r="J1056" s="121"/>
      <c r="K1056" s="121">
        <f t="shared" si="155"/>
        <v>7.0000000000000007E-2</v>
      </c>
      <c r="L1056" s="121"/>
      <c r="M1056" s="121">
        <v>0</v>
      </c>
      <c r="N1056" s="102"/>
    </row>
    <row r="1057" spans="1:14" s="95" customFormat="1" ht="24" x14ac:dyDescent="0.2">
      <c r="A1057" s="112"/>
      <c r="B1057" s="115"/>
      <c r="C1057" s="112">
        <v>44934</v>
      </c>
      <c r="D1057" s="113" t="s">
        <v>351</v>
      </c>
      <c r="E1057" s="121">
        <v>0</v>
      </c>
      <c r="F1057" s="121"/>
      <c r="G1057" s="121">
        <v>0</v>
      </c>
      <c r="H1057" s="121"/>
      <c r="I1057" s="121">
        <v>0.05</v>
      </c>
      <c r="J1057" s="121"/>
      <c r="K1057" s="121">
        <f t="shared" si="155"/>
        <v>0.05</v>
      </c>
      <c r="L1057" s="121"/>
      <c r="M1057" s="121">
        <v>0</v>
      </c>
      <c r="N1057" s="102"/>
    </row>
    <row r="1058" spans="1:14" s="95" customFormat="1" ht="24" x14ac:dyDescent="0.2">
      <c r="A1058" s="112"/>
      <c r="B1058" s="115"/>
      <c r="C1058" s="112">
        <v>46920</v>
      </c>
      <c r="D1058" s="113" t="s">
        <v>383</v>
      </c>
      <c r="E1058" s="121">
        <v>0</v>
      </c>
      <c r="F1058" s="121"/>
      <c r="G1058" s="121">
        <v>0</v>
      </c>
      <c r="H1058" s="121"/>
      <c r="I1058" s="121">
        <v>0.55554999999999999</v>
      </c>
      <c r="J1058" s="121"/>
      <c r="K1058" s="121">
        <f t="shared" si="155"/>
        <v>0.55554999999999999</v>
      </c>
      <c r="L1058" s="121"/>
      <c r="M1058" s="121">
        <v>0.55554999999999999</v>
      </c>
      <c r="N1058" s="102"/>
    </row>
    <row r="1059" spans="1:14" s="95" customFormat="1" ht="24" x14ac:dyDescent="0.2">
      <c r="A1059" s="112"/>
      <c r="B1059" s="115"/>
      <c r="C1059" s="112">
        <v>46920</v>
      </c>
      <c r="D1059" s="113" t="s">
        <v>249</v>
      </c>
      <c r="E1059" s="121">
        <v>6.3052333333333349E-2</v>
      </c>
      <c r="F1059" s="121"/>
      <c r="G1059" s="121">
        <v>0</v>
      </c>
      <c r="H1059" s="121"/>
      <c r="I1059" s="121">
        <v>0</v>
      </c>
      <c r="J1059" s="121"/>
      <c r="K1059" s="121">
        <f t="shared" si="155"/>
        <v>6.3052333333333349E-2</v>
      </c>
      <c r="L1059" s="121"/>
      <c r="M1059" s="121">
        <v>6.3052333333333349E-2</v>
      </c>
      <c r="N1059" s="102"/>
    </row>
    <row r="1060" spans="1:14" s="95" customFormat="1" ht="24" x14ac:dyDescent="0.2">
      <c r="A1060" s="112"/>
      <c r="B1060" s="115"/>
      <c r="C1060" s="112">
        <v>54336</v>
      </c>
      <c r="D1060" s="113" t="s">
        <v>352</v>
      </c>
      <c r="E1060" s="121">
        <v>0.9</v>
      </c>
      <c r="F1060" s="121"/>
      <c r="G1060" s="121">
        <v>0</v>
      </c>
      <c r="H1060" s="121"/>
      <c r="I1060" s="121">
        <v>0</v>
      </c>
      <c r="J1060" s="121"/>
      <c r="K1060" s="121">
        <f t="shared" si="155"/>
        <v>0.9</v>
      </c>
      <c r="L1060" s="121"/>
      <c r="M1060" s="121">
        <v>0.9</v>
      </c>
      <c r="N1060" s="102"/>
    </row>
    <row r="1061" spans="1:14" s="95" customFormat="1" ht="36" x14ac:dyDescent="0.2">
      <c r="A1061" s="112"/>
      <c r="B1061" s="115"/>
      <c r="C1061" s="112">
        <v>54391</v>
      </c>
      <c r="D1061" s="113" t="s">
        <v>478</v>
      </c>
      <c r="E1061" s="121">
        <v>3.9473684210526317E-3</v>
      </c>
      <c r="F1061" s="121"/>
      <c r="G1061" s="121">
        <v>0</v>
      </c>
      <c r="H1061" s="121"/>
      <c r="I1061" s="121">
        <v>0</v>
      </c>
      <c r="J1061" s="121"/>
      <c r="K1061" s="121">
        <f t="shared" si="155"/>
        <v>3.9473684210526317E-3</v>
      </c>
      <c r="L1061" s="121"/>
      <c r="M1061" s="121">
        <v>0</v>
      </c>
      <c r="N1061" s="102"/>
    </row>
    <row r="1062" spans="1:14" s="95" customFormat="1" ht="24" x14ac:dyDescent="0.2">
      <c r="A1062" s="112"/>
      <c r="B1062" s="115"/>
      <c r="C1062" s="112">
        <v>55328</v>
      </c>
      <c r="D1062" s="113" t="s">
        <v>353</v>
      </c>
      <c r="E1062" s="121">
        <v>0.75</v>
      </c>
      <c r="F1062" s="121"/>
      <c r="G1062" s="121">
        <v>0</v>
      </c>
      <c r="H1062" s="121"/>
      <c r="I1062" s="121">
        <v>0</v>
      </c>
      <c r="J1062" s="121"/>
      <c r="K1062" s="121">
        <f t="shared" si="155"/>
        <v>0.75</v>
      </c>
      <c r="L1062" s="121"/>
      <c r="M1062" s="121">
        <v>0</v>
      </c>
      <c r="N1062" s="102"/>
    </row>
    <row r="1063" spans="1:14" s="95" customFormat="1" ht="12" x14ac:dyDescent="0.2">
      <c r="A1063" s="114"/>
      <c r="B1063" s="118"/>
      <c r="C1063" s="118" t="s">
        <v>127</v>
      </c>
      <c r="D1063" s="119"/>
      <c r="E1063" s="120">
        <f>SUM(E1064:E1067)</f>
        <v>2.9169999999999998</v>
      </c>
      <c r="F1063" s="120"/>
      <c r="G1063" s="120">
        <f>SUM(G1064:G1067)</f>
        <v>0</v>
      </c>
      <c r="H1063" s="120"/>
      <c r="I1063" s="120">
        <f>SUM(I1064:I1067)</f>
        <v>5.2631578947368446E-2</v>
      </c>
      <c r="J1063" s="120"/>
      <c r="K1063" s="120">
        <f t="shared" si="155"/>
        <v>2.9696315789473684</v>
      </c>
      <c r="L1063" s="120"/>
      <c r="M1063" s="120">
        <f>SUM(M1064:M1067)</f>
        <v>2.5526315789473681</v>
      </c>
      <c r="N1063" s="102"/>
    </row>
    <row r="1064" spans="1:14" s="95" customFormat="1" ht="36" x14ac:dyDescent="0.2">
      <c r="A1064" s="112"/>
      <c r="B1064" s="115"/>
      <c r="C1064" s="112">
        <v>54079</v>
      </c>
      <c r="D1064" s="113" t="s">
        <v>252</v>
      </c>
      <c r="E1064" s="121">
        <v>0</v>
      </c>
      <c r="F1064" s="121"/>
      <c r="G1064" s="121">
        <v>0</v>
      </c>
      <c r="H1064" s="121"/>
      <c r="I1064" s="121">
        <v>5.2631578947368446E-2</v>
      </c>
      <c r="J1064" s="121"/>
      <c r="K1064" s="121">
        <f t="shared" si="155"/>
        <v>5.2631578947368446E-2</v>
      </c>
      <c r="L1064" s="121"/>
      <c r="M1064" s="121">
        <v>5.2631578947368446E-2</v>
      </c>
      <c r="N1064" s="102"/>
    </row>
    <row r="1065" spans="1:14" s="95" customFormat="1" ht="36" x14ac:dyDescent="0.2">
      <c r="A1065" s="112"/>
      <c r="B1065" s="115"/>
      <c r="C1065" s="112">
        <v>54201</v>
      </c>
      <c r="D1065" s="113" t="s">
        <v>354</v>
      </c>
      <c r="E1065" s="121">
        <v>1.5</v>
      </c>
      <c r="F1065" s="121"/>
      <c r="G1065" s="121">
        <v>0</v>
      </c>
      <c r="H1065" s="121"/>
      <c r="I1065" s="121">
        <v>0</v>
      </c>
      <c r="J1065" s="121"/>
      <c r="K1065" s="121">
        <f t="shared" si="155"/>
        <v>1.5</v>
      </c>
      <c r="L1065" s="121"/>
      <c r="M1065" s="121">
        <v>1.5</v>
      </c>
      <c r="N1065" s="102"/>
    </row>
    <row r="1066" spans="1:14" s="95" customFormat="1" ht="12" x14ac:dyDescent="0.2">
      <c r="A1066" s="112"/>
      <c r="B1066" s="115"/>
      <c r="C1066" s="112">
        <v>55228</v>
      </c>
      <c r="D1066" s="113" t="s">
        <v>202</v>
      </c>
      <c r="E1066" s="121">
        <v>1</v>
      </c>
      <c r="F1066" s="121"/>
      <c r="G1066" s="121">
        <v>0</v>
      </c>
      <c r="H1066" s="121"/>
      <c r="I1066" s="121">
        <v>0</v>
      </c>
      <c r="J1066" s="121"/>
      <c r="K1066" s="121">
        <f t="shared" si="155"/>
        <v>1</v>
      </c>
      <c r="L1066" s="121"/>
      <c r="M1066" s="121">
        <v>1</v>
      </c>
      <c r="N1066" s="102"/>
    </row>
    <row r="1067" spans="1:14" s="95" customFormat="1" ht="12" x14ac:dyDescent="0.2">
      <c r="A1067" s="112"/>
      <c r="B1067" s="115"/>
      <c r="C1067" s="112">
        <v>55299</v>
      </c>
      <c r="D1067" s="113" t="s">
        <v>460</v>
      </c>
      <c r="E1067" s="121">
        <v>0.41699999999999998</v>
      </c>
      <c r="F1067" s="121"/>
      <c r="G1067" s="121">
        <v>0</v>
      </c>
      <c r="H1067" s="121"/>
      <c r="I1067" s="121">
        <v>0</v>
      </c>
      <c r="J1067" s="121"/>
      <c r="K1067" s="121">
        <f t="shared" si="155"/>
        <v>0.41699999999999998</v>
      </c>
      <c r="L1067" s="121"/>
      <c r="M1067" s="121">
        <v>0</v>
      </c>
      <c r="N1067" s="102"/>
    </row>
    <row r="1068" spans="1:14" s="95" customFormat="1" ht="12" x14ac:dyDescent="0.2">
      <c r="A1068" s="114"/>
      <c r="B1068" s="118"/>
      <c r="C1068" s="118" t="s">
        <v>115</v>
      </c>
      <c r="D1068" s="119"/>
      <c r="E1068" s="120">
        <f>SUM(E1069:E1071)</f>
        <v>0.45750000000000002</v>
      </c>
      <c r="F1068" s="120"/>
      <c r="G1068" s="120">
        <f>SUM(G1069:G1071)</f>
        <v>1.125E-2</v>
      </c>
      <c r="H1068" s="120"/>
      <c r="I1068" s="120">
        <f>SUM(I1069:I1071)</f>
        <v>0</v>
      </c>
      <c r="J1068" s="120"/>
      <c r="K1068" s="120">
        <f t="shared" si="155"/>
        <v>0.46875</v>
      </c>
      <c r="L1068" s="120"/>
      <c r="M1068" s="120">
        <f>SUM(M1069:M1071)</f>
        <v>0.15</v>
      </c>
      <c r="N1068" s="102"/>
    </row>
    <row r="1069" spans="1:14" s="95" customFormat="1" ht="24" x14ac:dyDescent="0.2">
      <c r="A1069" s="112"/>
      <c r="B1069" s="115"/>
      <c r="C1069" s="112">
        <v>52123</v>
      </c>
      <c r="D1069" s="113" t="s">
        <v>355</v>
      </c>
      <c r="E1069" s="121">
        <v>0.3</v>
      </c>
      <c r="F1069" s="121"/>
      <c r="G1069" s="121">
        <v>0</v>
      </c>
      <c r="H1069" s="121"/>
      <c r="I1069" s="121">
        <v>0</v>
      </c>
      <c r="J1069" s="121"/>
      <c r="K1069" s="121">
        <f t="shared" si="155"/>
        <v>0.3</v>
      </c>
      <c r="L1069" s="121"/>
      <c r="M1069" s="121">
        <v>0</v>
      </c>
      <c r="N1069" s="102"/>
    </row>
    <row r="1070" spans="1:14" s="95" customFormat="1" ht="24" x14ac:dyDescent="0.2">
      <c r="A1070" s="112"/>
      <c r="B1070" s="115"/>
      <c r="C1070" s="112">
        <v>55004</v>
      </c>
      <c r="D1070" s="113" t="s">
        <v>243</v>
      </c>
      <c r="E1070" s="121">
        <v>7.4999999999999997E-3</v>
      </c>
      <c r="F1070" s="121"/>
      <c r="G1070" s="121">
        <v>1.125E-2</v>
      </c>
      <c r="H1070" s="121"/>
      <c r="I1070" s="121">
        <v>0</v>
      </c>
      <c r="J1070" s="121"/>
      <c r="K1070" s="121">
        <f t="shared" si="155"/>
        <v>1.8749999999999999E-2</v>
      </c>
      <c r="L1070" s="121"/>
      <c r="M1070" s="121">
        <v>0</v>
      </c>
      <c r="N1070" s="102"/>
    </row>
    <row r="1071" spans="1:14" s="95" customFormat="1" ht="24" x14ac:dyDescent="0.2">
      <c r="A1071" s="112"/>
      <c r="B1071" s="115"/>
      <c r="C1071" s="112">
        <v>55125</v>
      </c>
      <c r="D1071" s="113" t="s">
        <v>288</v>
      </c>
      <c r="E1071" s="121">
        <v>0.15</v>
      </c>
      <c r="F1071" s="121"/>
      <c r="G1071" s="121">
        <v>0</v>
      </c>
      <c r="H1071" s="121"/>
      <c r="I1071" s="121">
        <v>0</v>
      </c>
      <c r="J1071" s="121"/>
      <c r="K1071" s="121">
        <f t="shared" si="155"/>
        <v>0.15</v>
      </c>
      <c r="L1071" s="121"/>
      <c r="M1071" s="121">
        <v>0.15</v>
      </c>
      <c r="N1071" s="102"/>
    </row>
    <row r="1072" spans="1:14" s="95" customFormat="1" ht="12" x14ac:dyDescent="0.2">
      <c r="A1072" s="114"/>
      <c r="B1072" s="118"/>
      <c r="C1072" s="118" t="s">
        <v>129</v>
      </c>
      <c r="D1072" s="119"/>
      <c r="E1072" s="120">
        <f>SUM(E1073)</f>
        <v>5.1282051282051308E-2</v>
      </c>
      <c r="F1072" s="120"/>
      <c r="G1072" s="120">
        <f t="shared" ref="G1072:M1072" si="159">SUM(G1073)</f>
        <v>1.2820512820512827E-2</v>
      </c>
      <c r="H1072" s="120"/>
      <c r="I1072" s="120">
        <f t="shared" si="159"/>
        <v>2.4000000000000011E-2</v>
      </c>
      <c r="J1072" s="120"/>
      <c r="K1072" s="120">
        <f t="shared" si="155"/>
        <v>8.8102564102564146E-2</v>
      </c>
      <c r="L1072" s="120"/>
      <c r="M1072" s="120">
        <f t="shared" si="159"/>
        <v>0</v>
      </c>
      <c r="N1072" s="102"/>
    </row>
    <row r="1073" spans="1:14" s="95" customFormat="1" ht="12" x14ac:dyDescent="0.2">
      <c r="A1073" s="112"/>
      <c r="B1073" s="115"/>
      <c r="C1073" s="112">
        <v>54055</v>
      </c>
      <c r="D1073" s="113" t="s">
        <v>151</v>
      </c>
      <c r="E1073" s="121">
        <v>5.1282051282051308E-2</v>
      </c>
      <c r="F1073" s="121"/>
      <c r="G1073" s="121">
        <v>1.2820512820512827E-2</v>
      </c>
      <c r="H1073" s="121"/>
      <c r="I1073" s="121">
        <v>2.4000000000000011E-2</v>
      </c>
      <c r="J1073" s="121"/>
      <c r="K1073" s="121">
        <f t="shared" si="155"/>
        <v>8.8102564102564146E-2</v>
      </c>
      <c r="L1073" s="121"/>
      <c r="M1073" s="121">
        <v>0</v>
      </c>
      <c r="N1073" s="102"/>
    </row>
    <row r="1074" spans="1:14" s="95" customFormat="1" ht="12" x14ac:dyDescent="0.2">
      <c r="A1074" s="112"/>
      <c r="B1074" s="115"/>
      <c r="C1074" s="118" t="s">
        <v>116</v>
      </c>
      <c r="D1074" s="119"/>
      <c r="E1074" s="120">
        <f>SUM(E1075:E1076)</f>
        <v>0.5</v>
      </c>
      <c r="F1074" s="120"/>
      <c r="G1074" s="120">
        <f>SUM(G1075:G1076)</f>
        <v>0</v>
      </c>
      <c r="H1074" s="120"/>
      <c r="I1074" s="120">
        <f>SUM(I1075:I1076)</f>
        <v>1.2</v>
      </c>
      <c r="J1074" s="120"/>
      <c r="K1074" s="120">
        <f>SUM(E1074:I1074)</f>
        <v>1.7</v>
      </c>
      <c r="L1074" s="120"/>
      <c r="M1074" s="120">
        <f>SUM(M1075:M1076)</f>
        <v>0.5</v>
      </c>
      <c r="N1074" s="102"/>
    </row>
    <row r="1075" spans="1:14" s="95" customFormat="1" ht="24" x14ac:dyDescent="0.2">
      <c r="A1075" s="112"/>
      <c r="B1075" s="115"/>
      <c r="C1075" s="112">
        <v>54307</v>
      </c>
      <c r="D1075" s="113" t="s">
        <v>356</v>
      </c>
      <c r="E1075" s="121">
        <v>0.5</v>
      </c>
      <c r="F1075" s="121"/>
      <c r="G1075" s="121">
        <v>0</v>
      </c>
      <c r="H1075" s="121"/>
      <c r="I1075" s="121">
        <v>0</v>
      </c>
      <c r="J1075" s="121"/>
      <c r="K1075" s="121">
        <f t="shared" ref="K1075:K1110" si="160">SUM(E1075:I1075)</f>
        <v>0.5</v>
      </c>
      <c r="L1075" s="121"/>
      <c r="M1075" s="121">
        <v>0.5</v>
      </c>
      <c r="N1075" s="102"/>
    </row>
    <row r="1076" spans="1:14" s="95" customFormat="1" ht="12" x14ac:dyDescent="0.2">
      <c r="A1076" s="112"/>
      <c r="B1076" s="115"/>
      <c r="C1076" s="112">
        <v>55041</v>
      </c>
      <c r="D1076" s="115" t="s">
        <v>203</v>
      </c>
      <c r="E1076" s="121">
        <v>0</v>
      </c>
      <c r="F1076" s="121"/>
      <c r="G1076" s="121">
        <v>0</v>
      </c>
      <c r="H1076" s="121"/>
      <c r="I1076" s="121">
        <v>1.2</v>
      </c>
      <c r="J1076" s="121"/>
      <c r="K1076" s="121">
        <f t="shared" si="160"/>
        <v>1.2</v>
      </c>
      <c r="L1076" s="121"/>
      <c r="M1076" s="121">
        <v>0</v>
      </c>
      <c r="N1076" s="102"/>
    </row>
    <row r="1077" spans="1:14" s="95" customFormat="1" ht="12" x14ac:dyDescent="0.2">
      <c r="A1077" s="112"/>
      <c r="B1077" s="115"/>
      <c r="C1077" s="118" t="s">
        <v>125</v>
      </c>
      <c r="D1077" s="119"/>
      <c r="E1077" s="120">
        <f>SUM(E1078:E1081)</f>
        <v>0.19750000000000001</v>
      </c>
      <c r="F1077" s="120"/>
      <c r="G1077" s="120">
        <f>SUM(G1078:G1081)</f>
        <v>0.42499999999999999</v>
      </c>
      <c r="H1077" s="120"/>
      <c r="I1077" s="120">
        <f>SUM(I1078:I1081)</f>
        <v>0.15000000000000002</v>
      </c>
      <c r="J1077" s="120"/>
      <c r="K1077" s="120">
        <f t="shared" si="160"/>
        <v>0.77250000000000008</v>
      </c>
      <c r="L1077" s="120"/>
      <c r="M1077" s="120">
        <f>SUM(M1078:M1081)</f>
        <v>0</v>
      </c>
      <c r="N1077" s="102"/>
    </row>
    <row r="1078" spans="1:14" s="95" customFormat="1" ht="36" x14ac:dyDescent="0.2">
      <c r="A1078" s="112"/>
      <c r="B1078" s="115"/>
      <c r="C1078" s="112">
        <v>53117</v>
      </c>
      <c r="D1078" s="113" t="s">
        <v>357</v>
      </c>
      <c r="E1078" s="121">
        <v>0.04</v>
      </c>
      <c r="F1078" s="121"/>
      <c r="G1078" s="121">
        <v>0</v>
      </c>
      <c r="H1078" s="121"/>
      <c r="I1078" s="121">
        <v>0</v>
      </c>
      <c r="J1078" s="121"/>
      <c r="K1078" s="121">
        <f t="shared" si="160"/>
        <v>0.04</v>
      </c>
      <c r="L1078" s="121"/>
      <c r="M1078" s="121">
        <v>0</v>
      </c>
      <c r="N1078" s="102"/>
    </row>
    <row r="1079" spans="1:14" s="95" customFormat="1" ht="24" x14ac:dyDescent="0.2">
      <c r="A1079" s="112"/>
      <c r="B1079" s="115"/>
      <c r="C1079" s="112">
        <v>54114</v>
      </c>
      <c r="D1079" s="113" t="s">
        <v>453</v>
      </c>
      <c r="E1079" s="121">
        <v>0</v>
      </c>
      <c r="F1079" s="121"/>
      <c r="G1079" s="121">
        <v>0</v>
      </c>
      <c r="H1079" s="121"/>
      <c r="I1079" s="121">
        <v>0.05</v>
      </c>
      <c r="J1079" s="121"/>
      <c r="K1079" s="121">
        <f t="shared" si="160"/>
        <v>0.05</v>
      </c>
      <c r="L1079" s="121"/>
      <c r="M1079" s="121">
        <v>0</v>
      </c>
      <c r="N1079" s="102"/>
    </row>
    <row r="1080" spans="1:14" s="95" customFormat="1" ht="24" x14ac:dyDescent="0.2">
      <c r="A1080" s="112"/>
      <c r="B1080" s="115"/>
      <c r="C1080" s="112">
        <v>54392</v>
      </c>
      <c r="D1080" s="113" t="s">
        <v>358</v>
      </c>
      <c r="E1080" s="121">
        <v>0.1575</v>
      </c>
      <c r="F1080" s="121"/>
      <c r="G1080" s="121">
        <v>0.42499999999999999</v>
      </c>
      <c r="H1080" s="121"/>
      <c r="I1080" s="121">
        <v>0</v>
      </c>
      <c r="J1080" s="121"/>
      <c r="K1080" s="121">
        <f t="shared" si="160"/>
        <v>0.58250000000000002</v>
      </c>
      <c r="L1080" s="121"/>
      <c r="M1080" s="121">
        <v>0</v>
      </c>
      <c r="N1080" s="102"/>
    </row>
    <row r="1081" spans="1:14" s="95" customFormat="1" ht="24" x14ac:dyDescent="0.2">
      <c r="A1081" s="112"/>
      <c r="B1081" s="115"/>
      <c r="C1081" s="112">
        <v>55059</v>
      </c>
      <c r="D1081" s="113" t="s">
        <v>359</v>
      </c>
      <c r="E1081" s="121">
        <v>0</v>
      </c>
      <c r="F1081" s="121"/>
      <c r="G1081" s="121">
        <v>0</v>
      </c>
      <c r="H1081" s="121"/>
      <c r="I1081" s="121">
        <v>0.1</v>
      </c>
      <c r="J1081" s="121"/>
      <c r="K1081" s="121">
        <f t="shared" si="160"/>
        <v>0.1</v>
      </c>
      <c r="L1081" s="121"/>
      <c r="M1081" s="121">
        <v>0</v>
      </c>
      <c r="N1081" s="102"/>
    </row>
    <row r="1082" spans="1:14" s="95" customFormat="1" ht="12" x14ac:dyDescent="0.2">
      <c r="A1082" s="112"/>
      <c r="B1082" s="115"/>
      <c r="C1082" s="118" t="s">
        <v>126</v>
      </c>
      <c r="D1082" s="119"/>
      <c r="E1082" s="120">
        <f>SUM(E1083:E1087)</f>
        <v>1.271533</v>
      </c>
      <c r="F1082" s="120"/>
      <c r="G1082" s="120">
        <f t="shared" ref="G1082" si="161">SUM(G1083:G1087)</f>
        <v>5.1282051282051308E-2</v>
      </c>
      <c r="H1082" s="120"/>
      <c r="I1082" s="120">
        <f>SUM(I1083:I1087)</f>
        <v>7.6923076923076955E-2</v>
      </c>
      <c r="J1082" s="120"/>
      <c r="K1082" s="120">
        <f t="shared" si="160"/>
        <v>1.3997381282051282</v>
      </c>
      <c r="L1082" s="120"/>
      <c r="M1082" s="120">
        <f t="shared" ref="M1082" si="162">SUM(M1083:M1087)</f>
        <v>0</v>
      </c>
      <c r="N1082" s="102"/>
    </row>
    <row r="1083" spans="1:14" s="95" customFormat="1" ht="12" x14ac:dyDescent="0.2">
      <c r="A1083" s="112"/>
      <c r="B1083" s="115"/>
      <c r="C1083" s="112">
        <v>42173</v>
      </c>
      <c r="D1083" s="113" t="s">
        <v>204</v>
      </c>
      <c r="E1083" s="121">
        <v>0.27153300000000002</v>
      </c>
      <c r="F1083" s="121"/>
      <c r="G1083" s="121">
        <v>0</v>
      </c>
      <c r="H1083" s="121"/>
      <c r="I1083" s="121">
        <v>0</v>
      </c>
      <c r="J1083" s="121"/>
      <c r="K1083" s="121">
        <f t="shared" si="160"/>
        <v>0.27153300000000002</v>
      </c>
      <c r="L1083" s="121"/>
      <c r="M1083" s="121">
        <v>0</v>
      </c>
      <c r="N1083" s="102"/>
    </row>
    <row r="1084" spans="1:14" s="95" customFormat="1" ht="11.25" customHeight="1" x14ac:dyDescent="0.2">
      <c r="A1084" s="112"/>
      <c r="B1084" s="115"/>
      <c r="C1084" s="112">
        <v>52174</v>
      </c>
      <c r="D1084" s="113" t="s">
        <v>205</v>
      </c>
      <c r="E1084" s="121">
        <v>1</v>
      </c>
      <c r="F1084" s="121"/>
      <c r="G1084" s="121">
        <v>0</v>
      </c>
      <c r="H1084" s="121"/>
      <c r="I1084" s="121">
        <v>0</v>
      </c>
      <c r="J1084" s="121"/>
      <c r="K1084" s="121">
        <f t="shared" si="160"/>
        <v>1</v>
      </c>
      <c r="L1084" s="121"/>
      <c r="M1084" s="121">
        <v>0</v>
      </c>
      <c r="N1084" s="102"/>
    </row>
    <row r="1085" spans="1:14" s="95" customFormat="1" ht="36" x14ac:dyDescent="0.2">
      <c r="A1085" s="112"/>
      <c r="B1085" s="115"/>
      <c r="C1085" s="112">
        <v>55064</v>
      </c>
      <c r="D1085" s="113" t="s">
        <v>480</v>
      </c>
      <c r="E1085" s="121">
        <v>0</v>
      </c>
      <c r="F1085" s="121"/>
      <c r="G1085" s="121">
        <v>5.1282051282051308E-2</v>
      </c>
      <c r="H1085" s="121"/>
      <c r="I1085" s="121">
        <v>0</v>
      </c>
      <c r="J1085" s="121"/>
      <c r="K1085" s="121">
        <f t="shared" si="160"/>
        <v>5.1282051282051308E-2</v>
      </c>
      <c r="L1085" s="121"/>
      <c r="M1085" s="121">
        <v>0</v>
      </c>
      <c r="N1085" s="102"/>
    </row>
    <row r="1086" spans="1:14" s="95" customFormat="1" ht="36" x14ac:dyDescent="0.2">
      <c r="A1086" s="112"/>
      <c r="B1086" s="115"/>
      <c r="C1086" s="112">
        <v>55064</v>
      </c>
      <c r="D1086" s="113" t="s">
        <v>484</v>
      </c>
      <c r="E1086" s="121">
        <v>0</v>
      </c>
      <c r="F1086" s="121"/>
      <c r="G1086" s="121">
        <v>0</v>
      </c>
      <c r="H1086" s="121"/>
      <c r="I1086" s="121">
        <v>5.1282051282051308E-2</v>
      </c>
      <c r="J1086" s="121"/>
      <c r="K1086" s="121">
        <f t="shared" si="160"/>
        <v>5.1282051282051308E-2</v>
      </c>
      <c r="L1086" s="121"/>
      <c r="M1086" s="121">
        <v>0</v>
      </c>
      <c r="N1086" s="102"/>
    </row>
    <row r="1087" spans="1:14" s="95" customFormat="1" ht="36" x14ac:dyDescent="0.2">
      <c r="A1087" s="112"/>
      <c r="B1087" s="115"/>
      <c r="C1087" s="112">
        <v>55064</v>
      </c>
      <c r="D1087" s="113" t="s">
        <v>482</v>
      </c>
      <c r="E1087" s="121">
        <v>0</v>
      </c>
      <c r="F1087" s="121"/>
      <c r="G1087" s="121">
        <v>0</v>
      </c>
      <c r="H1087" s="121"/>
      <c r="I1087" s="121">
        <v>2.564102564102564E-2</v>
      </c>
      <c r="J1087" s="121"/>
      <c r="K1087" s="121">
        <f t="shared" si="160"/>
        <v>2.564102564102564E-2</v>
      </c>
      <c r="L1087" s="121"/>
      <c r="M1087" s="121">
        <v>0</v>
      </c>
      <c r="N1087" s="102"/>
    </row>
    <row r="1088" spans="1:14" s="95" customFormat="1" ht="12" x14ac:dyDescent="0.2">
      <c r="A1088" s="114"/>
      <c r="B1088" s="118" t="s">
        <v>30</v>
      </c>
      <c r="C1088" s="118"/>
      <c r="D1088" s="119"/>
      <c r="E1088" s="120">
        <f>E1091+E1093+E1089+E1098+E1106+E1108+E1111+E1113+E1115+E1118</f>
        <v>3.916590217948718</v>
      </c>
      <c r="F1088" s="120"/>
      <c r="G1088" s="120">
        <f t="shared" ref="G1088:M1088" si="163">G1091+G1093+G1089+G1098+G1106+G1108+G1111+G1113+G1115+G1118</f>
        <v>0.31285256410256412</v>
      </c>
      <c r="H1088" s="120"/>
      <c r="I1088" s="120">
        <f t="shared" si="163"/>
        <v>1.6854019948448042</v>
      </c>
      <c r="J1088" s="120"/>
      <c r="K1088" s="120">
        <f t="shared" si="160"/>
        <v>5.9148447768960866</v>
      </c>
      <c r="L1088" s="120"/>
      <c r="M1088" s="120">
        <f t="shared" si="163"/>
        <v>0.91659824561403513</v>
      </c>
      <c r="N1088" s="102"/>
    </row>
    <row r="1089" spans="1:14" s="95" customFormat="1" ht="12" x14ac:dyDescent="0.2">
      <c r="A1089" s="114"/>
      <c r="B1089" s="118"/>
      <c r="C1089" s="118" t="s">
        <v>137</v>
      </c>
      <c r="D1089" s="119"/>
      <c r="E1089" s="120">
        <f>SUM(E1090:E1090)</f>
        <v>0</v>
      </c>
      <c r="F1089" s="120"/>
      <c r="G1089" s="120">
        <f>SUM(G1090:G1090)</f>
        <v>0</v>
      </c>
      <c r="H1089" s="120"/>
      <c r="I1089" s="120">
        <f>SUM(I1090:I1090)</f>
        <v>2.5000000000000001E-2</v>
      </c>
      <c r="J1089" s="120"/>
      <c r="K1089" s="120">
        <f>SUM(E1089:I1089)</f>
        <v>2.5000000000000001E-2</v>
      </c>
      <c r="L1089" s="120"/>
      <c r="M1089" s="120">
        <f>SUM(M1090:M1090)</f>
        <v>0</v>
      </c>
      <c r="N1089" s="102"/>
    </row>
    <row r="1090" spans="1:14" s="95" customFormat="1" ht="24" x14ac:dyDescent="0.2">
      <c r="A1090" s="112"/>
      <c r="B1090" s="115"/>
      <c r="C1090" s="112">
        <v>53263</v>
      </c>
      <c r="D1090" s="113" t="s">
        <v>247</v>
      </c>
      <c r="E1090" s="121">
        <v>0</v>
      </c>
      <c r="F1090" s="121"/>
      <c r="G1090" s="121">
        <v>0</v>
      </c>
      <c r="H1090" s="121"/>
      <c r="I1090" s="121">
        <v>2.5000000000000001E-2</v>
      </c>
      <c r="J1090" s="121"/>
      <c r="K1090" s="121">
        <f t="shared" si="160"/>
        <v>2.5000000000000001E-2</v>
      </c>
      <c r="L1090" s="121"/>
      <c r="M1090" s="121">
        <v>0</v>
      </c>
      <c r="N1090" s="102"/>
    </row>
    <row r="1091" spans="1:14" s="95" customFormat="1" ht="12" x14ac:dyDescent="0.2">
      <c r="A1091" s="114"/>
      <c r="B1091" s="118"/>
      <c r="C1091" s="118" t="s">
        <v>112</v>
      </c>
      <c r="D1091" s="119"/>
      <c r="E1091" s="120">
        <f>SUM(E1092:E1092)</f>
        <v>0.5</v>
      </c>
      <c r="F1091" s="120"/>
      <c r="G1091" s="120">
        <f>SUM(G1092:G1092)</f>
        <v>0</v>
      </c>
      <c r="H1091" s="120"/>
      <c r="I1091" s="120">
        <f>SUM(I1092:I1092)</f>
        <v>0</v>
      </c>
      <c r="J1091" s="120"/>
      <c r="K1091" s="120">
        <f>SUM(E1091:I1091)</f>
        <v>0.5</v>
      </c>
      <c r="L1091" s="120"/>
      <c r="M1091" s="120">
        <f>SUM(M1092:M1092)</f>
        <v>0</v>
      </c>
      <c r="N1091" s="102"/>
    </row>
    <row r="1092" spans="1:14" s="95" customFormat="1" ht="12" x14ac:dyDescent="0.2">
      <c r="A1092" s="112"/>
      <c r="B1092" s="115"/>
      <c r="C1092" s="112">
        <v>54464</v>
      </c>
      <c r="D1092" s="113" t="s">
        <v>206</v>
      </c>
      <c r="E1092" s="121">
        <v>0.5</v>
      </c>
      <c r="F1092" s="121"/>
      <c r="G1092" s="121">
        <v>0</v>
      </c>
      <c r="H1092" s="121"/>
      <c r="I1092" s="121">
        <v>0</v>
      </c>
      <c r="J1092" s="121"/>
      <c r="K1092" s="121">
        <f t="shared" ref="K1092" si="164">SUM(E1092:I1092)</f>
        <v>0.5</v>
      </c>
      <c r="L1092" s="121"/>
      <c r="M1092" s="121">
        <v>0</v>
      </c>
      <c r="N1092" s="102"/>
    </row>
    <row r="1093" spans="1:14" s="95" customFormat="1" ht="12" x14ac:dyDescent="0.2">
      <c r="A1093" s="114"/>
      <c r="B1093" s="118"/>
      <c r="C1093" s="118" t="s">
        <v>113</v>
      </c>
      <c r="D1093" s="119"/>
      <c r="E1093" s="120">
        <f>SUM(E1094:E1097)</f>
        <v>0.94250700000000009</v>
      </c>
      <c r="F1093" s="120"/>
      <c r="G1093" s="120">
        <f>SUM(G1094:G1097)</f>
        <v>0</v>
      </c>
      <c r="H1093" s="120"/>
      <c r="I1093" s="120">
        <f>SUM(I1094:I1097)</f>
        <v>0.45129733897435897</v>
      </c>
      <c r="J1093" s="120"/>
      <c r="K1093" s="120">
        <f>SUM(E1093:I1093)</f>
        <v>1.3938043389743591</v>
      </c>
      <c r="L1093" s="120"/>
      <c r="M1093" s="120">
        <f>SUM(M1094:M1097)</f>
        <v>0</v>
      </c>
      <c r="N1093" s="102"/>
    </row>
    <row r="1094" spans="1:14" s="95" customFormat="1" ht="24" x14ac:dyDescent="0.2">
      <c r="A1094" s="112"/>
      <c r="B1094" s="115"/>
      <c r="C1094" s="112">
        <v>46470</v>
      </c>
      <c r="D1094" s="113" t="s">
        <v>471</v>
      </c>
      <c r="E1094" s="121">
        <v>0.114832</v>
      </c>
      <c r="F1094" s="121"/>
      <c r="G1094" s="121">
        <v>0</v>
      </c>
      <c r="H1094" s="121"/>
      <c r="I1094" s="121">
        <v>0</v>
      </c>
      <c r="J1094" s="121"/>
      <c r="K1094" s="121">
        <f t="shared" ref="K1094:K1097" si="165">SUM(E1094:I1094)</f>
        <v>0.114832</v>
      </c>
      <c r="L1094" s="121"/>
      <c r="M1094" s="121">
        <v>0</v>
      </c>
      <c r="N1094" s="102"/>
    </row>
    <row r="1095" spans="1:14" s="95" customFormat="1" ht="48" x14ac:dyDescent="0.2">
      <c r="A1095" s="112"/>
      <c r="B1095" s="115"/>
      <c r="C1095" s="112">
        <v>52041</v>
      </c>
      <c r="D1095" s="113" t="s">
        <v>477</v>
      </c>
      <c r="E1095" s="121">
        <v>0</v>
      </c>
      <c r="F1095" s="121"/>
      <c r="G1095" s="121">
        <v>0</v>
      </c>
      <c r="H1095" s="121"/>
      <c r="I1095" s="121">
        <v>1.2973389743589729E-3</v>
      </c>
      <c r="J1095" s="121"/>
      <c r="K1095" s="121">
        <f t="shared" si="165"/>
        <v>1.2973389743589729E-3</v>
      </c>
      <c r="L1095" s="121"/>
      <c r="M1095" s="121">
        <v>0</v>
      </c>
      <c r="N1095" s="102"/>
    </row>
    <row r="1096" spans="1:14" s="95" customFormat="1" ht="24" x14ac:dyDescent="0.2">
      <c r="A1096" s="112"/>
      <c r="B1096" s="115"/>
      <c r="C1096" s="112">
        <v>54142</v>
      </c>
      <c r="D1096" s="113" t="s">
        <v>360</v>
      </c>
      <c r="E1096" s="121">
        <v>0.8</v>
      </c>
      <c r="F1096" s="121"/>
      <c r="G1096" s="121">
        <v>0</v>
      </c>
      <c r="H1096" s="121"/>
      <c r="I1096" s="121">
        <v>0.45</v>
      </c>
      <c r="J1096" s="121"/>
      <c r="K1096" s="121">
        <f t="shared" si="165"/>
        <v>1.25</v>
      </c>
      <c r="L1096" s="121"/>
      <c r="M1096" s="121">
        <v>0</v>
      </c>
      <c r="N1096" s="102"/>
    </row>
    <row r="1097" spans="1:14" s="95" customFormat="1" ht="24" x14ac:dyDescent="0.2">
      <c r="A1097" s="112"/>
      <c r="B1097" s="115"/>
      <c r="C1097" s="112">
        <v>55208</v>
      </c>
      <c r="D1097" s="113" t="s">
        <v>456</v>
      </c>
      <c r="E1097" s="121">
        <v>2.7675000000000002E-2</v>
      </c>
      <c r="F1097" s="121"/>
      <c r="G1097" s="121">
        <v>0</v>
      </c>
      <c r="H1097" s="121"/>
      <c r="I1097" s="121">
        <v>0</v>
      </c>
      <c r="J1097" s="121"/>
      <c r="K1097" s="121">
        <f t="shared" si="165"/>
        <v>2.7675000000000002E-2</v>
      </c>
      <c r="L1097" s="121"/>
      <c r="M1097" s="121">
        <v>0</v>
      </c>
      <c r="N1097" s="102"/>
    </row>
    <row r="1098" spans="1:14" s="95" customFormat="1" ht="12" x14ac:dyDescent="0.2">
      <c r="A1098" s="114"/>
      <c r="B1098" s="118"/>
      <c r="C1098" s="118" t="s">
        <v>114</v>
      </c>
      <c r="D1098" s="119"/>
      <c r="E1098" s="120">
        <f>SUM(E1099:E1105)</f>
        <v>0.75997916666666654</v>
      </c>
      <c r="F1098" s="120"/>
      <c r="G1098" s="120">
        <f t="shared" ref="G1098:I1098" si="166">SUM(G1099:G1105)</f>
        <v>6.2500000000000014E-2</v>
      </c>
      <c r="H1098" s="120"/>
      <c r="I1098" s="120">
        <f t="shared" si="166"/>
        <v>1.05555</v>
      </c>
      <c r="J1098" s="120"/>
      <c r="K1098" s="120">
        <f t="shared" si="160"/>
        <v>1.8780291666666664</v>
      </c>
      <c r="L1098" s="120"/>
      <c r="M1098" s="120">
        <f>SUM(M1099:M1105)</f>
        <v>0.86396666666666666</v>
      </c>
      <c r="N1098" s="102"/>
    </row>
    <row r="1099" spans="1:14" s="95" customFormat="1" ht="36" x14ac:dyDescent="0.2">
      <c r="A1099" s="112"/>
      <c r="B1099" s="115"/>
      <c r="C1099" s="112">
        <v>37909</v>
      </c>
      <c r="D1099" s="113" t="s">
        <v>250</v>
      </c>
      <c r="E1099" s="121">
        <v>0</v>
      </c>
      <c r="F1099" s="121"/>
      <c r="G1099" s="121">
        <v>6.2500000000000014E-2</v>
      </c>
      <c r="H1099" s="121"/>
      <c r="I1099" s="121">
        <v>0</v>
      </c>
      <c r="J1099" s="121"/>
      <c r="K1099" s="121">
        <f t="shared" si="160"/>
        <v>6.2500000000000014E-2</v>
      </c>
      <c r="L1099" s="121"/>
      <c r="M1099" s="121">
        <v>6.2500000000000014E-2</v>
      </c>
      <c r="N1099" s="102"/>
    </row>
    <row r="1100" spans="1:14" s="95" customFormat="1" ht="24" x14ac:dyDescent="0.2">
      <c r="A1100" s="112"/>
      <c r="B1100" s="115"/>
      <c r="C1100" s="112">
        <v>37909</v>
      </c>
      <c r="D1100" s="113" t="s">
        <v>248</v>
      </c>
      <c r="E1100" s="121">
        <v>0.18286433333333327</v>
      </c>
      <c r="F1100" s="121"/>
      <c r="G1100" s="121">
        <v>0</v>
      </c>
      <c r="H1100" s="121"/>
      <c r="I1100" s="121">
        <v>0</v>
      </c>
      <c r="J1100" s="121"/>
      <c r="K1100" s="121">
        <f t="shared" si="160"/>
        <v>0.18286433333333327</v>
      </c>
      <c r="L1100" s="121"/>
      <c r="M1100" s="121">
        <v>0.18286433333333327</v>
      </c>
      <c r="N1100" s="102"/>
    </row>
    <row r="1101" spans="1:14" s="95" customFormat="1" ht="24" x14ac:dyDescent="0.2">
      <c r="A1101" s="112"/>
      <c r="B1101" s="115"/>
      <c r="C1101" s="112">
        <v>46920</v>
      </c>
      <c r="D1101" s="113" t="s">
        <v>383</v>
      </c>
      <c r="E1101" s="121">
        <v>0</v>
      </c>
      <c r="F1101" s="121"/>
      <c r="G1101" s="121">
        <v>0</v>
      </c>
      <c r="H1101" s="121"/>
      <c r="I1101" s="121">
        <v>0.55554999999999999</v>
      </c>
      <c r="J1101" s="121"/>
      <c r="K1101" s="121">
        <f t="shared" si="160"/>
        <v>0.55554999999999999</v>
      </c>
      <c r="L1101" s="121"/>
      <c r="M1101" s="121">
        <v>0.55554999999999999</v>
      </c>
      <c r="N1101" s="102"/>
    </row>
    <row r="1102" spans="1:14" s="95" customFormat="1" ht="24" x14ac:dyDescent="0.2">
      <c r="A1102" s="112"/>
      <c r="B1102" s="115"/>
      <c r="C1102" s="112">
        <v>46920</v>
      </c>
      <c r="D1102" s="113" t="s">
        <v>249</v>
      </c>
      <c r="E1102" s="121">
        <v>6.3052333333333349E-2</v>
      </c>
      <c r="F1102" s="121"/>
      <c r="G1102" s="121">
        <v>0</v>
      </c>
      <c r="H1102" s="121"/>
      <c r="I1102" s="121">
        <v>0</v>
      </c>
      <c r="J1102" s="121"/>
      <c r="K1102" s="121">
        <f t="shared" si="160"/>
        <v>6.3052333333333349E-2</v>
      </c>
      <c r="L1102" s="121"/>
      <c r="M1102" s="121">
        <v>6.3052333333333349E-2</v>
      </c>
      <c r="N1102" s="102"/>
    </row>
    <row r="1103" spans="1:14" s="95" customFormat="1" ht="24" x14ac:dyDescent="0.2">
      <c r="A1103" s="112"/>
      <c r="B1103" s="115"/>
      <c r="C1103" s="112">
        <v>51252</v>
      </c>
      <c r="D1103" s="113" t="s">
        <v>361</v>
      </c>
      <c r="E1103" s="121">
        <v>0</v>
      </c>
      <c r="F1103" s="121"/>
      <c r="G1103" s="121">
        <v>0</v>
      </c>
      <c r="H1103" s="121"/>
      <c r="I1103" s="121">
        <v>0.5</v>
      </c>
      <c r="J1103" s="121"/>
      <c r="K1103" s="121">
        <f t="shared" si="160"/>
        <v>0.5</v>
      </c>
      <c r="L1103" s="121"/>
      <c r="M1103" s="121">
        <v>0</v>
      </c>
      <c r="N1103" s="102"/>
    </row>
    <row r="1104" spans="1:14" s="95" customFormat="1" ht="12" x14ac:dyDescent="0.2">
      <c r="A1104" s="112"/>
      <c r="B1104" s="115"/>
      <c r="C1104" s="112">
        <v>51252</v>
      </c>
      <c r="D1104" s="113" t="s">
        <v>207</v>
      </c>
      <c r="E1104" s="121">
        <v>0.5</v>
      </c>
      <c r="F1104" s="121"/>
      <c r="G1104" s="121">
        <v>0</v>
      </c>
      <c r="H1104" s="121"/>
      <c r="I1104" s="121">
        <v>0</v>
      </c>
      <c r="J1104" s="121"/>
      <c r="K1104" s="121">
        <f t="shared" si="160"/>
        <v>0.5</v>
      </c>
      <c r="L1104" s="121"/>
      <c r="M1104" s="121">
        <v>0</v>
      </c>
      <c r="N1104" s="102"/>
    </row>
    <row r="1105" spans="1:14" s="95" customFormat="1" ht="24" x14ac:dyDescent="0.2">
      <c r="A1105" s="112"/>
      <c r="B1105" s="115"/>
      <c r="C1105" s="112">
        <v>55364</v>
      </c>
      <c r="D1105" s="113" t="s">
        <v>282</v>
      </c>
      <c r="E1105" s="121">
        <v>1.40625E-2</v>
      </c>
      <c r="F1105" s="121"/>
      <c r="G1105" s="121">
        <v>0</v>
      </c>
      <c r="H1105" s="121"/>
      <c r="I1105" s="121">
        <v>0</v>
      </c>
      <c r="J1105" s="121"/>
      <c r="K1105" s="121">
        <f t="shared" si="160"/>
        <v>1.40625E-2</v>
      </c>
      <c r="L1105" s="121"/>
      <c r="M1105" s="121">
        <v>0</v>
      </c>
      <c r="N1105" s="102"/>
    </row>
    <row r="1106" spans="1:14" s="95" customFormat="1" ht="12" x14ac:dyDescent="0.2">
      <c r="A1106" s="112"/>
      <c r="B1106" s="115"/>
      <c r="C1106" s="118" t="s">
        <v>127</v>
      </c>
      <c r="D1106" s="119"/>
      <c r="E1106" s="120">
        <f>SUM(E1107:E1107)</f>
        <v>0</v>
      </c>
      <c r="F1106" s="120"/>
      <c r="G1106" s="120">
        <f>SUM(G1107:G1107)</f>
        <v>0</v>
      </c>
      <c r="H1106" s="120"/>
      <c r="I1106" s="120">
        <f>SUM(I1107:I1107)</f>
        <v>5.2631578947368446E-2</v>
      </c>
      <c r="J1106" s="120"/>
      <c r="K1106" s="120">
        <f t="shared" si="160"/>
        <v>5.2631578947368446E-2</v>
      </c>
      <c r="L1106" s="120"/>
      <c r="M1106" s="120">
        <f>SUM(M1107:M1107)</f>
        <v>5.2631578947368446E-2</v>
      </c>
      <c r="N1106" s="102"/>
    </row>
    <row r="1107" spans="1:14" s="95" customFormat="1" ht="36" x14ac:dyDescent="0.2">
      <c r="A1107" s="112"/>
      <c r="B1107" s="115"/>
      <c r="C1107" s="112">
        <v>54079</v>
      </c>
      <c r="D1107" s="113" t="s">
        <v>252</v>
      </c>
      <c r="E1107" s="121">
        <v>0</v>
      </c>
      <c r="F1107" s="121"/>
      <c r="G1107" s="121">
        <v>0</v>
      </c>
      <c r="H1107" s="121"/>
      <c r="I1107" s="121">
        <v>5.2631578947368446E-2</v>
      </c>
      <c r="J1107" s="121"/>
      <c r="K1107" s="121">
        <f t="shared" si="160"/>
        <v>5.2631578947368446E-2</v>
      </c>
      <c r="L1107" s="121"/>
      <c r="M1107" s="121">
        <v>5.2631578947368446E-2</v>
      </c>
      <c r="N1107" s="102"/>
    </row>
    <row r="1108" spans="1:14" s="95" customFormat="1" ht="12" x14ac:dyDescent="0.2">
      <c r="A1108" s="112"/>
      <c r="B1108" s="115"/>
      <c r="C1108" s="118" t="s">
        <v>115</v>
      </c>
      <c r="D1108" s="119"/>
      <c r="E1108" s="120">
        <f>SUM(E1109:E1110)</f>
        <v>0.2175</v>
      </c>
      <c r="F1108" s="120"/>
      <c r="G1108" s="120">
        <f>SUM(G1109:G1110)</f>
        <v>1.125E-2</v>
      </c>
      <c r="H1108" s="120"/>
      <c r="I1108" s="120">
        <f>SUM(I1109:I1110)</f>
        <v>0</v>
      </c>
      <c r="J1108" s="120"/>
      <c r="K1108" s="120">
        <f t="shared" si="160"/>
        <v>0.22875000000000001</v>
      </c>
      <c r="L1108" s="120"/>
      <c r="M1108" s="120">
        <f>SUM(M1109:M1110)</f>
        <v>0</v>
      </c>
      <c r="N1108" s="102"/>
    </row>
    <row r="1109" spans="1:14" s="95" customFormat="1" ht="24" x14ac:dyDescent="0.2">
      <c r="A1109" s="112"/>
      <c r="B1109" s="115"/>
      <c r="C1109" s="112">
        <v>52123</v>
      </c>
      <c r="D1109" s="113" t="s">
        <v>355</v>
      </c>
      <c r="E1109" s="121">
        <v>0.21</v>
      </c>
      <c r="F1109" s="121"/>
      <c r="G1109" s="121">
        <v>0</v>
      </c>
      <c r="H1109" s="121"/>
      <c r="I1109" s="121">
        <v>0</v>
      </c>
      <c r="J1109" s="121"/>
      <c r="K1109" s="121">
        <f t="shared" si="160"/>
        <v>0.21</v>
      </c>
      <c r="L1109" s="121"/>
      <c r="M1109" s="121">
        <v>0</v>
      </c>
      <c r="N1109" s="102"/>
    </row>
    <row r="1110" spans="1:14" s="95" customFormat="1" ht="24" x14ac:dyDescent="0.2">
      <c r="A1110" s="112"/>
      <c r="B1110" s="115"/>
      <c r="C1110" s="112">
        <v>55004</v>
      </c>
      <c r="D1110" s="113" t="s">
        <v>243</v>
      </c>
      <c r="E1110" s="121">
        <v>7.4999999999999997E-3</v>
      </c>
      <c r="F1110" s="121"/>
      <c r="G1110" s="121">
        <v>1.125E-2</v>
      </c>
      <c r="H1110" s="121"/>
      <c r="I1110" s="121">
        <v>0</v>
      </c>
      <c r="J1110" s="121"/>
      <c r="K1110" s="121">
        <f t="shared" si="160"/>
        <v>1.8749999999999999E-2</v>
      </c>
      <c r="L1110" s="121"/>
      <c r="M1110" s="121">
        <v>0</v>
      </c>
      <c r="N1110" s="102"/>
    </row>
    <row r="1111" spans="1:14" s="95" customFormat="1" ht="12" x14ac:dyDescent="0.2">
      <c r="A1111" s="112"/>
      <c r="B1111" s="115"/>
      <c r="C1111" s="118" t="s">
        <v>129</v>
      </c>
      <c r="D1111" s="119"/>
      <c r="E1111" s="120">
        <f>SUM(E1112)</f>
        <v>5.1282051282051308E-2</v>
      </c>
      <c r="F1111" s="120"/>
      <c r="G1111" s="120">
        <f t="shared" ref="G1111:M1111" si="167">SUM(G1112)</f>
        <v>1.2820512820512827E-2</v>
      </c>
      <c r="H1111" s="120"/>
      <c r="I1111" s="120">
        <f t="shared" si="167"/>
        <v>2.4000000000000011E-2</v>
      </c>
      <c r="J1111" s="120"/>
      <c r="K1111" s="120">
        <f>SUM(E1111:I1111)</f>
        <v>8.8102564102564146E-2</v>
      </c>
      <c r="L1111" s="120"/>
      <c r="M1111" s="120">
        <f t="shared" si="167"/>
        <v>0</v>
      </c>
      <c r="N1111" s="102"/>
    </row>
    <row r="1112" spans="1:14" s="95" customFormat="1" ht="12" x14ac:dyDescent="0.2">
      <c r="A1112" s="112"/>
      <c r="B1112" s="115"/>
      <c r="C1112" s="112">
        <v>54055</v>
      </c>
      <c r="D1112" s="113" t="s">
        <v>151</v>
      </c>
      <c r="E1112" s="121">
        <v>5.1282051282051308E-2</v>
      </c>
      <c r="F1112" s="121"/>
      <c r="G1112" s="121">
        <v>1.2820512820512827E-2</v>
      </c>
      <c r="H1112" s="121"/>
      <c r="I1112" s="121">
        <v>2.4000000000000011E-2</v>
      </c>
      <c r="J1112" s="121"/>
      <c r="K1112" s="121">
        <f>SUM(E1112:I1112)</f>
        <v>8.8102564102564146E-2</v>
      </c>
      <c r="L1112" s="121"/>
      <c r="M1112" s="121">
        <v>0</v>
      </c>
      <c r="N1112" s="102"/>
    </row>
    <row r="1113" spans="1:14" s="95" customFormat="1" ht="12" x14ac:dyDescent="0.2">
      <c r="A1113" s="112"/>
      <c r="B1113" s="115"/>
      <c r="C1113" s="118" t="s">
        <v>116</v>
      </c>
      <c r="D1113" s="119"/>
      <c r="E1113" s="120">
        <f>SUM(E1114:E1114)</f>
        <v>7.4999999999999997E-2</v>
      </c>
      <c r="F1113" s="120"/>
      <c r="G1113" s="120">
        <f>SUM(G1114:G1114)</f>
        <v>0</v>
      </c>
      <c r="H1113" s="120"/>
      <c r="I1113" s="120">
        <f>SUM(I1114:I1114)</f>
        <v>0</v>
      </c>
      <c r="J1113" s="120"/>
      <c r="K1113" s="120">
        <f t="shared" ref="K1113:K1132" si="168">SUM(E1113:I1113)</f>
        <v>7.4999999999999997E-2</v>
      </c>
      <c r="L1113" s="120"/>
      <c r="M1113" s="120">
        <f>SUM(M1114:M1114)</f>
        <v>0</v>
      </c>
      <c r="N1113" s="102"/>
    </row>
    <row r="1114" spans="1:14" s="95" customFormat="1" ht="24" x14ac:dyDescent="0.2">
      <c r="A1114" s="112"/>
      <c r="B1114" s="115"/>
      <c r="C1114" s="112">
        <v>51320</v>
      </c>
      <c r="D1114" s="113" t="s">
        <v>294</v>
      </c>
      <c r="E1114" s="121">
        <v>7.4999999999999997E-2</v>
      </c>
      <c r="F1114" s="121"/>
      <c r="G1114" s="121">
        <v>0</v>
      </c>
      <c r="H1114" s="121"/>
      <c r="I1114" s="121">
        <v>0</v>
      </c>
      <c r="J1114" s="121"/>
      <c r="K1114" s="121">
        <f t="shared" si="168"/>
        <v>7.4999999999999997E-2</v>
      </c>
      <c r="L1114" s="121"/>
      <c r="M1114" s="121">
        <v>0</v>
      </c>
      <c r="N1114" s="102"/>
    </row>
    <row r="1115" spans="1:14" s="95" customFormat="1" ht="12" x14ac:dyDescent="0.2">
      <c r="A1115" s="112"/>
      <c r="B1115" s="115"/>
      <c r="C1115" s="118" t="s">
        <v>125</v>
      </c>
      <c r="D1115" s="119"/>
      <c r="E1115" s="120">
        <f>SUM(E1116:E1117)</f>
        <v>0.1275</v>
      </c>
      <c r="F1115" s="120"/>
      <c r="G1115" s="120">
        <f>SUM(G1116:G1117)</f>
        <v>0.17499999999999999</v>
      </c>
      <c r="H1115" s="120"/>
      <c r="I1115" s="120">
        <f>SUM(I1116:I1117)</f>
        <v>0</v>
      </c>
      <c r="J1115" s="120"/>
      <c r="K1115" s="120">
        <f t="shared" si="168"/>
        <v>0.30249999999999999</v>
      </c>
      <c r="L1115" s="120"/>
      <c r="M1115" s="120">
        <f>SUM(M1116:M1117)</f>
        <v>0</v>
      </c>
      <c r="N1115" s="102"/>
    </row>
    <row r="1116" spans="1:14" s="95" customFormat="1" ht="36" x14ac:dyDescent="0.2">
      <c r="A1116" s="112"/>
      <c r="B1116" s="115"/>
      <c r="C1116" s="112">
        <v>53117</v>
      </c>
      <c r="D1116" s="113" t="s">
        <v>357</v>
      </c>
      <c r="E1116" s="121">
        <v>0.04</v>
      </c>
      <c r="F1116" s="121"/>
      <c r="G1116" s="121">
        <v>0</v>
      </c>
      <c r="H1116" s="121"/>
      <c r="I1116" s="121">
        <v>0</v>
      </c>
      <c r="J1116" s="121"/>
      <c r="K1116" s="121">
        <f t="shared" si="168"/>
        <v>0.04</v>
      </c>
      <c r="L1116" s="121"/>
      <c r="M1116" s="121">
        <v>0</v>
      </c>
      <c r="N1116" s="102"/>
    </row>
    <row r="1117" spans="1:14" s="95" customFormat="1" ht="24" x14ac:dyDescent="0.2">
      <c r="A1117" s="112"/>
      <c r="B1117" s="115"/>
      <c r="C1117" s="112">
        <v>54392</v>
      </c>
      <c r="D1117" s="113" t="s">
        <v>358</v>
      </c>
      <c r="E1117" s="121">
        <v>8.7499999999999994E-2</v>
      </c>
      <c r="F1117" s="121"/>
      <c r="G1117" s="121">
        <v>0.17499999999999999</v>
      </c>
      <c r="H1117" s="121"/>
      <c r="I1117" s="121">
        <v>0</v>
      </c>
      <c r="J1117" s="121"/>
      <c r="K1117" s="121">
        <f t="shared" si="168"/>
        <v>0.26249999999999996</v>
      </c>
      <c r="L1117" s="121"/>
      <c r="M1117" s="121">
        <v>0</v>
      </c>
      <c r="N1117" s="102"/>
    </row>
    <row r="1118" spans="1:14" s="95" customFormat="1" ht="12" x14ac:dyDescent="0.2">
      <c r="A1118" s="112"/>
      <c r="B1118" s="115"/>
      <c r="C1118" s="118" t="s">
        <v>126</v>
      </c>
      <c r="D1118" s="119"/>
      <c r="E1118" s="120">
        <f>SUM(E1119:E1123)</f>
        <v>1.2428220000000001</v>
      </c>
      <c r="F1118" s="120"/>
      <c r="G1118" s="120">
        <f>SUM(G1119:G1123)</f>
        <v>5.1282051282051308E-2</v>
      </c>
      <c r="H1118" s="120"/>
      <c r="I1118" s="120">
        <f>SUM(I1119:I1123)</f>
        <v>7.6923076923076955E-2</v>
      </c>
      <c r="J1118" s="120"/>
      <c r="K1118" s="120">
        <f>SUM(E1118:I1118)</f>
        <v>1.3710271282051283</v>
      </c>
      <c r="L1118" s="120"/>
      <c r="M1118" s="120">
        <f>SUM(M1119:M1123)</f>
        <v>0</v>
      </c>
      <c r="N1118" s="102"/>
    </row>
    <row r="1119" spans="1:14" s="95" customFormat="1" ht="12" x14ac:dyDescent="0.2">
      <c r="A1119" s="112"/>
      <c r="B1119" s="115"/>
      <c r="C1119" s="112">
        <v>42173</v>
      </c>
      <c r="D1119" s="113" t="s">
        <v>204</v>
      </c>
      <c r="E1119" s="121">
        <v>0.24282200000000001</v>
      </c>
      <c r="F1119" s="121"/>
      <c r="G1119" s="121">
        <v>0</v>
      </c>
      <c r="H1119" s="121"/>
      <c r="I1119" s="121">
        <v>0</v>
      </c>
      <c r="J1119" s="121"/>
      <c r="K1119" s="121">
        <f t="shared" ref="K1119:K1123" si="169">SUM(E1119:I1119)</f>
        <v>0.24282200000000001</v>
      </c>
      <c r="L1119" s="121"/>
      <c r="M1119" s="121">
        <v>0</v>
      </c>
      <c r="N1119" s="102"/>
    </row>
    <row r="1120" spans="1:14" s="95" customFormat="1" ht="24" x14ac:dyDescent="0.2">
      <c r="A1120" s="112"/>
      <c r="B1120" s="115"/>
      <c r="C1120" s="112">
        <v>54355</v>
      </c>
      <c r="D1120" s="113" t="s">
        <v>362</v>
      </c>
      <c r="E1120" s="121">
        <v>1</v>
      </c>
      <c r="F1120" s="121"/>
      <c r="G1120" s="121">
        <v>0</v>
      </c>
      <c r="H1120" s="121"/>
      <c r="I1120" s="121">
        <v>0</v>
      </c>
      <c r="J1120" s="121"/>
      <c r="K1120" s="121">
        <f t="shared" si="169"/>
        <v>1</v>
      </c>
      <c r="L1120" s="121"/>
      <c r="M1120" s="121">
        <v>0</v>
      </c>
      <c r="N1120" s="102"/>
    </row>
    <row r="1121" spans="1:14" s="95" customFormat="1" ht="36" x14ac:dyDescent="0.2">
      <c r="A1121" s="112"/>
      <c r="B1121" s="115"/>
      <c r="C1121" s="112">
        <v>55064</v>
      </c>
      <c r="D1121" s="113" t="s">
        <v>480</v>
      </c>
      <c r="E1121" s="121">
        <v>0</v>
      </c>
      <c r="F1121" s="121"/>
      <c r="G1121" s="121">
        <v>5.1282051282051308E-2</v>
      </c>
      <c r="H1121" s="121"/>
      <c r="I1121" s="121">
        <v>0</v>
      </c>
      <c r="J1121" s="121"/>
      <c r="K1121" s="121">
        <f t="shared" si="169"/>
        <v>5.1282051282051308E-2</v>
      </c>
      <c r="L1121" s="121"/>
      <c r="M1121" s="121">
        <v>0</v>
      </c>
      <c r="N1121" s="102"/>
    </row>
    <row r="1122" spans="1:14" s="95" customFormat="1" ht="36" x14ac:dyDescent="0.2">
      <c r="A1122" s="112"/>
      <c r="B1122" s="115"/>
      <c r="C1122" s="112">
        <v>55064</v>
      </c>
      <c r="D1122" s="113" t="s">
        <v>484</v>
      </c>
      <c r="E1122" s="121">
        <v>0</v>
      </c>
      <c r="F1122" s="121"/>
      <c r="G1122" s="121">
        <v>0</v>
      </c>
      <c r="H1122" s="121"/>
      <c r="I1122" s="121">
        <v>5.1282051282051308E-2</v>
      </c>
      <c r="J1122" s="121"/>
      <c r="K1122" s="121">
        <f t="shared" si="169"/>
        <v>5.1282051282051308E-2</v>
      </c>
      <c r="L1122" s="121"/>
      <c r="M1122" s="121">
        <v>0</v>
      </c>
      <c r="N1122" s="102"/>
    </row>
    <row r="1123" spans="1:14" s="95" customFormat="1" ht="36" x14ac:dyDescent="0.2">
      <c r="A1123" s="112"/>
      <c r="B1123" s="115"/>
      <c r="C1123" s="112">
        <v>55064</v>
      </c>
      <c r="D1123" s="113" t="s">
        <v>482</v>
      </c>
      <c r="E1123" s="121">
        <v>0</v>
      </c>
      <c r="F1123" s="121"/>
      <c r="G1123" s="121">
        <v>0</v>
      </c>
      <c r="H1123" s="121"/>
      <c r="I1123" s="121">
        <v>2.564102564102564E-2</v>
      </c>
      <c r="J1123" s="121"/>
      <c r="K1123" s="121">
        <f t="shared" si="169"/>
        <v>2.564102564102564E-2</v>
      </c>
      <c r="L1123" s="121"/>
      <c r="M1123" s="121">
        <v>0</v>
      </c>
      <c r="N1123" s="102"/>
    </row>
    <row r="1124" spans="1:14" s="95" customFormat="1" ht="12" x14ac:dyDescent="0.2">
      <c r="A1124" s="114"/>
      <c r="B1124" s="118" t="s">
        <v>31</v>
      </c>
      <c r="C1124" s="118"/>
      <c r="D1124" s="119"/>
      <c r="E1124" s="120">
        <f>E1125+E1132+E1135+E1144+E1150+E1155+E1160+E1162+E1167</f>
        <v>15.281645419703104</v>
      </c>
      <c r="F1124" s="120"/>
      <c r="G1124" s="120">
        <f t="shared" ref="G1124:M1124" si="170">G1125+G1132+G1135+G1144+G1150+G1155+G1160+G1162+G1167</f>
        <v>1.8611855641025641</v>
      </c>
      <c r="H1124" s="120"/>
      <c r="I1124" s="120">
        <f t="shared" si="170"/>
        <v>23.150036994844807</v>
      </c>
      <c r="J1124" s="120"/>
      <c r="K1124" s="120">
        <f t="shared" si="168"/>
        <v>40.292867978650477</v>
      </c>
      <c r="L1124" s="120"/>
      <c r="M1124" s="120">
        <f t="shared" si="170"/>
        <v>9.0555795789473681</v>
      </c>
      <c r="N1124" s="102"/>
    </row>
    <row r="1125" spans="1:14" s="95" customFormat="1" ht="12" x14ac:dyDescent="0.2">
      <c r="A1125" s="114"/>
      <c r="B1125" s="118"/>
      <c r="C1125" s="118" t="s">
        <v>137</v>
      </c>
      <c r="D1125" s="119"/>
      <c r="E1125" s="120">
        <f>SUM(E1126:E1131)</f>
        <v>1.6910000000000001</v>
      </c>
      <c r="F1125" s="120"/>
      <c r="G1125" s="120">
        <f>SUM(G1126:G1131)</f>
        <v>0.36083299999999996</v>
      </c>
      <c r="H1125" s="120"/>
      <c r="I1125" s="120">
        <f>SUM(I1126:I1131)</f>
        <v>3.0750000000000002</v>
      </c>
      <c r="J1125" s="120"/>
      <c r="K1125" s="120">
        <f t="shared" si="168"/>
        <v>5.1268330000000004</v>
      </c>
      <c r="L1125" s="120"/>
      <c r="M1125" s="120">
        <f>SUM(M1126:M1131)</f>
        <v>0.441</v>
      </c>
      <c r="N1125" s="102"/>
    </row>
    <row r="1126" spans="1:14" s="95" customFormat="1" ht="24" x14ac:dyDescent="0.2">
      <c r="A1126" s="112"/>
      <c r="B1126" s="115"/>
      <c r="C1126" s="112">
        <v>53145</v>
      </c>
      <c r="D1126" s="113" t="s">
        <v>346</v>
      </c>
      <c r="E1126" s="121">
        <v>1</v>
      </c>
      <c r="F1126" s="121"/>
      <c r="G1126" s="121">
        <v>0</v>
      </c>
      <c r="H1126" s="121"/>
      <c r="I1126" s="121">
        <v>0.8</v>
      </c>
      <c r="J1126" s="121"/>
      <c r="K1126" s="121">
        <f t="shared" si="168"/>
        <v>1.8</v>
      </c>
      <c r="L1126" s="121"/>
      <c r="M1126" s="121">
        <v>0</v>
      </c>
      <c r="N1126" s="102"/>
    </row>
    <row r="1127" spans="1:14" s="95" customFormat="1" ht="24" x14ac:dyDescent="0.2">
      <c r="A1127" s="112"/>
      <c r="B1127" s="115"/>
      <c r="C1127" s="112">
        <v>53263</v>
      </c>
      <c r="D1127" s="113" t="s">
        <v>247</v>
      </c>
      <c r="E1127" s="121">
        <v>0</v>
      </c>
      <c r="F1127" s="121"/>
      <c r="G1127" s="121">
        <v>0</v>
      </c>
      <c r="H1127" s="121"/>
      <c r="I1127" s="121">
        <v>2.5000000000000001E-2</v>
      </c>
      <c r="J1127" s="121"/>
      <c r="K1127" s="121">
        <f t="shared" si="168"/>
        <v>2.5000000000000001E-2</v>
      </c>
      <c r="L1127" s="121"/>
      <c r="M1127" s="121">
        <v>0</v>
      </c>
      <c r="N1127" s="102"/>
    </row>
    <row r="1128" spans="1:14" s="95" customFormat="1" ht="12" x14ac:dyDescent="0.2">
      <c r="A1128" s="112"/>
      <c r="B1128" s="115"/>
      <c r="C1128" s="112">
        <v>53264</v>
      </c>
      <c r="D1128" s="113" t="s">
        <v>208</v>
      </c>
      <c r="E1128" s="121">
        <v>0.5</v>
      </c>
      <c r="F1128" s="121"/>
      <c r="G1128" s="121">
        <v>0</v>
      </c>
      <c r="H1128" s="121"/>
      <c r="I1128" s="121">
        <v>2</v>
      </c>
      <c r="J1128" s="121"/>
      <c r="K1128" s="121">
        <f t="shared" si="168"/>
        <v>2.5</v>
      </c>
      <c r="L1128" s="121"/>
      <c r="M1128" s="121">
        <v>0</v>
      </c>
      <c r="N1128" s="102"/>
    </row>
    <row r="1129" spans="1:14" s="95" customFormat="1" ht="36" x14ac:dyDescent="0.2">
      <c r="A1129" s="112"/>
      <c r="B1129" s="115"/>
      <c r="C1129" s="112">
        <v>53298</v>
      </c>
      <c r="D1129" s="113" t="s">
        <v>454</v>
      </c>
      <c r="E1129" s="121">
        <v>0</v>
      </c>
      <c r="F1129" s="121"/>
      <c r="G1129" s="121">
        <v>0</v>
      </c>
      <c r="H1129" s="121"/>
      <c r="I1129" s="121">
        <v>0.25</v>
      </c>
      <c r="J1129" s="121"/>
      <c r="K1129" s="121">
        <f t="shared" si="168"/>
        <v>0.25</v>
      </c>
      <c r="L1129" s="121"/>
      <c r="M1129" s="121">
        <v>0.25</v>
      </c>
      <c r="N1129" s="102"/>
    </row>
    <row r="1130" spans="1:14" s="95" customFormat="1" ht="24" x14ac:dyDescent="0.2">
      <c r="A1130" s="112"/>
      <c r="B1130" s="115"/>
      <c r="C1130" s="112">
        <v>55113</v>
      </c>
      <c r="D1130" s="113" t="s">
        <v>279</v>
      </c>
      <c r="E1130" s="121">
        <v>0.191</v>
      </c>
      <c r="F1130" s="121"/>
      <c r="G1130" s="121">
        <v>6.0832999999999998E-2</v>
      </c>
      <c r="H1130" s="121"/>
      <c r="I1130" s="121">
        <v>0</v>
      </c>
      <c r="J1130" s="121"/>
      <c r="K1130" s="121">
        <f t="shared" si="168"/>
        <v>0.25183299999999997</v>
      </c>
      <c r="L1130" s="121"/>
      <c r="M1130" s="121">
        <v>0.191</v>
      </c>
      <c r="N1130" s="102"/>
    </row>
    <row r="1131" spans="1:14" s="95" customFormat="1" ht="36" x14ac:dyDescent="0.2">
      <c r="A1131" s="112"/>
      <c r="B1131" s="115"/>
      <c r="C1131" s="112">
        <v>55240</v>
      </c>
      <c r="D1131" s="113" t="s">
        <v>348</v>
      </c>
      <c r="E1131" s="121">
        <v>0</v>
      </c>
      <c r="F1131" s="121"/>
      <c r="G1131" s="121">
        <v>0.3</v>
      </c>
      <c r="H1131" s="121"/>
      <c r="I1131" s="121">
        <v>0</v>
      </c>
      <c r="J1131" s="121"/>
      <c r="K1131" s="121">
        <f t="shared" si="168"/>
        <v>0.3</v>
      </c>
      <c r="L1131" s="121"/>
      <c r="M1131" s="121">
        <v>0</v>
      </c>
      <c r="N1131" s="102"/>
    </row>
    <row r="1132" spans="1:14" s="95" customFormat="1" ht="12" x14ac:dyDescent="0.2">
      <c r="A1132" s="114"/>
      <c r="B1132" s="118"/>
      <c r="C1132" s="118" t="s">
        <v>112</v>
      </c>
      <c r="D1132" s="119"/>
      <c r="E1132" s="120">
        <f>SUM(E1133:E1134)</f>
        <v>1</v>
      </c>
      <c r="F1132" s="120"/>
      <c r="G1132" s="120">
        <f t="shared" ref="G1132:M1132" si="171">SUM(G1133:G1134)</f>
        <v>0.15</v>
      </c>
      <c r="H1132" s="120"/>
      <c r="I1132" s="120">
        <f t="shared" si="171"/>
        <v>1</v>
      </c>
      <c r="J1132" s="120"/>
      <c r="K1132" s="120">
        <f t="shared" si="168"/>
        <v>2.15</v>
      </c>
      <c r="L1132" s="120"/>
      <c r="M1132" s="120">
        <f t="shared" si="171"/>
        <v>0</v>
      </c>
      <c r="N1132" s="102"/>
    </row>
    <row r="1133" spans="1:14" s="95" customFormat="1" ht="24" x14ac:dyDescent="0.2">
      <c r="A1133" s="112"/>
      <c r="B1133" s="118"/>
      <c r="C1133" s="112">
        <v>53277</v>
      </c>
      <c r="D1133" s="113" t="s">
        <v>364</v>
      </c>
      <c r="E1133" s="121">
        <v>1</v>
      </c>
      <c r="F1133" s="121"/>
      <c r="G1133" s="121">
        <v>0</v>
      </c>
      <c r="H1133" s="121"/>
      <c r="I1133" s="121">
        <v>0</v>
      </c>
      <c r="J1133" s="121"/>
      <c r="K1133" s="121">
        <f>SUM(E1133:I1133)</f>
        <v>1</v>
      </c>
      <c r="L1133" s="121"/>
      <c r="M1133" s="121">
        <v>0</v>
      </c>
      <c r="N1133" s="102"/>
    </row>
    <row r="1134" spans="1:14" s="95" customFormat="1" ht="24" x14ac:dyDescent="0.2">
      <c r="A1134" s="112"/>
      <c r="B1134" s="118"/>
      <c r="C1134" s="112">
        <v>53277</v>
      </c>
      <c r="D1134" s="113" t="s">
        <v>365</v>
      </c>
      <c r="E1134" s="121">
        <v>0</v>
      </c>
      <c r="F1134" s="121"/>
      <c r="G1134" s="121">
        <v>0.15</v>
      </c>
      <c r="H1134" s="121"/>
      <c r="I1134" s="121">
        <v>1</v>
      </c>
      <c r="J1134" s="121"/>
      <c r="K1134" s="121">
        <f>SUM(E1134:I1134)</f>
        <v>1.1499999999999999</v>
      </c>
      <c r="L1134" s="121"/>
      <c r="M1134" s="121">
        <v>0</v>
      </c>
      <c r="N1134" s="102"/>
    </row>
    <row r="1135" spans="1:14" s="95" customFormat="1" ht="12" x14ac:dyDescent="0.2">
      <c r="A1135" s="114"/>
      <c r="B1135" s="118"/>
      <c r="C1135" s="118" t="s">
        <v>113</v>
      </c>
      <c r="D1135" s="119"/>
      <c r="E1135" s="120">
        <f>SUM(E1136:E1143)</f>
        <v>1.3550679999999999</v>
      </c>
      <c r="F1135" s="120"/>
      <c r="G1135" s="120">
        <f t="shared" ref="G1135:I1135" si="172">SUM(G1136:G1143)</f>
        <v>0</v>
      </c>
      <c r="H1135" s="120"/>
      <c r="I1135" s="120">
        <f t="shared" si="172"/>
        <v>7.1214823389743591</v>
      </c>
      <c r="J1135" s="120"/>
      <c r="K1135" s="120">
        <f>SUM(E1135:I1135)</f>
        <v>8.4765503389743593</v>
      </c>
      <c r="L1135" s="120"/>
      <c r="M1135" s="120">
        <f t="shared" ref="M1135" si="173">SUM(M1136:M1143)</f>
        <v>0</v>
      </c>
      <c r="N1135" s="102"/>
    </row>
    <row r="1136" spans="1:14" s="95" customFormat="1" ht="24" x14ac:dyDescent="0.2">
      <c r="A1136" s="112"/>
      <c r="B1136" s="115"/>
      <c r="C1136" s="112">
        <v>46470</v>
      </c>
      <c r="D1136" s="113" t="s">
        <v>471</v>
      </c>
      <c r="E1136" s="121">
        <v>0.18046799999999999</v>
      </c>
      <c r="F1136" s="121"/>
      <c r="G1136" s="121">
        <v>0</v>
      </c>
      <c r="H1136" s="121"/>
      <c r="I1136" s="121">
        <v>0</v>
      </c>
      <c r="J1136" s="121"/>
      <c r="K1136" s="121">
        <f t="shared" ref="K1136:K1143" si="174">SUM(E1136:I1136)</f>
        <v>0.18046799999999999</v>
      </c>
      <c r="L1136" s="121"/>
      <c r="M1136" s="121">
        <v>0</v>
      </c>
      <c r="N1136" s="102"/>
    </row>
    <row r="1137" spans="1:14" s="95" customFormat="1" ht="24" x14ac:dyDescent="0.2">
      <c r="A1137" s="112"/>
      <c r="B1137" s="115"/>
      <c r="C1137" s="112">
        <v>51308</v>
      </c>
      <c r="D1137" s="113" t="s">
        <v>366</v>
      </c>
      <c r="E1137" s="121">
        <v>0.15</v>
      </c>
      <c r="F1137" s="121"/>
      <c r="G1137" s="121">
        <v>0</v>
      </c>
      <c r="H1137" s="121"/>
      <c r="I1137" s="121">
        <v>0</v>
      </c>
      <c r="J1137" s="121"/>
      <c r="K1137" s="121">
        <f t="shared" si="174"/>
        <v>0.15</v>
      </c>
      <c r="L1137" s="121"/>
      <c r="M1137" s="121">
        <v>0</v>
      </c>
      <c r="N1137" s="102"/>
    </row>
    <row r="1138" spans="1:14" s="95" customFormat="1" ht="48" x14ac:dyDescent="0.2">
      <c r="A1138" s="112"/>
      <c r="B1138" s="115"/>
      <c r="C1138" s="112">
        <v>52041</v>
      </c>
      <c r="D1138" s="113" t="s">
        <v>477</v>
      </c>
      <c r="E1138" s="121">
        <v>0</v>
      </c>
      <c r="F1138" s="121"/>
      <c r="G1138" s="121">
        <v>0</v>
      </c>
      <c r="H1138" s="121"/>
      <c r="I1138" s="121">
        <v>1.2973389743589729E-3</v>
      </c>
      <c r="J1138" s="121"/>
      <c r="K1138" s="121">
        <f t="shared" si="174"/>
        <v>1.2973389743589729E-3</v>
      </c>
      <c r="L1138" s="121"/>
      <c r="M1138" s="121">
        <v>0</v>
      </c>
      <c r="N1138" s="102"/>
    </row>
    <row r="1139" spans="1:14" s="95" customFormat="1" ht="24" x14ac:dyDescent="0.2">
      <c r="A1139" s="112"/>
      <c r="B1139" s="115"/>
      <c r="C1139" s="112">
        <v>52196</v>
      </c>
      <c r="D1139" s="113" t="s">
        <v>367</v>
      </c>
      <c r="E1139" s="121">
        <v>0</v>
      </c>
      <c r="F1139" s="121"/>
      <c r="G1139" s="121">
        <v>0</v>
      </c>
      <c r="H1139" s="121"/>
      <c r="I1139" s="121">
        <v>3.2201849999999999</v>
      </c>
      <c r="J1139" s="121"/>
      <c r="K1139" s="121">
        <f t="shared" si="174"/>
        <v>3.2201849999999999</v>
      </c>
      <c r="L1139" s="121"/>
      <c r="M1139" s="121">
        <v>0</v>
      </c>
      <c r="N1139" s="102"/>
    </row>
    <row r="1140" spans="1:14" s="95" customFormat="1" ht="12" x14ac:dyDescent="0.2">
      <c r="A1140" s="112"/>
      <c r="B1140" s="115"/>
      <c r="C1140" s="112">
        <v>54222</v>
      </c>
      <c r="D1140" s="113" t="s">
        <v>209</v>
      </c>
      <c r="E1140" s="121">
        <v>0</v>
      </c>
      <c r="F1140" s="121"/>
      <c r="G1140" s="121">
        <v>0</v>
      </c>
      <c r="H1140" s="121"/>
      <c r="I1140" s="121">
        <v>2.5</v>
      </c>
      <c r="J1140" s="121"/>
      <c r="K1140" s="121">
        <f t="shared" si="174"/>
        <v>2.5</v>
      </c>
      <c r="L1140" s="121"/>
      <c r="M1140" s="121">
        <v>0</v>
      </c>
      <c r="N1140" s="102"/>
    </row>
    <row r="1141" spans="1:14" s="95" customFormat="1" ht="36" x14ac:dyDescent="0.2">
      <c r="A1141" s="112"/>
      <c r="B1141" s="115"/>
      <c r="C1141" s="112">
        <v>54240</v>
      </c>
      <c r="D1141" s="113" t="s">
        <v>368</v>
      </c>
      <c r="E1141" s="121">
        <v>1</v>
      </c>
      <c r="F1141" s="121"/>
      <c r="G1141" s="121">
        <v>0</v>
      </c>
      <c r="H1141" s="121"/>
      <c r="I1141" s="121">
        <v>1</v>
      </c>
      <c r="J1141" s="121"/>
      <c r="K1141" s="121">
        <f t="shared" si="174"/>
        <v>2</v>
      </c>
      <c r="L1141" s="121"/>
      <c r="M1141" s="121">
        <v>0</v>
      </c>
      <c r="N1141" s="102"/>
    </row>
    <row r="1142" spans="1:14" s="95" customFormat="1" ht="24" x14ac:dyDescent="0.2">
      <c r="A1142" s="112"/>
      <c r="B1142" s="115"/>
      <c r="C1142" s="112">
        <v>54340</v>
      </c>
      <c r="D1142" s="113" t="s">
        <v>369</v>
      </c>
      <c r="E1142" s="121">
        <v>0</v>
      </c>
      <c r="F1142" s="121"/>
      <c r="G1142" s="121">
        <v>0</v>
      </c>
      <c r="H1142" s="121"/>
      <c r="I1142" s="121">
        <v>0.4</v>
      </c>
      <c r="J1142" s="121"/>
      <c r="K1142" s="121">
        <f t="shared" si="174"/>
        <v>0.4</v>
      </c>
      <c r="L1142" s="121"/>
      <c r="M1142" s="121">
        <v>0</v>
      </c>
      <c r="N1142" s="102"/>
    </row>
    <row r="1143" spans="1:14" s="95" customFormat="1" ht="24" x14ac:dyDescent="0.2">
      <c r="A1143" s="112"/>
      <c r="B1143" s="115"/>
      <c r="C1143" s="112">
        <v>55208</v>
      </c>
      <c r="D1143" s="113" t="s">
        <v>456</v>
      </c>
      <c r="E1143" s="121">
        <v>2.46E-2</v>
      </c>
      <c r="F1143" s="121"/>
      <c r="G1143" s="121">
        <v>0</v>
      </c>
      <c r="H1143" s="121"/>
      <c r="I1143" s="121">
        <v>0</v>
      </c>
      <c r="J1143" s="121"/>
      <c r="K1143" s="121">
        <f t="shared" si="174"/>
        <v>2.46E-2</v>
      </c>
      <c r="L1143" s="121"/>
      <c r="M1143" s="121">
        <v>0</v>
      </c>
      <c r="N1143" s="102"/>
    </row>
    <row r="1144" spans="1:14" s="95" customFormat="1" ht="12" x14ac:dyDescent="0.2">
      <c r="A1144" s="114"/>
      <c r="B1144" s="118"/>
      <c r="C1144" s="118" t="s">
        <v>114</v>
      </c>
      <c r="D1144" s="119"/>
      <c r="E1144" s="120">
        <f>SUM(E1145:E1149)</f>
        <v>0.31589536842105265</v>
      </c>
      <c r="F1144" s="120"/>
      <c r="G1144" s="120">
        <f>SUM(G1145:G1149)</f>
        <v>0</v>
      </c>
      <c r="H1144" s="120"/>
      <c r="I1144" s="120">
        <f>SUM(I1145:I1149)</f>
        <v>2.4</v>
      </c>
      <c r="J1144" s="120"/>
      <c r="K1144" s="120">
        <f>SUM(E1144:I1144)</f>
        <v>2.7158953684210525</v>
      </c>
      <c r="L1144" s="120"/>
      <c r="M1144" s="120">
        <f>SUM(M1145:M1149)</f>
        <v>6.1948000000000003E-2</v>
      </c>
      <c r="N1144" s="102"/>
    </row>
    <row r="1145" spans="1:14" s="95" customFormat="1" ht="36" x14ac:dyDescent="0.2">
      <c r="A1145" s="112"/>
      <c r="B1145" s="118"/>
      <c r="C1145" s="112">
        <v>44934</v>
      </c>
      <c r="D1145" s="113" t="s">
        <v>485</v>
      </c>
      <c r="E1145" s="121">
        <v>0.25</v>
      </c>
      <c r="F1145" s="121"/>
      <c r="G1145" s="121">
        <v>0</v>
      </c>
      <c r="H1145" s="121"/>
      <c r="I1145" s="121">
        <v>0</v>
      </c>
      <c r="J1145" s="121"/>
      <c r="K1145" s="121">
        <f t="shared" ref="K1145:K1149" si="175">SUM(E1145:I1145)</f>
        <v>0.25</v>
      </c>
      <c r="L1145" s="121"/>
      <c r="M1145" s="121">
        <v>0</v>
      </c>
      <c r="N1145" s="102"/>
    </row>
    <row r="1146" spans="1:14" s="95" customFormat="1" ht="24" x14ac:dyDescent="0.2">
      <c r="A1146" s="112"/>
      <c r="B1146" s="118"/>
      <c r="C1146" s="112">
        <v>44934</v>
      </c>
      <c r="D1146" s="113" t="s">
        <v>351</v>
      </c>
      <c r="E1146" s="121">
        <v>0</v>
      </c>
      <c r="F1146" s="121"/>
      <c r="G1146" s="121">
        <v>0</v>
      </c>
      <c r="H1146" s="121"/>
      <c r="I1146" s="121">
        <v>1.4</v>
      </c>
      <c r="J1146" s="121"/>
      <c r="K1146" s="121">
        <f t="shared" si="175"/>
        <v>1.4</v>
      </c>
      <c r="L1146" s="121"/>
      <c r="M1146" s="121">
        <v>0</v>
      </c>
      <c r="N1146" s="102"/>
    </row>
    <row r="1147" spans="1:14" s="95" customFormat="1" ht="24" x14ac:dyDescent="0.2">
      <c r="A1147" s="112"/>
      <c r="B1147" s="118"/>
      <c r="C1147" s="112">
        <v>46920</v>
      </c>
      <c r="D1147" s="113" t="s">
        <v>249</v>
      </c>
      <c r="E1147" s="121">
        <v>6.1948000000000003E-2</v>
      </c>
      <c r="F1147" s="121"/>
      <c r="G1147" s="121">
        <v>0</v>
      </c>
      <c r="H1147" s="121"/>
      <c r="I1147" s="121">
        <v>0</v>
      </c>
      <c r="J1147" s="121"/>
      <c r="K1147" s="121">
        <f t="shared" si="175"/>
        <v>6.1948000000000003E-2</v>
      </c>
      <c r="L1147" s="121"/>
      <c r="M1147" s="121">
        <v>6.1948000000000003E-2</v>
      </c>
      <c r="N1147" s="102"/>
    </row>
    <row r="1148" spans="1:14" s="95" customFormat="1" ht="24" x14ac:dyDescent="0.2">
      <c r="A1148" s="112"/>
      <c r="B1148" s="118"/>
      <c r="C1148" s="112">
        <v>54164</v>
      </c>
      <c r="D1148" s="113" t="s">
        <v>370</v>
      </c>
      <c r="E1148" s="121">
        <v>0</v>
      </c>
      <c r="F1148" s="121"/>
      <c r="G1148" s="121">
        <v>0</v>
      </c>
      <c r="H1148" s="121"/>
      <c r="I1148" s="121">
        <v>1</v>
      </c>
      <c r="J1148" s="121"/>
      <c r="K1148" s="121">
        <f t="shared" si="175"/>
        <v>1</v>
      </c>
      <c r="L1148" s="121"/>
      <c r="M1148" s="121">
        <v>0</v>
      </c>
      <c r="N1148" s="102"/>
    </row>
    <row r="1149" spans="1:14" s="95" customFormat="1" ht="36" x14ac:dyDescent="0.2">
      <c r="A1149" s="112"/>
      <c r="B1149" s="118"/>
      <c r="C1149" s="112">
        <v>54391</v>
      </c>
      <c r="D1149" s="113" t="s">
        <v>478</v>
      </c>
      <c r="E1149" s="121">
        <v>3.9473684210526317E-3</v>
      </c>
      <c r="F1149" s="121"/>
      <c r="G1149" s="121">
        <v>0</v>
      </c>
      <c r="H1149" s="121"/>
      <c r="I1149" s="121">
        <v>0</v>
      </c>
      <c r="J1149" s="121"/>
      <c r="K1149" s="121">
        <f t="shared" si="175"/>
        <v>3.9473684210526317E-3</v>
      </c>
      <c r="L1149" s="121"/>
      <c r="M1149" s="121">
        <v>0</v>
      </c>
      <c r="N1149" s="102"/>
    </row>
    <row r="1150" spans="1:14" s="95" customFormat="1" ht="12" x14ac:dyDescent="0.2">
      <c r="A1150" s="114"/>
      <c r="B1150" s="118"/>
      <c r="C1150" s="118" t="s">
        <v>127</v>
      </c>
      <c r="D1150" s="119"/>
      <c r="E1150" s="120">
        <f>SUM(E1151:E1154)</f>
        <v>2</v>
      </c>
      <c r="F1150" s="120"/>
      <c r="G1150" s="120">
        <f>SUM(G1151:G1154)</f>
        <v>0</v>
      </c>
      <c r="H1150" s="120"/>
      <c r="I1150" s="120">
        <f>SUM(I1151:I1154)</f>
        <v>7.4526315789473685</v>
      </c>
      <c r="J1150" s="120"/>
      <c r="K1150" s="120">
        <f>SUM(E1150:I1150)</f>
        <v>9.4526315789473685</v>
      </c>
      <c r="L1150" s="120"/>
      <c r="M1150" s="120">
        <f>SUM(M1151:M1154)</f>
        <v>8.5526315789473681</v>
      </c>
      <c r="N1150" s="102"/>
    </row>
    <row r="1151" spans="1:14" s="95" customFormat="1" ht="24" x14ac:dyDescent="0.2">
      <c r="A1151" s="112"/>
      <c r="B1151" s="115"/>
      <c r="C1151" s="112">
        <v>53121</v>
      </c>
      <c r="D1151" s="113" t="s">
        <v>371</v>
      </c>
      <c r="E1151" s="121">
        <v>0</v>
      </c>
      <c r="F1151" s="121"/>
      <c r="G1151" s="121">
        <v>0</v>
      </c>
      <c r="H1151" s="121"/>
      <c r="I1151" s="121">
        <v>0.9</v>
      </c>
      <c r="J1151" s="121"/>
      <c r="K1151" s="121">
        <f>SUM(E1151:I1151)</f>
        <v>0.9</v>
      </c>
      <c r="L1151" s="121"/>
      <c r="M1151" s="121">
        <v>0</v>
      </c>
      <c r="N1151" s="102"/>
    </row>
    <row r="1152" spans="1:14" s="95" customFormat="1" ht="36" x14ac:dyDescent="0.2">
      <c r="A1152" s="112"/>
      <c r="B1152" s="115"/>
      <c r="C1152" s="112">
        <v>54009</v>
      </c>
      <c r="D1152" s="113" t="s">
        <v>372</v>
      </c>
      <c r="E1152" s="121">
        <v>0</v>
      </c>
      <c r="F1152" s="121"/>
      <c r="G1152" s="121">
        <v>0</v>
      </c>
      <c r="H1152" s="121"/>
      <c r="I1152" s="121">
        <v>1.5</v>
      </c>
      <c r="J1152" s="121"/>
      <c r="K1152" s="121">
        <f t="shared" ref="K1152:K1161" si="176">SUM(E1152:I1152)</f>
        <v>1.5</v>
      </c>
      <c r="L1152" s="121"/>
      <c r="M1152" s="121">
        <v>1.5</v>
      </c>
      <c r="N1152" s="102"/>
    </row>
    <row r="1153" spans="1:14" s="95" customFormat="1" ht="36" x14ac:dyDescent="0.2">
      <c r="A1153" s="112"/>
      <c r="B1153" s="115"/>
      <c r="C1153" s="112">
        <v>54079</v>
      </c>
      <c r="D1153" s="113" t="s">
        <v>252</v>
      </c>
      <c r="E1153" s="121">
        <v>0</v>
      </c>
      <c r="F1153" s="121"/>
      <c r="G1153" s="121">
        <v>0</v>
      </c>
      <c r="H1153" s="121"/>
      <c r="I1153" s="121">
        <v>5.2631578947368446E-2</v>
      </c>
      <c r="J1153" s="121"/>
      <c r="K1153" s="121">
        <f t="shared" si="176"/>
        <v>5.2631578947368446E-2</v>
      </c>
      <c r="L1153" s="121"/>
      <c r="M1153" s="121">
        <v>5.2631578947368446E-2</v>
      </c>
      <c r="N1153" s="102"/>
    </row>
    <row r="1154" spans="1:14" s="95" customFormat="1" ht="12" x14ac:dyDescent="0.2">
      <c r="A1154" s="112"/>
      <c r="B1154" s="115"/>
      <c r="C1154" s="112">
        <v>55082</v>
      </c>
      <c r="D1154" s="113" t="s">
        <v>210</v>
      </c>
      <c r="E1154" s="121">
        <v>2</v>
      </c>
      <c r="F1154" s="121"/>
      <c r="G1154" s="121">
        <v>0</v>
      </c>
      <c r="H1154" s="121"/>
      <c r="I1154" s="121">
        <v>5</v>
      </c>
      <c r="J1154" s="121"/>
      <c r="K1154" s="121">
        <f t="shared" si="176"/>
        <v>7</v>
      </c>
      <c r="L1154" s="121"/>
      <c r="M1154" s="121">
        <v>7</v>
      </c>
      <c r="N1154" s="102"/>
    </row>
    <row r="1155" spans="1:14" s="95" customFormat="1" ht="12" x14ac:dyDescent="0.2">
      <c r="A1155" s="114"/>
      <c r="B1155" s="118"/>
      <c r="C1155" s="118" t="s">
        <v>115</v>
      </c>
      <c r="D1155" s="119"/>
      <c r="E1155" s="120">
        <f>SUM(E1156:E1159)</f>
        <v>2.2974999999999999</v>
      </c>
      <c r="F1155" s="120"/>
      <c r="G1155" s="120">
        <f>SUM(G1156:G1159)</f>
        <v>1.125E-2</v>
      </c>
      <c r="H1155" s="120"/>
      <c r="I1155" s="120">
        <f>SUM(I1156:I1159)</f>
        <v>0</v>
      </c>
      <c r="J1155" s="120"/>
      <c r="K1155" s="120">
        <f t="shared" si="176"/>
        <v>2.3087499999999999</v>
      </c>
      <c r="L1155" s="120"/>
      <c r="M1155" s="120">
        <f>SUM(M1156:M1159)</f>
        <v>0</v>
      </c>
      <c r="N1155" s="102"/>
    </row>
    <row r="1156" spans="1:14" s="95" customFormat="1" ht="12" x14ac:dyDescent="0.2">
      <c r="A1156" s="112"/>
      <c r="B1156" s="115"/>
      <c r="C1156" s="112">
        <v>52062</v>
      </c>
      <c r="D1156" s="113" t="s">
        <v>211</v>
      </c>
      <c r="E1156" s="121">
        <v>1</v>
      </c>
      <c r="F1156" s="121"/>
      <c r="G1156" s="121">
        <v>0</v>
      </c>
      <c r="H1156" s="121"/>
      <c r="I1156" s="121">
        <v>0</v>
      </c>
      <c r="J1156" s="121"/>
      <c r="K1156" s="121">
        <f t="shared" si="176"/>
        <v>1</v>
      </c>
      <c r="L1156" s="121"/>
      <c r="M1156" s="121">
        <v>0</v>
      </c>
      <c r="N1156" s="102"/>
    </row>
    <row r="1157" spans="1:14" s="95" customFormat="1" ht="24" x14ac:dyDescent="0.2">
      <c r="A1157" s="112"/>
      <c r="B1157" s="115"/>
      <c r="C1157" s="112">
        <v>52123</v>
      </c>
      <c r="D1157" s="113" t="s">
        <v>355</v>
      </c>
      <c r="E1157" s="121">
        <v>0.28999999999999998</v>
      </c>
      <c r="F1157" s="121"/>
      <c r="G1157" s="121">
        <v>0</v>
      </c>
      <c r="H1157" s="121"/>
      <c r="I1157" s="121">
        <v>0</v>
      </c>
      <c r="J1157" s="121"/>
      <c r="K1157" s="121">
        <f t="shared" si="176"/>
        <v>0.28999999999999998</v>
      </c>
      <c r="L1157" s="121"/>
      <c r="M1157" s="121">
        <v>0</v>
      </c>
      <c r="N1157" s="102"/>
    </row>
    <row r="1158" spans="1:14" s="95" customFormat="1" ht="12" customHeight="1" x14ac:dyDescent="0.2">
      <c r="A1158" s="112"/>
      <c r="B1158" s="115"/>
      <c r="C1158" s="112">
        <v>54465</v>
      </c>
      <c r="D1158" s="113" t="s">
        <v>212</v>
      </c>
      <c r="E1158" s="121">
        <v>1</v>
      </c>
      <c r="F1158" s="121"/>
      <c r="G1158" s="121">
        <v>0</v>
      </c>
      <c r="H1158" s="121"/>
      <c r="I1158" s="121">
        <v>0</v>
      </c>
      <c r="J1158" s="121"/>
      <c r="K1158" s="121">
        <f t="shared" si="176"/>
        <v>1</v>
      </c>
      <c r="L1158" s="121"/>
      <c r="M1158" s="121">
        <v>0</v>
      </c>
      <c r="N1158" s="102"/>
    </row>
    <row r="1159" spans="1:14" s="95" customFormat="1" ht="24" x14ac:dyDescent="0.2">
      <c r="A1159" s="112"/>
      <c r="B1159" s="115"/>
      <c r="C1159" s="112">
        <v>55004</v>
      </c>
      <c r="D1159" s="113" t="s">
        <v>243</v>
      </c>
      <c r="E1159" s="121">
        <v>7.4999999999999997E-3</v>
      </c>
      <c r="F1159" s="121"/>
      <c r="G1159" s="121">
        <v>1.125E-2</v>
      </c>
      <c r="H1159" s="121"/>
      <c r="I1159" s="121">
        <v>0</v>
      </c>
      <c r="J1159" s="121"/>
      <c r="K1159" s="121">
        <f t="shared" si="176"/>
        <v>1.8749999999999999E-2</v>
      </c>
      <c r="L1159" s="121"/>
      <c r="M1159" s="121">
        <v>0</v>
      </c>
      <c r="N1159" s="102"/>
    </row>
    <row r="1160" spans="1:14" s="95" customFormat="1" ht="12" x14ac:dyDescent="0.2">
      <c r="A1160" s="114"/>
      <c r="B1160" s="118"/>
      <c r="C1160" s="118" t="s">
        <v>129</v>
      </c>
      <c r="D1160" s="119"/>
      <c r="E1160" s="120">
        <f>SUM(E1161:E1161)</f>
        <v>5.1282051282051308E-2</v>
      </c>
      <c r="F1160" s="120"/>
      <c r="G1160" s="120">
        <f>SUM(G1161:G1161)</f>
        <v>1.2820512820512827E-2</v>
      </c>
      <c r="H1160" s="120"/>
      <c r="I1160" s="120">
        <f>SUM(I1161:I1161)</f>
        <v>2.4000000000000011E-2</v>
      </c>
      <c r="J1160" s="120"/>
      <c r="K1160" s="120">
        <f t="shared" si="176"/>
        <v>8.8102564102564146E-2</v>
      </c>
      <c r="L1160" s="120"/>
      <c r="M1160" s="120">
        <f>SUM(M1161:M1161)</f>
        <v>0</v>
      </c>
      <c r="N1160" s="102"/>
    </row>
    <row r="1161" spans="1:14" s="95" customFormat="1" ht="12" x14ac:dyDescent="0.2">
      <c r="A1161" s="112"/>
      <c r="B1161" s="115"/>
      <c r="C1161" s="112">
        <v>54055</v>
      </c>
      <c r="D1161" s="113" t="s">
        <v>151</v>
      </c>
      <c r="E1161" s="121">
        <v>5.1282051282051308E-2</v>
      </c>
      <c r="F1161" s="121"/>
      <c r="G1161" s="121">
        <v>1.2820512820512827E-2</v>
      </c>
      <c r="H1161" s="121"/>
      <c r="I1161" s="121">
        <v>2.4000000000000011E-2</v>
      </c>
      <c r="J1161" s="121"/>
      <c r="K1161" s="121">
        <f t="shared" si="176"/>
        <v>8.8102564102564146E-2</v>
      </c>
      <c r="L1161" s="121"/>
      <c r="M1161" s="121">
        <v>0</v>
      </c>
      <c r="N1161" s="102"/>
    </row>
    <row r="1162" spans="1:14" s="95" customFormat="1" ht="12" x14ac:dyDescent="0.2">
      <c r="A1162" s="112"/>
      <c r="B1162" s="115"/>
      <c r="C1162" s="118" t="s">
        <v>125</v>
      </c>
      <c r="D1162" s="119"/>
      <c r="E1162" s="120">
        <f>SUM(E1163:E1166)</f>
        <v>1.4209000000000001</v>
      </c>
      <c r="F1162" s="120"/>
      <c r="G1162" s="120">
        <f>SUM(G1163:G1166)</f>
        <v>0.52500000000000002</v>
      </c>
      <c r="H1162" s="120"/>
      <c r="I1162" s="120">
        <f>SUM(I1163:I1166)</f>
        <v>0.25</v>
      </c>
      <c r="J1162" s="120"/>
      <c r="K1162" s="120">
        <f>SUM(E1162:I1162)</f>
        <v>2.1959</v>
      </c>
      <c r="L1162" s="120"/>
      <c r="M1162" s="120">
        <f>SUM(M1163:M1166)</f>
        <v>0</v>
      </c>
      <c r="N1162" s="102"/>
    </row>
    <row r="1163" spans="1:14" s="95" customFormat="1" ht="36" x14ac:dyDescent="0.2">
      <c r="A1163" s="112"/>
      <c r="B1163" s="115"/>
      <c r="C1163" s="112">
        <v>53117</v>
      </c>
      <c r="D1163" s="113" t="s">
        <v>357</v>
      </c>
      <c r="E1163" s="121">
        <v>5.3400000000000003E-2</v>
      </c>
      <c r="F1163" s="121"/>
      <c r="G1163" s="121">
        <v>0</v>
      </c>
      <c r="H1163" s="121"/>
      <c r="I1163" s="121">
        <v>0</v>
      </c>
      <c r="J1163" s="121"/>
      <c r="K1163" s="121">
        <f t="shared" ref="K1163:K1166" si="177">SUM(E1163:I1163)</f>
        <v>5.3400000000000003E-2</v>
      </c>
      <c r="L1163" s="121"/>
      <c r="M1163" s="121">
        <v>0</v>
      </c>
      <c r="N1163" s="102"/>
    </row>
    <row r="1164" spans="1:14" s="95" customFormat="1" ht="24" x14ac:dyDescent="0.2">
      <c r="A1164" s="112"/>
      <c r="B1164" s="115"/>
      <c r="C1164" s="112">
        <v>54114</v>
      </c>
      <c r="D1164" s="113" t="s">
        <v>373</v>
      </c>
      <c r="E1164" s="121">
        <v>0</v>
      </c>
      <c r="F1164" s="121"/>
      <c r="G1164" s="121">
        <v>0</v>
      </c>
      <c r="H1164" s="121"/>
      <c r="I1164" s="121">
        <v>0.25</v>
      </c>
      <c r="J1164" s="121"/>
      <c r="K1164" s="121">
        <f t="shared" si="177"/>
        <v>0.25</v>
      </c>
      <c r="L1164" s="121"/>
      <c r="M1164" s="121">
        <v>0</v>
      </c>
      <c r="N1164" s="102"/>
    </row>
    <row r="1165" spans="1:14" s="95" customFormat="1" ht="24" x14ac:dyDescent="0.2">
      <c r="A1165" s="112"/>
      <c r="B1165" s="115"/>
      <c r="C1165" s="112">
        <v>54392</v>
      </c>
      <c r="D1165" s="113" t="s">
        <v>358</v>
      </c>
      <c r="E1165" s="121">
        <v>0.36749999999999999</v>
      </c>
      <c r="F1165" s="121"/>
      <c r="G1165" s="121">
        <v>0.52500000000000002</v>
      </c>
      <c r="H1165" s="121"/>
      <c r="I1165" s="121">
        <v>0</v>
      </c>
      <c r="J1165" s="121"/>
      <c r="K1165" s="121">
        <f t="shared" si="177"/>
        <v>0.89250000000000007</v>
      </c>
      <c r="L1165" s="121"/>
      <c r="M1165" s="121">
        <v>0</v>
      </c>
      <c r="N1165" s="102"/>
    </row>
    <row r="1166" spans="1:14" s="95" customFormat="1" ht="24" x14ac:dyDescent="0.2">
      <c r="A1166" s="112"/>
      <c r="B1166" s="115"/>
      <c r="C1166" s="112">
        <v>55154</v>
      </c>
      <c r="D1166" s="113" t="s">
        <v>374</v>
      </c>
      <c r="E1166" s="121">
        <v>1</v>
      </c>
      <c r="F1166" s="121"/>
      <c r="G1166" s="121">
        <v>0</v>
      </c>
      <c r="H1166" s="121"/>
      <c r="I1166" s="121">
        <v>0</v>
      </c>
      <c r="J1166" s="121"/>
      <c r="K1166" s="121">
        <f t="shared" si="177"/>
        <v>1</v>
      </c>
      <c r="L1166" s="121"/>
      <c r="M1166" s="121">
        <v>0</v>
      </c>
      <c r="N1166" s="102"/>
    </row>
    <row r="1167" spans="1:14" s="95" customFormat="1" ht="12" x14ac:dyDescent="0.2">
      <c r="A1167" s="112"/>
      <c r="B1167" s="115"/>
      <c r="C1167" s="118" t="s">
        <v>126</v>
      </c>
      <c r="D1167" s="119"/>
      <c r="E1167" s="120">
        <f>SUM(E1168:E1178)</f>
        <v>5.15</v>
      </c>
      <c r="F1167" s="120"/>
      <c r="G1167" s="120">
        <f t="shared" ref="G1167:M1167" si="178">SUM(G1168:G1178)</f>
        <v>0.80128205128205132</v>
      </c>
      <c r="H1167" s="120"/>
      <c r="I1167" s="120">
        <f t="shared" si="178"/>
        <v>1.8269230769230769</v>
      </c>
      <c r="J1167" s="120"/>
      <c r="K1167" s="120">
        <f>SUM(E1167:I1167)</f>
        <v>7.7782051282051281</v>
      </c>
      <c r="L1167" s="120"/>
      <c r="M1167" s="120">
        <f t="shared" si="178"/>
        <v>0</v>
      </c>
      <c r="N1167" s="102"/>
    </row>
    <row r="1168" spans="1:14" s="95" customFormat="1" ht="11.25" customHeight="1" x14ac:dyDescent="0.2">
      <c r="A1168" s="112"/>
      <c r="B1168" s="115"/>
      <c r="C1168" s="112">
        <v>38272</v>
      </c>
      <c r="D1168" s="113" t="s">
        <v>213</v>
      </c>
      <c r="E1168" s="121">
        <v>0.25</v>
      </c>
      <c r="F1168" s="121"/>
      <c r="G1168" s="121">
        <v>0.75</v>
      </c>
      <c r="H1168" s="121"/>
      <c r="I1168" s="121">
        <v>0</v>
      </c>
      <c r="J1168" s="121"/>
      <c r="K1168" s="121">
        <f>SUM(E1168:I1168)</f>
        <v>1</v>
      </c>
      <c r="L1168" s="121"/>
      <c r="M1168" s="121">
        <v>0</v>
      </c>
      <c r="N1168" s="102"/>
    </row>
    <row r="1169" spans="1:14" s="95" customFormat="1" ht="24" x14ac:dyDescent="0.2">
      <c r="A1169" s="112"/>
      <c r="B1169" s="115"/>
      <c r="C1169" s="112">
        <v>42267</v>
      </c>
      <c r="D1169" s="113" t="s">
        <v>375</v>
      </c>
      <c r="E1169" s="121">
        <v>0</v>
      </c>
      <c r="F1169" s="121"/>
      <c r="G1169" s="121">
        <v>0</v>
      </c>
      <c r="H1169" s="121"/>
      <c r="I1169" s="121">
        <v>0.75</v>
      </c>
      <c r="J1169" s="121"/>
      <c r="K1169" s="121">
        <f t="shared" ref="K1169:K1178" si="179">SUM(E1169:I1169)</f>
        <v>0.75</v>
      </c>
      <c r="L1169" s="121"/>
      <c r="M1169" s="121">
        <v>0</v>
      </c>
      <c r="N1169" s="102"/>
    </row>
    <row r="1170" spans="1:14" s="95" customFormat="1" ht="12" x14ac:dyDescent="0.2">
      <c r="A1170" s="112"/>
      <c r="B1170" s="115"/>
      <c r="C1170" s="112">
        <v>53067</v>
      </c>
      <c r="D1170" s="113" t="s">
        <v>214</v>
      </c>
      <c r="E1170" s="121">
        <v>0</v>
      </c>
      <c r="F1170" s="121"/>
      <c r="G1170" s="121">
        <v>0</v>
      </c>
      <c r="H1170" s="121"/>
      <c r="I1170" s="121">
        <v>1</v>
      </c>
      <c r="J1170" s="121"/>
      <c r="K1170" s="121">
        <f t="shared" si="179"/>
        <v>1</v>
      </c>
      <c r="L1170" s="121"/>
      <c r="M1170" s="121">
        <v>0</v>
      </c>
      <c r="N1170" s="102"/>
    </row>
    <row r="1171" spans="1:14" s="95" customFormat="1" ht="12" x14ac:dyDescent="0.2">
      <c r="A1171" s="112"/>
      <c r="B1171" s="115"/>
      <c r="C1171" s="112">
        <v>53067</v>
      </c>
      <c r="D1171" s="113" t="s">
        <v>215</v>
      </c>
      <c r="E1171" s="121">
        <v>1.5</v>
      </c>
      <c r="F1171" s="121"/>
      <c r="G1171" s="121">
        <v>0</v>
      </c>
      <c r="H1171" s="121"/>
      <c r="I1171" s="121">
        <v>0</v>
      </c>
      <c r="J1171" s="121"/>
      <c r="K1171" s="121">
        <f t="shared" si="179"/>
        <v>1.5</v>
      </c>
      <c r="L1171" s="121"/>
      <c r="M1171" s="121">
        <v>0</v>
      </c>
      <c r="N1171" s="102"/>
    </row>
    <row r="1172" spans="1:14" s="95" customFormat="1" ht="24" x14ac:dyDescent="0.2">
      <c r="A1172" s="112"/>
      <c r="B1172" s="115"/>
      <c r="C1172" s="112">
        <v>53262</v>
      </c>
      <c r="D1172" s="113" t="s">
        <v>376</v>
      </c>
      <c r="E1172" s="121">
        <v>1</v>
      </c>
      <c r="F1172" s="121"/>
      <c r="G1172" s="121">
        <v>0</v>
      </c>
      <c r="H1172" s="121"/>
      <c r="I1172" s="121">
        <v>0</v>
      </c>
      <c r="J1172" s="121"/>
      <c r="K1172" s="121">
        <f t="shared" si="179"/>
        <v>1</v>
      </c>
      <c r="L1172" s="121"/>
      <c r="M1172" s="121">
        <v>0</v>
      </c>
      <c r="N1172" s="102"/>
    </row>
    <row r="1173" spans="1:14" s="95" customFormat="1" ht="24" x14ac:dyDescent="0.2">
      <c r="A1173" s="112"/>
      <c r="B1173" s="115"/>
      <c r="C1173" s="112">
        <v>54212</v>
      </c>
      <c r="D1173" s="113" t="s">
        <v>292</v>
      </c>
      <c r="E1173" s="121">
        <v>0.125</v>
      </c>
      <c r="F1173" s="121"/>
      <c r="G1173" s="121">
        <v>0</v>
      </c>
      <c r="H1173" s="121"/>
      <c r="I1173" s="121">
        <v>0</v>
      </c>
      <c r="J1173" s="121"/>
      <c r="K1173" s="121">
        <f t="shared" si="179"/>
        <v>0.125</v>
      </c>
      <c r="L1173" s="121"/>
      <c r="M1173" s="121">
        <v>0</v>
      </c>
      <c r="N1173" s="102"/>
    </row>
    <row r="1174" spans="1:14" s="95" customFormat="1" ht="24" x14ac:dyDescent="0.2">
      <c r="A1174" s="112"/>
      <c r="B1174" s="115"/>
      <c r="C1174" s="112">
        <v>55054</v>
      </c>
      <c r="D1174" s="113" t="s">
        <v>377</v>
      </c>
      <c r="E1174" s="121">
        <v>1.5</v>
      </c>
      <c r="F1174" s="121"/>
      <c r="G1174" s="121">
        <v>0</v>
      </c>
      <c r="H1174" s="121"/>
      <c r="I1174" s="121">
        <v>0</v>
      </c>
      <c r="J1174" s="121"/>
      <c r="K1174" s="121">
        <f t="shared" si="179"/>
        <v>1.5</v>
      </c>
      <c r="L1174" s="121"/>
      <c r="M1174" s="121">
        <v>0</v>
      </c>
      <c r="N1174" s="102"/>
    </row>
    <row r="1175" spans="1:14" s="95" customFormat="1" ht="36" x14ac:dyDescent="0.2">
      <c r="A1175" s="112"/>
      <c r="B1175" s="115"/>
      <c r="C1175" s="112">
        <v>55064</v>
      </c>
      <c r="D1175" s="113" t="s">
        <v>480</v>
      </c>
      <c r="E1175" s="121">
        <v>0</v>
      </c>
      <c r="F1175" s="121"/>
      <c r="G1175" s="121">
        <v>5.1282051282051308E-2</v>
      </c>
      <c r="H1175" s="121"/>
      <c r="I1175" s="121">
        <v>0</v>
      </c>
      <c r="J1175" s="121"/>
      <c r="K1175" s="121">
        <f t="shared" si="179"/>
        <v>5.1282051282051308E-2</v>
      </c>
      <c r="L1175" s="121"/>
      <c r="M1175" s="121">
        <v>0</v>
      </c>
      <c r="N1175" s="102"/>
    </row>
    <row r="1176" spans="1:14" s="95" customFormat="1" ht="36" x14ac:dyDescent="0.2">
      <c r="A1176" s="112"/>
      <c r="B1176" s="115"/>
      <c r="C1176" s="112">
        <v>55064</v>
      </c>
      <c r="D1176" s="113" t="s">
        <v>484</v>
      </c>
      <c r="E1176" s="121">
        <v>0</v>
      </c>
      <c r="F1176" s="121"/>
      <c r="G1176" s="121">
        <v>0</v>
      </c>
      <c r="H1176" s="121"/>
      <c r="I1176" s="121">
        <v>5.1282051282051308E-2</v>
      </c>
      <c r="J1176" s="121"/>
      <c r="K1176" s="121">
        <f t="shared" si="179"/>
        <v>5.1282051282051308E-2</v>
      </c>
      <c r="L1176" s="121"/>
      <c r="M1176" s="121">
        <v>0</v>
      </c>
      <c r="N1176" s="102"/>
    </row>
    <row r="1177" spans="1:14" s="95" customFormat="1" ht="36" x14ac:dyDescent="0.2">
      <c r="A1177" s="112"/>
      <c r="B1177" s="115"/>
      <c r="C1177" s="112">
        <v>55064</v>
      </c>
      <c r="D1177" s="113" t="s">
        <v>482</v>
      </c>
      <c r="E1177" s="121">
        <v>0</v>
      </c>
      <c r="F1177" s="121"/>
      <c r="G1177" s="121">
        <v>0</v>
      </c>
      <c r="H1177" s="121"/>
      <c r="I1177" s="121">
        <v>2.564102564102564E-2</v>
      </c>
      <c r="J1177" s="121"/>
      <c r="K1177" s="121">
        <f t="shared" si="179"/>
        <v>2.564102564102564E-2</v>
      </c>
      <c r="L1177" s="121"/>
      <c r="M1177" s="121">
        <v>0</v>
      </c>
      <c r="N1177" s="102"/>
    </row>
    <row r="1178" spans="1:14" s="95" customFormat="1" ht="24" x14ac:dyDescent="0.2">
      <c r="A1178" s="112"/>
      <c r="B1178" s="115"/>
      <c r="C1178" s="112">
        <v>55285</v>
      </c>
      <c r="D1178" s="113" t="s">
        <v>378</v>
      </c>
      <c r="E1178" s="121">
        <v>0.77500000000000002</v>
      </c>
      <c r="F1178" s="121"/>
      <c r="G1178" s="121">
        <v>0</v>
      </c>
      <c r="H1178" s="121"/>
      <c r="I1178" s="121">
        <v>0</v>
      </c>
      <c r="J1178" s="121"/>
      <c r="K1178" s="121">
        <f t="shared" si="179"/>
        <v>0.77500000000000002</v>
      </c>
      <c r="L1178" s="121"/>
      <c r="M1178" s="121">
        <v>0</v>
      </c>
      <c r="N1178" s="102"/>
    </row>
    <row r="1179" spans="1:14" s="95" customFormat="1" ht="12" x14ac:dyDescent="0.2">
      <c r="A1179" s="114"/>
      <c r="B1179" s="118" t="s">
        <v>32</v>
      </c>
      <c r="C1179" s="118"/>
      <c r="D1179" s="119"/>
      <c r="E1179" s="120">
        <f>E1180+E1183+E1185+E1189+E1191+E1194+E1197+E1199+E1203</f>
        <v>2.4374525512820511</v>
      </c>
      <c r="F1179" s="120"/>
      <c r="G1179" s="120">
        <f t="shared" ref="G1179:M1179" si="180">G1180+G1183+G1185+G1189+G1191+G1194+G1197+G1199+G1203</f>
        <v>0.14748556410256414</v>
      </c>
      <c r="H1179" s="120"/>
      <c r="I1179" s="120">
        <f t="shared" si="180"/>
        <v>2.9548519948448049</v>
      </c>
      <c r="J1179" s="120"/>
      <c r="K1179" s="120">
        <f>SUM(E1179:I1179)</f>
        <v>5.5397901102294203</v>
      </c>
      <c r="L1179" s="120"/>
      <c r="M1179" s="120">
        <f t="shared" si="180"/>
        <v>2.1151315789473686</v>
      </c>
      <c r="N1179" s="102"/>
    </row>
    <row r="1180" spans="1:14" s="95" customFormat="1" ht="12" x14ac:dyDescent="0.2">
      <c r="A1180" s="114"/>
      <c r="B1180" s="118"/>
      <c r="C1180" s="118" t="s">
        <v>137</v>
      </c>
      <c r="D1180" s="119"/>
      <c r="E1180" s="120">
        <f>SUM(E1181:E1182)</f>
        <v>0</v>
      </c>
      <c r="F1180" s="120"/>
      <c r="G1180" s="120">
        <f>SUM(G1181:G1182)</f>
        <v>7.2133000000000003E-2</v>
      </c>
      <c r="H1180" s="120"/>
      <c r="I1180" s="120">
        <f>SUM(I1181:I1182)</f>
        <v>0.57500000000000007</v>
      </c>
      <c r="J1180" s="120"/>
      <c r="K1180" s="120">
        <f>SUM(E1180:I1180)</f>
        <v>0.64713300000000007</v>
      </c>
      <c r="L1180" s="120"/>
      <c r="M1180" s="120">
        <f>SUM(M1181:M1182)</f>
        <v>0</v>
      </c>
      <c r="N1180" s="102"/>
    </row>
    <row r="1181" spans="1:14" s="95" customFormat="1" ht="24" x14ac:dyDescent="0.2">
      <c r="A1181" s="112"/>
      <c r="B1181" s="118"/>
      <c r="C1181" s="112">
        <v>53263</v>
      </c>
      <c r="D1181" s="113" t="s">
        <v>247</v>
      </c>
      <c r="E1181" s="121">
        <v>0</v>
      </c>
      <c r="F1181" s="121"/>
      <c r="G1181" s="121">
        <v>0</v>
      </c>
      <c r="H1181" s="121"/>
      <c r="I1181" s="121">
        <v>2.5000000000000001E-2</v>
      </c>
      <c r="J1181" s="121"/>
      <c r="K1181" s="121">
        <f>SUM(E1181:I1181)</f>
        <v>2.5000000000000001E-2</v>
      </c>
      <c r="L1181" s="121"/>
      <c r="M1181" s="121">
        <v>0</v>
      </c>
      <c r="N1181" s="102"/>
    </row>
    <row r="1182" spans="1:14" s="95" customFormat="1" ht="24" x14ac:dyDescent="0.2">
      <c r="A1182" s="112"/>
      <c r="B1182" s="118"/>
      <c r="C1182" s="112">
        <v>55113</v>
      </c>
      <c r="D1182" s="113" t="s">
        <v>279</v>
      </c>
      <c r="E1182" s="121">
        <v>0</v>
      </c>
      <c r="F1182" s="121"/>
      <c r="G1182" s="121">
        <v>7.2133000000000003E-2</v>
      </c>
      <c r="H1182" s="121"/>
      <c r="I1182" s="121">
        <v>0.55000000000000004</v>
      </c>
      <c r="J1182" s="121"/>
      <c r="K1182" s="121">
        <f t="shared" ref="K1182" si="181">SUM(E1182:I1182)</f>
        <v>0.62213300000000005</v>
      </c>
      <c r="L1182" s="121"/>
      <c r="M1182" s="121">
        <v>0</v>
      </c>
      <c r="N1182" s="102"/>
    </row>
    <row r="1183" spans="1:14" s="95" customFormat="1" ht="12" x14ac:dyDescent="0.2">
      <c r="A1183" s="114"/>
      <c r="B1183" s="118"/>
      <c r="C1183" s="118" t="s">
        <v>112</v>
      </c>
      <c r="D1183" s="119"/>
      <c r="E1183" s="120">
        <f>SUM(E1184:E1184)</f>
        <v>0</v>
      </c>
      <c r="F1183" s="120"/>
      <c r="G1183" s="120">
        <f>SUM(G1184:G1184)</f>
        <v>0</v>
      </c>
      <c r="H1183" s="120"/>
      <c r="I1183" s="120">
        <f>SUM(I1184:I1184)</f>
        <v>0.1</v>
      </c>
      <c r="J1183" s="120"/>
      <c r="K1183" s="120">
        <f>SUM(E1183:I1183)</f>
        <v>0.1</v>
      </c>
      <c r="L1183" s="120"/>
      <c r="M1183" s="120">
        <f>SUM(M1184:M1184)</f>
        <v>0</v>
      </c>
      <c r="N1183" s="102"/>
    </row>
    <row r="1184" spans="1:14" s="95" customFormat="1" ht="36" x14ac:dyDescent="0.2">
      <c r="A1184" s="112"/>
      <c r="B1184" s="118"/>
      <c r="C1184" s="112">
        <v>51332</v>
      </c>
      <c r="D1184" s="113" t="s">
        <v>339</v>
      </c>
      <c r="E1184" s="121">
        <v>0</v>
      </c>
      <c r="F1184" s="121"/>
      <c r="G1184" s="121">
        <v>0</v>
      </c>
      <c r="H1184" s="121"/>
      <c r="I1184" s="121">
        <v>0.1</v>
      </c>
      <c r="J1184" s="121"/>
      <c r="K1184" s="121">
        <f>SUM(E1184:I1184)</f>
        <v>0.1</v>
      </c>
      <c r="L1184" s="121"/>
      <c r="M1184" s="121">
        <v>0</v>
      </c>
      <c r="N1184" s="102"/>
    </row>
    <row r="1185" spans="1:14" s="95" customFormat="1" ht="12" x14ac:dyDescent="0.2">
      <c r="A1185" s="114"/>
      <c r="B1185" s="118"/>
      <c r="C1185" s="118" t="s">
        <v>113</v>
      </c>
      <c r="D1185" s="119"/>
      <c r="E1185" s="120">
        <f>SUM(E1186:E1188)</f>
        <v>0.59678500000000001</v>
      </c>
      <c r="F1185" s="120"/>
      <c r="G1185" s="120">
        <f>SUM(G1186:G1188)</f>
        <v>0</v>
      </c>
      <c r="H1185" s="120"/>
      <c r="I1185" s="120">
        <f>SUM(I1186:I1188)</f>
        <v>1.2973389743589729E-3</v>
      </c>
      <c r="J1185" s="120"/>
      <c r="K1185" s="120">
        <f>SUM(E1185:I1185)</f>
        <v>0.59808233897435903</v>
      </c>
      <c r="L1185" s="120"/>
      <c r="M1185" s="120">
        <f>SUM(M1186:M1188)</f>
        <v>0</v>
      </c>
      <c r="N1185" s="102"/>
    </row>
    <row r="1186" spans="1:14" s="95" customFormat="1" ht="24" x14ac:dyDescent="0.2">
      <c r="A1186" s="112"/>
      <c r="B1186" s="118"/>
      <c r="C1186" s="112">
        <v>46470</v>
      </c>
      <c r="D1186" s="113" t="s">
        <v>471</v>
      </c>
      <c r="E1186" s="121">
        <v>9.678500000000001E-2</v>
      </c>
      <c r="F1186" s="121"/>
      <c r="G1186" s="121">
        <v>0</v>
      </c>
      <c r="H1186" s="121"/>
      <c r="I1186" s="121">
        <v>0</v>
      </c>
      <c r="J1186" s="121"/>
      <c r="K1186" s="121">
        <f>SUM(E1186:I1186)</f>
        <v>9.678500000000001E-2</v>
      </c>
      <c r="L1186" s="121"/>
      <c r="M1186" s="121">
        <v>0</v>
      </c>
      <c r="N1186" s="102"/>
    </row>
    <row r="1187" spans="1:14" s="95" customFormat="1" ht="48" x14ac:dyDescent="0.2">
      <c r="A1187" s="112"/>
      <c r="B1187" s="118"/>
      <c r="C1187" s="112">
        <v>52041</v>
      </c>
      <c r="D1187" s="113" t="s">
        <v>477</v>
      </c>
      <c r="E1187" s="121">
        <v>0</v>
      </c>
      <c r="F1187" s="121"/>
      <c r="G1187" s="121">
        <v>0</v>
      </c>
      <c r="H1187" s="121"/>
      <c r="I1187" s="121">
        <v>1.2973389743589729E-3</v>
      </c>
      <c r="J1187" s="121"/>
      <c r="K1187" s="121">
        <f t="shared" ref="K1187:K1193" si="182">SUM(E1187:I1187)</f>
        <v>1.2973389743589729E-3</v>
      </c>
      <c r="L1187" s="121"/>
      <c r="M1187" s="121">
        <v>0</v>
      </c>
      <c r="N1187" s="102"/>
    </row>
    <row r="1188" spans="1:14" s="95" customFormat="1" ht="24" x14ac:dyDescent="0.2">
      <c r="A1188" s="112"/>
      <c r="B1188" s="118"/>
      <c r="C1188" s="112">
        <v>54131</v>
      </c>
      <c r="D1188" s="113" t="s">
        <v>379</v>
      </c>
      <c r="E1188" s="121">
        <v>0.5</v>
      </c>
      <c r="F1188" s="121"/>
      <c r="G1188" s="121">
        <v>0</v>
      </c>
      <c r="H1188" s="121"/>
      <c r="I1188" s="121">
        <v>0</v>
      </c>
      <c r="J1188" s="121"/>
      <c r="K1188" s="121">
        <f t="shared" si="182"/>
        <v>0.5</v>
      </c>
      <c r="L1188" s="121"/>
      <c r="M1188" s="121">
        <v>0</v>
      </c>
      <c r="N1188" s="102"/>
    </row>
    <row r="1189" spans="1:14" s="95" customFormat="1" ht="12" x14ac:dyDescent="0.2">
      <c r="A1189" s="114"/>
      <c r="B1189" s="118"/>
      <c r="C1189" s="118" t="s">
        <v>114</v>
      </c>
      <c r="D1189" s="119"/>
      <c r="E1189" s="120">
        <f>SUM(E1190:E1190)</f>
        <v>1.40625E-2</v>
      </c>
      <c r="F1189" s="120"/>
      <c r="G1189" s="120">
        <f>SUM(G1190:G1190)</f>
        <v>0</v>
      </c>
      <c r="H1189" s="120"/>
      <c r="I1189" s="120">
        <f>SUM(I1190:I1190)</f>
        <v>0</v>
      </c>
      <c r="J1189" s="120"/>
      <c r="K1189" s="120">
        <f>SUM(E1189:I1189)</f>
        <v>1.40625E-2</v>
      </c>
      <c r="L1189" s="120"/>
      <c r="M1189" s="120">
        <f>SUM(M1190:M1190)</f>
        <v>0</v>
      </c>
      <c r="N1189" s="102"/>
    </row>
    <row r="1190" spans="1:14" s="95" customFormat="1" ht="24" x14ac:dyDescent="0.2">
      <c r="A1190" s="112"/>
      <c r="B1190" s="118"/>
      <c r="C1190" s="112">
        <v>55364</v>
      </c>
      <c r="D1190" s="113" t="s">
        <v>282</v>
      </c>
      <c r="E1190" s="121">
        <v>1.40625E-2</v>
      </c>
      <c r="F1190" s="121"/>
      <c r="G1190" s="121">
        <v>0</v>
      </c>
      <c r="H1190" s="121"/>
      <c r="I1190" s="121">
        <v>0</v>
      </c>
      <c r="J1190" s="121"/>
      <c r="K1190" s="121">
        <f>SUM(E1190:I1190)</f>
        <v>1.40625E-2</v>
      </c>
      <c r="L1190" s="121"/>
      <c r="M1190" s="121">
        <v>0</v>
      </c>
      <c r="N1190" s="102"/>
    </row>
    <row r="1191" spans="1:14" s="95" customFormat="1" ht="12" x14ac:dyDescent="0.2">
      <c r="A1191" s="114"/>
      <c r="B1191" s="118"/>
      <c r="C1191" s="118" t="s">
        <v>127</v>
      </c>
      <c r="D1191" s="119"/>
      <c r="E1191" s="120">
        <f>SUM(E1192:E1193)</f>
        <v>0</v>
      </c>
      <c r="F1191" s="120"/>
      <c r="G1191" s="120">
        <f t="shared" ref="G1191" si="183">SUM(G1192:G1193)</f>
        <v>0</v>
      </c>
      <c r="H1191" s="120"/>
      <c r="I1191" s="120">
        <f>SUM(I1192:I1193)</f>
        <v>2.0526315789473686</v>
      </c>
      <c r="J1191" s="120"/>
      <c r="K1191" s="120">
        <f>SUM(E1191:I1191)</f>
        <v>2.0526315789473686</v>
      </c>
      <c r="L1191" s="120"/>
      <c r="M1191" s="120">
        <f t="shared" ref="M1191" si="184">SUM(M1192:M1193)</f>
        <v>2.0526315789473686</v>
      </c>
      <c r="N1191" s="102"/>
    </row>
    <row r="1192" spans="1:14" s="95" customFormat="1" ht="36" x14ac:dyDescent="0.2">
      <c r="A1192" s="112"/>
      <c r="B1192" s="118"/>
      <c r="C1192" s="112">
        <v>54079</v>
      </c>
      <c r="D1192" s="113" t="s">
        <v>252</v>
      </c>
      <c r="E1192" s="121">
        <v>0</v>
      </c>
      <c r="F1192" s="121"/>
      <c r="G1192" s="121">
        <v>0</v>
      </c>
      <c r="H1192" s="121"/>
      <c r="I1192" s="121">
        <v>5.2631578947368446E-2</v>
      </c>
      <c r="J1192" s="121"/>
      <c r="K1192" s="121">
        <f t="shared" si="182"/>
        <v>5.2631578947368446E-2</v>
      </c>
      <c r="L1192" s="121"/>
      <c r="M1192" s="121">
        <v>5.2631578947368446E-2</v>
      </c>
      <c r="N1192" s="102"/>
    </row>
    <row r="1193" spans="1:14" s="95" customFormat="1" ht="12" x14ac:dyDescent="0.2">
      <c r="A1193" s="112"/>
      <c r="B1193" s="118"/>
      <c r="C1193" s="112">
        <v>55086</v>
      </c>
      <c r="D1193" s="113" t="s">
        <v>210</v>
      </c>
      <c r="E1193" s="121">
        <v>0</v>
      </c>
      <c r="F1193" s="121"/>
      <c r="G1193" s="121">
        <v>0</v>
      </c>
      <c r="H1193" s="121"/>
      <c r="I1193" s="121">
        <v>2</v>
      </c>
      <c r="J1193" s="121"/>
      <c r="K1193" s="121">
        <f t="shared" si="182"/>
        <v>2</v>
      </c>
      <c r="L1193" s="121"/>
      <c r="M1193" s="121">
        <v>2</v>
      </c>
      <c r="N1193" s="102"/>
    </row>
    <row r="1194" spans="1:14" s="95" customFormat="1" ht="12" x14ac:dyDescent="0.2">
      <c r="A1194" s="112"/>
      <c r="B1194" s="118"/>
      <c r="C1194" s="118" t="s">
        <v>115</v>
      </c>
      <c r="D1194" s="119"/>
      <c r="E1194" s="120">
        <f>SUM(E1195:E1196)</f>
        <v>0.25750000000000001</v>
      </c>
      <c r="F1194" s="120"/>
      <c r="G1194" s="120">
        <f>SUM(G1195:G1196)</f>
        <v>1.125E-2</v>
      </c>
      <c r="H1194" s="120"/>
      <c r="I1194" s="120">
        <f>SUM(I1195:I1196)</f>
        <v>0</v>
      </c>
      <c r="J1194" s="120"/>
      <c r="K1194" s="120">
        <f>SUM(E1194:I1194)</f>
        <v>0.26874999999999999</v>
      </c>
      <c r="L1194" s="120"/>
      <c r="M1194" s="120">
        <f>SUM(M1195:M1196)</f>
        <v>0</v>
      </c>
      <c r="N1194" s="102"/>
    </row>
    <row r="1195" spans="1:14" s="95" customFormat="1" ht="24" x14ac:dyDescent="0.2">
      <c r="A1195" s="112"/>
      <c r="B1195" s="118"/>
      <c r="C1195" s="112">
        <v>52123</v>
      </c>
      <c r="D1195" s="113" t="s">
        <v>355</v>
      </c>
      <c r="E1195" s="121">
        <v>0.25</v>
      </c>
      <c r="F1195" s="121"/>
      <c r="G1195" s="121">
        <v>0</v>
      </c>
      <c r="H1195" s="121"/>
      <c r="I1195" s="121">
        <v>0</v>
      </c>
      <c r="J1195" s="121"/>
      <c r="K1195" s="121">
        <f>SUM(E1195:I1195)</f>
        <v>0.25</v>
      </c>
      <c r="L1195" s="121"/>
      <c r="M1195" s="121">
        <v>0</v>
      </c>
      <c r="N1195" s="102"/>
    </row>
    <row r="1196" spans="1:14" s="95" customFormat="1" ht="24" x14ac:dyDescent="0.2">
      <c r="A1196" s="112"/>
      <c r="B1196" s="118"/>
      <c r="C1196" s="112">
        <v>55004</v>
      </c>
      <c r="D1196" s="113" t="s">
        <v>243</v>
      </c>
      <c r="E1196" s="121">
        <v>7.4999999999999997E-3</v>
      </c>
      <c r="F1196" s="121"/>
      <c r="G1196" s="121">
        <v>1.125E-2</v>
      </c>
      <c r="H1196" s="121"/>
      <c r="I1196" s="121">
        <v>0</v>
      </c>
      <c r="J1196" s="121"/>
      <c r="K1196" s="121">
        <f t="shared" ref="K1196:K1198" si="185">SUM(E1196:I1196)</f>
        <v>1.8749999999999999E-2</v>
      </c>
      <c r="L1196" s="121"/>
      <c r="M1196" s="121">
        <v>0</v>
      </c>
      <c r="N1196" s="102"/>
    </row>
    <row r="1197" spans="1:14" s="95" customFormat="1" ht="12" x14ac:dyDescent="0.2">
      <c r="A1197" s="112"/>
      <c r="B1197" s="118"/>
      <c r="C1197" s="118" t="s">
        <v>129</v>
      </c>
      <c r="D1197" s="119"/>
      <c r="E1197" s="120">
        <f>SUM(E1198)</f>
        <v>5.1282051282051308E-2</v>
      </c>
      <c r="F1197" s="120"/>
      <c r="G1197" s="120">
        <f t="shared" ref="G1197:M1197" si="186">SUM(G1198)</f>
        <v>1.2820512820512827E-2</v>
      </c>
      <c r="H1197" s="120"/>
      <c r="I1197" s="120">
        <f t="shared" si="186"/>
        <v>2.4000000000000011E-2</v>
      </c>
      <c r="J1197" s="120"/>
      <c r="K1197" s="120">
        <f t="shared" si="185"/>
        <v>8.8102564102564146E-2</v>
      </c>
      <c r="L1197" s="120"/>
      <c r="M1197" s="120">
        <f t="shared" si="186"/>
        <v>0</v>
      </c>
      <c r="N1197" s="102"/>
    </row>
    <row r="1198" spans="1:14" s="95" customFormat="1" ht="12" x14ac:dyDescent="0.2">
      <c r="A1198" s="112"/>
      <c r="B1198" s="118"/>
      <c r="C1198" s="112">
        <v>54055</v>
      </c>
      <c r="D1198" s="113" t="s">
        <v>151</v>
      </c>
      <c r="E1198" s="121">
        <v>5.1282051282051308E-2</v>
      </c>
      <c r="F1198" s="121"/>
      <c r="G1198" s="121">
        <v>1.2820512820512827E-2</v>
      </c>
      <c r="H1198" s="121"/>
      <c r="I1198" s="121">
        <v>2.4000000000000011E-2</v>
      </c>
      <c r="J1198" s="121"/>
      <c r="K1198" s="121">
        <f t="shared" si="185"/>
        <v>8.8102564102564146E-2</v>
      </c>
      <c r="L1198" s="121"/>
      <c r="M1198" s="121">
        <v>0</v>
      </c>
      <c r="N1198" s="102"/>
    </row>
    <row r="1199" spans="1:14" s="95" customFormat="1" ht="12" x14ac:dyDescent="0.2">
      <c r="A1199" s="112"/>
      <c r="B1199" s="118"/>
      <c r="C1199" s="118" t="s">
        <v>116</v>
      </c>
      <c r="D1199" s="119"/>
      <c r="E1199" s="120">
        <f>SUM(E1200:E1202)</f>
        <v>1.2749999999999999</v>
      </c>
      <c r="F1199" s="120"/>
      <c r="G1199" s="120">
        <f>SUM(G1200:G1202)</f>
        <v>0</v>
      </c>
      <c r="H1199" s="120"/>
      <c r="I1199" s="120">
        <f>SUM(I1200:I1202)</f>
        <v>0.125</v>
      </c>
      <c r="J1199" s="120"/>
      <c r="K1199" s="120">
        <f>SUM(E1199:I1199)</f>
        <v>1.4</v>
      </c>
      <c r="L1199" s="120"/>
      <c r="M1199" s="120">
        <f>SUM(M1200:M1202)</f>
        <v>6.25E-2</v>
      </c>
      <c r="N1199" s="102"/>
    </row>
    <row r="1200" spans="1:14" s="95" customFormat="1" ht="24" x14ac:dyDescent="0.2">
      <c r="A1200" s="112"/>
      <c r="B1200" s="118"/>
      <c r="C1200" s="112">
        <v>51320</v>
      </c>
      <c r="D1200" s="113" t="s">
        <v>294</v>
      </c>
      <c r="E1200" s="121">
        <v>7.4999999999999997E-2</v>
      </c>
      <c r="F1200" s="121"/>
      <c r="G1200" s="121">
        <v>0</v>
      </c>
      <c r="H1200" s="121"/>
      <c r="I1200" s="121">
        <v>0</v>
      </c>
      <c r="J1200" s="121"/>
      <c r="K1200" s="121">
        <f>SUM(E1200:I1200)</f>
        <v>7.4999999999999997E-2</v>
      </c>
      <c r="L1200" s="121"/>
      <c r="M1200" s="121">
        <v>0</v>
      </c>
      <c r="N1200" s="102"/>
    </row>
    <row r="1201" spans="1:14" s="95" customFormat="1" ht="24" customHeight="1" x14ac:dyDescent="0.2">
      <c r="A1201" s="112"/>
      <c r="B1201" s="118"/>
      <c r="C1201" s="112">
        <v>55242</v>
      </c>
      <c r="D1201" s="113" t="s">
        <v>380</v>
      </c>
      <c r="E1201" s="121">
        <v>0</v>
      </c>
      <c r="F1201" s="121"/>
      <c r="G1201" s="121">
        <v>0</v>
      </c>
      <c r="H1201" s="121"/>
      <c r="I1201" s="121">
        <v>0.125</v>
      </c>
      <c r="J1201" s="121"/>
      <c r="K1201" s="121">
        <f t="shared" ref="K1201:K1202" si="187">SUM(E1201:I1201)</f>
        <v>0.125</v>
      </c>
      <c r="L1201" s="121"/>
      <c r="M1201" s="121">
        <v>6.25E-2</v>
      </c>
      <c r="N1201" s="102"/>
    </row>
    <row r="1202" spans="1:14" s="95" customFormat="1" ht="12" x14ac:dyDescent="0.2">
      <c r="A1202" s="112"/>
      <c r="B1202" s="118"/>
      <c r="C1202" s="112">
        <v>55263</v>
      </c>
      <c r="D1202" s="113" t="s">
        <v>216</v>
      </c>
      <c r="E1202" s="121">
        <v>1.2</v>
      </c>
      <c r="F1202" s="121"/>
      <c r="G1202" s="121">
        <v>0</v>
      </c>
      <c r="H1202" s="121"/>
      <c r="I1202" s="121">
        <v>0</v>
      </c>
      <c r="J1202" s="121"/>
      <c r="K1202" s="121">
        <f t="shared" si="187"/>
        <v>1.2</v>
      </c>
      <c r="L1202" s="121"/>
      <c r="M1202" s="121">
        <v>0</v>
      </c>
      <c r="N1202" s="102"/>
    </row>
    <row r="1203" spans="1:14" s="95" customFormat="1" ht="12" x14ac:dyDescent="0.2">
      <c r="A1203" s="112"/>
      <c r="B1203" s="118"/>
      <c r="C1203" s="118" t="s">
        <v>126</v>
      </c>
      <c r="D1203" s="119"/>
      <c r="E1203" s="120">
        <f>SUM(E1204:E1207)</f>
        <v>0.24282300000000001</v>
      </c>
      <c r="F1203" s="120"/>
      <c r="G1203" s="120">
        <f t="shared" ref="G1203:M1203" si="188">SUM(G1204:G1207)</f>
        <v>5.1282051282051308E-2</v>
      </c>
      <c r="H1203" s="120"/>
      <c r="I1203" s="120">
        <f t="shared" si="188"/>
        <v>7.6923076923076955E-2</v>
      </c>
      <c r="J1203" s="120"/>
      <c r="K1203" s="120">
        <f>SUM(E1203:I1203)</f>
        <v>0.37102812820512832</v>
      </c>
      <c r="L1203" s="120"/>
      <c r="M1203" s="120">
        <f t="shared" si="188"/>
        <v>0</v>
      </c>
      <c r="N1203" s="102"/>
    </row>
    <row r="1204" spans="1:14" s="95" customFormat="1" ht="12" x14ac:dyDescent="0.2">
      <c r="A1204" s="112"/>
      <c r="B1204" s="118"/>
      <c r="C1204" s="112">
        <v>42173</v>
      </c>
      <c r="D1204" s="113" t="s">
        <v>204</v>
      </c>
      <c r="E1204" s="121">
        <v>0.24282300000000001</v>
      </c>
      <c r="F1204" s="121"/>
      <c r="G1204" s="121">
        <v>0</v>
      </c>
      <c r="H1204" s="121"/>
      <c r="I1204" s="121">
        <v>0</v>
      </c>
      <c r="J1204" s="121"/>
      <c r="K1204" s="121">
        <f>SUM(E1204:I1204)</f>
        <v>0.24282300000000001</v>
      </c>
      <c r="L1204" s="121"/>
      <c r="M1204" s="121">
        <v>0</v>
      </c>
      <c r="N1204" s="102"/>
    </row>
    <row r="1205" spans="1:14" s="95" customFormat="1" ht="36" x14ac:dyDescent="0.2">
      <c r="A1205" s="112"/>
      <c r="B1205" s="118"/>
      <c r="C1205" s="112">
        <v>55064</v>
      </c>
      <c r="D1205" s="113" t="s">
        <v>480</v>
      </c>
      <c r="E1205" s="121">
        <v>0</v>
      </c>
      <c r="F1205" s="121"/>
      <c r="G1205" s="121">
        <v>5.1282051282051308E-2</v>
      </c>
      <c r="H1205" s="121"/>
      <c r="I1205" s="121">
        <v>0</v>
      </c>
      <c r="J1205" s="121"/>
      <c r="K1205" s="121">
        <f>SUM(E1205:I1205)</f>
        <v>5.1282051282051308E-2</v>
      </c>
      <c r="L1205" s="121"/>
      <c r="M1205" s="121">
        <v>0</v>
      </c>
      <c r="N1205" s="102"/>
    </row>
    <row r="1206" spans="1:14" s="95" customFormat="1" ht="36" x14ac:dyDescent="0.2">
      <c r="A1206" s="112"/>
      <c r="B1206" s="118"/>
      <c r="C1206" s="112">
        <v>55064</v>
      </c>
      <c r="D1206" s="113" t="s">
        <v>484</v>
      </c>
      <c r="E1206" s="121">
        <v>0</v>
      </c>
      <c r="F1206" s="121"/>
      <c r="G1206" s="121">
        <v>0</v>
      </c>
      <c r="H1206" s="121"/>
      <c r="I1206" s="121">
        <v>5.1282051282051308E-2</v>
      </c>
      <c r="J1206" s="121"/>
      <c r="K1206" s="121">
        <f>SUM(E1206:I1206)</f>
        <v>5.1282051282051308E-2</v>
      </c>
      <c r="L1206" s="121"/>
      <c r="M1206" s="121">
        <v>0</v>
      </c>
      <c r="N1206" s="102"/>
    </row>
    <row r="1207" spans="1:14" s="95" customFormat="1" ht="36" x14ac:dyDescent="0.2">
      <c r="A1207" s="112"/>
      <c r="B1207" s="118"/>
      <c r="C1207" s="112">
        <v>55064</v>
      </c>
      <c r="D1207" s="113" t="s">
        <v>482</v>
      </c>
      <c r="E1207" s="121">
        <v>0</v>
      </c>
      <c r="F1207" s="121"/>
      <c r="G1207" s="121">
        <v>0</v>
      </c>
      <c r="H1207" s="121"/>
      <c r="I1207" s="121">
        <v>2.564102564102564E-2</v>
      </c>
      <c r="J1207" s="121"/>
      <c r="K1207" s="121">
        <f>SUM(E1207:I1207)</f>
        <v>2.564102564102564E-2</v>
      </c>
      <c r="L1207" s="121"/>
      <c r="M1207" s="121">
        <v>0</v>
      </c>
      <c r="N1207" s="102"/>
    </row>
    <row r="1208" spans="1:14" s="95" customFormat="1" ht="12" x14ac:dyDescent="0.2">
      <c r="A1208" s="114"/>
      <c r="B1208" s="118" t="s">
        <v>33</v>
      </c>
      <c r="C1208" s="118"/>
      <c r="D1208" s="119"/>
      <c r="E1208" s="120">
        <f>E1209+E1215+E1217+E1222+E1231+E1233+E1237+E1239+E1243+E1247</f>
        <v>8.1427075863697702</v>
      </c>
      <c r="F1208" s="120"/>
      <c r="G1208" s="120">
        <f t="shared" ref="G1208:M1208" si="189">G1209+G1215+G1217+G1222+G1231+G1233+G1237+G1239+G1243+G1247</f>
        <v>0.38085256410256418</v>
      </c>
      <c r="H1208" s="120"/>
      <c r="I1208" s="120">
        <f t="shared" si="189"/>
        <v>0.93540199484480435</v>
      </c>
      <c r="J1208" s="120"/>
      <c r="K1208" s="120">
        <f t="shared" ref="K1208:K1230" si="190">SUM(E1208:I1208)</f>
        <v>9.4589621453171393</v>
      </c>
      <c r="L1208" s="120"/>
      <c r="M1208" s="120">
        <f t="shared" si="189"/>
        <v>1.9165982456140351</v>
      </c>
      <c r="N1208" s="102"/>
    </row>
    <row r="1209" spans="1:14" s="95" customFormat="1" ht="12" x14ac:dyDescent="0.2">
      <c r="A1209" s="114"/>
      <c r="B1209" s="118"/>
      <c r="C1209" s="118" t="s">
        <v>137</v>
      </c>
      <c r="D1209" s="119"/>
      <c r="E1209" s="120">
        <f>SUM(E1210:E1214)</f>
        <v>1.4251</v>
      </c>
      <c r="F1209" s="120"/>
      <c r="G1209" s="120">
        <f>SUM(G1210:G1214)</f>
        <v>6.8000000000000005E-2</v>
      </c>
      <c r="H1209" s="120"/>
      <c r="I1209" s="120">
        <f>SUM(I1210:I1214)</f>
        <v>2.5000000000000001E-2</v>
      </c>
      <c r="J1209" s="120"/>
      <c r="K1209" s="120">
        <f t="shared" si="190"/>
        <v>1.5181</v>
      </c>
      <c r="L1209" s="120"/>
      <c r="M1209" s="120">
        <f>SUM(M1210:M1214)</f>
        <v>0</v>
      </c>
      <c r="N1209" s="102"/>
    </row>
    <row r="1210" spans="1:14" s="95" customFormat="1" ht="12" x14ac:dyDescent="0.2">
      <c r="A1210" s="112"/>
      <c r="B1210" s="115"/>
      <c r="C1210" s="112">
        <v>48218</v>
      </c>
      <c r="D1210" s="113" t="s">
        <v>217</v>
      </c>
      <c r="E1210" s="121">
        <v>1</v>
      </c>
      <c r="F1210" s="121"/>
      <c r="G1210" s="121">
        <v>0</v>
      </c>
      <c r="H1210" s="121"/>
      <c r="I1210" s="121">
        <v>0</v>
      </c>
      <c r="J1210" s="121"/>
      <c r="K1210" s="121">
        <f t="shared" si="190"/>
        <v>1</v>
      </c>
      <c r="L1210" s="121"/>
      <c r="M1210" s="121">
        <v>0</v>
      </c>
      <c r="N1210" s="102"/>
    </row>
    <row r="1211" spans="1:14" s="95" customFormat="1" ht="24" x14ac:dyDescent="0.2">
      <c r="A1211" s="112"/>
      <c r="B1211" s="115"/>
      <c r="C1211" s="112">
        <v>51322</v>
      </c>
      <c r="D1211" s="113" t="s">
        <v>346</v>
      </c>
      <c r="E1211" s="121">
        <v>0.3</v>
      </c>
      <c r="F1211" s="121"/>
      <c r="G1211" s="121">
        <v>0</v>
      </c>
      <c r="H1211" s="121"/>
      <c r="I1211" s="121">
        <v>0</v>
      </c>
      <c r="J1211" s="121"/>
      <c r="K1211" s="121">
        <f t="shared" si="190"/>
        <v>0.3</v>
      </c>
      <c r="L1211" s="121"/>
      <c r="M1211" s="121">
        <v>0</v>
      </c>
      <c r="N1211" s="102"/>
    </row>
    <row r="1212" spans="1:14" s="95" customFormat="1" ht="24" x14ac:dyDescent="0.2">
      <c r="A1212" s="112"/>
      <c r="B1212" s="115"/>
      <c r="C1212" s="112">
        <v>53263</v>
      </c>
      <c r="D1212" s="113" t="s">
        <v>247</v>
      </c>
      <c r="E1212" s="121">
        <v>0</v>
      </c>
      <c r="F1212" s="121"/>
      <c r="G1212" s="121">
        <v>0</v>
      </c>
      <c r="H1212" s="121"/>
      <c r="I1212" s="121">
        <v>2.5000000000000001E-2</v>
      </c>
      <c r="J1212" s="121"/>
      <c r="K1212" s="121">
        <f t="shared" si="190"/>
        <v>2.5000000000000001E-2</v>
      </c>
      <c r="L1212" s="121"/>
      <c r="M1212" s="121">
        <v>0</v>
      </c>
      <c r="N1212" s="102"/>
    </row>
    <row r="1213" spans="1:14" s="95" customFormat="1" ht="24" x14ac:dyDescent="0.2">
      <c r="A1213" s="112"/>
      <c r="B1213" s="115"/>
      <c r="C1213" s="112">
        <v>55113</v>
      </c>
      <c r="D1213" s="113" t="s">
        <v>279</v>
      </c>
      <c r="E1213" s="121">
        <v>3.7600000000000001E-2</v>
      </c>
      <c r="F1213" s="121"/>
      <c r="G1213" s="121">
        <v>6.8000000000000005E-2</v>
      </c>
      <c r="H1213" s="121"/>
      <c r="I1213" s="121">
        <v>0</v>
      </c>
      <c r="J1213" s="121"/>
      <c r="K1213" s="121">
        <f t="shared" si="190"/>
        <v>0.1056</v>
      </c>
      <c r="L1213" s="121"/>
      <c r="M1213" s="121">
        <v>0</v>
      </c>
      <c r="N1213" s="102"/>
    </row>
    <row r="1214" spans="1:14" s="95" customFormat="1" ht="35.25" customHeight="1" x14ac:dyDescent="0.2">
      <c r="A1214" s="112"/>
      <c r="B1214" s="115"/>
      <c r="C1214" s="112">
        <v>55240</v>
      </c>
      <c r="D1214" s="113" t="s">
        <v>363</v>
      </c>
      <c r="E1214" s="121">
        <v>8.7499999999999994E-2</v>
      </c>
      <c r="F1214" s="121"/>
      <c r="G1214" s="121">
        <v>0</v>
      </c>
      <c r="H1214" s="121"/>
      <c r="I1214" s="121">
        <v>0</v>
      </c>
      <c r="J1214" s="121"/>
      <c r="K1214" s="121">
        <f t="shared" si="190"/>
        <v>8.7499999999999994E-2</v>
      </c>
      <c r="L1214" s="121"/>
      <c r="M1214" s="121">
        <v>0</v>
      </c>
      <c r="N1214" s="102"/>
    </row>
    <row r="1215" spans="1:14" s="95" customFormat="1" ht="12" x14ac:dyDescent="0.2">
      <c r="A1215" s="114"/>
      <c r="B1215" s="118"/>
      <c r="C1215" s="118" t="s">
        <v>112</v>
      </c>
      <c r="D1215" s="119"/>
      <c r="E1215" s="120">
        <f>SUM(E1216:E1216)</f>
        <v>1</v>
      </c>
      <c r="F1215" s="120"/>
      <c r="G1215" s="120">
        <f>SUM(G1216:G1216)</f>
        <v>0</v>
      </c>
      <c r="H1215" s="120"/>
      <c r="I1215" s="120">
        <f>SUM(I1216:I1216)</f>
        <v>0</v>
      </c>
      <c r="J1215" s="120"/>
      <c r="K1215" s="120">
        <f>SUM(E1215:I1215)</f>
        <v>1</v>
      </c>
      <c r="L1215" s="120"/>
      <c r="M1215" s="120">
        <f>SUM(M1216:M1216)</f>
        <v>0</v>
      </c>
      <c r="N1215" s="102"/>
    </row>
    <row r="1216" spans="1:14" s="95" customFormat="1" ht="24" x14ac:dyDescent="0.2">
      <c r="A1216" s="112"/>
      <c r="B1216" s="115"/>
      <c r="C1216" s="112">
        <v>54153</v>
      </c>
      <c r="D1216" s="113" t="s">
        <v>381</v>
      </c>
      <c r="E1216" s="121">
        <v>1</v>
      </c>
      <c r="F1216" s="121"/>
      <c r="G1216" s="121">
        <v>0</v>
      </c>
      <c r="H1216" s="121"/>
      <c r="I1216" s="121">
        <v>0</v>
      </c>
      <c r="J1216" s="121"/>
      <c r="K1216" s="121">
        <f t="shared" si="190"/>
        <v>1</v>
      </c>
      <c r="L1216" s="121"/>
      <c r="M1216" s="121">
        <v>0</v>
      </c>
      <c r="N1216" s="102"/>
    </row>
    <row r="1217" spans="1:14" s="95" customFormat="1" ht="12" x14ac:dyDescent="0.2">
      <c r="A1217" s="114"/>
      <c r="B1217" s="118"/>
      <c r="C1217" s="118" t="s">
        <v>113</v>
      </c>
      <c r="D1217" s="119"/>
      <c r="E1217" s="120">
        <f>SUM(E1218:E1221)</f>
        <v>1.1695769999999999</v>
      </c>
      <c r="F1217" s="120"/>
      <c r="G1217" s="120">
        <f>SUM(G1218:G1221)</f>
        <v>0</v>
      </c>
      <c r="H1217" s="120"/>
      <c r="I1217" s="120">
        <f>SUM(I1218:I1221)</f>
        <v>1.2973389743589729E-3</v>
      </c>
      <c r="J1217" s="120"/>
      <c r="K1217" s="120">
        <f t="shared" si="190"/>
        <v>1.1708743389743588</v>
      </c>
      <c r="L1217" s="120"/>
      <c r="M1217" s="120">
        <f>SUM(M1218:M1221)</f>
        <v>0</v>
      </c>
      <c r="N1217" s="102"/>
    </row>
    <row r="1218" spans="1:14" s="95" customFormat="1" ht="24" x14ac:dyDescent="0.2">
      <c r="A1218" s="112"/>
      <c r="B1218" s="115"/>
      <c r="C1218" s="112">
        <v>46470</v>
      </c>
      <c r="D1218" s="113" t="s">
        <v>471</v>
      </c>
      <c r="E1218" s="121">
        <v>0.141902</v>
      </c>
      <c r="F1218" s="121"/>
      <c r="G1218" s="121">
        <v>0</v>
      </c>
      <c r="H1218" s="121"/>
      <c r="I1218" s="121">
        <v>0</v>
      </c>
      <c r="J1218" s="121"/>
      <c r="K1218" s="121">
        <f t="shared" si="190"/>
        <v>0.141902</v>
      </c>
      <c r="L1218" s="121"/>
      <c r="M1218" s="121">
        <v>0</v>
      </c>
      <c r="N1218" s="102"/>
    </row>
    <row r="1219" spans="1:14" s="95" customFormat="1" ht="48" x14ac:dyDescent="0.2">
      <c r="A1219" s="112"/>
      <c r="B1219" s="115"/>
      <c r="C1219" s="112">
        <v>52041</v>
      </c>
      <c r="D1219" s="113" t="s">
        <v>477</v>
      </c>
      <c r="E1219" s="121">
        <v>0</v>
      </c>
      <c r="F1219" s="121"/>
      <c r="G1219" s="121">
        <v>0</v>
      </c>
      <c r="H1219" s="121"/>
      <c r="I1219" s="121">
        <v>1.2973389743589729E-3</v>
      </c>
      <c r="J1219" s="121"/>
      <c r="K1219" s="121">
        <f t="shared" si="190"/>
        <v>1.2973389743589729E-3</v>
      </c>
      <c r="L1219" s="121"/>
      <c r="M1219" s="121">
        <v>0</v>
      </c>
      <c r="N1219" s="102"/>
    </row>
    <row r="1220" spans="1:14" s="95" customFormat="1" ht="24" x14ac:dyDescent="0.2">
      <c r="A1220" s="112"/>
      <c r="B1220" s="115"/>
      <c r="C1220" s="112">
        <v>52070</v>
      </c>
      <c r="D1220" s="113" t="s">
        <v>382</v>
      </c>
      <c r="E1220" s="121">
        <v>1</v>
      </c>
      <c r="F1220" s="121"/>
      <c r="G1220" s="121">
        <v>0</v>
      </c>
      <c r="H1220" s="121"/>
      <c r="I1220" s="121">
        <v>0</v>
      </c>
      <c r="J1220" s="121"/>
      <c r="K1220" s="121">
        <f t="shared" si="190"/>
        <v>1</v>
      </c>
      <c r="L1220" s="121"/>
      <c r="M1220" s="121">
        <v>0</v>
      </c>
      <c r="N1220" s="102"/>
    </row>
    <row r="1221" spans="1:14" s="95" customFormat="1" ht="24" x14ac:dyDescent="0.2">
      <c r="A1221" s="112"/>
      <c r="B1221" s="115"/>
      <c r="C1221" s="112">
        <v>55208</v>
      </c>
      <c r="D1221" s="113" t="s">
        <v>456</v>
      </c>
      <c r="E1221" s="121">
        <v>2.7675000000000002E-2</v>
      </c>
      <c r="F1221" s="121"/>
      <c r="G1221" s="121">
        <v>0</v>
      </c>
      <c r="H1221" s="121"/>
      <c r="I1221" s="121">
        <v>0</v>
      </c>
      <c r="J1221" s="121"/>
      <c r="K1221" s="121">
        <f t="shared" si="190"/>
        <v>2.7675000000000002E-2</v>
      </c>
      <c r="L1221" s="121"/>
      <c r="M1221" s="121">
        <v>0</v>
      </c>
      <c r="N1221" s="102"/>
    </row>
    <row r="1222" spans="1:14" s="95" customFormat="1" ht="12" x14ac:dyDescent="0.2">
      <c r="A1222" s="114"/>
      <c r="B1222" s="118"/>
      <c r="C1222" s="118" t="s">
        <v>114</v>
      </c>
      <c r="D1222" s="119"/>
      <c r="E1222" s="120">
        <f>SUM(E1223:E1230)</f>
        <v>0.29392653508771921</v>
      </c>
      <c r="F1222" s="120"/>
      <c r="G1222" s="120">
        <f t="shared" ref="G1222:I1222" si="191">SUM(G1223:G1230)</f>
        <v>6.2500000000000014E-2</v>
      </c>
      <c r="H1222" s="120"/>
      <c r="I1222" s="120">
        <f t="shared" si="191"/>
        <v>0.55554999999999999</v>
      </c>
      <c r="J1222" s="120"/>
      <c r="K1222" s="120">
        <f t="shared" si="190"/>
        <v>0.91197653508771914</v>
      </c>
      <c r="L1222" s="120"/>
      <c r="M1222" s="120">
        <f>SUM(M1223:M1230)</f>
        <v>0.86396666666666666</v>
      </c>
      <c r="N1222" s="102"/>
    </row>
    <row r="1223" spans="1:14" s="95" customFormat="1" ht="36" x14ac:dyDescent="0.2">
      <c r="A1223" s="112"/>
      <c r="B1223" s="115"/>
      <c r="C1223" s="112">
        <v>37909</v>
      </c>
      <c r="D1223" s="113" t="s">
        <v>250</v>
      </c>
      <c r="E1223" s="121">
        <v>0</v>
      </c>
      <c r="F1223" s="121"/>
      <c r="G1223" s="121">
        <v>6.2500000000000014E-2</v>
      </c>
      <c r="H1223" s="121"/>
      <c r="I1223" s="121">
        <v>0</v>
      </c>
      <c r="J1223" s="121"/>
      <c r="K1223" s="121">
        <f t="shared" si="190"/>
        <v>6.2500000000000014E-2</v>
      </c>
      <c r="L1223" s="121"/>
      <c r="M1223" s="121">
        <v>6.2500000000000014E-2</v>
      </c>
      <c r="N1223" s="102"/>
    </row>
    <row r="1224" spans="1:14" s="95" customFormat="1" ht="24" x14ac:dyDescent="0.2">
      <c r="A1224" s="112"/>
      <c r="B1224" s="115"/>
      <c r="C1224" s="112">
        <v>37909</v>
      </c>
      <c r="D1224" s="113" t="s">
        <v>248</v>
      </c>
      <c r="E1224" s="121">
        <v>0.18286433333333327</v>
      </c>
      <c r="F1224" s="121"/>
      <c r="G1224" s="121">
        <v>0</v>
      </c>
      <c r="H1224" s="121"/>
      <c r="I1224" s="121">
        <v>0</v>
      </c>
      <c r="J1224" s="121"/>
      <c r="K1224" s="121">
        <f t="shared" si="190"/>
        <v>0.18286433333333327</v>
      </c>
      <c r="L1224" s="121"/>
      <c r="M1224" s="121">
        <v>0.18286433333333327</v>
      </c>
      <c r="N1224" s="102"/>
    </row>
    <row r="1225" spans="1:14" s="95" customFormat="1" ht="36" x14ac:dyDescent="0.2">
      <c r="A1225" s="112"/>
      <c r="B1225" s="115"/>
      <c r="C1225" s="112">
        <v>44934</v>
      </c>
      <c r="D1225" s="113" t="s">
        <v>487</v>
      </c>
      <c r="E1225" s="121">
        <v>0.01</v>
      </c>
      <c r="F1225" s="121"/>
      <c r="G1225" s="121">
        <v>0</v>
      </c>
      <c r="H1225" s="121"/>
      <c r="I1225" s="121">
        <v>0</v>
      </c>
      <c r="J1225" s="121"/>
      <c r="K1225" s="121">
        <f t="shared" si="190"/>
        <v>0.01</v>
      </c>
      <c r="L1225" s="121"/>
      <c r="M1225" s="121">
        <v>0</v>
      </c>
      <c r="N1225" s="102"/>
    </row>
    <row r="1226" spans="1:14" s="95" customFormat="1" ht="36" x14ac:dyDescent="0.2">
      <c r="A1226" s="112"/>
      <c r="B1226" s="115"/>
      <c r="C1226" s="112">
        <v>44934</v>
      </c>
      <c r="D1226" s="113" t="s">
        <v>485</v>
      </c>
      <c r="E1226" s="121">
        <v>0.02</v>
      </c>
      <c r="F1226" s="121"/>
      <c r="G1226" s="121">
        <v>0</v>
      </c>
      <c r="H1226" s="121"/>
      <c r="I1226" s="121">
        <v>0</v>
      </c>
      <c r="J1226" s="121"/>
      <c r="K1226" s="121">
        <f t="shared" si="190"/>
        <v>0.02</v>
      </c>
      <c r="L1226" s="121"/>
      <c r="M1226" s="121">
        <v>0</v>
      </c>
      <c r="N1226" s="102"/>
    </row>
    <row r="1227" spans="1:14" s="95" customFormat="1" ht="24" x14ac:dyDescent="0.2">
      <c r="A1227" s="112"/>
      <c r="B1227" s="115"/>
      <c r="C1227" s="112">
        <v>46920</v>
      </c>
      <c r="D1227" s="113" t="s">
        <v>383</v>
      </c>
      <c r="E1227" s="121">
        <v>0</v>
      </c>
      <c r="F1227" s="121"/>
      <c r="G1227" s="121">
        <v>0</v>
      </c>
      <c r="H1227" s="121"/>
      <c r="I1227" s="121">
        <v>0.55554999999999999</v>
      </c>
      <c r="J1227" s="121"/>
      <c r="K1227" s="121">
        <f t="shared" si="190"/>
        <v>0.55554999999999999</v>
      </c>
      <c r="L1227" s="121"/>
      <c r="M1227" s="121">
        <v>0.55554999999999999</v>
      </c>
      <c r="N1227" s="102"/>
    </row>
    <row r="1228" spans="1:14" s="95" customFormat="1" ht="24" x14ac:dyDescent="0.2">
      <c r="A1228" s="112"/>
      <c r="B1228" s="115"/>
      <c r="C1228" s="112">
        <v>46920</v>
      </c>
      <c r="D1228" s="113" t="s">
        <v>249</v>
      </c>
      <c r="E1228" s="121">
        <v>6.3052333333333349E-2</v>
      </c>
      <c r="F1228" s="121"/>
      <c r="G1228" s="121">
        <v>0</v>
      </c>
      <c r="H1228" s="121"/>
      <c r="I1228" s="121">
        <v>0</v>
      </c>
      <c r="J1228" s="121"/>
      <c r="K1228" s="121">
        <f t="shared" si="190"/>
        <v>6.3052333333333349E-2</v>
      </c>
      <c r="L1228" s="121"/>
      <c r="M1228" s="121">
        <v>6.3052333333333349E-2</v>
      </c>
      <c r="N1228" s="102"/>
    </row>
    <row r="1229" spans="1:14" s="95" customFormat="1" ht="36" x14ac:dyDescent="0.2">
      <c r="A1229" s="112"/>
      <c r="B1229" s="115"/>
      <c r="C1229" s="112">
        <v>54391</v>
      </c>
      <c r="D1229" s="113" t="s">
        <v>478</v>
      </c>
      <c r="E1229" s="121">
        <v>3.9473684210526317E-3</v>
      </c>
      <c r="F1229" s="121"/>
      <c r="G1229" s="121">
        <v>0</v>
      </c>
      <c r="H1229" s="121"/>
      <c r="I1229" s="121">
        <v>0</v>
      </c>
      <c r="J1229" s="121"/>
      <c r="K1229" s="121">
        <f t="shared" si="190"/>
        <v>3.9473684210526317E-3</v>
      </c>
      <c r="L1229" s="121"/>
      <c r="M1229" s="121">
        <v>0</v>
      </c>
      <c r="N1229" s="102"/>
    </row>
    <row r="1230" spans="1:14" s="95" customFormat="1" ht="24" x14ac:dyDescent="0.2">
      <c r="A1230" s="112"/>
      <c r="B1230" s="115"/>
      <c r="C1230" s="112">
        <v>55364</v>
      </c>
      <c r="D1230" s="113" t="s">
        <v>282</v>
      </c>
      <c r="E1230" s="121">
        <v>1.40625E-2</v>
      </c>
      <c r="F1230" s="121"/>
      <c r="G1230" s="121">
        <v>0</v>
      </c>
      <c r="H1230" s="121"/>
      <c r="I1230" s="121">
        <v>0</v>
      </c>
      <c r="J1230" s="121"/>
      <c r="K1230" s="121">
        <f t="shared" si="190"/>
        <v>1.40625E-2</v>
      </c>
      <c r="L1230" s="121"/>
      <c r="M1230" s="121">
        <v>0</v>
      </c>
      <c r="N1230" s="102"/>
    </row>
    <row r="1231" spans="1:14" s="95" customFormat="1" ht="12" x14ac:dyDescent="0.2">
      <c r="A1231" s="114"/>
      <c r="B1231" s="118"/>
      <c r="C1231" s="118" t="s">
        <v>127</v>
      </c>
      <c r="D1231" s="119"/>
      <c r="E1231" s="120">
        <f>SUM(E1232:E1232)</f>
        <v>0</v>
      </c>
      <c r="F1231" s="120"/>
      <c r="G1231" s="120">
        <f>SUM(G1232:G1232)</f>
        <v>0</v>
      </c>
      <c r="H1231" s="120"/>
      <c r="I1231" s="120">
        <f>SUM(I1232:I1232)</f>
        <v>5.2631578947368446E-2</v>
      </c>
      <c r="J1231" s="120"/>
      <c r="K1231" s="120">
        <f>SUM(E1231:I1231)</f>
        <v>5.2631578947368446E-2</v>
      </c>
      <c r="L1231" s="120"/>
      <c r="M1231" s="120">
        <f>SUM(M1232:M1232)</f>
        <v>5.2631578947368446E-2</v>
      </c>
      <c r="N1231" s="102"/>
    </row>
    <row r="1232" spans="1:14" s="95" customFormat="1" ht="36" x14ac:dyDescent="0.2">
      <c r="A1232" s="112"/>
      <c r="B1232" s="115"/>
      <c r="C1232" s="112">
        <v>54079</v>
      </c>
      <c r="D1232" s="113" t="s">
        <v>252</v>
      </c>
      <c r="E1232" s="121">
        <v>0</v>
      </c>
      <c r="F1232" s="121"/>
      <c r="G1232" s="121">
        <v>0</v>
      </c>
      <c r="H1232" s="121"/>
      <c r="I1232" s="121">
        <v>5.2631578947368446E-2</v>
      </c>
      <c r="J1232" s="121"/>
      <c r="K1232" s="121">
        <f>SUM(E1232:I1232)</f>
        <v>5.2631578947368446E-2</v>
      </c>
      <c r="L1232" s="121"/>
      <c r="M1232" s="121">
        <v>5.2631578947368446E-2</v>
      </c>
      <c r="N1232" s="102"/>
    </row>
    <row r="1233" spans="1:14" s="95" customFormat="1" ht="12" x14ac:dyDescent="0.2">
      <c r="A1233" s="114"/>
      <c r="B1233" s="118"/>
      <c r="C1233" s="118" t="s">
        <v>115</v>
      </c>
      <c r="D1233" s="119"/>
      <c r="E1233" s="120">
        <f>SUM(E1234:E1236)</f>
        <v>1.2575000000000001</v>
      </c>
      <c r="F1233" s="120"/>
      <c r="G1233" s="120">
        <f>SUM(G1234:G1236)</f>
        <v>1.125E-2</v>
      </c>
      <c r="H1233" s="120"/>
      <c r="I1233" s="120">
        <f>SUM(I1234:I1236)</f>
        <v>0</v>
      </c>
      <c r="J1233" s="120"/>
      <c r="K1233" s="120">
        <f>SUM(E1233:I1233)</f>
        <v>1.26875</v>
      </c>
      <c r="L1233" s="120"/>
      <c r="M1233" s="120">
        <f>SUM(M1234:M1236)</f>
        <v>0</v>
      </c>
      <c r="N1233" s="102"/>
    </row>
    <row r="1234" spans="1:14" s="95" customFormat="1" ht="24" x14ac:dyDescent="0.2">
      <c r="A1234" s="112"/>
      <c r="B1234" s="115"/>
      <c r="C1234" s="112">
        <v>52123</v>
      </c>
      <c r="D1234" s="113" t="s">
        <v>355</v>
      </c>
      <c r="E1234" s="121">
        <v>0.25</v>
      </c>
      <c r="F1234" s="121"/>
      <c r="G1234" s="121">
        <v>0</v>
      </c>
      <c r="H1234" s="121"/>
      <c r="I1234" s="121">
        <v>0</v>
      </c>
      <c r="J1234" s="121"/>
      <c r="K1234" s="121">
        <f t="shared" ref="K1234:K1238" si="192">SUM(E1234:I1234)</f>
        <v>0.25</v>
      </c>
      <c r="L1234" s="121"/>
      <c r="M1234" s="121">
        <v>0</v>
      </c>
      <c r="N1234" s="102"/>
    </row>
    <row r="1235" spans="1:14" s="95" customFormat="1" ht="24" customHeight="1" x14ac:dyDescent="0.2">
      <c r="A1235" s="112"/>
      <c r="B1235" s="115"/>
      <c r="C1235" s="112">
        <v>54402</v>
      </c>
      <c r="D1235" s="113" t="s">
        <v>384</v>
      </c>
      <c r="E1235" s="121">
        <v>1</v>
      </c>
      <c r="F1235" s="121"/>
      <c r="G1235" s="121">
        <v>0</v>
      </c>
      <c r="H1235" s="121"/>
      <c r="I1235" s="121">
        <v>0</v>
      </c>
      <c r="J1235" s="121"/>
      <c r="K1235" s="121">
        <f t="shared" si="192"/>
        <v>1</v>
      </c>
      <c r="L1235" s="121"/>
      <c r="M1235" s="121">
        <v>0</v>
      </c>
      <c r="N1235" s="102"/>
    </row>
    <row r="1236" spans="1:14" s="95" customFormat="1" ht="24" x14ac:dyDescent="0.2">
      <c r="A1236" s="112"/>
      <c r="B1236" s="115"/>
      <c r="C1236" s="112">
        <v>55004</v>
      </c>
      <c r="D1236" s="113" t="s">
        <v>243</v>
      </c>
      <c r="E1236" s="121">
        <v>7.4999999999999997E-3</v>
      </c>
      <c r="F1236" s="121"/>
      <c r="G1236" s="121">
        <v>1.125E-2</v>
      </c>
      <c r="H1236" s="121"/>
      <c r="I1236" s="121">
        <v>0</v>
      </c>
      <c r="J1236" s="121"/>
      <c r="K1236" s="121">
        <f t="shared" si="192"/>
        <v>1.8749999999999999E-2</v>
      </c>
      <c r="L1236" s="121"/>
      <c r="M1236" s="121">
        <v>0</v>
      </c>
      <c r="N1236" s="102"/>
    </row>
    <row r="1237" spans="1:14" s="95" customFormat="1" ht="12" x14ac:dyDescent="0.2">
      <c r="A1237" s="112"/>
      <c r="B1237" s="115"/>
      <c r="C1237" s="118" t="s">
        <v>129</v>
      </c>
      <c r="D1237" s="119"/>
      <c r="E1237" s="120">
        <f>SUM(E1238)</f>
        <v>5.1282051282051308E-2</v>
      </c>
      <c r="F1237" s="120"/>
      <c r="G1237" s="120">
        <f>SUM(G1238)</f>
        <v>1.2820512820512827E-2</v>
      </c>
      <c r="H1237" s="120"/>
      <c r="I1237" s="120">
        <f>SUM(I1238)</f>
        <v>2.4000000000000011E-2</v>
      </c>
      <c r="J1237" s="120"/>
      <c r="K1237" s="120">
        <f t="shared" si="192"/>
        <v>8.8102564102564146E-2</v>
      </c>
      <c r="L1237" s="120"/>
      <c r="M1237" s="120">
        <f>SUM(M1238)</f>
        <v>0</v>
      </c>
      <c r="N1237" s="102"/>
    </row>
    <row r="1238" spans="1:14" s="95" customFormat="1" ht="12" x14ac:dyDescent="0.2">
      <c r="A1238" s="112"/>
      <c r="B1238" s="115"/>
      <c r="C1238" s="112">
        <v>54055</v>
      </c>
      <c r="D1238" s="113" t="s">
        <v>151</v>
      </c>
      <c r="E1238" s="121">
        <v>5.1282051282051308E-2</v>
      </c>
      <c r="F1238" s="121"/>
      <c r="G1238" s="121">
        <v>1.2820512820512827E-2</v>
      </c>
      <c r="H1238" s="121"/>
      <c r="I1238" s="121">
        <v>2.4000000000000011E-2</v>
      </c>
      <c r="J1238" s="121"/>
      <c r="K1238" s="121">
        <f t="shared" si="192"/>
        <v>8.8102564102564146E-2</v>
      </c>
      <c r="L1238" s="121"/>
      <c r="M1238" s="121">
        <v>0</v>
      </c>
      <c r="N1238" s="102"/>
    </row>
    <row r="1239" spans="1:14" s="95" customFormat="1" ht="12" x14ac:dyDescent="0.2">
      <c r="A1239" s="112"/>
      <c r="B1239" s="115"/>
      <c r="C1239" s="118" t="s">
        <v>116</v>
      </c>
      <c r="D1239" s="119"/>
      <c r="E1239" s="120">
        <f>SUM(E1240:E1242)</f>
        <v>1.075</v>
      </c>
      <c r="F1239" s="120"/>
      <c r="G1239" s="120">
        <f>SUM(G1240:G1242)</f>
        <v>0</v>
      </c>
      <c r="H1239" s="120"/>
      <c r="I1239" s="120">
        <f>SUM(I1240:I1242)</f>
        <v>0.2</v>
      </c>
      <c r="J1239" s="120"/>
      <c r="K1239" s="120">
        <f>SUM(E1239:I1239)</f>
        <v>1.2749999999999999</v>
      </c>
      <c r="L1239" s="120"/>
      <c r="M1239" s="120">
        <f>SUM(M1240:M1242)</f>
        <v>1</v>
      </c>
      <c r="N1239" s="102"/>
    </row>
    <row r="1240" spans="1:14" s="95" customFormat="1" ht="24" x14ac:dyDescent="0.2">
      <c r="A1240" s="112"/>
      <c r="B1240" s="115"/>
      <c r="C1240" s="112">
        <v>51320</v>
      </c>
      <c r="D1240" s="113" t="s">
        <v>294</v>
      </c>
      <c r="E1240" s="121">
        <v>7.4999999999999997E-2</v>
      </c>
      <c r="F1240" s="121"/>
      <c r="G1240" s="121">
        <v>0</v>
      </c>
      <c r="H1240" s="121"/>
      <c r="I1240" s="121">
        <v>0</v>
      </c>
      <c r="J1240" s="121"/>
      <c r="K1240" s="121">
        <f t="shared" ref="K1240:K1242" si="193">SUM(E1240:I1240)</f>
        <v>7.4999999999999997E-2</v>
      </c>
      <c r="L1240" s="121"/>
      <c r="M1240" s="121">
        <v>0</v>
      </c>
      <c r="N1240" s="102"/>
    </row>
    <row r="1241" spans="1:14" s="95" customFormat="1" ht="24" x14ac:dyDescent="0.2">
      <c r="A1241" s="112"/>
      <c r="B1241" s="115"/>
      <c r="C1241" s="112">
        <v>53238</v>
      </c>
      <c r="D1241" s="113" t="s">
        <v>385</v>
      </c>
      <c r="E1241" s="121">
        <v>1</v>
      </c>
      <c r="F1241" s="121"/>
      <c r="G1241" s="121">
        <v>0</v>
      </c>
      <c r="H1241" s="121"/>
      <c r="I1241" s="121">
        <v>0</v>
      </c>
      <c r="J1241" s="121"/>
      <c r="K1241" s="121">
        <f t="shared" si="193"/>
        <v>1</v>
      </c>
      <c r="L1241" s="121"/>
      <c r="M1241" s="121">
        <v>1</v>
      </c>
      <c r="N1241" s="102"/>
    </row>
    <row r="1242" spans="1:14" s="95" customFormat="1" ht="24" x14ac:dyDescent="0.2">
      <c r="A1242" s="112"/>
      <c r="B1242" s="115"/>
      <c r="C1242" s="112">
        <v>54146</v>
      </c>
      <c r="D1242" s="113" t="s">
        <v>386</v>
      </c>
      <c r="E1242" s="121">
        <v>0</v>
      </c>
      <c r="F1242" s="121"/>
      <c r="G1242" s="121">
        <v>0</v>
      </c>
      <c r="H1242" s="121"/>
      <c r="I1242" s="121">
        <v>0.2</v>
      </c>
      <c r="J1242" s="121"/>
      <c r="K1242" s="121">
        <f t="shared" si="193"/>
        <v>0.2</v>
      </c>
      <c r="L1242" s="121"/>
      <c r="M1242" s="121">
        <v>0</v>
      </c>
      <c r="N1242" s="102"/>
    </row>
    <row r="1243" spans="1:14" s="95" customFormat="1" ht="12" x14ac:dyDescent="0.2">
      <c r="A1243" s="112"/>
      <c r="B1243" s="115"/>
      <c r="C1243" s="118" t="s">
        <v>125</v>
      </c>
      <c r="D1243" s="119"/>
      <c r="E1243" s="120">
        <f>SUM(E1244:E1246)</f>
        <v>1.6274999999999999</v>
      </c>
      <c r="F1243" s="120"/>
      <c r="G1243" s="120">
        <f>SUM(G1244:G1246)</f>
        <v>0.17499999999999999</v>
      </c>
      <c r="H1243" s="120"/>
      <c r="I1243" s="120">
        <f>SUM(I1244:I1246)</f>
        <v>0</v>
      </c>
      <c r="J1243" s="120"/>
      <c r="K1243" s="120">
        <f>SUM(E1243:I1243)</f>
        <v>1.8025</v>
      </c>
      <c r="L1243" s="120"/>
      <c r="M1243" s="120">
        <f>SUM(M1244:M1246)</f>
        <v>0</v>
      </c>
      <c r="N1243" s="102"/>
    </row>
    <row r="1244" spans="1:14" s="95" customFormat="1" ht="36" x14ac:dyDescent="0.2">
      <c r="A1244" s="112"/>
      <c r="B1244" s="115"/>
      <c r="C1244" s="112">
        <v>53117</v>
      </c>
      <c r="D1244" s="113" t="s">
        <v>357</v>
      </c>
      <c r="E1244" s="121">
        <v>0.04</v>
      </c>
      <c r="F1244" s="121"/>
      <c r="G1244" s="121">
        <v>0</v>
      </c>
      <c r="H1244" s="121"/>
      <c r="I1244" s="121">
        <v>0</v>
      </c>
      <c r="J1244" s="121"/>
      <c r="K1244" s="121">
        <f t="shared" ref="K1244:K1251" si="194">SUM(E1244:I1244)</f>
        <v>0.04</v>
      </c>
      <c r="L1244" s="121"/>
      <c r="M1244" s="121">
        <v>0</v>
      </c>
      <c r="N1244" s="102"/>
    </row>
    <row r="1245" spans="1:14" s="95" customFormat="1" ht="12" x14ac:dyDescent="0.2">
      <c r="A1245" s="112"/>
      <c r="B1245" s="115"/>
      <c r="C1245" s="112">
        <v>53195</v>
      </c>
      <c r="D1245" s="113" t="s">
        <v>218</v>
      </c>
      <c r="E1245" s="121">
        <v>1.5</v>
      </c>
      <c r="F1245" s="121"/>
      <c r="G1245" s="121">
        <v>0</v>
      </c>
      <c r="H1245" s="121"/>
      <c r="I1245" s="121">
        <v>0</v>
      </c>
      <c r="J1245" s="121"/>
      <c r="K1245" s="121">
        <f t="shared" si="194"/>
        <v>1.5</v>
      </c>
      <c r="L1245" s="121"/>
      <c r="M1245" s="121">
        <v>0</v>
      </c>
      <c r="N1245" s="102"/>
    </row>
    <row r="1246" spans="1:14" s="95" customFormat="1" ht="24" x14ac:dyDescent="0.2">
      <c r="A1246" s="112"/>
      <c r="B1246" s="115"/>
      <c r="C1246" s="112">
        <v>54392</v>
      </c>
      <c r="D1246" s="113" t="s">
        <v>358</v>
      </c>
      <c r="E1246" s="121">
        <v>8.7499999999999994E-2</v>
      </c>
      <c r="F1246" s="121"/>
      <c r="G1246" s="121">
        <v>0.17499999999999999</v>
      </c>
      <c r="H1246" s="121"/>
      <c r="I1246" s="121">
        <v>0</v>
      </c>
      <c r="J1246" s="121"/>
      <c r="K1246" s="121">
        <f t="shared" si="194"/>
        <v>0.26249999999999996</v>
      </c>
      <c r="L1246" s="121"/>
      <c r="M1246" s="121">
        <v>0</v>
      </c>
      <c r="N1246" s="102"/>
    </row>
    <row r="1247" spans="1:14" s="95" customFormat="1" ht="12" x14ac:dyDescent="0.2">
      <c r="A1247" s="112"/>
      <c r="B1247" s="115"/>
      <c r="C1247" s="118" t="s">
        <v>126</v>
      </c>
      <c r="D1247" s="119"/>
      <c r="E1247" s="120">
        <f>SUM(E1248:E1251)</f>
        <v>0.24282200000000001</v>
      </c>
      <c r="F1247" s="120"/>
      <c r="G1247" s="120">
        <f t="shared" ref="G1247:M1247" si="195">SUM(G1248:G1251)</f>
        <v>5.1282051282051308E-2</v>
      </c>
      <c r="H1247" s="120"/>
      <c r="I1247" s="120">
        <f t="shared" si="195"/>
        <v>7.6923076923076955E-2</v>
      </c>
      <c r="J1247" s="120"/>
      <c r="K1247" s="120">
        <f t="shared" si="194"/>
        <v>0.37102712820512829</v>
      </c>
      <c r="L1247" s="120"/>
      <c r="M1247" s="120">
        <f t="shared" si="195"/>
        <v>0</v>
      </c>
      <c r="N1247" s="102"/>
    </row>
    <row r="1248" spans="1:14" s="95" customFormat="1" ht="12" x14ac:dyDescent="0.2">
      <c r="A1248" s="112"/>
      <c r="B1248" s="115"/>
      <c r="C1248" s="112">
        <v>42173</v>
      </c>
      <c r="D1248" s="113" t="s">
        <v>204</v>
      </c>
      <c r="E1248" s="121">
        <v>0.24282200000000001</v>
      </c>
      <c r="F1248" s="121"/>
      <c r="G1248" s="121">
        <v>0</v>
      </c>
      <c r="H1248" s="121"/>
      <c r="I1248" s="121">
        <v>0</v>
      </c>
      <c r="J1248" s="121"/>
      <c r="K1248" s="121">
        <f t="shared" si="194"/>
        <v>0.24282200000000001</v>
      </c>
      <c r="L1248" s="121"/>
      <c r="M1248" s="121">
        <v>0</v>
      </c>
      <c r="N1248" s="102"/>
    </row>
    <row r="1249" spans="1:14" s="95" customFormat="1" ht="36" x14ac:dyDescent="0.2">
      <c r="A1249" s="112"/>
      <c r="B1249" s="115"/>
      <c r="C1249" s="112">
        <v>55064</v>
      </c>
      <c r="D1249" s="113" t="s">
        <v>480</v>
      </c>
      <c r="E1249" s="121">
        <v>0</v>
      </c>
      <c r="F1249" s="121"/>
      <c r="G1249" s="121">
        <v>5.1282051282051308E-2</v>
      </c>
      <c r="H1249" s="121"/>
      <c r="I1249" s="121">
        <v>0</v>
      </c>
      <c r="J1249" s="121"/>
      <c r="K1249" s="121">
        <f t="shared" si="194"/>
        <v>5.1282051282051308E-2</v>
      </c>
      <c r="L1249" s="121"/>
      <c r="M1249" s="121">
        <v>0</v>
      </c>
      <c r="N1249" s="102"/>
    </row>
    <row r="1250" spans="1:14" s="95" customFormat="1" ht="36" x14ac:dyDescent="0.2">
      <c r="A1250" s="112"/>
      <c r="B1250" s="115"/>
      <c r="C1250" s="112">
        <v>55064</v>
      </c>
      <c r="D1250" s="113" t="s">
        <v>484</v>
      </c>
      <c r="E1250" s="121">
        <v>0</v>
      </c>
      <c r="F1250" s="121"/>
      <c r="G1250" s="121">
        <v>0</v>
      </c>
      <c r="H1250" s="121"/>
      <c r="I1250" s="121">
        <v>5.1282051282051308E-2</v>
      </c>
      <c r="J1250" s="121"/>
      <c r="K1250" s="121">
        <f t="shared" si="194"/>
        <v>5.1282051282051308E-2</v>
      </c>
      <c r="L1250" s="121"/>
      <c r="M1250" s="121">
        <v>0</v>
      </c>
      <c r="N1250" s="102"/>
    </row>
    <row r="1251" spans="1:14" s="95" customFormat="1" ht="36" x14ac:dyDescent="0.2">
      <c r="A1251" s="112"/>
      <c r="B1251" s="115"/>
      <c r="C1251" s="112">
        <v>55064</v>
      </c>
      <c r="D1251" s="113" t="s">
        <v>482</v>
      </c>
      <c r="E1251" s="121">
        <v>0</v>
      </c>
      <c r="F1251" s="121"/>
      <c r="G1251" s="121">
        <v>0</v>
      </c>
      <c r="H1251" s="121"/>
      <c r="I1251" s="121">
        <v>2.564102564102564E-2</v>
      </c>
      <c r="J1251" s="121"/>
      <c r="K1251" s="121">
        <f t="shared" si="194"/>
        <v>2.564102564102564E-2</v>
      </c>
      <c r="L1251" s="121"/>
      <c r="M1251" s="121">
        <v>0</v>
      </c>
      <c r="N1251" s="102"/>
    </row>
    <row r="1252" spans="1:14" s="95" customFormat="1" ht="12" x14ac:dyDescent="0.2">
      <c r="A1252" s="114"/>
      <c r="B1252" s="118" t="s">
        <v>34</v>
      </c>
      <c r="C1252" s="118"/>
      <c r="D1252" s="119"/>
      <c r="E1252" s="120">
        <f>E1253+E1258+E1261+E1266+E1272+E1274+E1277+E1279+E1281+E1283+E1287</f>
        <v>4.8214624197031037</v>
      </c>
      <c r="F1252" s="120"/>
      <c r="G1252" s="120">
        <f t="shared" ref="G1252:M1252" si="196">G1253+G1258+G1261+G1266+G1272+G1274+G1277+G1279+G1281+G1283+G1287</f>
        <v>0.24665256410256414</v>
      </c>
      <c r="H1252" s="120"/>
      <c r="I1252" s="120">
        <f t="shared" si="196"/>
        <v>4.5694019948448039</v>
      </c>
      <c r="J1252" s="120"/>
      <c r="K1252" s="120">
        <f>SUM(E1252:I1252)</f>
        <v>9.6375169786504706</v>
      </c>
      <c r="L1252" s="120"/>
      <c r="M1252" s="120">
        <f t="shared" si="196"/>
        <v>1.5135325789473684</v>
      </c>
      <c r="N1252" s="102"/>
    </row>
    <row r="1253" spans="1:14" s="95" customFormat="1" ht="12" x14ac:dyDescent="0.2">
      <c r="A1253" s="114"/>
      <c r="B1253" s="118"/>
      <c r="C1253" s="118" t="s">
        <v>137</v>
      </c>
      <c r="D1253" s="119"/>
      <c r="E1253" s="120">
        <f>SUM(E1254:E1257)</f>
        <v>0.19270000000000001</v>
      </c>
      <c r="F1253" s="120"/>
      <c r="G1253" s="120">
        <f>SUM(G1254:G1257)</f>
        <v>0.10880000000000001</v>
      </c>
      <c r="H1253" s="120"/>
      <c r="I1253" s="120">
        <f>SUM(I1254:I1257)</f>
        <v>0.629</v>
      </c>
      <c r="J1253" s="120"/>
      <c r="K1253" s="120">
        <f>SUM(E1253:I1253)</f>
        <v>0.93049999999999999</v>
      </c>
      <c r="L1253" s="120"/>
      <c r="M1253" s="120">
        <f>SUM(M1254:M1257)</f>
        <v>9.2700000000000005E-2</v>
      </c>
      <c r="N1253" s="102"/>
    </row>
    <row r="1254" spans="1:14" s="95" customFormat="1" ht="24" x14ac:dyDescent="0.2">
      <c r="A1254" s="112"/>
      <c r="B1254" s="115"/>
      <c r="C1254" s="112">
        <v>53263</v>
      </c>
      <c r="D1254" s="113" t="s">
        <v>247</v>
      </c>
      <c r="E1254" s="121">
        <v>0</v>
      </c>
      <c r="F1254" s="121"/>
      <c r="G1254" s="121">
        <v>0</v>
      </c>
      <c r="H1254" s="121"/>
      <c r="I1254" s="121">
        <v>2.5000000000000001E-2</v>
      </c>
      <c r="J1254" s="121"/>
      <c r="K1254" s="121">
        <f t="shared" ref="K1254:K1286" si="197">SUM(E1254:I1254)</f>
        <v>2.5000000000000001E-2</v>
      </c>
      <c r="L1254" s="121"/>
      <c r="M1254" s="121">
        <v>0</v>
      </c>
      <c r="N1254" s="102"/>
    </row>
    <row r="1255" spans="1:14" s="95" customFormat="1" ht="24" x14ac:dyDescent="0.2">
      <c r="A1255" s="112"/>
      <c r="B1255" s="115"/>
      <c r="C1255" s="112">
        <v>55113</v>
      </c>
      <c r="D1255" s="113" t="s">
        <v>279</v>
      </c>
      <c r="E1255" s="121">
        <v>9.2700000000000005E-2</v>
      </c>
      <c r="F1255" s="121"/>
      <c r="G1255" s="121">
        <v>0.10880000000000001</v>
      </c>
      <c r="H1255" s="121"/>
      <c r="I1255" s="121">
        <v>0.104</v>
      </c>
      <c r="J1255" s="121"/>
      <c r="K1255" s="121">
        <f t="shared" si="197"/>
        <v>0.30549999999999999</v>
      </c>
      <c r="L1255" s="121"/>
      <c r="M1255" s="121">
        <v>9.2700000000000005E-2</v>
      </c>
      <c r="N1255" s="102"/>
    </row>
    <row r="1256" spans="1:14" s="95" customFormat="1" ht="24" x14ac:dyDescent="0.2">
      <c r="A1256" s="112"/>
      <c r="B1256" s="115"/>
      <c r="C1256" s="112">
        <v>55143</v>
      </c>
      <c r="D1256" s="113" t="s">
        <v>387</v>
      </c>
      <c r="E1256" s="121">
        <v>0</v>
      </c>
      <c r="F1256" s="121"/>
      <c r="G1256" s="121">
        <v>0</v>
      </c>
      <c r="H1256" s="121"/>
      <c r="I1256" s="121">
        <v>0.5</v>
      </c>
      <c r="J1256" s="121"/>
      <c r="K1256" s="121">
        <f t="shared" si="197"/>
        <v>0.5</v>
      </c>
      <c r="L1256" s="121"/>
      <c r="M1256" s="121">
        <v>0</v>
      </c>
      <c r="N1256" s="102"/>
    </row>
    <row r="1257" spans="1:14" s="95" customFormat="1" ht="35.25" customHeight="1" x14ac:dyDescent="0.2">
      <c r="A1257" s="112"/>
      <c r="B1257" s="115"/>
      <c r="C1257" s="112">
        <v>55240</v>
      </c>
      <c r="D1257" s="113" t="s">
        <v>363</v>
      </c>
      <c r="E1257" s="121">
        <v>0.1</v>
      </c>
      <c r="F1257" s="121"/>
      <c r="G1257" s="121">
        <v>0</v>
      </c>
      <c r="H1257" s="121"/>
      <c r="I1257" s="121">
        <v>0</v>
      </c>
      <c r="J1257" s="121"/>
      <c r="K1257" s="121">
        <f t="shared" si="197"/>
        <v>0.1</v>
      </c>
      <c r="L1257" s="121"/>
      <c r="M1257" s="121">
        <v>0</v>
      </c>
      <c r="N1257" s="102"/>
    </row>
    <row r="1258" spans="1:14" s="95" customFormat="1" ht="12" x14ac:dyDescent="0.2">
      <c r="A1258" s="114"/>
      <c r="B1258" s="118"/>
      <c r="C1258" s="118" t="s">
        <v>112</v>
      </c>
      <c r="D1258" s="119"/>
      <c r="E1258" s="120">
        <f>SUM(E1259:E1260)</f>
        <v>1.7</v>
      </c>
      <c r="F1258" s="120"/>
      <c r="G1258" s="120">
        <f t="shared" ref="G1258:M1258" si="198">SUM(G1259:G1260)</f>
        <v>0</v>
      </c>
      <c r="H1258" s="120"/>
      <c r="I1258" s="120">
        <f t="shared" si="198"/>
        <v>2</v>
      </c>
      <c r="J1258" s="120"/>
      <c r="K1258" s="120">
        <f t="shared" si="197"/>
        <v>3.7</v>
      </c>
      <c r="L1258" s="120"/>
      <c r="M1258" s="120">
        <f t="shared" si="198"/>
        <v>0.5</v>
      </c>
      <c r="N1258" s="102"/>
    </row>
    <row r="1259" spans="1:14" s="95" customFormat="1" ht="12" x14ac:dyDescent="0.2">
      <c r="A1259" s="112"/>
      <c r="B1259" s="115"/>
      <c r="C1259" s="112">
        <v>52203</v>
      </c>
      <c r="D1259" s="113" t="s">
        <v>219</v>
      </c>
      <c r="E1259" s="121">
        <v>0</v>
      </c>
      <c r="F1259" s="121"/>
      <c r="G1259" s="121">
        <v>0</v>
      </c>
      <c r="H1259" s="121"/>
      <c r="I1259" s="121">
        <v>2</v>
      </c>
      <c r="J1259" s="121"/>
      <c r="K1259" s="121">
        <f t="shared" si="197"/>
        <v>2</v>
      </c>
      <c r="L1259" s="121"/>
      <c r="M1259" s="121">
        <v>0</v>
      </c>
      <c r="N1259" s="102"/>
    </row>
    <row r="1260" spans="1:14" s="95" customFormat="1" ht="24" x14ac:dyDescent="0.2">
      <c r="A1260" s="112"/>
      <c r="B1260" s="115"/>
      <c r="C1260" s="112">
        <v>54061</v>
      </c>
      <c r="D1260" s="113" t="s">
        <v>388</v>
      </c>
      <c r="E1260" s="121">
        <v>1.7</v>
      </c>
      <c r="F1260" s="121"/>
      <c r="G1260" s="121">
        <v>0</v>
      </c>
      <c r="H1260" s="121"/>
      <c r="I1260" s="121">
        <v>0</v>
      </c>
      <c r="J1260" s="121"/>
      <c r="K1260" s="121">
        <f t="shared" si="197"/>
        <v>1.7</v>
      </c>
      <c r="L1260" s="121"/>
      <c r="M1260" s="121">
        <v>0.5</v>
      </c>
      <c r="N1260" s="102"/>
    </row>
    <row r="1261" spans="1:14" s="95" customFormat="1" ht="12" x14ac:dyDescent="0.2">
      <c r="A1261" s="114"/>
      <c r="B1261" s="118"/>
      <c r="C1261" s="118" t="s">
        <v>113</v>
      </c>
      <c r="D1261" s="119"/>
      <c r="E1261" s="120">
        <f>SUM(E1262:E1265)</f>
        <v>1.0525819999999999</v>
      </c>
      <c r="F1261" s="120"/>
      <c r="G1261" s="120">
        <f>SUM(G1262:G1265)</f>
        <v>0</v>
      </c>
      <c r="H1261" s="120"/>
      <c r="I1261" s="120">
        <f>SUM(I1262:I1265)</f>
        <v>1.2973389743589729E-3</v>
      </c>
      <c r="J1261" s="120"/>
      <c r="K1261" s="120">
        <f t="shared" si="197"/>
        <v>1.0538793389743588</v>
      </c>
      <c r="L1261" s="120"/>
      <c r="M1261" s="120">
        <f>SUM(M1262:M1265)</f>
        <v>0</v>
      </c>
      <c r="N1261" s="102"/>
    </row>
    <row r="1262" spans="1:14" s="95" customFormat="1" ht="24" x14ac:dyDescent="0.2">
      <c r="A1262" s="112"/>
      <c r="B1262" s="115"/>
      <c r="C1262" s="112">
        <v>46470</v>
      </c>
      <c r="D1262" s="113" t="s">
        <v>471</v>
      </c>
      <c r="E1262" s="121">
        <v>3.1581999999999999E-2</v>
      </c>
      <c r="F1262" s="121"/>
      <c r="G1262" s="121">
        <v>0</v>
      </c>
      <c r="H1262" s="121"/>
      <c r="I1262" s="121">
        <v>0</v>
      </c>
      <c r="J1262" s="121"/>
      <c r="K1262" s="121">
        <f t="shared" si="197"/>
        <v>3.1581999999999999E-2</v>
      </c>
      <c r="L1262" s="121"/>
      <c r="M1262" s="121">
        <v>0</v>
      </c>
      <c r="N1262" s="102"/>
    </row>
    <row r="1263" spans="1:14" s="95" customFormat="1" ht="48" x14ac:dyDescent="0.2">
      <c r="A1263" s="112"/>
      <c r="B1263" s="115"/>
      <c r="C1263" s="112">
        <v>52041</v>
      </c>
      <c r="D1263" s="113" t="s">
        <v>477</v>
      </c>
      <c r="E1263" s="121">
        <v>0</v>
      </c>
      <c r="F1263" s="121"/>
      <c r="G1263" s="121">
        <v>0</v>
      </c>
      <c r="H1263" s="121"/>
      <c r="I1263" s="121">
        <v>1.2973389743589729E-3</v>
      </c>
      <c r="J1263" s="121"/>
      <c r="K1263" s="121">
        <f t="shared" si="197"/>
        <v>1.2973389743589729E-3</v>
      </c>
      <c r="L1263" s="121"/>
      <c r="M1263" s="121">
        <v>0</v>
      </c>
      <c r="N1263" s="102"/>
    </row>
    <row r="1264" spans="1:14" s="95" customFormat="1" ht="24" x14ac:dyDescent="0.2">
      <c r="A1264" s="112"/>
      <c r="B1264" s="115"/>
      <c r="C1264" s="112">
        <v>55079</v>
      </c>
      <c r="D1264" s="113" t="s">
        <v>389</v>
      </c>
      <c r="E1264" s="121">
        <v>1</v>
      </c>
      <c r="F1264" s="121"/>
      <c r="G1264" s="121">
        <v>0</v>
      </c>
      <c r="H1264" s="121"/>
      <c r="I1264" s="121">
        <v>0</v>
      </c>
      <c r="J1264" s="121"/>
      <c r="K1264" s="121">
        <f t="shared" si="197"/>
        <v>1</v>
      </c>
      <c r="L1264" s="121"/>
      <c r="M1264" s="121">
        <v>0</v>
      </c>
      <c r="N1264" s="102"/>
    </row>
    <row r="1265" spans="1:14" s="95" customFormat="1" ht="24" x14ac:dyDescent="0.2">
      <c r="A1265" s="112"/>
      <c r="B1265" s="115"/>
      <c r="C1265" s="112">
        <v>55208</v>
      </c>
      <c r="D1265" s="113" t="s">
        <v>456</v>
      </c>
      <c r="E1265" s="121">
        <v>2.1000000000000001E-2</v>
      </c>
      <c r="F1265" s="121"/>
      <c r="G1265" s="121">
        <v>0</v>
      </c>
      <c r="H1265" s="121"/>
      <c r="I1265" s="121">
        <v>0</v>
      </c>
      <c r="J1265" s="121"/>
      <c r="K1265" s="121">
        <f t="shared" si="197"/>
        <v>2.1000000000000001E-2</v>
      </c>
      <c r="L1265" s="121"/>
      <c r="M1265" s="121">
        <v>0</v>
      </c>
      <c r="N1265" s="102"/>
    </row>
    <row r="1266" spans="1:14" s="95" customFormat="1" ht="12" x14ac:dyDescent="0.2">
      <c r="A1266" s="114"/>
      <c r="B1266" s="118"/>
      <c r="C1266" s="118" t="s">
        <v>114</v>
      </c>
      <c r="D1266" s="119"/>
      <c r="E1266" s="120">
        <f>SUM(E1267:E1271)</f>
        <v>0.25409836842105266</v>
      </c>
      <c r="F1266" s="120"/>
      <c r="G1266" s="120">
        <f>SUM(G1267:G1271)</f>
        <v>6.2500000000000014E-2</v>
      </c>
      <c r="H1266" s="120"/>
      <c r="I1266" s="120">
        <f>SUM(I1267:I1271)</f>
        <v>0.55554999999999999</v>
      </c>
      <c r="J1266" s="120"/>
      <c r="K1266" s="120">
        <f t="shared" si="197"/>
        <v>0.8721483684210527</v>
      </c>
      <c r="L1266" s="120"/>
      <c r="M1266" s="120">
        <f>SUM(M1267:M1271)</f>
        <v>0.868201</v>
      </c>
      <c r="N1266" s="102"/>
    </row>
    <row r="1267" spans="1:14" s="95" customFormat="1" ht="36" x14ac:dyDescent="0.2">
      <c r="A1267" s="112"/>
      <c r="B1267" s="115"/>
      <c r="C1267" s="112">
        <v>37909</v>
      </c>
      <c r="D1267" s="113" t="s">
        <v>250</v>
      </c>
      <c r="E1267" s="121">
        <v>0</v>
      </c>
      <c r="F1267" s="121"/>
      <c r="G1267" s="121">
        <v>6.2500000000000014E-2</v>
      </c>
      <c r="H1267" s="121"/>
      <c r="I1267" s="121">
        <v>0</v>
      </c>
      <c r="J1267" s="121"/>
      <c r="K1267" s="121">
        <f t="shared" si="197"/>
        <v>6.2500000000000014E-2</v>
      </c>
      <c r="L1267" s="121"/>
      <c r="M1267" s="121">
        <v>6.2500000000000014E-2</v>
      </c>
      <c r="N1267" s="102"/>
    </row>
    <row r="1268" spans="1:14" s="95" customFormat="1" ht="24" x14ac:dyDescent="0.2">
      <c r="A1268" s="112"/>
      <c r="B1268" s="115"/>
      <c r="C1268" s="112">
        <v>37909</v>
      </c>
      <c r="D1268" s="113" t="s">
        <v>248</v>
      </c>
      <c r="E1268" s="121">
        <v>0.18820300000000001</v>
      </c>
      <c r="F1268" s="121"/>
      <c r="G1268" s="121">
        <v>0</v>
      </c>
      <c r="H1268" s="121"/>
      <c r="I1268" s="121">
        <v>0</v>
      </c>
      <c r="J1268" s="121"/>
      <c r="K1268" s="121">
        <f t="shared" si="197"/>
        <v>0.18820300000000001</v>
      </c>
      <c r="L1268" s="121"/>
      <c r="M1268" s="121">
        <v>0.18820300000000001</v>
      </c>
      <c r="N1268" s="102"/>
    </row>
    <row r="1269" spans="1:14" s="95" customFormat="1" ht="24" x14ac:dyDescent="0.2">
      <c r="A1269" s="112"/>
      <c r="B1269" s="115"/>
      <c r="C1269" s="112">
        <v>46920</v>
      </c>
      <c r="D1269" s="113" t="s">
        <v>390</v>
      </c>
      <c r="E1269" s="121">
        <v>0</v>
      </c>
      <c r="F1269" s="121"/>
      <c r="G1269" s="121">
        <v>0</v>
      </c>
      <c r="H1269" s="121"/>
      <c r="I1269" s="121">
        <v>0.55554999999999999</v>
      </c>
      <c r="J1269" s="121"/>
      <c r="K1269" s="121">
        <f t="shared" si="197"/>
        <v>0.55554999999999999</v>
      </c>
      <c r="L1269" s="121"/>
      <c r="M1269" s="121">
        <v>0.55554999999999999</v>
      </c>
      <c r="N1269" s="102"/>
    </row>
    <row r="1270" spans="1:14" s="95" customFormat="1" ht="24" x14ac:dyDescent="0.2">
      <c r="A1270" s="112"/>
      <c r="B1270" s="115"/>
      <c r="C1270" s="112">
        <v>46920</v>
      </c>
      <c r="D1270" s="113" t="s">
        <v>249</v>
      </c>
      <c r="E1270" s="121">
        <v>6.1948000000000003E-2</v>
      </c>
      <c r="F1270" s="121"/>
      <c r="G1270" s="121">
        <v>0</v>
      </c>
      <c r="H1270" s="121"/>
      <c r="I1270" s="121">
        <v>0</v>
      </c>
      <c r="J1270" s="121"/>
      <c r="K1270" s="121">
        <f t="shared" si="197"/>
        <v>6.1948000000000003E-2</v>
      </c>
      <c r="L1270" s="121"/>
      <c r="M1270" s="121">
        <v>6.1948000000000003E-2</v>
      </c>
      <c r="N1270" s="102"/>
    </row>
    <row r="1271" spans="1:14" s="95" customFormat="1" ht="36" x14ac:dyDescent="0.2">
      <c r="A1271" s="112"/>
      <c r="B1271" s="115"/>
      <c r="C1271" s="112">
        <v>54391</v>
      </c>
      <c r="D1271" s="113" t="s">
        <v>478</v>
      </c>
      <c r="E1271" s="121">
        <v>3.9473684210526317E-3</v>
      </c>
      <c r="F1271" s="121"/>
      <c r="G1271" s="121">
        <v>0</v>
      </c>
      <c r="H1271" s="121"/>
      <c r="I1271" s="121">
        <v>0</v>
      </c>
      <c r="J1271" s="121"/>
      <c r="K1271" s="121">
        <f t="shared" si="197"/>
        <v>3.9473684210526317E-3</v>
      </c>
      <c r="L1271" s="121"/>
      <c r="M1271" s="121">
        <v>0</v>
      </c>
      <c r="N1271" s="102"/>
    </row>
    <row r="1272" spans="1:14" s="95" customFormat="1" ht="12" x14ac:dyDescent="0.2">
      <c r="A1272" s="114"/>
      <c r="B1272" s="118"/>
      <c r="C1272" s="118" t="s">
        <v>127</v>
      </c>
      <c r="D1272" s="119"/>
      <c r="E1272" s="120">
        <f>SUM(E1273:E1273)</f>
        <v>0</v>
      </c>
      <c r="F1272" s="120"/>
      <c r="G1272" s="120">
        <f>SUM(G1273:G1273)</f>
        <v>0</v>
      </c>
      <c r="H1272" s="120"/>
      <c r="I1272" s="120">
        <f>SUM(I1273:I1273)</f>
        <v>5.2631578947368446E-2</v>
      </c>
      <c r="J1272" s="120"/>
      <c r="K1272" s="120">
        <f t="shared" si="197"/>
        <v>5.2631578947368446E-2</v>
      </c>
      <c r="L1272" s="120"/>
      <c r="M1272" s="120">
        <f>SUM(M1273:M1273)</f>
        <v>5.2631578947368446E-2</v>
      </c>
      <c r="N1272" s="102"/>
    </row>
    <row r="1273" spans="1:14" s="95" customFormat="1" ht="36" x14ac:dyDescent="0.2">
      <c r="A1273" s="112"/>
      <c r="B1273" s="115"/>
      <c r="C1273" s="112">
        <v>54079</v>
      </c>
      <c r="D1273" s="113" t="s">
        <v>252</v>
      </c>
      <c r="E1273" s="121">
        <v>0</v>
      </c>
      <c r="F1273" s="121"/>
      <c r="G1273" s="121">
        <v>0</v>
      </c>
      <c r="H1273" s="121"/>
      <c r="I1273" s="121">
        <v>5.2631578947368446E-2</v>
      </c>
      <c r="J1273" s="121"/>
      <c r="K1273" s="121">
        <f t="shared" si="197"/>
        <v>5.2631578947368446E-2</v>
      </c>
      <c r="L1273" s="121"/>
      <c r="M1273" s="121">
        <v>5.2631578947368446E-2</v>
      </c>
      <c r="N1273" s="102"/>
    </row>
    <row r="1274" spans="1:14" s="95" customFormat="1" ht="12" x14ac:dyDescent="0.2">
      <c r="A1274" s="114"/>
      <c r="B1274" s="118"/>
      <c r="C1274" s="118" t="s">
        <v>115</v>
      </c>
      <c r="D1274" s="119"/>
      <c r="E1274" s="120">
        <f>SUM(E1275:E1276)</f>
        <v>0.20750000000000002</v>
      </c>
      <c r="F1274" s="120"/>
      <c r="G1274" s="120">
        <f>SUM(G1275:G1276)</f>
        <v>1.125E-2</v>
      </c>
      <c r="H1274" s="120"/>
      <c r="I1274" s="120">
        <f>SUM(I1275:I1276)</f>
        <v>0</v>
      </c>
      <c r="J1274" s="120"/>
      <c r="K1274" s="120">
        <f t="shared" si="197"/>
        <v>0.21875000000000003</v>
      </c>
      <c r="L1274" s="120"/>
      <c r="M1274" s="120">
        <f>SUM(M1275:M1276)</f>
        <v>0</v>
      </c>
      <c r="N1274" s="102"/>
    </row>
    <row r="1275" spans="1:14" s="95" customFormat="1" ht="24" x14ac:dyDescent="0.2">
      <c r="A1275" s="112"/>
      <c r="B1275" s="118"/>
      <c r="C1275" s="112">
        <v>52123</v>
      </c>
      <c r="D1275" s="113" t="s">
        <v>355</v>
      </c>
      <c r="E1275" s="121">
        <v>0.2</v>
      </c>
      <c r="F1275" s="121"/>
      <c r="G1275" s="121">
        <v>0</v>
      </c>
      <c r="H1275" s="121"/>
      <c r="I1275" s="121">
        <v>0</v>
      </c>
      <c r="J1275" s="121"/>
      <c r="K1275" s="121">
        <f t="shared" si="197"/>
        <v>0.2</v>
      </c>
      <c r="L1275" s="121"/>
      <c r="M1275" s="121">
        <v>0</v>
      </c>
      <c r="N1275" s="102"/>
    </row>
    <row r="1276" spans="1:14" s="95" customFormat="1" ht="24" x14ac:dyDescent="0.2">
      <c r="A1276" s="112"/>
      <c r="B1276" s="118"/>
      <c r="C1276" s="112">
        <v>55004</v>
      </c>
      <c r="D1276" s="113" t="s">
        <v>243</v>
      </c>
      <c r="E1276" s="121">
        <v>7.4999999999999997E-3</v>
      </c>
      <c r="F1276" s="121"/>
      <c r="G1276" s="121">
        <v>1.125E-2</v>
      </c>
      <c r="H1276" s="121"/>
      <c r="I1276" s="121">
        <v>0</v>
      </c>
      <c r="J1276" s="121"/>
      <c r="K1276" s="121">
        <f t="shared" si="197"/>
        <v>1.8749999999999999E-2</v>
      </c>
      <c r="L1276" s="121"/>
      <c r="M1276" s="121">
        <v>0</v>
      </c>
      <c r="N1276" s="102"/>
    </row>
    <row r="1277" spans="1:14" s="95" customFormat="1" ht="12" x14ac:dyDescent="0.2">
      <c r="A1277" s="112"/>
      <c r="B1277" s="115"/>
      <c r="C1277" s="118" t="s">
        <v>129</v>
      </c>
      <c r="D1277" s="119"/>
      <c r="E1277" s="120">
        <f>SUM(E1278)</f>
        <v>5.1282051282051308E-2</v>
      </c>
      <c r="F1277" s="120"/>
      <c r="G1277" s="120">
        <f t="shared" ref="G1277:M1279" si="199">SUM(G1278)</f>
        <v>1.2820512820512827E-2</v>
      </c>
      <c r="H1277" s="120"/>
      <c r="I1277" s="120">
        <f t="shared" si="199"/>
        <v>2.4000000000000011E-2</v>
      </c>
      <c r="J1277" s="120"/>
      <c r="K1277" s="120">
        <f t="shared" si="197"/>
        <v>8.8102564102564146E-2</v>
      </c>
      <c r="L1277" s="120"/>
      <c r="M1277" s="120">
        <f t="shared" si="199"/>
        <v>0</v>
      </c>
      <c r="N1277" s="102"/>
    </row>
    <row r="1278" spans="1:14" s="95" customFormat="1" ht="12" x14ac:dyDescent="0.2">
      <c r="A1278" s="112"/>
      <c r="B1278" s="115"/>
      <c r="C1278" s="112">
        <v>54055</v>
      </c>
      <c r="D1278" s="113" t="s">
        <v>151</v>
      </c>
      <c r="E1278" s="121">
        <v>5.1282051282051308E-2</v>
      </c>
      <c r="F1278" s="121"/>
      <c r="G1278" s="121">
        <v>1.2820512820512827E-2</v>
      </c>
      <c r="H1278" s="121"/>
      <c r="I1278" s="121">
        <v>2.4000000000000011E-2</v>
      </c>
      <c r="J1278" s="121"/>
      <c r="K1278" s="121">
        <f t="shared" si="197"/>
        <v>8.8102564102564146E-2</v>
      </c>
      <c r="L1278" s="121"/>
      <c r="M1278" s="121">
        <v>0</v>
      </c>
      <c r="N1278" s="102"/>
    </row>
    <row r="1279" spans="1:14" s="95" customFormat="1" ht="12" x14ac:dyDescent="0.2">
      <c r="A1279" s="112"/>
      <c r="B1279" s="115"/>
      <c r="C1279" s="118" t="s">
        <v>131</v>
      </c>
      <c r="D1279" s="119"/>
      <c r="E1279" s="120">
        <f>SUM(E1280)</f>
        <v>0.06</v>
      </c>
      <c r="F1279" s="120"/>
      <c r="G1279" s="120">
        <f t="shared" si="199"/>
        <v>0</v>
      </c>
      <c r="H1279" s="120"/>
      <c r="I1279" s="120">
        <f t="shared" si="199"/>
        <v>0</v>
      </c>
      <c r="J1279" s="120"/>
      <c r="K1279" s="120">
        <f t="shared" si="197"/>
        <v>0.06</v>
      </c>
      <c r="L1279" s="120"/>
      <c r="M1279" s="120">
        <f t="shared" si="199"/>
        <v>0</v>
      </c>
      <c r="N1279" s="102"/>
    </row>
    <row r="1280" spans="1:14" s="95" customFormat="1" ht="24" x14ac:dyDescent="0.2">
      <c r="A1280" s="112"/>
      <c r="B1280" s="115"/>
      <c r="C1280" s="112">
        <v>55177</v>
      </c>
      <c r="D1280" s="113" t="s">
        <v>328</v>
      </c>
      <c r="E1280" s="121">
        <v>0.06</v>
      </c>
      <c r="F1280" s="121"/>
      <c r="G1280" s="121">
        <v>0</v>
      </c>
      <c r="H1280" s="121"/>
      <c r="I1280" s="121">
        <v>0</v>
      </c>
      <c r="J1280" s="121"/>
      <c r="K1280" s="121">
        <f t="shared" si="197"/>
        <v>0.06</v>
      </c>
      <c r="L1280" s="121"/>
      <c r="M1280" s="121">
        <v>0</v>
      </c>
      <c r="N1280" s="102"/>
    </row>
    <row r="1281" spans="1:14" s="95" customFormat="1" ht="12" x14ac:dyDescent="0.2">
      <c r="A1281" s="112"/>
      <c r="B1281" s="115"/>
      <c r="C1281" s="118" t="s">
        <v>116</v>
      </c>
      <c r="D1281" s="119"/>
      <c r="E1281" s="120">
        <f>SUM(E1282:E1282)</f>
        <v>1</v>
      </c>
      <c r="F1281" s="120"/>
      <c r="G1281" s="120">
        <f>SUM(G1282:G1282)</f>
        <v>0</v>
      </c>
      <c r="H1281" s="120"/>
      <c r="I1281" s="120">
        <f>SUM(I1282:I1282)</f>
        <v>0</v>
      </c>
      <c r="J1281" s="120"/>
      <c r="K1281" s="120">
        <f t="shared" si="197"/>
        <v>1</v>
      </c>
      <c r="L1281" s="120"/>
      <c r="M1281" s="120">
        <f>SUM(M1282:M1282)</f>
        <v>0</v>
      </c>
      <c r="N1281" s="102"/>
    </row>
    <row r="1282" spans="1:14" s="95" customFormat="1" ht="24" x14ac:dyDescent="0.2">
      <c r="A1282" s="112"/>
      <c r="B1282" s="115"/>
      <c r="C1282" s="112">
        <v>54409</v>
      </c>
      <c r="D1282" s="113" t="s">
        <v>391</v>
      </c>
      <c r="E1282" s="121">
        <v>1</v>
      </c>
      <c r="F1282" s="121"/>
      <c r="G1282" s="121">
        <v>0</v>
      </c>
      <c r="H1282" s="121"/>
      <c r="I1282" s="121">
        <v>0</v>
      </c>
      <c r="J1282" s="121"/>
      <c r="K1282" s="121">
        <f t="shared" si="197"/>
        <v>1</v>
      </c>
      <c r="L1282" s="121"/>
      <c r="M1282" s="121">
        <v>0</v>
      </c>
      <c r="N1282" s="102"/>
    </row>
    <row r="1283" spans="1:14" s="95" customFormat="1" ht="12" x14ac:dyDescent="0.2">
      <c r="A1283" s="112"/>
      <c r="B1283" s="115"/>
      <c r="C1283" s="118" t="s">
        <v>125</v>
      </c>
      <c r="D1283" s="119"/>
      <c r="E1283" s="120">
        <f>SUM(E1284:E1286)</f>
        <v>0.30330000000000001</v>
      </c>
      <c r="F1283" s="120"/>
      <c r="G1283" s="120">
        <f>SUM(G1284:G1286)</f>
        <v>0</v>
      </c>
      <c r="H1283" s="120"/>
      <c r="I1283" s="120">
        <f>SUM(I1284:I1286)</f>
        <v>1.23</v>
      </c>
      <c r="J1283" s="120"/>
      <c r="K1283" s="120">
        <f t="shared" si="197"/>
        <v>1.5333000000000001</v>
      </c>
      <c r="L1283" s="120"/>
      <c r="M1283" s="120">
        <f>SUM(M1284:M1286)</f>
        <v>0</v>
      </c>
      <c r="N1283" s="102"/>
    </row>
    <row r="1284" spans="1:14" s="95" customFormat="1" ht="12" x14ac:dyDescent="0.2">
      <c r="A1284" s="112"/>
      <c r="B1284" s="115"/>
      <c r="C1284" s="112">
        <v>50299</v>
      </c>
      <c r="D1284" s="113" t="s">
        <v>220</v>
      </c>
      <c r="E1284" s="121">
        <v>0.25</v>
      </c>
      <c r="F1284" s="121"/>
      <c r="G1284" s="121">
        <v>0</v>
      </c>
      <c r="H1284" s="121"/>
      <c r="I1284" s="121">
        <v>0.75</v>
      </c>
      <c r="J1284" s="121"/>
      <c r="K1284" s="121">
        <f t="shared" si="197"/>
        <v>1</v>
      </c>
      <c r="L1284" s="121"/>
      <c r="M1284" s="121">
        <v>0</v>
      </c>
      <c r="N1284" s="102"/>
    </row>
    <row r="1285" spans="1:14" s="95" customFormat="1" ht="36" x14ac:dyDescent="0.2">
      <c r="A1285" s="112"/>
      <c r="B1285" s="115"/>
      <c r="C1285" s="112">
        <v>53117</v>
      </c>
      <c r="D1285" s="113" t="s">
        <v>357</v>
      </c>
      <c r="E1285" s="121">
        <v>5.33E-2</v>
      </c>
      <c r="F1285" s="121"/>
      <c r="G1285" s="121">
        <v>0</v>
      </c>
      <c r="H1285" s="121"/>
      <c r="I1285" s="121">
        <v>0</v>
      </c>
      <c r="J1285" s="121"/>
      <c r="K1285" s="121">
        <f t="shared" si="197"/>
        <v>5.33E-2</v>
      </c>
      <c r="L1285" s="121"/>
      <c r="M1285" s="121">
        <v>0</v>
      </c>
      <c r="N1285" s="102"/>
    </row>
    <row r="1286" spans="1:14" s="95" customFormat="1" ht="24" x14ac:dyDescent="0.2">
      <c r="A1286" s="112"/>
      <c r="B1286" s="115"/>
      <c r="C1286" s="112">
        <v>54114</v>
      </c>
      <c r="D1286" s="113" t="s">
        <v>291</v>
      </c>
      <c r="E1286" s="121">
        <v>0</v>
      </c>
      <c r="F1286" s="121"/>
      <c r="G1286" s="121">
        <v>0</v>
      </c>
      <c r="H1286" s="121"/>
      <c r="I1286" s="121">
        <v>0.48</v>
      </c>
      <c r="J1286" s="121"/>
      <c r="K1286" s="121">
        <f t="shared" si="197"/>
        <v>0.48</v>
      </c>
      <c r="L1286" s="121"/>
      <c r="M1286" s="121">
        <v>0</v>
      </c>
      <c r="N1286" s="102"/>
    </row>
    <row r="1287" spans="1:14" s="95" customFormat="1" ht="12" x14ac:dyDescent="0.2">
      <c r="A1287" s="112"/>
      <c r="B1287" s="115"/>
      <c r="C1287" s="118" t="s">
        <v>126</v>
      </c>
      <c r="D1287" s="119"/>
      <c r="E1287" s="120">
        <f>SUM(E1288:E1290)</f>
        <v>0</v>
      </c>
      <c r="F1287" s="120"/>
      <c r="G1287" s="120">
        <f>SUM(G1288:G1290)</f>
        <v>5.1282051282051308E-2</v>
      </c>
      <c r="H1287" s="120"/>
      <c r="I1287" s="120">
        <f>SUM(I1288:I1290)</f>
        <v>7.6923076923076955E-2</v>
      </c>
      <c r="J1287" s="120"/>
      <c r="K1287" s="120">
        <f>SUM(E1287:I1287)</f>
        <v>0.12820512820512825</v>
      </c>
      <c r="L1287" s="120"/>
      <c r="M1287" s="120">
        <f>SUM(M1288:M1290)</f>
        <v>0</v>
      </c>
      <c r="N1287" s="102"/>
    </row>
    <row r="1288" spans="1:14" s="95" customFormat="1" ht="36" x14ac:dyDescent="0.2">
      <c r="A1288" s="112"/>
      <c r="B1288" s="115"/>
      <c r="C1288" s="112">
        <v>55064</v>
      </c>
      <c r="D1288" s="113" t="s">
        <v>480</v>
      </c>
      <c r="E1288" s="121">
        <v>0</v>
      </c>
      <c r="F1288" s="121"/>
      <c r="G1288" s="121">
        <v>5.1282051282051308E-2</v>
      </c>
      <c r="H1288" s="121"/>
      <c r="I1288" s="121">
        <v>0</v>
      </c>
      <c r="J1288" s="121"/>
      <c r="K1288" s="121">
        <f>SUM(E1288:I1288)</f>
        <v>5.1282051282051308E-2</v>
      </c>
      <c r="L1288" s="121"/>
      <c r="M1288" s="121">
        <v>0</v>
      </c>
      <c r="N1288" s="102"/>
    </row>
    <row r="1289" spans="1:14" s="95" customFormat="1" ht="36" x14ac:dyDescent="0.2">
      <c r="A1289" s="112"/>
      <c r="B1289" s="115"/>
      <c r="C1289" s="112">
        <v>55064</v>
      </c>
      <c r="D1289" s="113" t="s">
        <v>484</v>
      </c>
      <c r="E1289" s="121">
        <v>0</v>
      </c>
      <c r="F1289" s="121"/>
      <c r="G1289" s="121">
        <v>0</v>
      </c>
      <c r="H1289" s="121"/>
      <c r="I1289" s="121">
        <v>5.1282051282051308E-2</v>
      </c>
      <c r="J1289" s="121"/>
      <c r="K1289" s="121">
        <f>SUM(E1289:I1289)</f>
        <v>5.1282051282051308E-2</v>
      </c>
      <c r="L1289" s="121"/>
      <c r="M1289" s="121">
        <v>0</v>
      </c>
      <c r="N1289" s="102"/>
    </row>
    <row r="1290" spans="1:14" s="95" customFormat="1" ht="36" x14ac:dyDescent="0.2">
      <c r="A1290" s="112"/>
      <c r="B1290" s="115"/>
      <c r="C1290" s="112">
        <v>55064</v>
      </c>
      <c r="D1290" s="113" t="s">
        <v>482</v>
      </c>
      <c r="E1290" s="121">
        <v>0</v>
      </c>
      <c r="F1290" s="121"/>
      <c r="G1290" s="121">
        <v>0</v>
      </c>
      <c r="H1290" s="121"/>
      <c r="I1290" s="121">
        <v>2.564102564102564E-2</v>
      </c>
      <c r="J1290" s="121"/>
      <c r="K1290" s="121">
        <f>SUM(E1290:I1290)</f>
        <v>2.564102564102564E-2</v>
      </c>
      <c r="L1290" s="121"/>
      <c r="M1290" s="121">
        <v>0</v>
      </c>
      <c r="N1290" s="102"/>
    </row>
    <row r="1291" spans="1:14" s="95" customFormat="1" ht="12" x14ac:dyDescent="0.2">
      <c r="A1291" s="114" t="s">
        <v>124</v>
      </c>
      <c r="B1291" s="115"/>
      <c r="C1291" s="115"/>
      <c r="D1291" s="119"/>
      <c r="E1291" s="120">
        <f>E1292+E1295+E1350+E1405+E1447+E1466+E1469+E1520+E1556+E1586</f>
        <v>40.464559857746288</v>
      </c>
      <c r="F1291" s="120"/>
      <c r="G1291" s="120">
        <f t="shared" ref="G1291:M1291" si="200">G1292+G1295+G1350+G1405+G1447+G1466+G1469+G1520+G1556+G1586</f>
        <v>4.264367</v>
      </c>
      <c r="H1291" s="120"/>
      <c r="I1291" s="120">
        <f t="shared" si="200"/>
        <v>39.192703099811055</v>
      </c>
      <c r="J1291" s="120"/>
      <c r="K1291" s="120">
        <f t="shared" ref="K1291:K1354" si="201">SUM(E1291:I1291)</f>
        <v>83.921629957557343</v>
      </c>
      <c r="L1291" s="120"/>
      <c r="M1291" s="120">
        <f t="shared" si="200"/>
        <v>18.980806439298245</v>
      </c>
      <c r="N1291" s="102"/>
    </row>
    <row r="1292" spans="1:14" s="95" customFormat="1" ht="12" x14ac:dyDescent="0.2">
      <c r="A1292" s="114"/>
      <c r="B1292" s="118" t="s">
        <v>146</v>
      </c>
      <c r="C1292" s="118"/>
      <c r="D1292" s="119"/>
      <c r="E1292" s="120">
        <f>E1293</f>
        <v>0</v>
      </c>
      <c r="F1292" s="120"/>
      <c r="G1292" s="120">
        <f>G1293</f>
        <v>0</v>
      </c>
      <c r="H1292" s="120"/>
      <c r="I1292" s="120">
        <f>I1293</f>
        <v>0.1</v>
      </c>
      <c r="J1292" s="120"/>
      <c r="K1292" s="120">
        <f>SUM(E1292:I1292)</f>
        <v>0.1</v>
      </c>
      <c r="L1292" s="120"/>
      <c r="M1292" s="120">
        <f>M1293</f>
        <v>0</v>
      </c>
      <c r="N1292" s="102"/>
    </row>
    <row r="1293" spans="1:14" s="95" customFormat="1" ht="12" x14ac:dyDescent="0.2">
      <c r="A1293" s="114"/>
      <c r="B1293" s="118"/>
      <c r="C1293" s="118" t="s">
        <v>115</v>
      </c>
      <c r="D1293" s="119"/>
      <c r="E1293" s="120">
        <f>SUM(E1294:E1294)</f>
        <v>0</v>
      </c>
      <c r="F1293" s="120"/>
      <c r="G1293" s="120">
        <f>SUM(G1294:G1294)</f>
        <v>0</v>
      </c>
      <c r="H1293" s="120"/>
      <c r="I1293" s="120">
        <f>SUM(I1294:I1294)</f>
        <v>0.1</v>
      </c>
      <c r="J1293" s="120"/>
      <c r="K1293" s="120">
        <f>SUM(E1293:I1293)</f>
        <v>0.1</v>
      </c>
      <c r="L1293" s="120"/>
      <c r="M1293" s="120">
        <f>SUM(M1294:M1294)</f>
        <v>0</v>
      </c>
      <c r="N1293" s="102"/>
    </row>
    <row r="1294" spans="1:14" s="95" customFormat="1" ht="12" x14ac:dyDescent="0.2">
      <c r="A1294" s="112"/>
      <c r="B1294" s="118"/>
      <c r="C1294" s="112">
        <v>54205</v>
      </c>
      <c r="D1294" s="113" t="s">
        <v>221</v>
      </c>
      <c r="E1294" s="121">
        <v>0</v>
      </c>
      <c r="F1294" s="121"/>
      <c r="G1294" s="121">
        <v>0</v>
      </c>
      <c r="H1294" s="121"/>
      <c r="I1294" s="121">
        <v>0.1</v>
      </c>
      <c r="J1294" s="121"/>
      <c r="K1294" s="121">
        <f t="shared" ref="K1294" si="202">SUM(E1294:I1294)</f>
        <v>0.1</v>
      </c>
      <c r="L1294" s="121"/>
      <c r="M1294" s="121">
        <v>0</v>
      </c>
      <c r="N1294" s="102"/>
    </row>
    <row r="1295" spans="1:14" s="95" customFormat="1" ht="12" x14ac:dyDescent="0.2">
      <c r="A1295" s="114"/>
      <c r="B1295" s="118" t="s">
        <v>35</v>
      </c>
      <c r="C1295" s="118"/>
      <c r="D1295" s="119"/>
      <c r="E1295" s="120">
        <f>E1296+E1303+E1308+E1318+E1324+E1328+E1331+E1333+E1339+E1343</f>
        <v>8.8995636730364396</v>
      </c>
      <c r="F1295" s="120"/>
      <c r="G1295" s="120">
        <f t="shared" ref="G1295:M1295" si="203">G1296+G1303+G1308+G1318+G1324+G1328+G1331+G1333+G1339+G1343</f>
        <v>0.57285256410256413</v>
      </c>
      <c r="H1295" s="120"/>
      <c r="I1295" s="120">
        <f t="shared" si="203"/>
        <v>8.6255189948448034</v>
      </c>
      <c r="J1295" s="120"/>
      <c r="K1295" s="120">
        <f t="shared" si="201"/>
        <v>18.097935231983808</v>
      </c>
      <c r="L1295" s="120"/>
      <c r="M1295" s="120">
        <f t="shared" si="203"/>
        <v>3.2860482456140354</v>
      </c>
      <c r="N1295" s="102"/>
    </row>
    <row r="1296" spans="1:14" s="95" customFormat="1" ht="12" x14ac:dyDescent="0.2">
      <c r="A1296" s="114"/>
      <c r="B1296" s="118"/>
      <c r="C1296" s="118" t="s">
        <v>137</v>
      </c>
      <c r="D1296" s="119"/>
      <c r="E1296" s="120">
        <f>SUM(E1297:E1302)</f>
        <v>1.8797670000000002</v>
      </c>
      <c r="F1296" s="120"/>
      <c r="G1296" s="120">
        <f>SUM(G1297:G1302)</f>
        <v>0.05</v>
      </c>
      <c r="H1296" s="120"/>
      <c r="I1296" s="120">
        <f>SUM(I1297:I1302)</f>
        <v>0.52900000000000003</v>
      </c>
      <c r="J1296" s="120"/>
      <c r="K1296" s="120">
        <f t="shared" si="201"/>
        <v>2.4587670000000004</v>
      </c>
      <c r="L1296" s="120"/>
      <c r="M1296" s="120">
        <f>SUM(M1297:M1302)</f>
        <v>0.09</v>
      </c>
      <c r="N1296" s="102"/>
    </row>
    <row r="1297" spans="1:14" s="95" customFormat="1" ht="24" x14ac:dyDescent="0.2">
      <c r="A1297" s="112"/>
      <c r="B1297" s="115"/>
      <c r="C1297" s="112">
        <v>50264</v>
      </c>
      <c r="D1297" s="113" t="s">
        <v>392</v>
      </c>
      <c r="E1297" s="121">
        <v>0</v>
      </c>
      <c r="F1297" s="121"/>
      <c r="G1297" s="121">
        <v>0</v>
      </c>
      <c r="H1297" s="121"/>
      <c r="I1297" s="121">
        <v>0.1</v>
      </c>
      <c r="J1297" s="121"/>
      <c r="K1297" s="121">
        <f t="shared" si="201"/>
        <v>0.1</v>
      </c>
      <c r="L1297" s="121"/>
      <c r="M1297" s="121">
        <v>0</v>
      </c>
      <c r="N1297" s="102"/>
    </row>
    <row r="1298" spans="1:14" s="95" customFormat="1" ht="24" x14ac:dyDescent="0.2">
      <c r="A1298" s="112"/>
      <c r="B1298" s="115"/>
      <c r="C1298" s="112">
        <v>50266</v>
      </c>
      <c r="D1298" s="113" t="s">
        <v>468</v>
      </c>
      <c r="E1298" s="121">
        <v>0</v>
      </c>
      <c r="F1298" s="121"/>
      <c r="G1298" s="121">
        <v>0</v>
      </c>
      <c r="H1298" s="121"/>
      <c r="I1298" s="121">
        <v>0.3</v>
      </c>
      <c r="J1298" s="121"/>
      <c r="K1298" s="121">
        <f t="shared" si="201"/>
        <v>0.3</v>
      </c>
      <c r="L1298" s="121"/>
      <c r="M1298" s="121">
        <v>0</v>
      </c>
      <c r="N1298" s="102"/>
    </row>
    <row r="1299" spans="1:14" s="95" customFormat="1" ht="24" x14ac:dyDescent="0.2">
      <c r="A1299" s="112"/>
      <c r="B1299" s="115"/>
      <c r="C1299" s="112">
        <v>53263</v>
      </c>
      <c r="D1299" s="113" t="s">
        <v>247</v>
      </c>
      <c r="E1299" s="121">
        <v>0</v>
      </c>
      <c r="F1299" s="121"/>
      <c r="G1299" s="121">
        <v>0</v>
      </c>
      <c r="H1299" s="121"/>
      <c r="I1299" s="121">
        <v>2.5000000000000001E-2</v>
      </c>
      <c r="J1299" s="121"/>
      <c r="K1299" s="121">
        <f t="shared" si="201"/>
        <v>2.5000000000000001E-2</v>
      </c>
      <c r="L1299" s="121"/>
      <c r="M1299" s="121">
        <v>0</v>
      </c>
      <c r="N1299" s="102"/>
    </row>
    <row r="1300" spans="1:14" s="95" customFormat="1" ht="24" x14ac:dyDescent="0.2">
      <c r="A1300" s="112"/>
      <c r="B1300" s="115"/>
      <c r="C1300" s="112">
        <v>54002</v>
      </c>
      <c r="D1300" s="113" t="s">
        <v>497</v>
      </c>
      <c r="E1300" s="121">
        <v>1.6</v>
      </c>
      <c r="F1300" s="121"/>
      <c r="G1300" s="121">
        <v>0</v>
      </c>
      <c r="H1300" s="121"/>
      <c r="I1300" s="121">
        <v>0</v>
      </c>
      <c r="J1300" s="121"/>
      <c r="K1300" s="121">
        <f t="shared" si="201"/>
        <v>1.6</v>
      </c>
      <c r="L1300" s="121"/>
      <c r="M1300" s="121">
        <v>0</v>
      </c>
      <c r="N1300" s="102"/>
    </row>
    <row r="1301" spans="1:14" s="95" customFormat="1" ht="12" x14ac:dyDescent="0.2">
      <c r="A1301" s="112"/>
      <c r="B1301" s="115"/>
      <c r="C1301" s="112">
        <v>55056</v>
      </c>
      <c r="D1301" s="113" t="s">
        <v>462</v>
      </c>
      <c r="E1301" s="121">
        <v>6.6667000000000004E-2</v>
      </c>
      <c r="F1301" s="121"/>
      <c r="G1301" s="121">
        <v>0</v>
      </c>
      <c r="H1301" s="121"/>
      <c r="I1301" s="121">
        <v>0</v>
      </c>
      <c r="J1301" s="121"/>
      <c r="K1301" s="121">
        <f t="shared" si="201"/>
        <v>6.6667000000000004E-2</v>
      </c>
      <c r="L1301" s="121"/>
      <c r="M1301" s="121">
        <v>0</v>
      </c>
      <c r="N1301" s="102"/>
    </row>
    <row r="1302" spans="1:14" s="95" customFormat="1" ht="24" x14ac:dyDescent="0.2">
      <c r="A1302" s="112"/>
      <c r="B1302" s="115"/>
      <c r="C1302" s="112">
        <v>55113</v>
      </c>
      <c r="D1302" s="113" t="s">
        <v>279</v>
      </c>
      <c r="E1302" s="121">
        <v>0.21310000000000001</v>
      </c>
      <c r="F1302" s="121"/>
      <c r="G1302" s="121">
        <v>0.05</v>
      </c>
      <c r="H1302" s="121"/>
      <c r="I1302" s="121">
        <v>0.104</v>
      </c>
      <c r="J1302" s="121"/>
      <c r="K1302" s="121">
        <f t="shared" si="201"/>
        <v>0.36709999999999998</v>
      </c>
      <c r="L1302" s="121"/>
      <c r="M1302" s="121">
        <v>0.09</v>
      </c>
      <c r="N1302" s="102"/>
    </row>
    <row r="1303" spans="1:14" s="95" customFormat="1" ht="12" x14ac:dyDescent="0.2">
      <c r="A1303" s="114"/>
      <c r="B1303" s="118"/>
      <c r="C1303" s="118" t="s">
        <v>113</v>
      </c>
      <c r="D1303" s="119"/>
      <c r="E1303" s="120">
        <f>SUM(E1304:E1307)</f>
        <v>1.2</v>
      </c>
      <c r="F1303" s="120"/>
      <c r="G1303" s="120">
        <f>SUM(G1304:G1307)</f>
        <v>0</v>
      </c>
      <c r="H1303" s="120"/>
      <c r="I1303" s="120">
        <f t="shared" ref="I1303:M1303" si="204">SUM(I1304:I1307)</f>
        <v>1.0179643389743589</v>
      </c>
      <c r="J1303" s="120"/>
      <c r="K1303" s="120">
        <f t="shared" si="201"/>
        <v>2.2179643389743591</v>
      </c>
      <c r="L1303" s="120"/>
      <c r="M1303" s="120">
        <f t="shared" si="204"/>
        <v>0</v>
      </c>
      <c r="N1303" s="102"/>
    </row>
    <row r="1304" spans="1:14" s="95" customFormat="1" ht="48" x14ac:dyDescent="0.2">
      <c r="A1304" s="112"/>
      <c r="B1304" s="115"/>
      <c r="C1304" s="112">
        <v>52041</v>
      </c>
      <c r="D1304" s="113" t="s">
        <v>477</v>
      </c>
      <c r="E1304" s="121">
        <v>0</v>
      </c>
      <c r="F1304" s="121"/>
      <c r="G1304" s="121">
        <v>0</v>
      </c>
      <c r="H1304" s="121"/>
      <c r="I1304" s="121">
        <v>1.2973389743589729E-3</v>
      </c>
      <c r="J1304" s="121"/>
      <c r="K1304" s="121">
        <f t="shared" si="201"/>
        <v>1.2973389743589729E-3</v>
      </c>
      <c r="L1304" s="121"/>
      <c r="M1304" s="121">
        <v>0</v>
      </c>
      <c r="N1304" s="102"/>
    </row>
    <row r="1305" spans="1:14" s="95" customFormat="1" ht="24" x14ac:dyDescent="0.2">
      <c r="A1305" s="112"/>
      <c r="B1305" s="115"/>
      <c r="C1305" s="112">
        <v>52096</v>
      </c>
      <c r="D1305" s="113" t="s">
        <v>469</v>
      </c>
      <c r="E1305" s="121">
        <v>0</v>
      </c>
      <c r="F1305" s="121"/>
      <c r="G1305" s="121">
        <v>0</v>
      </c>
      <c r="H1305" s="121"/>
      <c r="I1305" s="121">
        <v>0.75</v>
      </c>
      <c r="J1305" s="121"/>
      <c r="K1305" s="121">
        <f t="shared" si="201"/>
        <v>0.75</v>
      </c>
      <c r="L1305" s="121"/>
      <c r="M1305" s="121">
        <v>0</v>
      </c>
      <c r="N1305" s="102"/>
    </row>
    <row r="1306" spans="1:14" s="95" customFormat="1" ht="12" x14ac:dyDescent="0.2">
      <c r="A1306" s="112"/>
      <c r="B1306" s="115"/>
      <c r="C1306" s="112">
        <v>55124</v>
      </c>
      <c r="D1306" s="113" t="s">
        <v>177</v>
      </c>
      <c r="E1306" s="121">
        <v>0.35000000000000003</v>
      </c>
      <c r="F1306" s="121"/>
      <c r="G1306" s="121">
        <v>0</v>
      </c>
      <c r="H1306" s="121"/>
      <c r="I1306" s="121">
        <v>0.26666699999999999</v>
      </c>
      <c r="J1306" s="121"/>
      <c r="K1306" s="121">
        <f t="shared" si="201"/>
        <v>0.61666700000000008</v>
      </c>
      <c r="L1306" s="121"/>
      <c r="M1306" s="121">
        <v>0</v>
      </c>
      <c r="N1306" s="102"/>
    </row>
    <row r="1307" spans="1:14" s="95" customFormat="1" ht="24" x14ac:dyDescent="0.2">
      <c r="A1307" s="112"/>
      <c r="B1307" s="115"/>
      <c r="C1307" s="112">
        <v>55140</v>
      </c>
      <c r="D1307" s="113" t="s">
        <v>393</v>
      </c>
      <c r="E1307" s="121">
        <v>0.85</v>
      </c>
      <c r="F1307" s="121"/>
      <c r="G1307" s="121">
        <v>0</v>
      </c>
      <c r="H1307" s="121"/>
      <c r="I1307" s="121">
        <v>0</v>
      </c>
      <c r="J1307" s="121"/>
      <c r="K1307" s="121">
        <f t="shared" si="201"/>
        <v>0.85</v>
      </c>
      <c r="L1307" s="121"/>
      <c r="M1307" s="121">
        <v>0</v>
      </c>
      <c r="N1307" s="102"/>
    </row>
    <row r="1308" spans="1:14" s="95" customFormat="1" ht="12" x14ac:dyDescent="0.2">
      <c r="A1308" s="112"/>
      <c r="B1308" s="115"/>
      <c r="C1308" s="118" t="s">
        <v>114</v>
      </c>
      <c r="D1308" s="119"/>
      <c r="E1308" s="120">
        <f>SUM(E1309:E1317)</f>
        <v>1.5489265350877195</v>
      </c>
      <c r="F1308" s="120"/>
      <c r="G1308" s="120">
        <f>SUM(G1309:G1317)</f>
        <v>6.2500000000000014E-2</v>
      </c>
      <c r="H1308" s="120"/>
      <c r="I1308" s="120">
        <f>SUM(I1309:I1317)</f>
        <v>0</v>
      </c>
      <c r="J1308" s="120"/>
      <c r="K1308" s="120">
        <f t="shared" si="201"/>
        <v>1.6114265350877195</v>
      </c>
      <c r="L1308" s="120"/>
      <c r="M1308" s="120">
        <f>SUM(M1309:M1317)</f>
        <v>0.30841666666666667</v>
      </c>
      <c r="N1308" s="102"/>
    </row>
    <row r="1309" spans="1:14" s="95" customFormat="1" ht="36" x14ac:dyDescent="0.2">
      <c r="A1309" s="112"/>
      <c r="B1309" s="115"/>
      <c r="C1309" s="112">
        <v>37909</v>
      </c>
      <c r="D1309" s="113" t="s">
        <v>250</v>
      </c>
      <c r="E1309" s="121">
        <v>0</v>
      </c>
      <c r="F1309" s="121"/>
      <c r="G1309" s="121">
        <v>6.2500000000000014E-2</v>
      </c>
      <c r="H1309" s="121"/>
      <c r="I1309" s="121">
        <v>0</v>
      </c>
      <c r="J1309" s="121"/>
      <c r="K1309" s="121">
        <f t="shared" si="201"/>
        <v>6.2500000000000014E-2</v>
      </c>
      <c r="L1309" s="121"/>
      <c r="M1309" s="121">
        <v>6.2500000000000014E-2</v>
      </c>
      <c r="N1309" s="102"/>
    </row>
    <row r="1310" spans="1:14" s="95" customFormat="1" ht="24" x14ac:dyDescent="0.2">
      <c r="A1310" s="112"/>
      <c r="B1310" s="115"/>
      <c r="C1310" s="112">
        <v>37909</v>
      </c>
      <c r="D1310" s="113" t="s">
        <v>248</v>
      </c>
      <c r="E1310" s="121">
        <v>0.18286433333333327</v>
      </c>
      <c r="F1310" s="121"/>
      <c r="G1310" s="121">
        <v>0</v>
      </c>
      <c r="H1310" s="121"/>
      <c r="I1310" s="121">
        <v>0</v>
      </c>
      <c r="J1310" s="121"/>
      <c r="K1310" s="121">
        <f t="shared" si="201"/>
        <v>0.18286433333333327</v>
      </c>
      <c r="L1310" s="121"/>
      <c r="M1310" s="121">
        <v>0.18286433333333327</v>
      </c>
      <c r="N1310" s="102"/>
    </row>
    <row r="1311" spans="1:14" s="95" customFormat="1" ht="11.25" customHeight="1" x14ac:dyDescent="0.2">
      <c r="A1311" s="112"/>
      <c r="B1311" s="115"/>
      <c r="C1311" s="112">
        <v>44263</v>
      </c>
      <c r="D1311" s="113" t="s">
        <v>222</v>
      </c>
      <c r="E1311" s="121">
        <v>0.44500000000000001</v>
      </c>
      <c r="F1311" s="121"/>
      <c r="G1311" s="121">
        <v>0</v>
      </c>
      <c r="H1311" s="121"/>
      <c r="I1311" s="121">
        <v>0</v>
      </c>
      <c r="J1311" s="121"/>
      <c r="K1311" s="121">
        <f t="shared" si="201"/>
        <v>0.44500000000000001</v>
      </c>
      <c r="L1311" s="121"/>
      <c r="M1311" s="121">
        <v>0</v>
      </c>
      <c r="N1311" s="102"/>
    </row>
    <row r="1312" spans="1:14" s="95" customFormat="1" ht="36" x14ac:dyDescent="0.2">
      <c r="A1312" s="112"/>
      <c r="B1312" s="115"/>
      <c r="C1312" s="112">
        <v>44934</v>
      </c>
      <c r="D1312" s="113" t="s">
        <v>487</v>
      </c>
      <c r="E1312" s="121">
        <v>0.03</v>
      </c>
      <c r="F1312" s="121"/>
      <c r="G1312" s="121">
        <v>0</v>
      </c>
      <c r="H1312" s="121"/>
      <c r="I1312" s="121">
        <v>0</v>
      </c>
      <c r="J1312" s="121"/>
      <c r="K1312" s="121">
        <f t="shared" si="201"/>
        <v>0.03</v>
      </c>
      <c r="L1312" s="121"/>
      <c r="M1312" s="121">
        <v>0</v>
      </c>
      <c r="N1312" s="102"/>
    </row>
    <row r="1313" spans="1:14" s="95" customFormat="1" ht="36" x14ac:dyDescent="0.2">
      <c r="A1313" s="112"/>
      <c r="B1313" s="115"/>
      <c r="C1313" s="112">
        <v>44934</v>
      </c>
      <c r="D1313" s="113" t="s">
        <v>485</v>
      </c>
      <c r="E1313" s="121">
        <v>6.5000000000000002E-2</v>
      </c>
      <c r="F1313" s="121"/>
      <c r="G1313" s="121">
        <v>0</v>
      </c>
      <c r="H1313" s="121"/>
      <c r="I1313" s="121">
        <v>0</v>
      </c>
      <c r="J1313" s="121"/>
      <c r="K1313" s="121">
        <f t="shared" si="201"/>
        <v>6.5000000000000002E-2</v>
      </c>
      <c r="L1313" s="121"/>
      <c r="M1313" s="121">
        <v>0</v>
      </c>
      <c r="N1313" s="102"/>
    </row>
    <row r="1314" spans="1:14" s="95" customFormat="1" ht="24" x14ac:dyDescent="0.2">
      <c r="A1314" s="112"/>
      <c r="B1314" s="115"/>
      <c r="C1314" s="112">
        <v>46920</v>
      </c>
      <c r="D1314" s="113" t="s">
        <v>249</v>
      </c>
      <c r="E1314" s="121">
        <v>6.3052333333333349E-2</v>
      </c>
      <c r="F1314" s="121"/>
      <c r="G1314" s="121">
        <v>0</v>
      </c>
      <c r="H1314" s="121"/>
      <c r="I1314" s="121">
        <v>0</v>
      </c>
      <c r="J1314" s="121"/>
      <c r="K1314" s="121">
        <f t="shared" si="201"/>
        <v>6.3052333333333349E-2</v>
      </c>
      <c r="L1314" s="121"/>
      <c r="M1314" s="121">
        <v>6.3052333333333349E-2</v>
      </c>
      <c r="N1314" s="102"/>
    </row>
    <row r="1315" spans="1:14" s="95" customFormat="1" ht="24" x14ac:dyDescent="0.2">
      <c r="A1315" s="112"/>
      <c r="B1315" s="115"/>
      <c r="C1315" s="112">
        <v>53071</v>
      </c>
      <c r="D1315" s="113" t="s">
        <v>394</v>
      </c>
      <c r="E1315" s="121">
        <v>0.745</v>
      </c>
      <c r="F1315" s="121"/>
      <c r="G1315" s="121">
        <v>0</v>
      </c>
      <c r="H1315" s="121"/>
      <c r="I1315" s="121">
        <v>0</v>
      </c>
      <c r="J1315" s="121"/>
      <c r="K1315" s="121">
        <f t="shared" si="201"/>
        <v>0.745</v>
      </c>
      <c r="L1315" s="121"/>
      <c r="M1315" s="121">
        <v>0</v>
      </c>
      <c r="N1315" s="102"/>
    </row>
    <row r="1316" spans="1:14" s="95" customFormat="1" ht="36" x14ac:dyDescent="0.2">
      <c r="A1316" s="112"/>
      <c r="B1316" s="115"/>
      <c r="C1316" s="112">
        <v>54391</v>
      </c>
      <c r="D1316" s="113" t="s">
        <v>478</v>
      </c>
      <c r="E1316" s="121">
        <v>3.9473684210526317E-3</v>
      </c>
      <c r="F1316" s="121"/>
      <c r="G1316" s="121">
        <v>0</v>
      </c>
      <c r="H1316" s="121"/>
      <c r="I1316" s="121">
        <v>0</v>
      </c>
      <c r="J1316" s="121"/>
      <c r="K1316" s="121">
        <f t="shared" si="201"/>
        <v>3.9473684210526317E-3</v>
      </c>
      <c r="L1316" s="121"/>
      <c r="M1316" s="121">
        <v>0</v>
      </c>
      <c r="N1316" s="102"/>
    </row>
    <row r="1317" spans="1:14" s="95" customFormat="1" ht="24" x14ac:dyDescent="0.2">
      <c r="A1317" s="112"/>
      <c r="B1317" s="115"/>
      <c r="C1317" s="112">
        <v>55364</v>
      </c>
      <c r="D1317" s="113" t="s">
        <v>282</v>
      </c>
      <c r="E1317" s="121">
        <v>1.40625E-2</v>
      </c>
      <c r="F1317" s="121"/>
      <c r="G1317" s="121">
        <v>0</v>
      </c>
      <c r="H1317" s="121"/>
      <c r="I1317" s="121">
        <v>0</v>
      </c>
      <c r="J1317" s="121"/>
      <c r="K1317" s="121">
        <f t="shared" si="201"/>
        <v>1.40625E-2</v>
      </c>
      <c r="L1317" s="121"/>
      <c r="M1317" s="121">
        <v>0</v>
      </c>
      <c r="N1317" s="102"/>
    </row>
    <row r="1318" spans="1:14" s="95" customFormat="1" ht="12" x14ac:dyDescent="0.2">
      <c r="A1318" s="112"/>
      <c r="B1318" s="115"/>
      <c r="C1318" s="118" t="s">
        <v>127</v>
      </c>
      <c r="D1318" s="119"/>
      <c r="E1318" s="120">
        <f>SUM(E1319:E1323)</f>
        <v>1.5999999999999999</v>
      </c>
      <c r="F1318" s="120"/>
      <c r="G1318" s="120">
        <f t="shared" ref="G1318:I1318" si="205">SUM(G1319:G1323)</f>
        <v>0.23499999999999999</v>
      </c>
      <c r="H1318" s="120"/>
      <c r="I1318" s="120">
        <f t="shared" si="205"/>
        <v>2.0526315789473686</v>
      </c>
      <c r="J1318" s="120"/>
      <c r="K1318" s="120">
        <f t="shared" si="201"/>
        <v>3.8876315789473685</v>
      </c>
      <c r="L1318" s="120"/>
      <c r="M1318" s="120">
        <f>SUM(M1319:M1323)</f>
        <v>2.8626315789473686</v>
      </c>
      <c r="N1318" s="102"/>
    </row>
    <row r="1319" spans="1:14" s="95" customFormat="1" ht="24" x14ac:dyDescent="0.2">
      <c r="A1319" s="112"/>
      <c r="B1319" s="115"/>
      <c r="C1319" s="112">
        <v>51151</v>
      </c>
      <c r="D1319" s="113" t="s">
        <v>395</v>
      </c>
      <c r="E1319" s="121">
        <v>0.25</v>
      </c>
      <c r="F1319" s="121"/>
      <c r="G1319" s="121">
        <v>0</v>
      </c>
      <c r="H1319" s="121"/>
      <c r="I1319" s="121">
        <v>0</v>
      </c>
      <c r="J1319" s="121"/>
      <c r="K1319" s="121">
        <f t="shared" si="201"/>
        <v>0.25</v>
      </c>
      <c r="L1319" s="121"/>
      <c r="M1319" s="121">
        <v>0.125</v>
      </c>
      <c r="N1319" s="102"/>
    </row>
    <row r="1320" spans="1:14" s="95" customFormat="1" ht="24" x14ac:dyDescent="0.2">
      <c r="A1320" s="112"/>
      <c r="B1320" s="115"/>
      <c r="C1320" s="112">
        <v>52335</v>
      </c>
      <c r="D1320" s="113" t="s">
        <v>396</v>
      </c>
      <c r="E1320" s="121">
        <v>0.9</v>
      </c>
      <c r="F1320" s="121"/>
      <c r="G1320" s="121">
        <v>0</v>
      </c>
      <c r="H1320" s="121"/>
      <c r="I1320" s="121">
        <v>0</v>
      </c>
      <c r="J1320" s="121"/>
      <c r="K1320" s="121">
        <f t="shared" si="201"/>
        <v>0.9</v>
      </c>
      <c r="L1320" s="121"/>
      <c r="M1320" s="121">
        <v>0</v>
      </c>
      <c r="N1320" s="102"/>
    </row>
    <row r="1321" spans="1:14" s="95" customFormat="1" ht="36" x14ac:dyDescent="0.2">
      <c r="A1321" s="112"/>
      <c r="B1321" s="115"/>
      <c r="C1321" s="112">
        <v>54079</v>
      </c>
      <c r="D1321" s="113" t="s">
        <v>252</v>
      </c>
      <c r="E1321" s="121">
        <v>0</v>
      </c>
      <c r="F1321" s="121"/>
      <c r="G1321" s="121">
        <v>0</v>
      </c>
      <c r="H1321" s="121"/>
      <c r="I1321" s="121">
        <v>2.0526315789473686</v>
      </c>
      <c r="J1321" s="121"/>
      <c r="K1321" s="121">
        <f t="shared" si="201"/>
        <v>2.0526315789473686</v>
      </c>
      <c r="L1321" s="121"/>
      <c r="M1321" s="121">
        <v>2.0526315789473686</v>
      </c>
      <c r="N1321" s="102"/>
    </row>
    <row r="1322" spans="1:14" s="95" customFormat="1" ht="24" x14ac:dyDescent="0.2">
      <c r="A1322" s="112"/>
      <c r="B1322" s="115"/>
      <c r="C1322" s="112">
        <v>54368</v>
      </c>
      <c r="D1322" s="113" t="s">
        <v>325</v>
      </c>
      <c r="E1322" s="121">
        <v>0</v>
      </c>
      <c r="F1322" s="121"/>
      <c r="G1322" s="121">
        <v>0.23499999999999999</v>
      </c>
      <c r="H1322" s="121"/>
      <c r="I1322" s="121">
        <v>0</v>
      </c>
      <c r="J1322" s="121"/>
      <c r="K1322" s="121">
        <f t="shared" si="201"/>
        <v>0.23499999999999999</v>
      </c>
      <c r="L1322" s="121"/>
      <c r="M1322" s="121">
        <v>0.23499999999999999</v>
      </c>
      <c r="N1322" s="102"/>
    </row>
    <row r="1323" spans="1:14" s="95" customFormat="1" ht="24" x14ac:dyDescent="0.2">
      <c r="A1323" s="112"/>
      <c r="B1323" s="115"/>
      <c r="C1323" s="112">
        <v>55215</v>
      </c>
      <c r="D1323" s="113" t="s">
        <v>476</v>
      </c>
      <c r="E1323" s="121">
        <v>0.45</v>
      </c>
      <c r="F1323" s="121"/>
      <c r="G1323" s="121">
        <v>0</v>
      </c>
      <c r="H1323" s="121"/>
      <c r="I1323" s="121">
        <v>0</v>
      </c>
      <c r="J1323" s="121"/>
      <c r="K1323" s="121">
        <f t="shared" si="201"/>
        <v>0.45</v>
      </c>
      <c r="L1323" s="121"/>
      <c r="M1323" s="121">
        <v>0.45</v>
      </c>
      <c r="N1323" s="102"/>
    </row>
    <row r="1324" spans="1:14" s="95" customFormat="1" ht="12" x14ac:dyDescent="0.2">
      <c r="A1324" s="112"/>
      <c r="B1324" s="115"/>
      <c r="C1324" s="118" t="s">
        <v>115</v>
      </c>
      <c r="D1324" s="119"/>
      <c r="E1324" s="120">
        <f>SUM(E1325:E1327)</f>
        <v>0.3075</v>
      </c>
      <c r="F1324" s="120"/>
      <c r="G1324" s="120">
        <f t="shared" ref="G1324" si="206">SUM(G1325:G1327)</f>
        <v>1.125E-2</v>
      </c>
      <c r="H1324" s="120"/>
      <c r="I1324" s="120">
        <f>SUM(I1325:I1327)</f>
        <v>0.3</v>
      </c>
      <c r="J1324" s="120"/>
      <c r="K1324" s="120">
        <f>SUM(E1324:I1324)</f>
        <v>0.61874999999999991</v>
      </c>
      <c r="L1324" s="120"/>
      <c r="M1324" s="120">
        <f>SUM(M1325:M1327)</f>
        <v>0</v>
      </c>
      <c r="N1324" s="102"/>
    </row>
    <row r="1325" spans="1:14" s="95" customFormat="1" ht="12" x14ac:dyDescent="0.2">
      <c r="A1325" s="112"/>
      <c r="B1325" s="115"/>
      <c r="C1325" s="112">
        <v>54205</v>
      </c>
      <c r="D1325" s="113" t="s">
        <v>221</v>
      </c>
      <c r="E1325" s="121">
        <v>0</v>
      </c>
      <c r="F1325" s="121"/>
      <c r="G1325" s="121">
        <v>0</v>
      </c>
      <c r="H1325" s="121"/>
      <c r="I1325" s="121">
        <v>0.3</v>
      </c>
      <c r="J1325" s="121"/>
      <c r="K1325" s="121">
        <f t="shared" si="201"/>
        <v>0.3</v>
      </c>
      <c r="L1325" s="121"/>
      <c r="M1325" s="121">
        <v>0</v>
      </c>
      <c r="N1325" s="102"/>
    </row>
    <row r="1326" spans="1:14" s="95" customFormat="1" ht="24" x14ac:dyDescent="0.2">
      <c r="A1326" s="112"/>
      <c r="B1326" s="115"/>
      <c r="C1326" s="112">
        <v>55004</v>
      </c>
      <c r="D1326" s="113" t="s">
        <v>243</v>
      </c>
      <c r="E1326" s="121">
        <v>7.4999999999999997E-3</v>
      </c>
      <c r="F1326" s="121"/>
      <c r="G1326" s="121">
        <v>1.125E-2</v>
      </c>
      <c r="H1326" s="121"/>
      <c r="I1326" s="121">
        <v>0</v>
      </c>
      <c r="J1326" s="121"/>
      <c r="K1326" s="121">
        <f t="shared" si="201"/>
        <v>1.8749999999999999E-2</v>
      </c>
      <c r="L1326" s="121"/>
      <c r="M1326" s="121">
        <v>0</v>
      </c>
      <c r="N1326" s="102"/>
    </row>
    <row r="1327" spans="1:14" s="95" customFormat="1" ht="12" x14ac:dyDescent="0.2">
      <c r="A1327" s="112"/>
      <c r="B1327" s="115"/>
      <c r="C1327" s="112">
        <v>55353</v>
      </c>
      <c r="D1327" s="113" t="s">
        <v>191</v>
      </c>
      <c r="E1327" s="121">
        <v>0.3</v>
      </c>
      <c r="F1327" s="121"/>
      <c r="G1327" s="121">
        <v>0</v>
      </c>
      <c r="H1327" s="121"/>
      <c r="I1327" s="121">
        <v>0</v>
      </c>
      <c r="J1327" s="121"/>
      <c r="K1327" s="121">
        <f t="shared" si="201"/>
        <v>0.3</v>
      </c>
      <c r="L1327" s="121"/>
      <c r="M1327" s="121">
        <v>0</v>
      </c>
      <c r="N1327" s="102"/>
    </row>
    <row r="1328" spans="1:14" s="95" customFormat="1" ht="12" x14ac:dyDescent="0.2">
      <c r="A1328" s="112"/>
      <c r="B1328" s="115"/>
      <c r="C1328" s="118" t="s">
        <v>129</v>
      </c>
      <c r="D1328" s="119"/>
      <c r="E1328" s="120">
        <f>SUM(E1329:E1330)</f>
        <v>0.1512820512820513</v>
      </c>
      <c r="F1328" s="120"/>
      <c r="G1328" s="120">
        <f t="shared" ref="G1328:M1328" si="207">SUM(G1329:G1330)</f>
        <v>1.2820512820512827E-2</v>
      </c>
      <c r="H1328" s="120"/>
      <c r="I1328" s="120">
        <f t="shared" si="207"/>
        <v>2.4000000000000011E-2</v>
      </c>
      <c r="J1328" s="120"/>
      <c r="K1328" s="120">
        <f t="shared" si="201"/>
        <v>0.18810256410256415</v>
      </c>
      <c r="L1328" s="120"/>
      <c r="M1328" s="120">
        <f t="shared" si="207"/>
        <v>0</v>
      </c>
      <c r="N1328" s="102"/>
    </row>
    <row r="1329" spans="1:14" s="95" customFormat="1" ht="12" x14ac:dyDescent="0.2">
      <c r="A1329" s="112"/>
      <c r="B1329" s="115"/>
      <c r="C1329" s="112">
        <v>54055</v>
      </c>
      <c r="D1329" s="113" t="s">
        <v>151</v>
      </c>
      <c r="E1329" s="121">
        <v>5.1282051282051308E-2</v>
      </c>
      <c r="F1329" s="121"/>
      <c r="G1329" s="121">
        <v>1.2820512820512827E-2</v>
      </c>
      <c r="H1329" s="121"/>
      <c r="I1329" s="121">
        <v>2.4000000000000011E-2</v>
      </c>
      <c r="J1329" s="121"/>
      <c r="K1329" s="121">
        <f t="shared" si="201"/>
        <v>8.8102564102564146E-2</v>
      </c>
      <c r="L1329" s="121"/>
      <c r="M1329" s="121">
        <v>0</v>
      </c>
      <c r="N1329" s="102"/>
    </row>
    <row r="1330" spans="1:14" s="95" customFormat="1" ht="24" x14ac:dyDescent="0.2">
      <c r="A1330" s="112"/>
      <c r="B1330" s="115"/>
      <c r="C1330" s="112">
        <v>54395</v>
      </c>
      <c r="D1330" s="113" t="s">
        <v>397</v>
      </c>
      <c r="E1330" s="121">
        <v>0.1</v>
      </c>
      <c r="F1330" s="121"/>
      <c r="G1330" s="121">
        <v>0</v>
      </c>
      <c r="H1330" s="121"/>
      <c r="I1330" s="121">
        <v>0</v>
      </c>
      <c r="J1330" s="121"/>
      <c r="K1330" s="121">
        <f t="shared" si="201"/>
        <v>0.1</v>
      </c>
      <c r="L1330" s="121"/>
      <c r="M1330" s="121">
        <v>0</v>
      </c>
      <c r="N1330" s="102"/>
    </row>
    <row r="1331" spans="1:14" s="95" customFormat="1" ht="12" x14ac:dyDescent="0.2">
      <c r="A1331" s="112"/>
      <c r="B1331" s="115"/>
      <c r="C1331" s="118" t="s">
        <v>131</v>
      </c>
      <c r="D1331" s="119"/>
      <c r="E1331" s="120">
        <f>SUM(E1332)</f>
        <v>0</v>
      </c>
      <c r="F1331" s="120"/>
      <c r="G1331" s="120">
        <f t="shared" ref="G1331:M1331" si="208">SUM(G1332)</f>
        <v>0</v>
      </c>
      <c r="H1331" s="120"/>
      <c r="I1331" s="120">
        <f t="shared" si="208"/>
        <v>0.36</v>
      </c>
      <c r="J1331" s="120"/>
      <c r="K1331" s="120">
        <f t="shared" si="201"/>
        <v>0.36</v>
      </c>
      <c r="L1331" s="120"/>
      <c r="M1331" s="120">
        <f t="shared" si="208"/>
        <v>0</v>
      </c>
      <c r="N1331" s="102"/>
    </row>
    <row r="1332" spans="1:14" s="95" customFormat="1" ht="24" x14ac:dyDescent="0.2">
      <c r="A1332" s="112"/>
      <c r="B1332" s="115"/>
      <c r="C1332" s="112">
        <v>53390</v>
      </c>
      <c r="D1332" s="113" t="s">
        <v>398</v>
      </c>
      <c r="E1332" s="121">
        <v>0</v>
      </c>
      <c r="F1332" s="121"/>
      <c r="G1332" s="121">
        <v>0</v>
      </c>
      <c r="H1332" s="121"/>
      <c r="I1332" s="121">
        <v>0.36</v>
      </c>
      <c r="J1332" s="121"/>
      <c r="K1332" s="121">
        <f t="shared" si="201"/>
        <v>0.36</v>
      </c>
      <c r="L1332" s="121"/>
      <c r="M1332" s="121">
        <v>0</v>
      </c>
      <c r="N1332" s="102"/>
    </row>
    <row r="1333" spans="1:14" s="95" customFormat="1" ht="12" x14ac:dyDescent="0.2">
      <c r="A1333" s="112"/>
      <c r="B1333" s="115"/>
      <c r="C1333" s="118" t="s">
        <v>116</v>
      </c>
      <c r="D1333" s="119"/>
      <c r="E1333" s="120">
        <f>SUM(E1334:E1338)</f>
        <v>0.51708808666666672</v>
      </c>
      <c r="F1333" s="120"/>
      <c r="G1333" s="120">
        <f>SUM(G1334:G1338)</f>
        <v>0.15</v>
      </c>
      <c r="H1333" s="120"/>
      <c r="I1333" s="120">
        <f>SUM(I1334:I1338)</f>
        <v>2</v>
      </c>
      <c r="J1333" s="120"/>
      <c r="K1333" s="120">
        <f t="shared" si="201"/>
        <v>2.6670880866666669</v>
      </c>
      <c r="L1333" s="120"/>
      <c r="M1333" s="120">
        <f>SUM(M1334:M1338)</f>
        <v>0</v>
      </c>
      <c r="N1333" s="102"/>
    </row>
    <row r="1334" spans="1:14" s="95" customFormat="1" ht="24" x14ac:dyDescent="0.2">
      <c r="A1334" s="112"/>
      <c r="B1334" s="115"/>
      <c r="C1334" s="112">
        <v>49396</v>
      </c>
      <c r="D1334" s="113" t="s">
        <v>399</v>
      </c>
      <c r="E1334" s="121">
        <v>0.16666666666666666</v>
      </c>
      <c r="F1334" s="121"/>
      <c r="G1334" s="121">
        <v>0</v>
      </c>
      <c r="H1334" s="121"/>
      <c r="I1334" s="121">
        <v>0</v>
      </c>
      <c r="J1334" s="121"/>
      <c r="K1334" s="121">
        <f t="shared" si="201"/>
        <v>0.16666666666666666</v>
      </c>
      <c r="L1334" s="121"/>
      <c r="M1334" s="121">
        <v>0</v>
      </c>
      <c r="N1334" s="102"/>
    </row>
    <row r="1335" spans="1:14" s="95" customFormat="1" ht="24" x14ac:dyDescent="0.2">
      <c r="A1335" s="112"/>
      <c r="B1335" s="115"/>
      <c r="C1335" s="112">
        <v>51310</v>
      </c>
      <c r="D1335" s="113" t="s">
        <v>400</v>
      </c>
      <c r="E1335" s="121">
        <v>0.1</v>
      </c>
      <c r="F1335" s="121"/>
      <c r="G1335" s="121">
        <v>0</v>
      </c>
      <c r="H1335" s="121"/>
      <c r="I1335" s="121">
        <v>0</v>
      </c>
      <c r="J1335" s="121"/>
      <c r="K1335" s="121">
        <f t="shared" si="201"/>
        <v>0.1</v>
      </c>
      <c r="L1335" s="121"/>
      <c r="M1335" s="121">
        <v>0</v>
      </c>
      <c r="N1335" s="102"/>
    </row>
    <row r="1336" spans="1:14" s="95" customFormat="1" ht="24" x14ac:dyDescent="0.2">
      <c r="A1336" s="112"/>
      <c r="B1336" s="115"/>
      <c r="C1336" s="112">
        <v>51320</v>
      </c>
      <c r="D1336" s="113" t="s">
        <v>294</v>
      </c>
      <c r="E1336" s="121">
        <v>7.4999999999999997E-2</v>
      </c>
      <c r="F1336" s="121"/>
      <c r="G1336" s="121">
        <v>0</v>
      </c>
      <c r="H1336" s="121"/>
      <c r="I1336" s="121">
        <v>0</v>
      </c>
      <c r="J1336" s="121"/>
      <c r="K1336" s="121">
        <f t="shared" si="201"/>
        <v>7.4999999999999997E-2</v>
      </c>
      <c r="L1336" s="121"/>
      <c r="M1336" s="121">
        <v>0</v>
      </c>
      <c r="N1336" s="102"/>
    </row>
    <row r="1337" spans="1:14" s="95" customFormat="1" ht="12" x14ac:dyDescent="0.2">
      <c r="A1337" s="112"/>
      <c r="B1337" s="115"/>
      <c r="C1337" s="112">
        <v>53308</v>
      </c>
      <c r="D1337" s="113" t="s">
        <v>223</v>
      </c>
      <c r="E1337" s="121">
        <v>0</v>
      </c>
      <c r="F1337" s="121"/>
      <c r="G1337" s="121">
        <v>0</v>
      </c>
      <c r="H1337" s="121"/>
      <c r="I1337" s="121">
        <v>2</v>
      </c>
      <c r="J1337" s="121"/>
      <c r="K1337" s="121">
        <f t="shared" si="201"/>
        <v>2</v>
      </c>
      <c r="L1337" s="121"/>
      <c r="M1337" s="121">
        <v>0</v>
      </c>
      <c r="N1337" s="102"/>
    </row>
    <row r="1338" spans="1:14" s="95" customFormat="1" ht="24" x14ac:dyDescent="0.2">
      <c r="A1338" s="112"/>
      <c r="B1338" s="115"/>
      <c r="C1338" s="112">
        <v>54414</v>
      </c>
      <c r="D1338" s="113" t="s">
        <v>508</v>
      </c>
      <c r="E1338" s="121">
        <v>0.17542142000000002</v>
      </c>
      <c r="F1338" s="121"/>
      <c r="G1338" s="121">
        <v>0.15</v>
      </c>
      <c r="H1338" s="121"/>
      <c r="I1338" s="121">
        <v>0</v>
      </c>
      <c r="J1338" s="121"/>
      <c r="K1338" s="121">
        <f t="shared" si="201"/>
        <v>0.32542142000000002</v>
      </c>
      <c r="L1338" s="121"/>
      <c r="M1338" s="121">
        <v>0</v>
      </c>
      <c r="N1338" s="102"/>
    </row>
    <row r="1339" spans="1:14" s="95" customFormat="1" ht="12" x14ac:dyDescent="0.2">
      <c r="A1339" s="112"/>
      <c r="B1339" s="115"/>
      <c r="C1339" s="118" t="s">
        <v>125</v>
      </c>
      <c r="D1339" s="119"/>
      <c r="E1339" s="120">
        <f>SUM(E1340:E1342)</f>
        <v>7.5000000000000011E-2</v>
      </c>
      <c r="F1339" s="120"/>
      <c r="G1339" s="120">
        <f t="shared" ref="G1339:I1339" si="209">SUM(G1340:G1342)</f>
        <v>0</v>
      </c>
      <c r="H1339" s="120"/>
      <c r="I1339" s="120">
        <f t="shared" si="209"/>
        <v>0.09</v>
      </c>
      <c r="J1339" s="120"/>
      <c r="K1339" s="120">
        <f t="shared" si="201"/>
        <v>0.16500000000000001</v>
      </c>
      <c r="L1339" s="120"/>
      <c r="M1339" s="120">
        <f>SUM(M1340:M1342)</f>
        <v>2.5000000000000001E-2</v>
      </c>
      <c r="N1339" s="102"/>
    </row>
    <row r="1340" spans="1:14" s="95" customFormat="1" ht="12" customHeight="1" x14ac:dyDescent="0.2">
      <c r="A1340" s="112"/>
      <c r="B1340" s="115"/>
      <c r="C1340" s="112">
        <v>50370</v>
      </c>
      <c r="D1340" s="113" t="s">
        <v>135</v>
      </c>
      <c r="E1340" s="121">
        <v>0.05</v>
      </c>
      <c r="F1340" s="121"/>
      <c r="G1340" s="121">
        <v>0</v>
      </c>
      <c r="H1340" s="121"/>
      <c r="I1340" s="121">
        <v>0</v>
      </c>
      <c r="J1340" s="121"/>
      <c r="K1340" s="121">
        <f t="shared" si="201"/>
        <v>0.05</v>
      </c>
      <c r="L1340" s="121"/>
      <c r="M1340" s="121">
        <v>0</v>
      </c>
      <c r="N1340" s="102"/>
    </row>
    <row r="1341" spans="1:14" s="95" customFormat="1" ht="24" x14ac:dyDescent="0.2">
      <c r="A1341" s="112"/>
      <c r="B1341" s="115"/>
      <c r="C1341" s="112">
        <v>54114</v>
      </c>
      <c r="D1341" s="113" t="s">
        <v>291</v>
      </c>
      <c r="E1341" s="121">
        <v>0</v>
      </c>
      <c r="F1341" s="121"/>
      <c r="G1341" s="121">
        <v>0</v>
      </c>
      <c r="H1341" s="121"/>
      <c r="I1341" s="121">
        <v>0.09</v>
      </c>
      <c r="J1341" s="121"/>
      <c r="K1341" s="121">
        <f t="shared" si="201"/>
        <v>0.09</v>
      </c>
      <c r="L1341" s="121"/>
      <c r="M1341" s="121">
        <v>0</v>
      </c>
      <c r="N1341" s="102"/>
    </row>
    <row r="1342" spans="1:14" s="95" customFormat="1" ht="24" x14ac:dyDescent="0.2">
      <c r="A1342" s="112"/>
      <c r="B1342" s="115"/>
      <c r="C1342" s="112">
        <v>55319</v>
      </c>
      <c r="D1342" s="113" t="s">
        <v>401</v>
      </c>
      <c r="E1342" s="121">
        <v>2.5000000000000001E-2</v>
      </c>
      <c r="F1342" s="121"/>
      <c r="G1342" s="121">
        <v>0</v>
      </c>
      <c r="H1342" s="121"/>
      <c r="I1342" s="121">
        <v>0</v>
      </c>
      <c r="J1342" s="121"/>
      <c r="K1342" s="121">
        <f t="shared" si="201"/>
        <v>2.5000000000000001E-2</v>
      </c>
      <c r="L1342" s="121"/>
      <c r="M1342" s="121">
        <v>2.5000000000000001E-2</v>
      </c>
      <c r="N1342" s="102"/>
    </row>
    <row r="1343" spans="1:14" s="95" customFormat="1" ht="12" x14ac:dyDescent="0.2">
      <c r="A1343" s="112"/>
      <c r="B1343" s="115"/>
      <c r="C1343" s="118" t="s">
        <v>126</v>
      </c>
      <c r="D1343" s="119"/>
      <c r="E1343" s="120">
        <f>SUM(E1344:E1349)</f>
        <v>1.62</v>
      </c>
      <c r="F1343" s="120"/>
      <c r="G1343" s="120">
        <f t="shared" ref="G1343:M1343" si="210">SUM(G1344:G1349)</f>
        <v>5.1282051282051308E-2</v>
      </c>
      <c r="H1343" s="120"/>
      <c r="I1343" s="120">
        <f t="shared" si="210"/>
        <v>2.2519230769230765</v>
      </c>
      <c r="J1343" s="120"/>
      <c r="K1343" s="120">
        <f t="shared" si="201"/>
        <v>3.9232051282051277</v>
      </c>
      <c r="L1343" s="120"/>
      <c r="M1343" s="120">
        <f t="shared" si="210"/>
        <v>0</v>
      </c>
      <c r="N1343" s="102"/>
    </row>
    <row r="1344" spans="1:14" s="95" customFormat="1" ht="12" x14ac:dyDescent="0.2">
      <c r="A1344" s="112"/>
      <c r="B1344" s="115"/>
      <c r="C1344" s="112">
        <v>53190</v>
      </c>
      <c r="D1344" s="113" t="s">
        <v>224</v>
      </c>
      <c r="E1344" s="121">
        <v>1.37</v>
      </c>
      <c r="F1344" s="121"/>
      <c r="G1344" s="121">
        <v>0</v>
      </c>
      <c r="H1344" s="121"/>
      <c r="I1344" s="121">
        <v>0</v>
      </c>
      <c r="J1344" s="121"/>
      <c r="K1344" s="121">
        <f t="shared" si="201"/>
        <v>1.37</v>
      </c>
      <c r="L1344" s="121"/>
      <c r="M1344" s="121">
        <v>0</v>
      </c>
      <c r="N1344" s="102"/>
    </row>
    <row r="1345" spans="1:14" s="95" customFormat="1" ht="12" x14ac:dyDescent="0.2">
      <c r="A1345" s="112"/>
      <c r="B1345" s="115"/>
      <c r="C1345" s="112">
        <v>53199</v>
      </c>
      <c r="D1345" s="113" t="s">
        <v>225</v>
      </c>
      <c r="E1345" s="121">
        <v>0</v>
      </c>
      <c r="F1345" s="121"/>
      <c r="G1345" s="121">
        <v>0</v>
      </c>
      <c r="H1345" s="121"/>
      <c r="I1345" s="121">
        <v>2</v>
      </c>
      <c r="J1345" s="121"/>
      <c r="K1345" s="121">
        <f t="shared" si="201"/>
        <v>2</v>
      </c>
      <c r="L1345" s="121"/>
      <c r="M1345" s="121">
        <v>0</v>
      </c>
      <c r="N1345" s="102"/>
    </row>
    <row r="1346" spans="1:14" s="95" customFormat="1" ht="36" x14ac:dyDescent="0.2">
      <c r="A1346" s="112"/>
      <c r="B1346" s="115"/>
      <c r="C1346" s="112">
        <v>55064</v>
      </c>
      <c r="D1346" s="113" t="s">
        <v>480</v>
      </c>
      <c r="E1346" s="121">
        <v>0</v>
      </c>
      <c r="F1346" s="121"/>
      <c r="G1346" s="121">
        <v>5.1282051282051308E-2</v>
      </c>
      <c r="H1346" s="121"/>
      <c r="I1346" s="121">
        <v>0</v>
      </c>
      <c r="J1346" s="121"/>
      <c r="K1346" s="121">
        <f t="shared" si="201"/>
        <v>5.1282051282051308E-2</v>
      </c>
      <c r="L1346" s="121"/>
      <c r="M1346" s="121">
        <v>0</v>
      </c>
      <c r="N1346" s="102"/>
    </row>
    <row r="1347" spans="1:14" s="95" customFormat="1" ht="36" x14ac:dyDescent="0.2">
      <c r="A1347" s="112"/>
      <c r="B1347" s="115"/>
      <c r="C1347" s="112">
        <v>55064</v>
      </c>
      <c r="D1347" s="113" t="s">
        <v>484</v>
      </c>
      <c r="E1347" s="121">
        <v>0</v>
      </c>
      <c r="F1347" s="121"/>
      <c r="G1347" s="121">
        <v>0</v>
      </c>
      <c r="H1347" s="121"/>
      <c r="I1347" s="121">
        <v>5.1282051282051308E-2</v>
      </c>
      <c r="J1347" s="121"/>
      <c r="K1347" s="121">
        <f>SUM(E1347:I1347)</f>
        <v>5.1282051282051308E-2</v>
      </c>
      <c r="L1347" s="121"/>
      <c r="M1347" s="121">
        <v>0</v>
      </c>
      <c r="N1347" s="102"/>
    </row>
    <row r="1348" spans="1:14" s="95" customFormat="1" ht="36" x14ac:dyDescent="0.2">
      <c r="A1348" s="112"/>
      <c r="B1348" s="115"/>
      <c r="C1348" s="112">
        <v>55064</v>
      </c>
      <c r="D1348" s="113" t="s">
        <v>482</v>
      </c>
      <c r="E1348" s="121">
        <v>0</v>
      </c>
      <c r="F1348" s="121"/>
      <c r="G1348" s="121">
        <v>0</v>
      </c>
      <c r="H1348" s="121"/>
      <c r="I1348" s="121">
        <v>2.564102564102564E-2</v>
      </c>
      <c r="J1348" s="121"/>
      <c r="K1348" s="121">
        <f>SUM(E1348:I1348)</f>
        <v>2.564102564102564E-2</v>
      </c>
      <c r="L1348" s="121"/>
      <c r="M1348" s="121">
        <v>0</v>
      </c>
      <c r="N1348" s="102"/>
    </row>
    <row r="1349" spans="1:14" s="95" customFormat="1" ht="12" x14ac:dyDescent="0.2">
      <c r="A1349" s="112"/>
      <c r="B1349" s="115"/>
      <c r="C1349" s="112">
        <v>55249</v>
      </c>
      <c r="D1349" s="113" t="s">
        <v>226</v>
      </c>
      <c r="E1349" s="121">
        <v>0.25</v>
      </c>
      <c r="F1349" s="121"/>
      <c r="G1349" s="121">
        <v>0</v>
      </c>
      <c r="H1349" s="121"/>
      <c r="I1349" s="121">
        <v>0.17499999999999999</v>
      </c>
      <c r="J1349" s="121"/>
      <c r="K1349" s="121">
        <f>SUM(E1349:I1349)</f>
        <v>0.42499999999999999</v>
      </c>
      <c r="L1349" s="121"/>
      <c r="M1349" s="121">
        <v>0</v>
      </c>
      <c r="N1349" s="102"/>
    </row>
    <row r="1350" spans="1:14" s="95" customFormat="1" ht="12" x14ac:dyDescent="0.2">
      <c r="A1350" s="114"/>
      <c r="B1350" s="118" t="s">
        <v>36</v>
      </c>
      <c r="C1350" s="118"/>
      <c r="D1350" s="119"/>
      <c r="E1350" s="120">
        <f>E1351+E1357+E1359+E1365+E1375+E1379+E1383+E1385+E1391+E1398</f>
        <v>6.2443814197031031</v>
      </c>
      <c r="F1350" s="120"/>
      <c r="G1350" s="120">
        <f t="shared" ref="G1350:M1350" si="211">G1351+G1357+G1359+G1365+G1375+G1379+G1383+G1385+G1391+G1398</f>
        <v>0.53118656410256415</v>
      </c>
      <c r="H1350" s="120"/>
      <c r="I1350" s="120">
        <f t="shared" si="211"/>
        <v>4.8240189948448045</v>
      </c>
      <c r="J1350" s="120"/>
      <c r="K1350" s="120">
        <f t="shared" si="201"/>
        <v>11.599586978650471</v>
      </c>
      <c r="L1350" s="120"/>
      <c r="M1350" s="120">
        <f t="shared" si="211"/>
        <v>2.8452825789473688</v>
      </c>
      <c r="N1350" s="102"/>
    </row>
    <row r="1351" spans="1:14" s="95" customFormat="1" ht="12" x14ac:dyDescent="0.2">
      <c r="A1351" s="114"/>
      <c r="B1351" s="118"/>
      <c r="C1351" s="118" t="s">
        <v>137</v>
      </c>
      <c r="D1351" s="119"/>
      <c r="E1351" s="120">
        <f>SUM(E1352:E1356)</f>
        <v>0.41499999999999998</v>
      </c>
      <c r="F1351" s="120"/>
      <c r="G1351" s="120">
        <f t="shared" ref="G1351:I1351" si="212">SUM(G1352:G1356)</f>
        <v>0.13333400000000001</v>
      </c>
      <c r="H1351" s="120"/>
      <c r="I1351" s="120">
        <f t="shared" si="212"/>
        <v>0.29500000000000004</v>
      </c>
      <c r="J1351" s="120"/>
      <c r="K1351" s="120">
        <f t="shared" si="201"/>
        <v>0.84333400000000003</v>
      </c>
      <c r="L1351" s="120"/>
      <c r="M1351" s="120">
        <f>SUM(M1352:M1356)</f>
        <v>0.67999999999999994</v>
      </c>
      <c r="N1351" s="102"/>
    </row>
    <row r="1352" spans="1:14" s="95" customFormat="1" ht="24" x14ac:dyDescent="0.2">
      <c r="A1352" s="112"/>
      <c r="B1352" s="115"/>
      <c r="C1352" s="112">
        <v>52239</v>
      </c>
      <c r="D1352" s="113" t="s">
        <v>285</v>
      </c>
      <c r="E1352" s="121">
        <v>5.0000000000000001E-3</v>
      </c>
      <c r="F1352" s="121"/>
      <c r="G1352" s="121">
        <v>0</v>
      </c>
      <c r="H1352" s="121"/>
      <c r="I1352" s="121">
        <v>0</v>
      </c>
      <c r="J1352" s="121"/>
      <c r="K1352" s="121">
        <f t="shared" si="201"/>
        <v>5.0000000000000001E-3</v>
      </c>
      <c r="L1352" s="121"/>
      <c r="M1352" s="121">
        <v>0</v>
      </c>
      <c r="N1352" s="102"/>
    </row>
    <row r="1353" spans="1:14" s="95" customFormat="1" ht="24" x14ac:dyDescent="0.2">
      <c r="A1353" s="112"/>
      <c r="B1353" s="115"/>
      <c r="C1353" s="112">
        <v>53263</v>
      </c>
      <c r="D1353" s="113" t="s">
        <v>247</v>
      </c>
      <c r="E1353" s="121">
        <v>0</v>
      </c>
      <c r="F1353" s="121"/>
      <c r="G1353" s="121">
        <v>0</v>
      </c>
      <c r="H1353" s="121"/>
      <c r="I1353" s="121">
        <v>2.5000000000000001E-2</v>
      </c>
      <c r="J1353" s="121"/>
      <c r="K1353" s="121">
        <f t="shared" si="201"/>
        <v>2.5000000000000001E-2</v>
      </c>
      <c r="L1353" s="121"/>
      <c r="M1353" s="121">
        <v>0</v>
      </c>
      <c r="N1353" s="102"/>
    </row>
    <row r="1354" spans="1:14" s="95" customFormat="1" ht="36" x14ac:dyDescent="0.2">
      <c r="A1354" s="112"/>
      <c r="B1354" s="115"/>
      <c r="C1354" s="112">
        <v>53298</v>
      </c>
      <c r="D1354" s="113" t="s">
        <v>454</v>
      </c>
      <c r="E1354" s="121">
        <v>0.20499999999999999</v>
      </c>
      <c r="F1354" s="121"/>
      <c r="G1354" s="121">
        <v>0</v>
      </c>
      <c r="H1354" s="121"/>
      <c r="I1354" s="121">
        <v>0.13500000000000001</v>
      </c>
      <c r="J1354" s="121"/>
      <c r="K1354" s="121">
        <f t="shared" si="201"/>
        <v>0.33999999999999997</v>
      </c>
      <c r="L1354" s="121"/>
      <c r="M1354" s="121">
        <v>0.33999999999999997</v>
      </c>
      <c r="N1354" s="102"/>
    </row>
    <row r="1355" spans="1:14" s="95" customFormat="1" ht="12" x14ac:dyDescent="0.2">
      <c r="A1355" s="112"/>
      <c r="B1355" s="115"/>
      <c r="C1355" s="112">
        <v>55056</v>
      </c>
      <c r="D1355" s="113" t="s">
        <v>462</v>
      </c>
      <c r="E1355" s="121">
        <v>0</v>
      </c>
      <c r="F1355" s="121"/>
      <c r="G1355" s="121">
        <v>0.13333400000000001</v>
      </c>
      <c r="H1355" s="121"/>
      <c r="I1355" s="121">
        <v>0</v>
      </c>
      <c r="J1355" s="121"/>
      <c r="K1355" s="121">
        <f t="shared" ref="K1355:K1378" si="213">SUM(E1355:I1355)</f>
        <v>0.13333400000000001</v>
      </c>
      <c r="L1355" s="121"/>
      <c r="M1355" s="121">
        <v>0</v>
      </c>
      <c r="N1355" s="102"/>
    </row>
    <row r="1356" spans="1:14" s="95" customFormat="1" ht="36" x14ac:dyDescent="0.2">
      <c r="A1356" s="112"/>
      <c r="B1356" s="115"/>
      <c r="C1356" s="112">
        <v>55106</v>
      </c>
      <c r="D1356" s="113" t="s">
        <v>467</v>
      </c>
      <c r="E1356" s="121">
        <v>0.20499999999999999</v>
      </c>
      <c r="F1356" s="121"/>
      <c r="G1356" s="121">
        <v>0</v>
      </c>
      <c r="H1356" s="121"/>
      <c r="I1356" s="121">
        <v>0.13500000000000001</v>
      </c>
      <c r="J1356" s="121"/>
      <c r="K1356" s="121">
        <f t="shared" si="213"/>
        <v>0.33999999999999997</v>
      </c>
      <c r="L1356" s="121"/>
      <c r="M1356" s="121">
        <v>0.33999999999999997</v>
      </c>
      <c r="N1356" s="102"/>
    </row>
    <row r="1357" spans="1:14" s="95" customFormat="1" ht="12" x14ac:dyDescent="0.2">
      <c r="A1357" s="114"/>
      <c r="B1357" s="118"/>
      <c r="C1357" s="118" t="s">
        <v>112</v>
      </c>
      <c r="D1357" s="119"/>
      <c r="E1357" s="120">
        <f>SUM(E1358:E1358)</f>
        <v>0</v>
      </c>
      <c r="F1357" s="120"/>
      <c r="G1357" s="120">
        <f>SUM(G1358:G1358)</f>
        <v>0</v>
      </c>
      <c r="H1357" s="120"/>
      <c r="I1357" s="120">
        <f>SUM(I1358:I1358)</f>
        <v>0.25</v>
      </c>
      <c r="J1357" s="120"/>
      <c r="K1357" s="120">
        <f t="shared" si="213"/>
        <v>0.25</v>
      </c>
      <c r="L1357" s="120"/>
      <c r="M1357" s="120">
        <f>SUM(M1358:M1358)</f>
        <v>0.25</v>
      </c>
      <c r="N1357" s="102"/>
    </row>
    <row r="1358" spans="1:14" s="95" customFormat="1" ht="24" x14ac:dyDescent="0.2">
      <c r="A1358" s="112"/>
      <c r="B1358" s="115"/>
      <c r="C1358" s="112">
        <v>50361</v>
      </c>
      <c r="D1358" s="113" t="s">
        <v>402</v>
      </c>
      <c r="E1358" s="121">
        <v>0</v>
      </c>
      <c r="F1358" s="121"/>
      <c r="G1358" s="121">
        <v>0</v>
      </c>
      <c r="H1358" s="121"/>
      <c r="I1358" s="121">
        <v>0.25</v>
      </c>
      <c r="J1358" s="121"/>
      <c r="K1358" s="121">
        <f t="shared" si="213"/>
        <v>0.25</v>
      </c>
      <c r="L1358" s="121"/>
      <c r="M1358" s="121">
        <v>0.25</v>
      </c>
      <c r="N1358" s="102"/>
    </row>
    <row r="1359" spans="1:14" s="95" customFormat="1" ht="12" x14ac:dyDescent="0.2">
      <c r="A1359" s="114"/>
      <c r="B1359" s="118"/>
      <c r="C1359" s="118" t="s">
        <v>113</v>
      </c>
      <c r="D1359" s="119"/>
      <c r="E1359" s="120">
        <f>SUM(E1360:E1364)</f>
        <v>1.080001</v>
      </c>
      <c r="F1359" s="120"/>
      <c r="G1359" s="120">
        <f t="shared" ref="G1359:I1359" si="214">SUM(G1360:G1364)</f>
        <v>0.26</v>
      </c>
      <c r="H1359" s="120"/>
      <c r="I1359" s="120">
        <f t="shared" si="214"/>
        <v>2.1679643389743588</v>
      </c>
      <c r="J1359" s="120"/>
      <c r="K1359" s="120">
        <f t="shared" si="213"/>
        <v>3.5079653389743588</v>
      </c>
      <c r="L1359" s="120"/>
      <c r="M1359" s="120">
        <f t="shared" ref="M1359" si="215">SUM(M1360:M1364)</f>
        <v>0</v>
      </c>
      <c r="N1359" s="102"/>
    </row>
    <row r="1360" spans="1:14" s="95" customFormat="1" ht="48" x14ac:dyDescent="0.2">
      <c r="A1360" s="112"/>
      <c r="B1360" s="115"/>
      <c r="C1360" s="112">
        <v>52041</v>
      </c>
      <c r="D1360" s="113" t="s">
        <v>477</v>
      </c>
      <c r="E1360" s="121">
        <v>0</v>
      </c>
      <c r="F1360" s="121"/>
      <c r="G1360" s="121">
        <v>0</v>
      </c>
      <c r="H1360" s="121"/>
      <c r="I1360" s="121">
        <v>1.2973389743589729E-3</v>
      </c>
      <c r="J1360" s="121"/>
      <c r="K1360" s="121">
        <f t="shared" si="213"/>
        <v>1.2973389743589729E-3</v>
      </c>
      <c r="L1360" s="121"/>
      <c r="M1360" s="121">
        <v>0</v>
      </c>
      <c r="N1360" s="102"/>
    </row>
    <row r="1361" spans="1:14" s="95" customFormat="1" ht="36" x14ac:dyDescent="0.2">
      <c r="A1361" s="112"/>
      <c r="B1361" s="115"/>
      <c r="C1361" s="112">
        <v>52152</v>
      </c>
      <c r="D1361" s="113" t="s">
        <v>498</v>
      </c>
      <c r="E1361" s="121">
        <v>0</v>
      </c>
      <c r="F1361" s="121"/>
      <c r="G1361" s="121">
        <v>0</v>
      </c>
      <c r="H1361" s="121"/>
      <c r="I1361" s="121">
        <v>2</v>
      </c>
      <c r="J1361" s="121"/>
      <c r="K1361" s="121">
        <f t="shared" si="213"/>
        <v>2</v>
      </c>
      <c r="L1361" s="121"/>
      <c r="M1361" s="121">
        <v>0</v>
      </c>
      <c r="N1361" s="102"/>
    </row>
    <row r="1362" spans="1:14" s="95" customFormat="1" ht="24" x14ac:dyDescent="0.2">
      <c r="A1362" s="112"/>
      <c r="B1362" s="115"/>
      <c r="C1362" s="112">
        <v>55024</v>
      </c>
      <c r="D1362" s="113" t="s">
        <v>403</v>
      </c>
      <c r="E1362" s="121">
        <v>7.3333999999999996E-2</v>
      </c>
      <c r="F1362" s="121"/>
      <c r="G1362" s="121">
        <v>0</v>
      </c>
      <c r="H1362" s="121"/>
      <c r="I1362" s="121">
        <v>0</v>
      </c>
      <c r="J1362" s="121"/>
      <c r="K1362" s="121">
        <f t="shared" si="213"/>
        <v>7.3333999999999996E-2</v>
      </c>
      <c r="L1362" s="121"/>
      <c r="M1362" s="121">
        <v>0</v>
      </c>
      <c r="N1362" s="102"/>
    </row>
    <row r="1363" spans="1:14" s="95" customFormat="1" ht="12" x14ac:dyDescent="0.2">
      <c r="A1363" s="112"/>
      <c r="B1363" s="115"/>
      <c r="C1363" s="112">
        <v>55124</v>
      </c>
      <c r="D1363" s="113" t="s">
        <v>177</v>
      </c>
      <c r="E1363" s="121">
        <v>0.906667</v>
      </c>
      <c r="F1363" s="121"/>
      <c r="G1363" s="121">
        <v>0</v>
      </c>
      <c r="H1363" s="121"/>
      <c r="I1363" s="121">
        <v>0.16666700000000001</v>
      </c>
      <c r="J1363" s="121"/>
      <c r="K1363" s="121">
        <f t="shared" si="213"/>
        <v>1.073334</v>
      </c>
      <c r="L1363" s="121"/>
      <c r="M1363" s="121">
        <v>0</v>
      </c>
      <c r="N1363" s="102"/>
    </row>
    <row r="1364" spans="1:14" s="95" customFormat="1" ht="24" x14ac:dyDescent="0.2">
      <c r="A1364" s="112"/>
      <c r="B1364" s="115"/>
      <c r="C1364" s="112">
        <v>55140</v>
      </c>
      <c r="D1364" s="113" t="s">
        <v>393</v>
      </c>
      <c r="E1364" s="121">
        <v>0.1</v>
      </c>
      <c r="F1364" s="121"/>
      <c r="G1364" s="121">
        <v>0.26</v>
      </c>
      <c r="H1364" s="121"/>
      <c r="I1364" s="121">
        <v>0</v>
      </c>
      <c r="J1364" s="121"/>
      <c r="K1364" s="121">
        <f t="shared" si="213"/>
        <v>0.36</v>
      </c>
      <c r="L1364" s="121"/>
      <c r="M1364" s="121">
        <v>0</v>
      </c>
      <c r="N1364" s="102"/>
    </row>
    <row r="1365" spans="1:14" s="95" customFormat="1" ht="12" x14ac:dyDescent="0.2">
      <c r="A1365" s="114"/>
      <c r="B1365" s="118"/>
      <c r="C1365" s="118" t="s">
        <v>114</v>
      </c>
      <c r="D1365" s="119"/>
      <c r="E1365" s="120">
        <f>SUM(E1366:E1374)</f>
        <v>0.84809836842105257</v>
      </c>
      <c r="F1365" s="120"/>
      <c r="G1365" s="120">
        <f>SUM(G1366:G1374)</f>
        <v>6.2500000000000014E-2</v>
      </c>
      <c r="H1365" s="120"/>
      <c r="I1365" s="120">
        <f>SUM(I1366:I1374)</f>
        <v>0.36</v>
      </c>
      <c r="J1365" s="120"/>
      <c r="K1365" s="120">
        <f t="shared" si="213"/>
        <v>1.2705983684210524</v>
      </c>
      <c r="L1365" s="120"/>
      <c r="M1365" s="120">
        <f>SUM(M1366:M1374)</f>
        <v>0.31265100000000001</v>
      </c>
      <c r="N1365" s="102"/>
    </row>
    <row r="1366" spans="1:14" s="95" customFormat="1" ht="36" x14ac:dyDescent="0.2">
      <c r="A1366" s="112"/>
      <c r="B1366" s="115"/>
      <c r="C1366" s="112">
        <v>37909</v>
      </c>
      <c r="D1366" s="113" t="s">
        <v>250</v>
      </c>
      <c r="E1366" s="121">
        <v>0</v>
      </c>
      <c r="F1366" s="121"/>
      <c r="G1366" s="121">
        <v>6.2500000000000014E-2</v>
      </c>
      <c r="H1366" s="121"/>
      <c r="I1366" s="121">
        <v>0</v>
      </c>
      <c r="J1366" s="121"/>
      <c r="K1366" s="121">
        <f t="shared" si="213"/>
        <v>6.2500000000000014E-2</v>
      </c>
      <c r="L1366" s="121"/>
      <c r="M1366" s="121">
        <v>6.2500000000000014E-2</v>
      </c>
      <c r="N1366" s="102"/>
    </row>
    <row r="1367" spans="1:14" s="95" customFormat="1" ht="24" x14ac:dyDescent="0.2">
      <c r="A1367" s="112"/>
      <c r="B1367" s="115"/>
      <c r="C1367" s="112">
        <v>37909</v>
      </c>
      <c r="D1367" s="113" t="s">
        <v>248</v>
      </c>
      <c r="E1367" s="121">
        <v>0.18820300000000001</v>
      </c>
      <c r="F1367" s="121"/>
      <c r="G1367" s="121">
        <v>0</v>
      </c>
      <c r="H1367" s="121"/>
      <c r="I1367" s="121">
        <v>0</v>
      </c>
      <c r="J1367" s="121"/>
      <c r="K1367" s="121">
        <f t="shared" si="213"/>
        <v>0.18820300000000001</v>
      </c>
      <c r="L1367" s="121"/>
      <c r="M1367" s="121">
        <v>0.18820300000000001</v>
      </c>
      <c r="N1367" s="102"/>
    </row>
    <row r="1368" spans="1:14" s="95" customFormat="1" ht="36" x14ac:dyDescent="0.2">
      <c r="A1368" s="112"/>
      <c r="B1368" s="115"/>
      <c r="C1368" s="112">
        <v>44934</v>
      </c>
      <c r="D1368" s="113" t="s">
        <v>485</v>
      </c>
      <c r="E1368" s="121">
        <v>0.05</v>
      </c>
      <c r="F1368" s="121"/>
      <c r="G1368" s="121">
        <v>0</v>
      </c>
      <c r="H1368" s="121"/>
      <c r="I1368" s="121">
        <v>0</v>
      </c>
      <c r="J1368" s="121"/>
      <c r="K1368" s="121">
        <f t="shared" si="213"/>
        <v>0.05</v>
      </c>
      <c r="L1368" s="121"/>
      <c r="M1368" s="121">
        <v>0</v>
      </c>
      <c r="N1368" s="102"/>
    </row>
    <row r="1369" spans="1:14" s="95" customFormat="1" ht="24" x14ac:dyDescent="0.2">
      <c r="A1369" s="112"/>
      <c r="B1369" s="115"/>
      <c r="C1369" s="112">
        <v>44934</v>
      </c>
      <c r="D1369" s="113" t="s">
        <v>351</v>
      </c>
      <c r="E1369" s="121">
        <v>0</v>
      </c>
      <c r="F1369" s="121"/>
      <c r="G1369" s="121">
        <v>0</v>
      </c>
      <c r="H1369" s="121"/>
      <c r="I1369" s="121">
        <v>0.05</v>
      </c>
      <c r="J1369" s="121"/>
      <c r="K1369" s="121">
        <f t="shared" si="213"/>
        <v>0.05</v>
      </c>
      <c r="L1369" s="121"/>
      <c r="M1369" s="121">
        <v>0</v>
      </c>
      <c r="N1369" s="102"/>
    </row>
    <row r="1370" spans="1:14" s="95" customFormat="1" ht="24" x14ac:dyDescent="0.2">
      <c r="A1370" s="112"/>
      <c r="B1370" s="115"/>
      <c r="C1370" s="112">
        <v>46920</v>
      </c>
      <c r="D1370" s="113" t="s">
        <v>249</v>
      </c>
      <c r="E1370" s="121">
        <v>6.1948000000000003E-2</v>
      </c>
      <c r="F1370" s="121"/>
      <c r="G1370" s="121">
        <v>0</v>
      </c>
      <c r="H1370" s="121"/>
      <c r="I1370" s="121">
        <v>0</v>
      </c>
      <c r="J1370" s="121"/>
      <c r="K1370" s="121">
        <f t="shared" si="213"/>
        <v>6.1948000000000003E-2</v>
      </c>
      <c r="L1370" s="121"/>
      <c r="M1370" s="121">
        <v>6.1948000000000003E-2</v>
      </c>
      <c r="N1370" s="102"/>
    </row>
    <row r="1371" spans="1:14" s="95" customFormat="1" ht="12" x14ac:dyDescent="0.2">
      <c r="A1371" s="112"/>
      <c r="B1371" s="115"/>
      <c r="C1371" s="112">
        <v>48207</v>
      </c>
      <c r="D1371" s="113" t="s">
        <v>147</v>
      </c>
      <c r="E1371" s="121">
        <v>0</v>
      </c>
      <c r="F1371" s="121"/>
      <c r="G1371" s="121">
        <v>0</v>
      </c>
      <c r="H1371" s="121"/>
      <c r="I1371" s="121">
        <v>0.31</v>
      </c>
      <c r="J1371" s="121"/>
      <c r="K1371" s="121">
        <f t="shared" si="213"/>
        <v>0.31</v>
      </c>
      <c r="L1371" s="121"/>
      <c r="M1371" s="121">
        <v>0</v>
      </c>
      <c r="N1371" s="102"/>
    </row>
    <row r="1372" spans="1:14" s="95" customFormat="1" ht="24" x14ac:dyDescent="0.2">
      <c r="A1372" s="112"/>
      <c r="B1372" s="115"/>
      <c r="C1372" s="112">
        <v>53071</v>
      </c>
      <c r="D1372" s="113" t="s">
        <v>394</v>
      </c>
      <c r="E1372" s="121">
        <v>0.4</v>
      </c>
      <c r="F1372" s="121"/>
      <c r="G1372" s="121">
        <v>0</v>
      </c>
      <c r="H1372" s="121"/>
      <c r="I1372" s="121">
        <v>0</v>
      </c>
      <c r="J1372" s="121"/>
      <c r="K1372" s="121">
        <f t="shared" si="213"/>
        <v>0.4</v>
      </c>
      <c r="L1372" s="121"/>
      <c r="M1372" s="121">
        <v>0</v>
      </c>
      <c r="N1372" s="102"/>
    </row>
    <row r="1373" spans="1:14" s="95" customFormat="1" ht="36" x14ac:dyDescent="0.2">
      <c r="A1373" s="112"/>
      <c r="B1373" s="115"/>
      <c r="C1373" s="112">
        <v>54391</v>
      </c>
      <c r="D1373" s="113" t="s">
        <v>478</v>
      </c>
      <c r="E1373" s="121">
        <v>3.9473684210526317E-3</v>
      </c>
      <c r="F1373" s="121"/>
      <c r="G1373" s="121">
        <v>0</v>
      </c>
      <c r="H1373" s="121"/>
      <c r="I1373" s="121">
        <v>0</v>
      </c>
      <c r="J1373" s="121"/>
      <c r="K1373" s="121">
        <f t="shared" si="213"/>
        <v>3.9473684210526317E-3</v>
      </c>
      <c r="L1373" s="121"/>
      <c r="M1373" s="121">
        <v>0</v>
      </c>
      <c r="N1373" s="102"/>
    </row>
    <row r="1374" spans="1:14" s="95" customFormat="1" ht="24" x14ac:dyDescent="0.2">
      <c r="A1374" s="112"/>
      <c r="B1374" s="115"/>
      <c r="C1374" s="112">
        <v>55058</v>
      </c>
      <c r="D1374" s="113" t="s">
        <v>280</v>
      </c>
      <c r="E1374" s="121">
        <v>0.14399999999999999</v>
      </c>
      <c r="F1374" s="121"/>
      <c r="G1374" s="121">
        <v>0</v>
      </c>
      <c r="H1374" s="121"/>
      <c r="I1374" s="121">
        <v>0</v>
      </c>
      <c r="J1374" s="121"/>
      <c r="K1374" s="121">
        <f t="shared" si="213"/>
        <v>0.14399999999999999</v>
      </c>
      <c r="L1374" s="121"/>
      <c r="M1374" s="121">
        <v>0</v>
      </c>
      <c r="N1374" s="102"/>
    </row>
    <row r="1375" spans="1:14" s="95" customFormat="1" ht="12" x14ac:dyDescent="0.2">
      <c r="A1375" s="112"/>
      <c r="B1375" s="115"/>
      <c r="C1375" s="118" t="s">
        <v>127</v>
      </c>
      <c r="D1375" s="119"/>
      <c r="E1375" s="120">
        <f>SUM(E1376:E1378)</f>
        <v>2</v>
      </c>
      <c r="F1375" s="120"/>
      <c r="G1375" s="120">
        <f t="shared" ref="G1375:I1375" si="216">SUM(G1376:G1378)</f>
        <v>0</v>
      </c>
      <c r="H1375" s="120"/>
      <c r="I1375" s="120">
        <f t="shared" si="216"/>
        <v>5.2631578947368446E-2</v>
      </c>
      <c r="J1375" s="120"/>
      <c r="K1375" s="120">
        <f t="shared" si="213"/>
        <v>2.0526315789473686</v>
      </c>
      <c r="L1375" s="120"/>
      <c r="M1375" s="120">
        <f t="shared" ref="M1375" si="217">SUM(M1376:M1378)</f>
        <v>1.0526315789473684</v>
      </c>
      <c r="N1375" s="102"/>
    </row>
    <row r="1376" spans="1:14" s="95" customFormat="1" ht="24" x14ac:dyDescent="0.2">
      <c r="A1376" s="112"/>
      <c r="B1376" s="115"/>
      <c r="C1376" s="112">
        <v>52335</v>
      </c>
      <c r="D1376" s="113" t="s">
        <v>396</v>
      </c>
      <c r="E1376" s="121">
        <v>1</v>
      </c>
      <c r="F1376" s="121"/>
      <c r="G1376" s="121">
        <v>0</v>
      </c>
      <c r="H1376" s="121"/>
      <c r="I1376" s="121">
        <v>0</v>
      </c>
      <c r="J1376" s="121"/>
      <c r="K1376" s="121">
        <f t="shared" si="213"/>
        <v>1</v>
      </c>
      <c r="L1376" s="121"/>
      <c r="M1376" s="121">
        <v>0</v>
      </c>
      <c r="N1376" s="102"/>
    </row>
    <row r="1377" spans="1:14" s="95" customFormat="1" ht="36" x14ac:dyDescent="0.2">
      <c r="A1377" s="112"/>
      <c r="B1377" s="115"/>
      <c r="C1377" s="112">
        <v>54079</v>
      </c>
      <c r="D1377" s="113" t="s">
        <v>252</v>
      </c>
      <c r="E1377" s="121">
        <v>0</v>
      </c>
      <c r="F1377" s="121"/>
      <c r="G1377" s="121">
        <v>0</v>
      </c>
      <c r="H1377" s="121"/>
      <c r="I1377" s="121">
        <v>5.2631578947368446E-2</v>
      </c>
      <c r="J1377" s="121"/>
      <c r="K1377" s="121">
        <f t="shared" si="213"/>
        <v>5.2631578947368446E-2</v>
      </c>
      <c r="L1377" s="121"/>
      <c r="M1377" s="121">
        <v>5.2631578947368446E-2</v>
      </c>
      <c r="N1377" s="102"/>
    </row>
    <row r="1378" spans="1:14" s="95" customFormat="1" ht="24" customHeight="1" x14ac:dyDescent="0.2">
      <c r="A1378" s="112"/>
      <c r="B1378" s="115"/>
      <c r="C1378" s="112">
        <v>55215</v>
      </c>
      <c r="D1378" s="113" t="s">
        <v>476</v>
      </c>
      <c r="E1378" s="121">
        <v>1</v>
      </c>
      <c r="F1378" s="121"/>
      <c r="G1378" s="121">
        <v>0</v>
      </c>
      <c r="H1378" s="121"/>
      <c r="I1378" s="121">
        <v>0</v>
      </c>
      <c r="J1378" s="121"/>
      <c r="K1378" s="121">
        <f t="shared" si="213"/>
        <v>1</v>
      </c>
      <c r="L1378" s="121"/>
      <c r="M1378" s="121">
        <v>1</v>
      </c>
      <c r="N1378" s="102"/>
    </row>
    <row r="1379" spans="1:14" s="95" customFormat="1" ht="12" x14ac:dyDescent="0.2">
      <c r="A1379" s="114"/>
      <c r="B1379" s="118"/>
      <c r="C1379" s="118" t="s">
        <v>115</v>
      </c>
      <c r="D1379" s="119"/>
      <c r="E1379" s="120">
        <f>SUM(E1380:E1382)</f>
        <v>7.4999999999999997E-3</v>
      </c>
      <c r="F1379" s="120"/>
      <c r="G1379" s="120">
        <f t="shared" ref="G1379:I1379" si="218">SUM(G1380:G1382)</f>
        <v>1.125E-2</v>
      </c>
      <c r="H1379" s="120"/>
      <c r="I1379" s="120">
        <f t="shared" si="218"/>
        <v>0.35</v>
      </c>
      <c r="J1379" s="120"/>
      <c r="K1379" s="120">
        <f>SUM(E1379:I1379)</f>
        <v>0.36874999999999997</v>
      </c>
      <c r="L1379" s="120"/>
      <c r="M1379" s="120">
        <f t="shared" ref="M1379" si="219">SUM(M1380:M1382)</f>
        <v>0.25</v>
      </c>
      <c r="N1379" s="102"/>
    </row>
    <row r="1380" spans="1:14" s="95" customFormat="1" ht="12" x14ac:dyDescent="0.2">
      <c r="A1380" s="112"/>
      <c r="B1380" s="115"/>
      <c r="C1380" s="112">
        <v>54205</v>
      </c>
      <c r="D1380" s="113" t="s">
        <v>221</v>
      </c>
      <c r="E1380" s="121">
        <v>0</v>
      </c>
      <c r="F1380" s="121"/>
      <c r="G1380" s="121">
        <v>0</v>
      </c>
      <c r="H1380" s="121"/>
      <c r="I1380" s="121">
        <v>0.1</v>
      </c>
      <c r="J1380" s="121"/>
      <c r="K1380" s="121">
        <f t="shared" ref="K1380:K1397" si="220">SUM(E1380:I1380)</f>
        <v>0.1</v>
      </c>
      <c r="L1380" s="121"/>
      <c r="M1380" s="121">
        <v>0</v>
      </c>
      <c r="N1380" s="102"/>
    </row>
    <row r="1381" spans="1:14" s="95" customFormat="1" ht="24" x14ac:dyDescent="0.2">
      <c r="A1381" s="112"/>
      <c r="B1381" s="115"/>
      <c r="C1381" s="112">
        <v>54403</v>
      </c>
      <c r="D1381" s="113" t="s">
        <v>404</v>
      </c>
      <c r="E1381" s="121">
        <v>0</v>
      </c>
      <c r="F1381" s="121"/>
      <c r="G1381" s="121">
        <v>0</v>
      </c>
      <c r="H1381" s="121"/>
      <c r="I1381" s="121">
        <v>0.25</v>
      </c>
      <c r="J1381" s="121"/>
      <c r="K1381" s="121">
        <f t="shared" si="220"/>
        <v>0.25</v>
      </c>
      <c r="L1381" s="121"/>
      <c r="M1381" s="121">
        <v>0.25</v>
      </c>
      <c r="N1381" s="102"/>
    </row>
    <row r="1382" spans="1:14" s="95" customFormat="1" ht="24" x14ac:dyDescent="0.2">
      <c r="A1382" s="112"/>
      <c r="B1382" s="115"/>
      <c r="C1382" s="112">
        <v>55004</v>
      </c>
      <c r="D1382" s="113" t="s">
        <v>243</v>
      </c>
      <c r="E1382" s="121">
        <v>7.4999999999999997E-3</v>
      </c>
      <c r="F1382" s="121"/>
      <c r="G1382" s="121">
        <v>1.125E-2</v>
      </c>
      <c r="H1382" s="121"/>
      <c r="I1382" s="121">
        <v>0</v>
      </c>
      <c r="J1382" s="121"/>
      <c r="K1382" s="121">
        <f t="shared" si="220"/>
        <v>1.8749999999999999E-2</v>
      </c>
      <c r="L1382" s="121"/>
      <c r="M1382" s="121">
        <v>0</v>
      </c>
      <c r="N1382" s="102"/>
    </row>
    <row r="1383" spans="1:14" s="95" customFormat="1" ht="12" x14ac:dyDescent="0.2">
      <c r="A1383" s="114"/>
      <c r="B1383" s="118"/>
      <c r="C1383" s="118" t="s">
        <v>129</v>
      </c>
      <c r="D1383" s="119"/>
      <c r="E1383" s="120">
        <f>SUM(E1384)</f>
        <v>5.1282051282051308E-2</v>
      </c>
      <c r="F1383" s="120"/>
      <c r="G1383" s="120">
        <f t="shared" ref="G1383:M1383" si="221">SUM(G1384)</f>
        <v>1.2820512820512827E-2</v>
      </c>
      <c r="H1383" s="120"/>
      <c r="I1383" s="120">
        <f t="shared" si="221"/>
        <v>2.4000000000000011E-2</v>
      </c>
      <c r="J1383" s="120"/>
      <c r="K1383" s="120">
        <f t="shared" si="220"/>
        <v>8.8102564102564146E-2</v>
      </c>
      <c r="L1383" s="120"/>
      <c r="M1383" s="120">
        <f t="shared" si="221"/>
        <v>0</v>
      </c>
      <c r="N1383" s="102"/>
    </row>
    <row r="1384" spans="1:14" s="95" customFormat="1" ht="12" x14ac:dyDescent="0.2">
      <c r="A1384" s="112"/>
      <c r="B1384" s="115"/>
      <c r="C1384" s="112">
        <v>54055</v>
      </c>
      <c r="D1384" s="113" t="s">
        <v>151</v>
      </c>
      <c r="E1384" s="121">
        <v>5.1282051282051308E-2</v>
      </c>
      <c r="F1384" s="121"/>
      <c r="G1384" s="121">
        <v>1.2820512820512827E-2</v>
      </c>
      <c r="H1384" s="121"/>
      <c r="I1384" s="121">
        <v>2.4000000000000011E-2</v>
      </c>
      <c r="J1384" s="121"/>
      <c r="K1384" s="121">
        <f t="shared" si="220"/>
        <v>8.8102564102564146E-2</v>
      </c>
      <c r="L1384" s="121"/>
      <c r="M1384" s="121">
        <v>0</v>
      </c>
      <c r="N1384" s="102"/>
    </row>
    <row r="1385" spans="1:14" s="95" customFormat="1" ht="12" x14ac:dyDescent="0.2">
      <c r="A1385" s="112"/>
      <c r="B1385" s="115"/>
      <c r="C1385" s="118" t="s">
        <v>116</v>
      </c>
      <c r="D1385" s="119"/>
      <c r="E1385" s="120">
        <f>SUM(E1386:E1390)</f>
        <v>0.6</v>
      </c>
      <c r="F1385" s="120"/>
      <c r="G1385" s="120">
        <f>SUM(G1386:G1390)</f>
        <v>0</v>
      </c>
      <c r="H1385" s="120"/>
      <c r="I1385" s="120">
        <f>SUM(I1386:I1390)</f>
        <v>0.375</v>
      </c>
      <c r="J1385" s="120"/>
      <c r="K1385" s="120">
        <f t="shared" si="220"/>
        <v>0.97499999999999998</v>
      </c>
      <c r="L1385" s="120"/>
      <c r="M1385" s="120">
        <f>SUM(M1386:M1390)</f>
        <v>0.26250000000000001</v>
      </c>
      <c r="N1385" s="102"/>
    </row>
    <row r="1386" spans="1:14" s="95" customFormat="1" ht="24" x14ac:dyDescent="0.2">
      <c r="A1386" s="112"/>
      <c r="B1386" s="115"/>
      <c r="C1386" s="112">
        <v>49396</v>
      </c>
      <c r="D1386" s="113" t="s">
        <v>399</v>
      </c>
      <c r="E1386" s="121">
        <v>0.125</v>
      </c>
      <c r="F1386" s="121"/>
      <c r="G1386" s="121">
        <v>0</v>
      </c>
      <c r="H1386" s="121"/>
      <c r="I1386" s="121">
        <v>0</v>
      </c>
      <c r="J1386" s="121"/>
      <c r="K1386" s="121">
        <f t="shared" si="220"/>
        <v>0.125</v>
      </c>
      <c r="L1386" s="121"/>
      <c r="M1386" s="121">
        <v>0</v>
      </c>
      <c r="N1386" s="102"/>
    </row>
    <row r="1387" spans="1:14" s="95" customFormat="1" ht="24" x14ac:dyDescent="0.2">
      <c r="A1387" s="112"/>
      <c r="B1387" s="115"/>
      <c r="C1387" s="112">
        <v>51310</v>
      </c>
      <c r="D1387" s="113" t="s">
        <v>400</v>
      </c>
      <c r="E1387" s="121">
        <v>0.05</v>
      </c>
      <c r="F1387" s="121"/>
      <c r="G1387" s="121">
        <v>0</v>
      </c>
      <c r="H1387" s="121"/>
      <c r="I1387" s="121">
        <v>0</v>
      </c>
      <c r="J1387" s="121"/>
      <c r="K1387" s="121">
        <f t="shared" si="220"/>
        <v>0.05</v>
      </c>
      <c r="L1387" s="121"/>
      <c r="M1387" s="121">
        <v>0</v>
      </c>
      <c r="N1387" s="102"/>
    </row>
    <row r="1388" spans="1:14" s="95" customFormat="1" ht="24" x14ac:dyDescent="0.2">
      <c r="A1388" s="112"/>
      <c r="B1388" s="115"/>
      <c r="C1388" s="112">
        <v>54219</v>
      </c>
      <c r="D1388" s="113" t="s">
        <v>405</v>
      </c>
      <c r="E1388" s="121">
        <v>0.2</v>
      </c>
      <c r="F1388" s="121"/>
      <c r="G1388" s="121">
        <v>0</v>
      </c>
      <c r="H1388" s="121"/>
      <c r="I1388" s="121">
        <v>0</v>
      </c>
      <c r="J1388" s="121"/>
      <c r="K1388" s="121">
        <f t="shared" si="220"/>
        <v>0.2</v>
      </c>
      <c r="L1388" s="121"/>
      <c r="M1388" s="121">
        <v>0.2</v>
      </c>
      <c r="N1388" s="102"/>
    </row>
    <row r="1389" spans="1:14" s="95" customFormat="1" ht="24" customHeight="1" x14ac:dyDescent="0.2">
      <c r="A1389" s="112"/>
      <c r="B1389" s="115"/>
      <c r="C1389" s="112">
        <v>55242</v>
      </c>
      <c r="D1389" s="113" t="s">
        <v>380</v>
      </c>
      <c r="E1389" s="121">
        <v>0</v>
      </c>
      <c r="F1389" s="121"/>
      <c r="G1389" s="121">
        <v>0</v>
      </c>
      <c r="H1389" s="121"/>
      <c r="I1389" s="121">
        <v>0.375</v>
      </c>
      <c r="J1389" s="121"/>
      <c r="K1389" s="121">
        <f t="shared" si="220"/>
        <v>0.375</v>
      </c>
      <c r="L1389" s="121"/>
      <c r="M1389" s="121">
        <v>6.25E-2</v>
      </c>
      <c r="N1389" s="102"/>
    </row>
    <row r="1390" spans="1:14" s="95" customFormat="1" ht="12" x14ac:dyDescent="0.2">
      <c r="A1390" s="112"/>
      <c r="B1390" s="115"/>
      <c r="C1390" s="112">
        <v>55349</v>
      </c>
      <c r="D1390" s="113" t="s">
        <v>227</v>
      </c>
      <c r="E1390" s="121">
        <v>0.22500000000000001</v>
      </c>
      <c r="F1390" s="121"/>
      <c r="G1390" s="121">
        <v>0</v>
      </c>
      <c r="H1390" s="121"/>
      <c r="I1390" s="121">
        <v>0</v>
      </c>
      <c r="J1390" s="121"/>
      <c r="K1390" s="121">
        <f t="shared" si="220"/>
        <v>0.22500000000000001</v>
      </c>
      <c r="L1390" s="121"/>
      <c r="M1390" s="121">
        <v>0</v>
      </c>
      <c r="N1390" s="102"/>
    </row>
    <row r="1391" spans="1:14" s="95" customFormat="1" ht="12" x14ac:dyDescent="0.2">
      <c r="A1391" s="112"/>
      <c r="B1391" s="115"/>
      <c r="C1391" s="118" t="s">
        <v>125</v>
      </c>
      <c r="D1391" s="119"/>
      <c r="E1391" s="120">
        <f>SUM(E1392:E1397)</f>
        <v>0.19750000000000001</v>
      </c>
      <c r="F1391" s="120"/>
      <c r="G1391" s="120">
        <f>SUM(G1392:G1397)</f>
        <v>0</v>
      </c>
      <c r="H1391" s="120"/>
      <c r="I1391" s="120">
        <f>SUM(I1392:I1397)</f>
        <v>0.64749999999999996</v>
      </c>
      <c r="J1391" s="120"/>
      <c r="K1391" s="120">
        <f t="shared" si="220"/>
        <v>0.84499999999999997</v>
      </c>
      <c r="L1391" s="120"/>
      <c r="M1391" s="120">
        <f>SUM(M1392:M1397)</f>
        <v>3.7499999999999999E-2</v>
      </c>
      <c r="N1391" s="102"/>
    </row>
    <row r="1392" spans="1:14" s="95" customFormat="1" ht="36" x14ac:dyDescent="0.2">
      <c r="A1392" s="112"/>
      <c r="B1392" s="115"/>
      <c r="C1392" s="112">
        <v>52152</v>
      </c>
      <c r="D1392" s="113" t="s">
        <v>499</v>
      </c>
      <c r="E1392" s="121">
        <v>0</v>
      </c>
      <c r="F1392" s="121"/>
      <c r="G1392" s="121">
        <v>0</v>
      </c>
      <c r="H1392" s="121"/>
      <c r="I1392" s="121">
        <v>0.5</v>
      </c>
      <c r="J1392" s="121"/>
      <c r="K1392" s="121">
        <f t="shared" si="220"/>
        <v>0.5</v>
      </c>
      <c r="L1392" s="121"/>
      <c r="M1392" s="121">
        <v>0</v>
      </c>
      <c r="N1392" s="102"/>
    </row>
    <row r="1393" spans="1:14" s="95" customFormat="1" ht="24" x14ac:dyDescent="0.2">
      <c r="A1393" s="112"/>
      <c r="B1393" s="115"/>
      <c r="C1393" s="112">
        <v>53246</v>
      </c>
      <c r="D1393" s="113" t="s">
        <v>406</v>
      </c>
      <c r="E1393" s="121">
        <v>0</v>
      </c>
      <c r="F1393" s="121"/>
      <c r="G1393" s="121">
        <v>0</v>
      </c>
      <c r="H1393" s="121"/>
      <c r="I1393" s="121">
        <v>1.7500000000000002E-2</v>
      </c>
      <c r="J1393" s="121"/>
      <c r="K1393" s="121">
        <f t="shared" si="220"/>
        <v>1.7500000000000002E-2</v>
      </c>
      <c r="L1393" s="121"/>
      <c r="M1393" s="121">
        <v>0</v>
      </c>
      <c r="N1393" s="102"/>
    </row>
    <row r="1394" spans="1:14" s="95" customFormat="1" ht="24" x14ac:dyDescent="0.2">
      <c r="A1394" s="112"/>
      <c r="B1394" s="115"/>
      <c r="C1394" s="112">
        <v>54114</v>
      </c>
      <c r="D1394" s="113" t="s">
        <v>291</v>
      </c>
      <c r="E1394" s="121">
        <v>0</v>
      </c>
      <c r="F1394" s="121"/>
      <c r="G1394" s="121">
        <v>0</v>
      </c>
      <c r="H1394" s="121"/>
      <c r="I1394" s="121">
        <v>0.08</v>
      </c>
      <c r="J1394" s="121"/>
      <c r="K1394" s="121">
        <f t="shared" si="220"/>
        <v>0.08</v>
      </c>
      <c r="L1394" s="121"/>
      <c r="M1394" s="121">
        <v>0</v>
      </c>
      <c r="N1394" s="102"/>
    </row>
    <row r="1395" spans="1:14" s="95" customFormat="1" ht="12" x14ac:dyDescent="0.2">
      <c r="A1395" s="112"/>
      <c r="B1395" s="115"/>
      <c r="C1395" s="112">
        <v>54396</v>
      </c>
      <c r="D1395" s="113" t="s">
        <v>228</v>
      </c>
      <c r="E1395" s="121">
        <v>0.16</v>
      </c>
      <c r="F1395" s="121"/>
      <c r="G1395" s="121">
        <v>0</v>
      </c>
      <c r="H1395" s="121"/>
      <c r="I1395" s="121">
        <v>0</v>
      </c>
      <c r="J1395" s="121"/>
      <c r="K1395" s="121">
        <f t="shared" si="220"/>
        <v>0.16</v>
      </c>
      <c r="L1395" s="121"/>
      <c r="M1395" s="121">
        <v>0</v>
      </c>
      <c r="N1395" s="102"/>
    </row>
    <row r="1396" spans="1:14" s="95" customFormat="1" ht="24" x14ac:dyDescent="0.2">
      <c r="A1396" s="112"/>
      <c r="B1396" s="115"/>
      <c r="C1396" s="112">
        <v>55059</v>
      </c>
      <c r="D1396" s="113" t="s">
        <v>359</v>
      </c>
      <c r="E1396" s="121">
        <v>0</v>
      </c>
      <c r="F1396" s="121"/>
      <c r="G1396" s="121">
        <v>0</v>
      </c>
      <c r="H1396" s="121"/>
      <c r="I1396" s="121">
        <v>0.05</v>
      </c>
      <c r="J1396" s="121"/>
      <c r="K1396" s="121">
        <f t="shared" si="220"/>
        <v>0.05</v>
      </c>
      <c r="L1396" s="121"/>
      <c r="M1396" s="121">
        <v>0</v>
      </c>
      <c r="N1396" s="102"/>
    </row>
    <row r="1397" spans="1:14" s="95" customFormat="1" ht="24" x14ac:dyDescent="0.2">
      <c r="A1397" s="112"/>
      <c r="B1397" s="115"/>
      <c r="C1397" s="112">
        <v>55319</v>
      </c>
      <c r="D1397" s="113" t="s">
        <v>401</v>
      </c>
      <c r="E1397" s="121">
        <v>3.7499999999999999E-2</v>
      </c>
      <c r="F1397" s="121"/>
      <c r="G1397" s="121">
        <v>0</v>
      </c>
      <c r="H1397" s="121"/>
      <c r="I1397" s="121">
        <v>0</v>
      </c>
      <c r="J1397" s="121"/>
      <c r="K1397" s="121">
        <f t="shared" si="220"/>
        <v>3.7499999999999999E-2</v>
      </c>
      <c r="L1397" s="121"/>
      <c r="M1397" s="121">
        <v>3.7499999999999999E-2</v>
      </c>
      <c r="N1397" s="102"/>
    </row>
    <row r="1398" spans="1:14" s="95" customFormat="1" ht="12" x14ac:dyDescent="0.2">
      <c r="A1398" s="112"/>
      <c r="B1398" s="115"/>
      <c r="C1398" s="118" t="s">
        <v>126</v>
      </c>
      <c r="D1398" s="119"/>
      <c r="E1398" s="120">
        <f>SUM(E1399:E1404)</f>
        <v>1.0449999999999999</v>
      </c>
      <c r="F1398" s="120"/>
      <c r="G1398" s="120">
        <f t="shared" ref="G1398:I1398" si="222">SUM(G1399:G1404)</f>
        <v>5.1282051282051308E-2</v>
      </c>
      <c r="H1398" s="120"/>
      <c r="I1398" s="120">
        <f t="shared" si="222"/>
        <v>0.30192307692307696</v>
      </c>
      <c r="J1398" s="120"/>
      <c r="K1398" s="120">
        <f>SUM(E1398:I1398)</f>
        <v>1.3982051282051282</v>
      </c>
      <c r="L1398" s="120"/>
      <c r="M1398" s="120">
        <f t="shared" ref="M1398" si="223">SUM(M1399:M1404)</f>
        <v>0</v>
      </c>
      <c r="N1398" s="102"/>
    </row>
    <row r="1399" spans="1:14" s="95" customFormat="1" ht="12" x14ac:dyDescent="0.2">
      <c r="A1399" s="112"/>
      <c r="B1399" s="115"/>
      <c r="C1399" s="112">
        <v>53190</v>
      </c>
      <c r="D1399" s="113" t="s">
        <v>224</v>
      </c>
      <c r="E1399" s="121">
        <v>0.92</v>
      </c>
      <c r="F1399" s="121"/>
      <c r="G1399" s="121">
        <v>0</v>
      </c>
      <c r="H1399" s="121"/>
      <c r="I1399" s="121">
        <v>0</v>
      </c>
      <c r="J1399" s="121"/>
      <c r="K1399" s="121">
        <f t="shared" ref="K1399:K1418" si="224">SUM(E1399:I1399)</f>
        <v>0.92</v>
      </c>
      <c r="L1399" s="121"/>
      <c r="M1399" s="121">
        <v>0</v>
      </c>
      <c r="N1399" s="102"/>
    </row>
    <row r="1400" spans="1:14" s="95" customFormat="1" ht="24" x14ac:dyDescent="0.2">
      <c r="A1400" s="112"/>
      <c r="B1400" s="115"/>
      <c r="C1400" s="112">
        <v>54212</v>
      </c>
      <c r="D1400" s="113" t="s">
        <v>292</v>
      </c>
      <c r="E1400" s="121">
        <v>0.125</v>
      </c>
      <c r="F1400" s="121"/>
      <c r="G1400" s="121">
        <v>0</v>
      </c>
      <c r="H1400" s="121"/>
      <c r="I1400" s="121">
        <v>0</v>
      </c>
      <c r="J1400" s="121"/>
      <c r="K1400" s="121">
        <f t="shared" si="224"/>
        <v>0.125</v>
      </c>
      <c r="L1400" s="121"/>
      <c r="M1400" s="121">
        <v>0</v>
      </c>
      <c r="N1400" s="102"/>
    </row>
    <row r="1401" spans="1:14" s="95" customFormat="1" ht="36" x14ac:dyDescent="0.2">
      <c r="A1401" s="112"/>
      <c r="B1401" s="115"/>
      <c r="C1401" s="112">
        <v>55064</v>
      </c>
      <c r="D1401" s="113" t="s">
        <v>480</v>
      </c>
      <c r="E1401" s="121">
        <v>0</v>
      </c>
      <c r="F1401" s="121"/>
      <c r="G1401" s="121">
        <v>5.1282051282051308E-2</v>
      </c>
      <c r="H1401" s="121"/>
      <c r="I1401" s="121">
        <v>0</v>
      </c>
      <c r="J1401" s="121"/>
      <c r="K1401" s="121">
        <f t="shared" si="224"/>
        <v>5.1282051282051308E-2</v>
      </c>
      <c r="L1401" s="121"/>
      <c r="M1401" s="121">
        <v>0</v>
      </c>
      <c r="N1401" s="102"/>
    </row>
    <row r="1402" spans="1:14" s="95" customFormat="1" ht="36" x14ac:dyDescent="0.2">
      <c r="A1402" s="112"/>
      <c r="B1402" s="115"/>
      <c r="C1402" s="112">
        <v>55064</v>
      </c>
      <c r="D1402" s="113" t="s">
        <v>484</v>
      </c>
      <c r="E1402" s="121">
        <v>0</v>
      </c>
      <c r="F1402" s="121"/>
      <c r="G1402" s="121">
        <v>0</v>
      </c>
      <c r="H1402" s="121"/>
      <c r="I1402" s="121">
        <v>5.1282051282051308E-2</v>
      </c>
      <c r="J1402" s="121"/>
      <c r="K1402" s="121">
        <f t="shared" si="224"/>
        <v>5.1282051282051308E-2</v>
      </c>
      <c r="L1402" s="121"/>
      <c r="M1402" s="121">
        <v>0</v>
      </c>
      <c r="N1402" s="102"/>
    </row>
    <row r="1403" spans="1:14" s="95" customFormat="1" ht="36" x14ac:dyDescent="0.2">
      <c r="A1403" s="112"/>
      <c r="B1403" s="115"/>
      <c r="C1403" s="112">
        <v>55064</v>
      </c>
      <c r="D1403" s="113" t="s">
        <v>482</v>
      </c>
      <c r="E1403" s="121">
        <v>0</v>
      </c>
      <c r="F1403" s="121"/>
      <c r="G1403" s="121">
        <v>0</v>
      </c>
      <c r="H1403" s="121"/>
      <c r="I1403" s="121">
        <v>2.564102564102564E-2</v>
      </c>
      <c r="J1403" s="121"/>
      <c r="K1403" s="121">
        <f t="shared" si="224"/>
        <v>2.564102564102564E-2</v>
      </c>
      <c r="L1403" s="121"/>
      <c r="M1403" s="121">
        <v>0</v>
      </c>
      <c r="N1403" s="102"/>
    </row>
    <row r="1404" spans="1:14" s="95" customFormat="1" ht="12" x14ac:dyDescent="0.2">
      <c r="A1404" s="112"/>
      <c r="B1404" s="115"/>
      <c r="C1404" s="112">
        <v>55249</v>
      </c>
      <c r="D1404" s="113" t="s">
        <v>226</v>
      </c>
      <c r="E1404" s="121">
        <v>0</v>
      </c>
      <c r="F1404" s="121"/>
      <c r="G1404" s="121">
        <v>0</v>
      </c>
      <c r="H1404" s="121"/>
      <c r="I1404" s="121">
        <v>0.22500000000000001</v>
      </c>
      <c r="J1404" s="121"/>
      <c r="K1404" s="121">
        <f t="shared" si="224"/>
        <v>0.22500000000000001</v>
      </c>
      <c r="L1404" s="121"/>
      <c r="M1404" s="121">
        <v>0</v>
      </c>
      <c r="N1404" s="102"/>
    </row>
    <row r="1405" spans="1:14" s="95" customFormat="1" ht="12" x14ac:dyDescent="0.2">
      <c r="A1405" s="114"/>
      <c r="B1405" s="118" t="s">
        <v>472</v>
      </c>
      <c r="C1405" s="118"/>
      <c r="D1405" s="119"/>
      <c r="E1405" s="120">
        <f>E1406+E1411+E1414+E1417+E1419+E1425+E1429+E1431+E1434+E1438+E1441</f>
        <v>5.4245112179487176</v>
      </c>
      <c r="F1405" s="120"/>
      <c r="G1405" s="120">
        <f t="shared" ref="G1405:M1405" si="225">G1406+G1411+G1414+G1417+G1419+G1425+G1429+G1431+G1434+G1438+G1441</f>
        <v>7.5352564102564135E-2</v>
      </c>
      <c r="H1405" s="120"/>
      <c r="I1405" s="120">
        <f t="shared" si="225"/>
        <v>3.7615189948448045</v>
      </c>
      <c r="J1405" s="120"/>
      <c r="K1405" s="120">
        <f t="shared" si="224"/>
        <v>9.2613827768960864</v>
      </c>
      <c r="L1405" s="120"/>
      <c r="M1405" s="120">
        <f t="shared" si="225"/>
        <v>2.8026315789473681</v>
      </c>
      <c r="N1405" s="102"/>
    </row>
    <row r="1406" spans="1:14" s="95" customFormat="1" ht="12" x14ac:dyDescent="0.2">
      <c r="A1406" s="112"/>
      <c r="B1406" s="115"/>
      <c r="C1406" s="118" t="s">
        <v>137</v>
      </c>
      <c r="D1406" s="119"/>
      <c r="E1406" s="120">
        <f>SUM(E1407:E1410)</f>
        <v>1.6199999999999999</v>
      </c>
      <c r="F1406" s="120"/>
      <c r="G1406" s="120">
        <f>SUM(G1407:G1410)</f>
        <v>0</v>
      </c>
      <c r="H1406" s="120"/>
      <c r="I1406" s="120">
        <f>SUM(I1407:I1410)</f>
        <v>0.1</v>
      </c>
      <c r="J1406" s="120"/>
      <c r="K1406" s="120">
        <f t="shared" si="224"/>
        <v>1.72</v>
      </c>
      <c r="L1406" s="120"/>
      <c r="M1406" s="120">
        <f>SUM(M1407:M1410)</f>
        <v>0</v>
      </c>
      <c r="N1406" s="102"/>
    </row>
    <row r="1407" spans="1:14" s="95" customFormat="1" ht="24" x14ac:dyDescent="0.2">
      <c r="A1407" s="112"/>
      <c r="B1407" s="115"/>
      <c r="C1407" s="112">
        <v>50236</v>
      </c>
      <c r="D1407" s="113" t="s">
        <v>407</v>
      </c>
      <c r="E1407" s="121">
        <v>0</v>
      </c>
      <c r="F1407" s="121"/>
      <c r="G1407" s="121">
        <v>0</v>
      </c>
      <c r="H1407" s="121"/>
      <c r="I1407" s="121">
        <v>7.4999999999999997E-2</v>
      </c>
      <c r="J1407" s="121"/>
      <c r="K1407" s="121">
        <f t="shared" si="224"/>
        <v>7.4999999999999997E-2</v>
      </c>
      <c r="L1407" s="121"/>
      <c r="M1407" s="121">
        <v>0</v>
      </c>
      <c r="N1407" s="102"/>
    </row>
    <row r="1408" spans="1:14" s="95" customFormat="1" ht="36" x14ac:dyDescent="0.2">
      <c r="A1408" s="112"/>
      <c r="B1408" s="115"/>
      <c r="C1408" s="112">
        <v>52231</v>
      </c>
      <c r="D1408" s="113" t="s">
        <v>500</v>
      </c>
      <c r="E1408" s="121">
        <v>1.5999999999999999</v>
      </c>
      <c r="F1408" s="121"/>
      <c r="G1408" s="121">
        <v>0</v>
      </c>
      <c r="H1408" s="121"/>
      <c r="I1408" s="121">
        <v>0</v>
      </c>
      <c r="J1408" s="121"/>
      <c r="K1408" s="121">
        <f t="shared" si="224"/>
        <v>1.5999999999999999</v>
      </c>
      <c r="L1408" s="121"/>
      <c r="M1408" s="121">
        <v>0</v>
      </c>
      <c r="N1408" s="102"/>
    </row>
    <row r="1409" spans="1:14" s="95" customFormat="1" ht="24" x14ac:dyDescent="0.2">
      <c r="A1409" s="112"/>
      <c r="B1409" s="115"/>
      <c r="C1409" s="112">
        <v>53263</v>
      </c>
      <c r="D1409" s="113" t="s">
        <v>247</v>
      </c>
      <c r="E1409" s="121">
        <v>0</v>
      </c>
      <c r="F1409" s="121"/>
      <c r="G1409" s="121">
        <v>0</v>
      </c>
      <c r="H1409" s="121"/>
      <c r="I1409" s="121">
        <v>2.5000000000000001E-2</v>
      </c>
      <c r="J1409" s="121"/>
      <c r="K1409" s="121">
        <f t="shared" si="224"/>
        <v>2.5000000000000001E-2</v>
      </c>
      <c r="L1409" s="121"/>
      <c r="M1409" s="121">
        <v>0</v>
      </c>
      <c r="N1409" s="102"/>
    </row>
    <row r="1410" spans="1:14" s="95" customFormat="1" ht="24" x14ac:dyDescent="0.2">
      <c r="A1410" s="112"/>
      <c r="B1410" s="115"/>
      <c r="C1410" s="112">
        <v>55113</v>
      </c>
      <c r="D1410" s="113" t="s">
        <v>279</v>
      </c>
      <c r="E1410" s="121">
        <v>0.02</v>
      </c>
      <c r="F1410" s="121"/>
      <c r="G1410" s="121">
        <v>0</v>
      </c>
      <c r="H1410" s="121"/>
      <c r="I1410" s="121">
        <v>0</v>
      </c>
      <c r="J1410" s="121"/>
      <c r="K1410" s="121">
        <f t="shared" si="224"/>
        <v>0.02</v>
      </c>
      <c r="L1410" s="121"/>
      <c r="M1410" s="121">
        <v>0</v>
      </c>
      <c r="N1410" s="102"/>
    </row>
    <row r="1411" spans="1:14" s="95" customFormat="1" ht="12" x14ac:dyDescent="0.2">
      <c r="A1411" s="112"/>
      <c r="B1411" s="115"/>
      <c r="C1411" s="118" t="s">
        <v>112</v>
      </c>
      <c r="D1411" s="119"/>
      <c r="E1411" s="120">
        <f>SUM(E1412:E1413)</f>
        <v>1.3499999999999999</v>
      </c>
      <c r="F1411" s="120"/>
      <c r="G1411" s="120">
        <f>SUM(G1412:G1413)</f>
        <v>0</v>
      </c>
      <c r="H1411" s="120"/>
      <c r="I1411" s="120">
        <f>SUM(I1412:I1413)</f>
        <v>0.25</v>
      </c>
      <c r="J1411" s="120"/>
      <c r="K1411" s="120">
        <f>SUM(E1411:I1411)</f>
        <v>1.5999999999999999</v>
      </c>
      <c r="L1411" s="120"/>
      <c r="M1411" s="120">
        <f>SUM(M1412:M1413)</f>
        <v>0.25</v>
      </c>
      <c r="N1411" s="102"/>
    </row>
    <row r="1412" spans="1:14" s="95" customFormat="1" ht="12" x14ac:dyDescent="0.2">
      <c r="A1412" s="112"/>
      <c r="B1412" s="115"/>
      <c r="C1412" s="112">
        <v>47136</v>
      </c>
      <c r="D1412" s="113" t="s">
        <v>509</v>
      </c>
      <c r="E1412" s="121">
        <v>1.3499999999999999</v>
      </c>
      <c r="F1412" s="121"/>
      <c r="G1412" s="121">
        <v>0</v>
      </c>
      <c r="H1412" s="121"/>
      <c r="I1412" s="121">
        <v>0</v>
      </c>
      <c r="J1412" s="121"/>
      <c r="K1412" s="121">
        <f t="shared" si="224"/>
        <v>1.3499999999999999</v>
      </c>
      <c r="L1412" s="121"/>
      <c r="M1412" s="121">
        <v>0</v>
      </c>
      <c r="N1412" s="102"/>
    </row>
    <row r="1413" spans="1:14" s="95" customFormat="1" ht="24" x14ac:dyDescent="0.2">
      <c r="A1413" s="112"/>
      <c r="B1413" s="115"/>
      <c r="C1413" s="112">
        <v>50361</v>
      </c>
      <c r="D1413" s="113" t="s">
        <v>402</v>
      </c>
      <c r="E1413" s="121">
        <v>0</v>
      </c>
      <c r="F1413" s="121"/>
      <c r="G1413" s="121">
        <v>0</v>
      </c>
      <c r="H1413" s="121"/>
      <c r="I1413" s="121">
        <v>0.25</v>
      </c>
      <c r="J1413" s="121"/>
      <c r="K1413" s="121">
        <f t="shared" si="224"/>
        <v>0.25</v>
      </c>
      <c r="L1413" s="121"/>
      <c r="M1413" s="121">
        <v>0.25</v>
      </c>
      <c r="N1413" s="102"/>
    </row>
    <row r="1414" spans="1:14" s="95" customFormat="1" ht="12" x14ac:dyDescent="0.2">
      <c r="A1414" s="112"/>
      <c r="B1414" s="115"/>
      <c r="C1414" s="118" t="s">
        <v>113</v>
      </c>
      <c r="D1414" s="119"/>
      <c r="E1414" s="120">
        <f>SUM(E1415:E1416)</f>
        <v>0.25</v>
      </c>
      <c r="F1414" s="120"/>
      <c r="G1414" s="120">
        <f>SUM(G1415:G1416)</f>
        <v>0</v>
      </c>
      <c r="H1414" s="120"/>
      <c r="I1414" s="120">
        <f>SUM(I1415:I1416)</f>
        <v>0.26796433897435895</v>
      </c>
      <c r="J1414" s="120"/>
      <c r="K1414" s="120">
        <f>SUM(E1414:I1414)</f>
        <v>0.5179643389743589</v>
      </c>
      <c r="L1414" s="120"/>
      <c r="M1414" s="120">
        <f>SUM(M1415:M1416)</f>
        <v>0</v>
      </c>
      <c r="N1414" s="102"/>
    </row>
    <row r="1415" spans="1:14" s="95" customFormat="1" ht="48" x14ac:dyDescent="0.2">
      <c r="A1415" s="112"/>
      <c r="B1415" s="115"/>
      <c r="C1415" s="112">
        <v>52041</v>
      </c>
      <c r="D1415" s="113" t="s">
        <v>477</v>
      </c>
      <c r="E1415" s="121">
        <v>0</v>
      </c>
      <c r="F1415" s="121"/>
      <c r="G1415" s="121">
        <v>0</v>
      </c>
      <c r="H1415" s="121"/>
      <c r="I1415" s="121">
        <v>1.2973389743589729E-3</v>
      </c>
      <c r="J1415" s="121"/>
      <c r="K1415" s="121">
        <f t="shared" ref="K1415:K1416" si="226">SUM(E1415:I1415)</f>
        <v>1.2973389743589729E-3</v>
      </c>
      <c r="L1415" s="121"/>
      <c r="M1415" s="121">
        <v>0</v>
      </c>
      <c r="N1415" s="102"/>
    </row>
    <row r="1416" spans="1:14" s="95" customFormat="1" ht="12" x14ac:dyDescent="0.2">
      <c r="A1416" s="112"/>
      <c r="B1416" s="115"/>
      <c r="C1416" s="112">
        <v>55124</v>
      </c>
      <c r="D1416" s="113" t="s">
        <v>177</v>
      </c>
      <c r="E1416" s="121">
        <v>0.25</v>
      </c>
      <c r="F1416" s="121"/>
      <c r="G1416" s="121">
        <v>0</v>
      </c>
      <c r="H1416" s="121"/>
      <c r="I1416" s="121">
        <v>0.26666699999999999</v>
      </c>
      <c r="J1416" s="121"/>
      <c r="K1416" s="121">
        <f t="shared" si="226"/>
        <v>0.51666699999999999</v>
      </c>
      <c r="L1416" s="121"/>
      <c r="M1416" s="121">
        <v>0</v>
      </c>
      <c r="N1416" s="102"/>
    </row>
    <row r="1417" spans="1:14" s="95" customFormat="1" ht="12" x14ac:dyDescent="0.2">
      <c r="A1417" s="112"/>
      <c r="B1417" s="115"/>
      <c r="C1417" s="118" t="s">
        <v>114</v>
      </c>
      <c r="D1417" s="119"/>
      <c r="E1417" s="120">
        <f>SUM(E1418:E1418)</f>
        <v>1.40625E-2</v>
      </c>
      <c r="F1417" s="120"/>
      <c r="G1417" s="120">
        <f>SUM(G1418:G1418)</f>
        <v>0</v>
      </c>
      <c r="H1417" s="120"/>
      <c r="I1417" s="120">
        <f>SUM(I1418:I1418)</f>
        <v>0</v>
      </c>
      <c r="J1417" s="120"/>
      <c r="K1417" s="120">
        <f t="shared" si="224"/>
        <v>1.40625E-2</v>
      </c>
      <c r="L1417" s="120"/>
      <c r="M1417" s="120">
        <f>SUM(M1418:M1418)</f>
        <v>0</v>
      </c>
      <c r="N1417" s="102"/>
    </row>
    <row r="1418" spans="1:14" s="95" customFormat="1" ht="24" x14ac:dyDescent="0.2">
      <c r="A1418" s="112"/>
      <c r="B1418" s="115"/>
      <c r="C1418" s="112">
        <v>55364</v>
      </c>
      <c r="D1418" s="113" t="s">
        <v>282</v>
      </c>
      <c r="E1418" s="121">
        <v>1.40625E-2</v>
      </c>
      <c r="F1418" s="121"/>
      <c r="G1418" s="121">
        <v>0</v>
      </c>
      <c r="H1418" s="121"/>
      <c r="I1418" s="121">
        <v>0</v>
      </c>
      <c r="J1418" s="121"/>
      <c r="K1418" s="121">
        <f t="shared" si="224"/>
        <v>1.40625E-2</v>
      </c>
      <c r="L1418" s="121"/>
      <c r="M1418" s="121">
        <v>0</v>
      </c>
      <c r="N1418" s="102"/>
    </row>
    <row r="1419" spans="1:14" s="95" customFormat="1" ht="12" x14ac:dyDescent="0.2">
      <c r="A1419" s="112"/>
      <c r="B1419" s="115"/>
      <c r="C1419" s="118" t="s">
        <v>127</v>
      </c>
      <c r="D1419" s="119"/>
      <c r="E1419" s="120">
        <f>SUM(E1420:E1424)</f>
        <v>1.1499999999999999</v>
      </c>
      <c r="F1419" s="120"/>
      <c r="G1419" s="120">
        <f t="shared" ref="G1419:I1419" si="227">SUM(G1420:G1424)</f>
        <v>0</v>
      </c>
      <c r="H1419" s="120"/>
      <c r="I1419" s="120">
        <f t="shared" si="227"/>
        <v>2.1026315789473684</v>
      </c>
      <c r="J1419" s="120"/>
      <c r="K1419" s="120">
        <f>SUM(E1419:I1419)</f>
        <v>3.2526315789473683</v>
      </c>
      <c r="L1419" s="120"/>
      <c r="M1419" s="120">
        <f t="shared" ref="M1419" si="228">SUM(M1420:M1424)</f>
        <v>2.5276315789473682</v>
      </c>
      <c r="N1419" s="102"/>
    </row>
    <row r="1420" spans="1:14" s="95" customFormat="1" ht="24" x14ac:dyDescent="0.2">
      <c r="A1420" s="112"/>
      <c r="B1420" s="115"/>
      <c r="C1420" s="112">
        <v>51151</v>
      </c>
      <c r="D1420" s="113" t="s">
        <v>408</v>
      </c>
      <c r="E1420" s="121">
        <v>0.25</v>
      </c>
      <c r="F1420" s="121"/>
      <c r="G1420" s="121">
        <v>0</v>
      </c>
      <c r="H1420" s="121"/>
      <c r="I1420" s="121">
        <v>0</v>
      </c>
      <c r="J1420" s="121"/>
      <c r="K1420" s="121">
        <f t="shared" ref="K1420:K1433" si="229">SUM(E1420:I1420)</f>
        <v>0.25</v>
      </c>
      <c r="L1420" s="121"/>
      <c r="M1420" s="121">
        <v>0.125</v>
      </c>
      <c r="N1420" s="102"/>
    </row>
    <row r="1421" spans="1:14" s="95" customFormat="1" ht="24" x14ac:dyDescent="0.2">
      <c r="A1421" s="112"/>
      <c r="B1421" s="115"/>
      <c r="C1421" s="112">
        <v>52335</v>
      </c>
      <c r="D1421" s="113" t="s">
        <v>396</v>
      </c>
      <c r="E1421" s="121">
        <v>0.6</v>
      </c>
      <c r="F1421" s="121"/>
      <c r="G1421" s="121">
        <v>0</v>
      </c>
      <c r="H1421" s="121"/>
      <c r="I1421" s="121">
        <v>0</v>
      </c>
      <c r="J1421" s="121"/>
      <c r="K1421" s="121">
        <f t="shared" si="229"/>
        <v>0.6</v>
      </c>
      <c r="L1421" s="121"/>
      <c r="M1421" s="121">
        <v>0</v>
      </c>
      <c r="N1421" s="102"/>
    </row>
    <row r="1422" spans="1:14" s="95" customFormat="1" ht="36" x14ac:dyDescent="0.2">
      <c r="A1422" s="112"/>
      <c r="B1422" s="115"/>
      <c r="C1422" s="112">
        <v>54079</v>
      </c>
      <c r="D1422" s="113" t="s">
        <v>252</v>
      </c>
      <c r="E1422" s="121">
        <v>0</v>
      </c>
      <c r="F1422" s="121"/>
      <c r="G1422" s="121">
        <v>0</v>
      </c>
      <c r="H1422" s="121"/>
      <c r="I1422" s="121">
        <v>2.0526315789473686</v>
      </c>
      <c r="J1422" s="121"/>
      <c r="K1422" s="121">
        <f t="shared" si="229"/>
        <v>2.0526315789473686</v>
      </c>
      <c r="L1422" s="121"/>
      <c r="M1422" s="121">
        <v>2.0526315789473686</v>
      </c>
      <c r="N1422" s="102"/>
    </row>
    <row r="1423" spans="1:14" s="95" customFormat="1" ht="24" x14ac:dyDescent="0.2">
      <c r="A1423" s="112"/>
      <c r="B1423" s="115"/>
      <c r="C1423" s="112">
        <v>54368</v>
      </c>
      <c r="D1423" s="113" t="s">
        <v>325</v>
      </c>
      <c r="E1423" s="121">
        <v>0</v>
      </c>
      <c r="F1423" s="121"/>
      <c r="G1423" s="121">
        <v>0</v>
      </c>
      <c r="H1423" s="121"/>
      <c r="I1423" s="121">
        <v>0.05</v>
      </c>
      <c r="J1423" s="121"/>
      <c r="K1423" s="121">
        <f t="shared" si="229"/>
        <v>0.05</v>
      </c>
      <c r="L1423" s="121"/>
      <c r="M1423" s="121">
        <v>0.05</v>
      </c>
      <c r="N1423" s="102"/>
    </row>
    <row r="1424" spans="1:14" s="95" customFormat="1" ht="24" customHeight="1" x14ac:dyDescent="0.2">
      <c r="A1424" s="112"/>
      <c r="B1424" s="115"/>
      <c r="C1424" s="112">
        <v>55215</v>
      </c>
      <c r="D1424" s="113" t="s">
        <v>476</v>
      </c>
      <c r="E1424" s="121">
        <v>0.3</v>
      </c>
      <c r="F1424" s="121"/>
      <c r="G1424" s="121">
        <v>0</v>
      </c>
      <c r="H1424" s="121"/>
      <c r="I1424" s="121">
        <v>0</v>
      </c>
      <c r="J1424" s="121"/>
      <c r="K1424" s="121">
        <f t="shared" si="229"/>
        <v>0.3</v>
      </c>
      <c r="L1424" s="121"/>
      <c r="M1424" s="121">
        <v>0.3</v>
      </c>
      <c r="N1424" s="102"/>
    </row>
    <row r="1425" spans="1:14" s="95" customFormat="1" ht="12" x14ac:dyDescent="0.2">
      <c r="A1425" s="112"/>
      <c r="B1425" s="115"/>
      <c r="C1425" s="118" t="s">
        <v>115</v>
      </c>
      <c r="D1425" s="119"/>
      <c r="E1425" s="120">
        <f>SUM(E1426:E1428)</f>
        <v>0.10750000000000001</v>
      </c>
      <c r="F1425" s="120"/>
      <c r="G1425" s="120">
        <f t="shared" ref="G1425:M1425" si="230">SUM(G1426:G1428)</f>
        <v>1.125E-2</v>
      </c>
      <c r="H1425" s="120"/>
      <c r="I1425" s="120">
        <f t="shared" si="230"/>
        <v>0.3</v>
      </c>
      <c r="J1425" s="120"/>
      <c r="K1425" s="120">
        <f t="shared" si="229"/>
        <v>0.41875000000000001</v>
      </c>
      <c r="L1425" s="120"/>
      <c r="M1425" s="120">
        <f t="shared" si="230"/>
        <v>0</v>
      </c>
      <c r="N1425" s="102"/>
    </row>
    <row r="1426" spans="1:14" s="95" customFormat="1" ht="12" x14ac:dyDescent="0.2">
      <c r="A1426" s="112"/>
      <c r="B1426" s="115"/>
      <c r="C1426" s="112">
        <v>54205</v>
      </c>
      <c r="D1426" s="113" t="s">
        <v>221</v>
      </c>
      <c r="E1426" s="121">
        <v>0</v>
      </c>
      <c r="F1426" s="121"/>
      <c r="G1426" s="121">
        <v>0</v>
      </c>
      <c r="H1426" s="121"/>
      <c r="I1426" s="121">
        <v>0.3</v>
      </c>
      <c r="J1426" s="121"/>
      <c r="K1426" s="121">
        <f t="shared" si="229"/>
        <v>0.3</v>
      </c>
      <c r="L1426" s="121"/>
      <c r="M1426" s="121">
        <v>0</v>
      </c>
      <c r="N1426" s="102"/>
    </row>
    <row r="1427" spans="1:14" s="95" customFormat="1" ht="24" x14ac:dyDescent="0.2">
      <c r="A1427" s="112"/>
      <c r="B1427" s="115"/>
      <c r="C1427" s="112">
        <v>55004</v>
      </c>
      <c r="D1427" s="113" t="s">
        <v>243</v>
      </c>
      <c r="E1427" s="121">
        <v>7.4999999999999997E-3</v>
      </c>
      <c r="F1427" s="121"/>
      <c r="G1427" s="121">
        <v>1.125E-2</v>
      </c>
      <c r="H1427" s="121"/>
      <c r="I1427" s="121">
        <v>0</v>
      </c>
      <c r="J1427" s="121"/>
      <c r="K1427" s="121">
        <f t="shared" si="229"/>
        <v>1.8749999999999999E-2</v>
      </c>
      <c r="L1427" s="121"/>
      <c r="M1427" s="121">
        <v>0</v>
      </c>
      <c r="N1427" s="102"/>
    </row>
    <row r="1428" spans="1:14" s="95" customFormat="1" ht="12" x14ac:dyDescent="0.2">
      <c r="A1428" s="112"/>
      <c r="B1428" s="115"/>
      <c r="C1428" s="112">
        <v>55353</v>
      </c>
      <c r="D1428" s="113" t="s">
        <v>191</v>
      </c>
      <c r="E1428" s="121">
        <v>0.1</v>
      </c>
      <c r="F1428" s="121"/>
      <c r="G1428" s="121">
        <v>0</v>
      </c>
      <c r="H1428" s="121"/>
      <c r="I1428" s="121">
        <v>0</v>
      </c>
      <c r="J1428" s="121"/>
      <c r="K1428" s="121">
        <f t="shared" si="229"/>
        <v>0.1</v>
      </c>
      <c r="L1428" s="121"/>
      <c r="M1428" s="121">
        <v>0</v>
      </c>
      <c r="N1428" s="102"/>
    </row>
    <row r="1429" spans="1:14" s="95" customFormat="1" ht="12" x14ac:dyDescent="0.2">
      <c r="A1429" s="112"/>
      <c r="B1429" s="115"/>
      <c r="C1429" s="118" t="s">
        <v>129</v>
      </c>
      <c r="D1429" s="119"/>
      <c r="E1429" s="120">
        <f>SUM(E1430)</f>
        <v>5.1282051282051308E-2</v>
      </c>
      <c r="F1429" s="120"/>
      <c r="G1429" s="120">
        <f t="shared" ref="G1429:M1429" si="231">SUM(G1430)</f>
        <v>1.2820512820512827E-2</v>
      </c>
      <c r="H1429" s="120"/>
      <c r="I1429" s="120">
        <f t="shared" si="231"/>
        <v>2.4000000000000011E-2</v>
      </c>
      <c r="J1429" s="120"/>
      <c r="K1429" s="120">
        <f t="shared" si="229"/>
        <v>8.8102564102564146E-2</v>
      </c>
      <c r="L1429" s="120"/>
      <c r="M1429" s="120">
        <f t="shared" si="231"/>
        <v>0</v>
      </c>
      <c r="N1429" s="102"/>
    </row>
    <row r="1430" spans="1:14" s="95" customFormat="1" ht="12" x14ac:dyDescent="0.2">
      <c r="A1430" s="112"/>
      <c r="B1430" s="115"/>
      <c r="C1430" s="112">
        <v>54055</v>
      </c>
      <c r="D1430" s="113" t="s">
        <v>151</v>
      </c>
      <c r="E1430" s="121">
        <v>5.1282051282051308E-2</v>
      </c>
      <c r="F1430" s="121"/>
      <c r="G1430" s="121">
        <v>1.2820512820512827E-2</v>
      </c>
      <c r="H1430" s="121"/>
      <c r="I1430" s="121">
        <v>2.4000000000000011E-2</v>
      </c>
      <c r="J1430" s="121"/>
      <c r="K1430" s="121">
        <f t="shared" si="229"/>
        <v>8.8102564102564146E-2</v>
      </c>
      <c r="L1430" s="121"/>
      <c r="M1430" s="121">
        <v>0</v>
      </c>
      <c r="N1430" s="102"/>
    </row>
    <row r="1431" spans="1:14" s="95" customFormat="1" ht="12" x14ac:dyDescent="0.2">
      <c r="A1431" s="112"/>
      <c r="B1431" s="115"/>
      <c r="C1431" s="118" t="s">
        <v>131</v>
      </c>
      <c r="D1431" s="119"/>
      <c r="E1431" s="120">
        <f>SUM(E1432:E1433)</f>
        <v>0.06</v>
      </c>
      <c r="F1431" s="120"/>
      <c r="G1431" s="120">
        <f t="shared" ref="G1431:M1431" si="232">SUM(G1432:G1433)</f>
        <v>0</v>
      </c>
      <c r="H1431" s="120"/>
      <c r="I1431" s="120">
        <f t="shared" si="232"/>
        <v>0.36</v>
      </c>
      <c r="J1431" s="120"/>
      <c r="K1431" s="120">
        <f t="shared" si="229"/>
        <v>0.42</v>
      </c>
      <c r="L1431" s="120"/>
      <c r="M1431" s="120">
        <f t="shared" si="232"/>
        <v>0</v>
      </c>
      <c r="N1431" s="102"/>
    </row>
    <row r="1432" spans="1:14" s="95" customFormat="1" ht="24" x14ac:dyDescent="0.2">
      <c r="A1432" s="112"/>
      <c r="B1432" s="115"/>
      <c r="C1432" s="112">
        <v>53390</v>
      </c>
      <c r="D1432" s="113" t="s">
        <v>398</v>
      </c>
      <c r="E1432" s="121">
        <v>0</v>
      </c>
      <c r="F1432" s="121"/>
      <c r="G1432" s="121">
        <v>0</v>
      </c>
      <c r="H1432" s="121"/>
      <c r="I1432" s="121">
        <v>0.36</v>
      </c>
      <c r="J1432" s="121"/>
      <c r="K1432" s="121">
        <f t="shared" si="229"/>
        <v>0.36</v>
      </c>
      <c r="L1432" s="121"/>
      <c r="M1432" s="121">
        <v>0</v>
      </c>
      <c r="N1432" s="102"/>
    </row>
    <row r="1433" spans="1:14" s="95" customFormat="1" ht="24" x14ac:dyDescent="0.2">
      <c r="A1433" s="112"/>
      <c r="B1433" s="115"/>
      <c r="C1433" s="112">
        <v>55177</v>
      </c>
      <c r="D1433" s="113" t="s">
        <v>328</v>
      </c>
      <c r="E1433" s="121">
        <v>0.06</v>
      </c>
      <c r="F1433" s="121"/>
      <c r="G1433" s="121">
        <v>0</v>
      </c>
      <c r="H1433" s="121"/>
      <c r="I1433" s="121">
        <v>0</v>
      </c>
      <c r="J1433" s="121"/>
      <c r="K1433" s="121">
        <f t="shared" si="229"/>
        <v>0.06</v>
      </c>
      <c r="L1433" s="121"/>
      <c r="M1433" s="121">
        <v>0</v>
      </c>
      <c r="N1433" s="102"/>
    </row>
    <row r="1434" spans="1:14" s="95" customFormat="1" ht="12" x14ac:dyDescent="0.2">
      <c r="A1434" s="112"/>
      <c r="B1434" s="115"/>
      <c r="C1434" s="118" t="s">
        <v>116</v>
      </c>
      <c r="D1434" s="119"/>
      <c r="E1434" s="120">
        <f>SUM(E1435:E1437)</f>
        <v>0.37666666666666665</v>
      </c>
      <c r="F1434" s="120"/>
      <c r="G1434" s="120">
        <f t="shared" ref="G1434:I1434" si="233">SUM(G1435:G1437)</f>
        <v>0</v>
      </c>
      <c r="H1434" s="120"/>
      <c r="I1434" s="120">
        <f t="shared" si="233"/>
        <v>0</v>
      </c>
      <c r="J1434" s="120"/>
      <c r="K1434" s="120">
        <f>SUM(E1434:I1434)</f>
        <v>0.37666666666666665</v>
      </c>
      <c r="L1434" s="120"/>
      <c r="M1434" s="120">
        <f>SUM(M1435:M1437)</f>
        <v>0</v>
      </c>
      <c r="N1434" s="102"/>
    </row>
    <row r="1435" spans="1:14" s="95" customFormat="1" ht="24" x14ac:dyDescent="0.2">
      <c r="A1435" s="112"/>
      <c r="B1435" s="115"/>
      <c r="C1435" s="112">
        <v>49396</v>
      </c>
      <c r="D1435" s="113" t="s">
        <v>399</v>
      </c>
      <c r="E1435" s="121">
        <v>0.16666666666666666</v>
      </c>
      <c r="F1435" s="121"/>
      <c r="G1435" s="121">
        <v>0</v>
      </c>
      <c r="H1435" s="121"/>
      <c r="I1435" s="121">
        <v>0</v>
      </c>
      <c r="J1435" s="121"/>
      <c r="K1435" s="121">
        <f t="shared" ref="K1435:K1437" si="234">SUM(E1435:I1435)</f>
        <v>0.16666666666666666</v>
      </c>
      <c r="L1435" s="121"/>
      <c r="M1435" s="121">
        <v>0</v>
      </c>
      <c r="N1435" s="102"/>
    </row>
    <row r="1436" spans="1:14" s="95" customFormat="1" ht="24" x14ac:dyDescent="0.2">
      <c r="A1436" s="112"/>
      <c r="B1436" s="115"/>
      <c r="C1436" s="112">
        <v>51320</v>
      </c>
      <c r="D1436" s="113" t="s">
        <v>294</v>
      </c>
      <c r="E1436" s="121">
        <v>7.4999999999999997E-2</v>
      </c>
      <c r="F1436" s="121"/>
      <c r="G1436" s="121">
        <v>0</v>
      </c>
      <c r="H1436" s="121"/>
      <c r="I1436" s="121">
        <v>0</v>
      </c>
      <c r="J1436" s="121"/>
      <c r="K1436" s="121">
        <f t="shared" si="234"/>
        <v>7.4999999999999997E-2</v>
      </c>
      <c r="L1436" s="121"/>
      <c r="M1436" s="121">
        <v>0</v>
      </c>
      <c r="N1436" s="102"/>
    </row>
    <row r="1437" spans="1:14" s="95" customFormat="1" ht="48" customHeight="1" x14ac:dyDescent="0.2">
      <c r="A1437" s="112"/>
      <c r="B1437" s="115"/>
      <c r="C1437" s="112">
        <v>52004</v>
      </c>
      <c r="D1437" s="113" t="s">
        <v>501</v>
      </c>
      <c r="E1437" s="121">
        <v>0.13500000000000001</v>
      </c>
      <c r="F1437" s="121"/>
      <c r="G1437" s="121">
        <v>0</v>
      </c>
      <c r="H1437" s="121"/>
      <c r="I1437" s="121">
        <v>0</v>
      </c>
      <c r="J1437" s="121"/>
      <c r="K1437" s="121">
        <f t="shared" si="234"/>
        <v>0.13500000000000001</v>
      </c>
      <c r="L1437" s="121"/>
      <c r="M1437" s="121">
        <v>0</v>
      </c>
      <c r="N1437" s="102"/>
    </row>
    <row r="1438" spans="1:14" s="95" customFormat="1" ht="12" x14ac:dyDescent="0.2">
      <c r="A1438" s="112"/>
      <c r="B1438" s="115"/>
      <c r="C1438" s="118" t="s">
        <v>125</v>
      </c>
      <c r="D1438" s="119"/>
      <c r="E1438" s="120">
        <f>SUM(E1439:E1440)</f>
        <v>2.5000000000000001E-2</v>
      </c>
      <c r="F1438" s="120"/>
      <c r="G1438" s="120">
        <f t="shared" ref="G1438:I1438" si="235">SUM(G1439:G1440)</f>
        <v>0</v>
      </c>
      <c r="H1438" s="120"/>
      <c r="I1438" s="120">
        <f t="shared" si="235"/>
        <v>0.2</v>
      </c>
      <c r="J1438" s="120"/>
      <c r="K1438" s="120">
        <f>SUM(E1438:I1438)</f>
        <v>0.22500000000000001</v>
      </c>
      <c r="L1438" s="120"/>
      <c r="M1438" s="120">
        <f t="shared" ref="M1438" si="236">SUM(M1439:M1440)</f>
        <v>2.5000000000000001E-2</v>
      </c>
      <c r="N1438" s="102"/>
    </row>
    <row r="1439" spans="1:14" s="95" customFormat="1" ht="24" x14ac:dyDescent="0.2">
      <c r="A1439" s="112"/>
      <c r="B1439" s="115"/>
      <c r="C1439" s="112">
        <v>54114</v>
      </c>
      <c r="D1439" s="113" t="s">
        <v>291</v>
      </c>
      <c r="E1439" s="121">
        <v>0</v>
      </c>
      <c r="F1439" s="121"/>
      <c r="G1439" s="121">
        <v>0</v>
      </c>
      <c r="H1439" s="121"/>
      <c r="I1439" s="121">
        <v>0.2</v>
      </c>
      <c r="J1439" s="121"/>
      <c r="K1439" s="121">
        <f t="shared" ref="K1439:K1492" si="237">SUM(E1439:I1439)</f>
        <v>0.2</v>
      </c>
      <c r="L1439" s="121"/>
      <c r="M1439" s="121">
        <v>0</v>
      </c>
      <c r="N1439" s="102"/>
    </row>
    <row r="1440" spans="1:14" s="95" customFormat="1" ht="24" x14ac:dyDescent="0.2">
      <c r="A1440" s="112"/>
      <c r="B1440" s="115"/>
      <c r="C1440" s="112">
        <v>55319</v>
      </c>
      <c r="D1440" s="113" t="s">
        <v>401</v>
      </c>
      <c r="E1440" s="121">
        <v>2.5000000000000001E-2</v>
      </c>
      <c r="F1440" s="121"/>
      <c r="G1440" s="121">
        <v>0</v>
      </c>
      <c r="H1440" s="121"/>
      <c r="I1440" s="121">
        <v>0</v>
      </c>
      <c r="J1440" s="121"/>
      <c r="K1440" s="121">
        <f t="shared" si="237"/>
        <v>2.5000000000000001E-2</v>
      </c>
      <c r="L1440" s="121"/>
      <c r="M1440" s="121">
        <v>2.5000000000000001E-2</v>
      </c>
      <c r="N1440" s="102"/>
    </row>
    <row r="1441" spans="1:14" s="95" customFormat="1" ht="12" x14ac:dyDescent="0.2">
      <c r="A1441" s="112"/>
      <c r="B1441" s="115"/>
      <c r="C1441" s="118" t="s">
        <v>126</v>
      </c>
      <c r="D1441" s="119"/>
      <c r="E1441" s="120">
        <f>SUM(E1442:E1446)</f>
        <v>0.42000000000000004</v>
      </c>
      <c r="F1441" s="120"/>
      <c r="G1441" s="120">
        <f t="shared" ref="G1441:M1441" si="238">SUM(G1442:G1446)</f>
        <v>5.1282051282051308E-2</v>
      </c>
      <c r="H1441" s="120"/>
      <c r="I1441" s="120">
        <f t="shared" si="238"/>
        <v>0.15692307692307694</v>
      </c>
      <c r="J1441" s="120"/>
      <c r="K1441" s="120">
        <f t="shared" si="237"/>
        <v>0.6282051282051283</v>
      </c>
      <c r="L1441" s="120"/>
      <c r="M1441" s="120">
        <f t="shared" si="238"/>
        <v>0</v>
      </c>
      <c r="N1441" s="102"/>
    </row>
    <row r="1442" spans="1:14" s="95" customFormat="1" ht="12" x14ac:dyDescent="0.2">
      <c r="A1442" s="112"/>
      <c r="B1442" s="115"/>
      <c r="C1442" s="112">
        <v>53190</v>
      </c>
      <c r="D1442" s="113" t="s">
        <v>224</v>
      </c>
      <c r="E1442" s="121">
        <v>0.17</v>
      </c>
      <c r="F1442" s="121"/>
      <c r="G1442" s="121">
        <v>0</v>
      </c>
      <c r="H1442" s="121"/>
      <c r="I1442" s="121">
        <v>0</v>
      </c>
      <c r="J1442" s="121"/>
      <c r="K1442" s="121">
        <f t="shared" si="237"/>
        <v>0.17</v>
      </c>
      <c r="L1442" s="121"/>
      <c r="M1442" s="121">
        <v>0</v>
      </c>
      <c r="N1442" s="102"/>
    </row>
    <row r="1443" spans="1:14" s="95" customFormat="1" ht="36" x14ac:dyDescent="0.2">
      <c r="A1443" s="112"/>
      <c r="B1443" s="115"/>
      <c r="C1443" s="112">
        <v>55064</v>
      </c>
      <c r="D1443" s="113" t="s">
        <v>480</v>
      </c>
      <c r="E1443" s="121">
        <v>0</v>
      </c>
      <c r="F1443" s="121"/>
      <c r="G1443" s="121">
        <v>5.1282051282051308E-2</v>
      </c>
      <c r="H1443" s="121"/>
      <c r="I1443" s="121">
        <v>0</v>
      </c>
      <c r="J1443" s="121"/>
      <c r="K1443" s="121">
        <f t="shared" si="237"/>
        <v>5.1282051282051308E-2</v>
      </c>
      <c r="L1443" s="121"/>
      <c r="M1443" s="121">
        <v>0</v>
      </c>
      <c r="N1443" s="102"/>
    </row>
    <row r="1444" spans="1:14" s="95" customFormat="1" ht="36" x14ac:dyDescent="0.2">
      <c r="A1444" s="112"/>
      <c r="B1444" s="115"/>
      <c r="C1444" s="112">
        <v>55064</v>
      </c>
      <c r="D1444" s="113" t="s">
        <v>484</v>
      </c>
      <c r="E1444" s="121">
        <v>0</v>
      </c>
      <c r="F1444" s="121"/>
      <c r="G1444" s="121">
        <v>0</v>
      </c>
      <c r="H1444" s="121"/>
      <c r="I1444" s="121">
        <v>5.1282051282051308E-2</v>
      </c>
      <c r="J1444" s="121"/>
      <c r="K1444" s="121">
        <f t="shared" si="237"/>
        <v>5.1282051282051308E-2</v>
      </c>
      <c r="L1444" s="121"/>
      <c r="M1444" s="121">
        <v>0</v>
      </c>
      <c r="N1444" s="102"/>
    </row>
    <row r="1445" spans="1:14" s="95" customFormat="1" ht="36" x14ac:dyDescent="0.2">
      <c r="A1445" s="112"/>
      <c r="B1445" s="115"/>
      <c r="C1445" s="112">
        <v>55064</v>
      </c>
      <c r="D1445" s="113" t="s">
        <v>482</v>
      </c>
      <c r="E1445" s="121">
        <v>0</v>
      </c>
      <c r="F1445" s="121"/>
      <c r="G1445" s="121">
        <v>0</v>
      </c>
      <c r="H1445" s="121"/>
      <c r="I1445" s="121">
        <v>2.564102564102564E-2</v>
      </c>
      <c r="J1445" s="121"/>
      <c r="K1445" s="121">
        <f t="shared" si="237"/>
        <v>2.564102564102564E-2</v>
      </c>
      <c r="L1445" s="121"/>
      <c r="M1445" s="121">
        <v>0</v>
      </c>
      <c r="N1445" s="102"/>
    </row>
    <row r="1446" spans="1:14" s="95" customFormat="1" ht="12" x14ac:dyDescent="0.2">
      <c r="A1446" s="112"/>
      <c r="B1446" s="115"/>
      <c r="C1446" s="112">
        <v>55249</v>
      </c>
      <c r="D1446" s="113" t="s">
        <v>226</v>
      </c>
      <c r="E1446" s="121">
        <v>0.25</v>
      </c>
      <c r="F1446" s="121"/>
      <c r="G1446" s="121">
        <v>0</v>
      </c>
      <c r="H1446" s="121"/>
      <c r="I1446" s="121">
        <v>0.08</v>
      </c>
      <c r="J1446" s="121"/>
      <c r="K1446" s="121">
        <f t="shared" si="237"/>
        <v>0.33</v>
      </c>
      <c r="L1446" s="121"/>
      <c r="M1446" s="121">
        <v>0</v>
      </c>
      <c r="N1446" s="102"/>
    </row>
    <row r="1447" spans="1:14" s="95" customFormat="1" ht="12" x14ac:dyDescent="0.2">
      <c r="A1447" s="114"/>
      <c r="B1447" s="118" t="s">
        <v>61</v>
      </c>
      <c r="C1447" s="118"/>
      <c r="D1447" s="119"/>
      <c r="E1447" s="120">
        <f>E1448+E1451+E1453+E1455+E1458+E1460+E1462</f>
        <v>0.17073005128205132</v>
      </c>
      <c r="F1447" s="120"/>
      <c r="G1447" s="120">
        <f t="shared" ref="G1447:M1447" si="239">G1448+G1451+G1453+G1455+G1458+G1460+G1462</f>
        <v>0.20868656410256414</v>
      </c>
      <c r="H1447" s="120"/>
      <c r="I1447" s="120">
        <f t="shared" si="239"/>
        <v>0.22722041589743597</v>
      </c>
      <c r="J1447" s="120"/>
      <c r="K1447" s="120">
        <f t="shared" si="237"/>
        <v>0.60663703128205149</v>
      </c>
      <c r="L1447" s="120"/>
      <c r="M1447" s="120">
        <f t="shared" si="239"/>
        <v>6.1948000000000003E-2</v>
      </c>
      <c r="N1447" s="102"/>
    </row>
    <row r="1448" spans="1:14" s="95" customFormat="1" ht="12" x14ac:dyDescent="0.2">
      <c r="A1448" s="112"/>
      <c r="B1448" s="115"/>
      <c r="C1448" s="118" t="s">
        <v>137</v>
      </c>
      <c r="D1448" s="119"/>
      <c r="E1448" s="120">
        <f>SUM(E1449:E1450)</f>
        <v>0</v>
      </c>
      <c r="F1448" s="120"/>
      <c r="G1448" s="120">
        <f>SUM(G1449:G1450)</f>
        <v>0.13333400000000001</v>
      </c>
      <c r="H1448" s="120"/>
      <c r="I1448" s="120">
        <f>SUM(I1449:I1450)</f>
        <v>2.5000000000000001E-2</v>
      </c>
      <c r="J1448" s="120"/>
      <c r="K1448" s="120">
        <f>SUM(E1448:I1448)</f>
        <v>0.158334</v>
      </c>
      <c r="L1448" s="120"/>
      <c r="M1448" s="120">
        <f>SUM(M1449:M1450)</f>
        <v>0</v>
      </c>
      <c r="N1448" s="102"/>
    </row>
    <row r="1449" spans="1:14" s="95" customFormat="1" ht="24" x14ac:dyDescent="0.2">
      <c r="A1449" s="112"/>
      <c r="B1449" s="115"/>
      <c r="C1449" s="112">
        <v>53263</v>
      </c>
      <c r="D1449" s="113" t="s">
        <v>247</v>
      </c>
      <c r="E1449" s="121">
        <v>0</v>
      </c>
      <c r="F1449" s="121"/>
      <c r="G1449" s="121">
        <v>0</v>
      </c>
      <c r="H1449" s="121"/>
      <c r="I1449" s="121">
        <v>2.5000000000000001E-2</v>
      </c>
      <c r="J1449" s="121"/>
      <c r="K1449" s="121">
        <f t="shared" ref="K1449:K1450" si="240">SUM(E1449:I1449)</f>
        <v>2.5000000000000001E-2</v>
      </c>
      <c r="L1449" s="121"/>
      <c r="M1449" s="121">
        <v>0</v>
      </c>
      <c r="N1449" s="102"/>
    </row>
    <row r="1450" spans="1:14" s="95" customFormat="1" ht="12" x14ac:dyDescent="0.2">
      <c r="A1450" s="112"/>
      <c r="B1450" s="115"/>
      <c r="C1450" s="112">
        <v>55056</v>
      </c>
      <c r="D1450" s="113" t="s">
        <v>462</v>
      </c>
      <c r="E1450" s="121">
        <v>0</v>
      </c>
      <c r="F1450" s="121"/>
      <c r="G1450" s="121">
        <v>0.13333400000000001</v>
      </c>
      <c r="H1450" s="121"/>
      <c r="I1450" s="121">
        <v>0</v>
      </c>
      <c r="J1450" s="121"/>
      <c r="K1450" s="121">
        <f t="shared" si="240"/>
        <v>0.13333400000000001</v>
      </c>
      <c r="L1450" s="121"/>
      <c r="M1450" s="121">
        <v>0</v>
      </c>
      <c r="N1450" s="102"/>
    </row>
    <row r="1451" spans="1:14" s="95" customFormat="1" ht="12" x14ac:dyDescent="0.2">
      <c r="A1451" s="112"/>
      <c r="B1451" s="115"/>
      <c r="C1451" s="118" t="s">
        <v>113</v>
      </c>
      <c r="D1451" s="119"/>
      <c r="E1451" s="120">
        <f>SUM(E1452:E1452)</f>
        <v>0</v>
      </c>
      <c r="F1451" s="120"/>
      <c r="G1451" s="120">
        <f>SUM(G1452:G1452)</f>
        <v>0</v>
      </c>
      <c r="H1451" s="120"/>
      <c r="I1451" s="120">
        <f>SUM(I1452:I1452)</f>
        <v>1.2973389743589729E-3</v>
      </c>
      <c r="J1451" s="120"/>
      <c r="K1451" s="120">
        <f>SUM(E1451:I1451)</f>
        <v>1.2973389743589729E-3</v>
      </c>
      <c r="L1451" s="120"/>
      <c r="M1451" s="120">
        <f>SUM(M1452:M1452)</f>
        <v>0</v>
      </c>
      <c r="N1451" s="102"/>
    </row>
    <row r="1452" spans="1:14" s="95" customFormat="1" ht="48" x14ac:dyDescent="0.2">
      <c r="A1452" s="112"/>
      <c r="B1452" s="115"/>
      <c r="C1452" s="112">
        <v>52041</v>
      </c>
      <c r="D1452" s="113" t="s">
        <v>477</v>
      </c>
      <c r="E1452" s="121">
        <v>0</v>
      </c>
      <c r="F1452" s="121"/>
      <c r="G1452" s="121">
        <v>0</v>
      </c>
      <c r="H1452" s="121"/>
      <c r="I1452" s="121">
        <v>1.2973389743589729E-3</v>
      </c>
      <c r="J1452" s="121"/>
      <c r="K1452" s="121">
        <f t="shared" ref="K1452" si="241">SUM(E1452:I1452)</f>
        <v>1.2973389743589729E-3</v>
      </c>
      <c r="L1452" s="121"/>
      <c r="M1452" s="121">
        <v>0</v>
      </c>
      <c r="N1452" s="102"/>
    </row>
    <row r="1453" spans="1:14" s="95" customFormat="1" ht="12" x14ac:dyDescent="0.2">
      <c r="A1453" s="112"/>
      <c r="B1453" s="115"/>
      <c r="C1453" s="118" t="s">
        <v>114</v>
      </c>
      <c r="D1453" s="119"/>
      <c r="E1453" s="120">
        <f>SUM(E1454:E1454)</f>
        <v>6.1948000000000003E-2</v>
      </c>
      <c r="F1453" s="120"/>
      <c r="G1453" s="120">
        <f>SUM(G1454:G1454)</f>
        <v>0</v>
      </c>
      <c r="H1453" s="120"/>
      <c r="I1453" s="120">
        <f>SUM(I1454:I1454)</f>
        <v>0</v>
      </c>
      <c r="J1453" s="120"/>
      <c r="K1453" s="120">
        <f t="shared" si="237"/>
        <v>6.1948000000000003E-2</v>
      </c>
      <c r="L1453" s="120"/>
      <c r="M1453" s="120">
        <f>SUM(M1454:M1454)</f>
        <v>6.1948000000000003E-2</v>
      </c>
      <c r="N1453" s="102"/>
    </row>
    <row r="1454" spans="1:14" s="95" customFormat="1" ht="24" x14ac:dyDescent="0.2">
      <c r="A1454" s="112"/>
      <c r="B1454" s="115"/>
      <c r="C1454" s="112">
        <v>46920</v>
      </c>
      <c r="D1454" s="113" t="s">
        <v>249</v>
      </c>
      <c r="E1454" s="121">
        <v>6.1948000000000003E-2</v>
      </c>
      <c r="F1454" s="121"/>
      <c r="G1454" s="121">
        <v>0</v>
      </c>
      <c r="H1454" s="121"/>
      <c r="I1454" s="121">
        <v>0</v>
      </c>
      <c r="J1454" s="121"/>
      <c r="K1454" s="121">
        <f t="shared" si="237"/>
        <v>6.1948000000000003E-2</v>
      </c>
      <c r="L1454" s="121"/>
      <c r="M1454" s="121">
        <v>6.1948000000000003E-2</v>
      </c>
      <c r="N1454" s="102"/>
    </row>
    <row r="1455" spans="1:14" s="95" customFormat="1" ht="12" x14ac:dyDescent="0.2">
      <c r="A1455" s="112"/>
      <c r="B1455" s="115"/>
      <c r="C1455" s="118" t="s">
        <v>115</v>
      </c>
      <c r="D1455" s="119"/>
      <c r="E1455" s="120">
        <f>SUM(E1456:E1457)</f>
        <v>7.4999999999999997E-3</v>
      </c>
      <c r="F1455" s="120"/>
      <c r="G1455" s="120">
        <f t="shared" ref="G1455:M1455" si="242">SUM(G1456:G1457)</f>
        <v>1.125E-2</v>
      </c>
      <c r="H1455" s="120"/>
      <c r="I1455" s="120">
        <f t="shared" si="242"/>
        <v>0.1</v>
      </c>
      <c r="J1455" s="120"/>
      <c r="K1455" s="120">
        <f t="shared" si="237"/>
        <v>0.11875000000000001</v>
      </c>
      <c r="L1455" s="120"/>
      <c r="M1455" s="120">
        <f t="shared" si="242"/>
        <v>0</v>
      </c>
      <c r="N1455" s="102"/>
    </row>
    <row r="1456" spans="1:14" s="95" customFormat="1" ht="12" x14ac:dyDescent="0.2">
      <c r="A1456" s="112"/>
      <c r="B1456" s="115"/>
      <c r="C1456" s="112">
        <v>54205</v>
      </c>
      <c r="D1456" s="113" t="s">
        <v>221</v>
      </c>
      <c r="E1456" s="121">
        <v>0</v>
      </c>
      <c r="F1456" s="121"/>
      <c r="G1456" s="121">
        <v>0</v>
      </c>
      <c r="H1456" s="121"/>
      <c r="I1456" s="121">
        <v>0.1</v>
      </c>
      <c r="J1456" s="121"/>
      <c r="K1456" s="121">
        <f t="shared" si="237"/>
        <v>0.1</v>
      </c>
      <c r="L1456" s="121"/>
      <c r="M1456" s="121">
        <v>0</v>
      </c>
      <c r="N1456" s="102"/>
    </row>
    <row r="1457" spans="1:14" s="95" customFormat="1" ht="24" x14ac:dyDescent="0.2">
      <c r="A1457" s="112"/>
      <c r="B1457" s="115"/>
      <c r="C1457" s="112">
        <v>55004</v>
      </c>
      <c r="D1457" s="113" t="s">
        <v>243</v>
      </c>
      <c r="E1457" s="121">
        <v>7.4999999999999997E-3</v>
      </c>
      <c r="F1457" s="121"/>
      <c r="G1457" s="121">
        <v>1.125E-2</v>
      </c>
      <c r="H1457" s="121"/>
      <c r="I1457" s="121">
        <v>0</v>
      </c>
      <c r="J1457" s="121"/>
      <c r="K1457" s="121">
        <f t="shared" si="237"/>
        <v>1.8749999999999999E-2</v>
      </c>
      <c r="L1457" s="121"/>
      <c r="M1457" s="121">
        <v>0</v>
      </c>
      <c r="N1457" s="102"/>
    </row>
    <row r="1458" spans="1:14" s="95" customFormat="1" ht="12" x14ac:dyDescent="0.2">
      <c r="A1458" s="112"/>
      <c r="B1458" s="115"/>
      <c r="C1458" s="118" t="s">
        <v>129</v>
      </c>
      <c r="D1458" s="119"/>
      <c r="E1458" s="120">
        <f>SUM(E1459)</f>
        <v>5.1282051282051308E-2</v>
      </c>
      <c r="F1458" s="120"/>
      <c r="G1458" s="120">
        <f t="shared" ref="G1458:M1460" si="243">SUM(G1459)</f>
        <v>1.2820512820512827E-2</v>
      </c>
      <c r="H1458" s="120"/>
      <c r="I1458" s="120">
        <f t="shared" si="243"/>
        <v>2.4000000000000011E-2</v>
      </c>
      <c r="J1458" s="120"/>
      <c r="K1458" s="120">
        <f t="shared" si="237"/>
        <v>8.8102564102564146E-2</v>
      </c>
      <c r="L1458" s="120"/>
      <c r="M1458" s="120">
        <f t="shared" si="243"/>
        <v>0</v>
      </c>
      <c r="N1458" s="102"/>
    </row>
    <row r="1459" spans="1:14" s="95" customFormat="1" ht="12" x14ac:dyDescent="0.2">
      <c r="A1459" s="112"/>
      <c r="B1459" s="115"/>
      <c r="C1459" s="112">
        <v>54055</v>
      </c>
      <c r="D1459" s="113" t="s">
        <v>151</v>
      </c>
      <c r="E1459" s="121">
        <v>5.1282051282051308E-2</v>
      </c>
      <c r="F1459" s="121"/>
      <c r="G1459" s="121">
        <v>1.2820512820512827E-2</v>
      </c>
      <c r="H1459" s="121"/>
      <c r="I1459" s="121">
        <v>2.4000000000000011E-2</v>
      </c>
      <c r="J1459" s="121"/>
      <c r="K1459" s="121">
        <f t="shared" si="237"/>
        <v>8.8102564102564146E-2</v>
      </c>
      <c r="L1459" s="121"/>
      <c r="M1459" s="121">
        <v>0</v>
      </c>
      <c r="N1459" s="102"/>
    </row>
    <row r="1460" spans="1:14" s="95" customFormat="1" ht="12" x14ac:dyDescent="0.2">
      <c r="A1460" s="112"/>
      <c r="B1460" s="115"/>
      <c r="C1460" s="118" t="s">
        <v>116</v>
      </c>
      <c r="D1460" s="119"/>
      <c r="E1460" s="120">
        <f>SUM(E1461)</f>
        <v>0.05</v>
      </c>
      <c r="F1460" s="120"/>
      <c r="G1460" s="120">
        <f t="shared" si="243"/>
        <v>0</v>
      </c>
      <c r="H1460" s="120"/>
      <c r="I1460" s="120">
        <f t="shared" si="243"/>
        <v>0</v>
      </c>
      <c r="J1460" s="120"/>
      <c r="K1460" s="120">
        <f t="shared" si="237"/>
        <v>0.05</v>
      </c>
      <c r="L1460" s="120"/>
      <c r="M1460" s="120">
        <f t="shared" si="243"/>
        <v>0</v>
      </c>
      <c r="N1460" s="102"/>
    </row>
    <row r="1461" spans="1:14" s="95" customFormat="1" ht="12" x14ac:dyDescent="0.2">
      <c r="A1461" s="112"/>
      <c r="B1461" s="115"/>
      <c r="C1461" s="112">
        <v>54462</v>
      </c>
      <c r="D1461" s="113" t="s">
        <v>229</v>
      </c>
      <c r="E1461" s="121">
        <v>0.05</v>
      </c>
      <c r="F1461" s="121"/>
      <c r="G1461" s="121">
        <v>0</v>
      </c>
      <c r="H1461" s="121"/>
      <c r="I1461" s="121">
        <v>0</v>
      </c>
      <c r="J1461" s="121"/>
      <c r="K1461" s="121">
        <f t="shared" si="237"/>
        <v>0.05</v>
      </c>
      <c r="L1461" s="121"/>
      <c r="M1461" s="121">
        <v>0</v>
      </c>
      <c r="N1461" s="102"/>
    </row>
    <row r="1462" spans="1:14" s="95" customFormat="1" ht="12" x14ac:dyDescent="0.2">
      <c r="A1462" s="112"/>
      <c r="B1462" s="115"/>
      <c r="C1462" s="118" t="s">
        <v>126</v>
      </c>
      <c r="D1462" s="119"/>
      <c r="E1462" s="120">
        <f>SUM(E1463:E1465)</f>
        <v>0</v>
      </c>
      <c r="F1462" s="120"/>
      <c r="G1462" s="120">
        <f t="shared" ref="G1462:M1462" si="244">SUM(G1463:G1465)</f>
        <v>5.1282051282051308E-2</v>
      </c>
      <c r="H1462" s="120"/>
      <c r="I1462" s="120">
        <f t="shared" si="244"/>
        <v>7.6923076923076955E-2</v>
      </c>
      <c r="J1462" s="120"/>
      <c r="K1462" s="120">
        <f t="shared" si="237"/>
        <v>0.12820512820512825</v>
      </c>
      <c r="L1462" s="120"/>
      <c r="M1462" s="120">
        <f t="shared" si="244"/>
        <v>0</v>
      </c>
      <c r="N1462" s="102"/>
    </row>
    <row r="1463" spans="1:14" s="95" customFormat="1" ht="36" x14ac:dyDescent="0.2">
      <c r="A1463" s="112"/>
      <c r="B1463" s="115"/>
      <c r="C1463" s="112">
        <v>55064</v>
      </c>
      <c r="D1463" s="113" t="s">
        <v>480</v>
      </c>
      <c r="E1463" s="121">
        <v>0</v>
      </c>
      <c r="F1463" s="121"/>
      <c r="G1463" s="121">
        <v>5.1282051282051308E-2</v>
      </c>
      <c r="H1463" s="121"/>
      <c r="I1463" s="121">
        <v>0</v>
      </c>
      <c r="J1463" s="121"/>
      <c r="K1463" s="121">
        <f t="shared" si="237"/>
        <v>5.1282051282051308E-2</v>
      </c>
      <c r="L1463" s="121"/>
      <c r="M1463" s="121">
        <v>0</v>
      </c>
      <c r="N1463" s="102"/>
    </row>
    <row r="1464" spans="1:14" s="95" customFormat="1" ht="36" x14ac:dyDescent="0.2">
      <c r="A1464" s="112"/>
      <c r="B1464" s="115"/>
      <c r="C1464" s="112">
        <v>55064</v>
      </c>
      <c r="D1464" s="113" t="s">
        <v>484</v>
      </c>
      <c r="E1464" s="121">
        <v>0</v>
      </c>
      <c r="F1464" s="121"/>
      <c r="G1464" s="121">
        <v>0</v>
      </c>
      <c r="H1464" s="121"/>
      <c r="I1464" s="121">
        <v>5.1282051282051308E-2</v>
      </c>
      <c r="J1464" s="121"/>
      <c r="K1464" s="121">
        <f t="shared" si="237"/>
        <v>5.1282051282051308E-2</v>
      </c>
      <c r="L1464" s="121"/>
      <c r="M1464" s="121">
        <v>0</v>
      </c>
      <c r="N1464" s="102"/>
    </row>
    <row r="1465" spans="1:14" s="95" customFormat="1" ht="36" x14ac:dyDescent="0.2">
      <c r="A1465" s="112"/>
      <c r="B1465" s="115"/>
      <c r="C1465" s="112">
        <v>55064</v>
      </c>
      <c r="D1465" s="113" t="s">
        <v>482</v>
      </c>
      <c r="E1465" s="121">
        <v>0</v>
      </c>
      <c r="F1465" s="121"/>
      <c r="G1465" s="121">
        <v>0</v>
      </c>
      <c r="H1465" s="121"/>
      <c r="I1465" s="121">
        <v>2.564102564102564E-2</v>
      </c>
      <c r="J1465" s="121"/>
      <c r="K1465" s="121">
        <f t="shared" si="237"/>
        <v>2.564102564102564E-2</v>
      </c>
      <c r="L1465" s="121"/>
      <c r="M1465" s="121">
        <v>0</v>
      </c>
      <c r="N1465" s="102"/>
    </row>
    <row r="1466" spans="1:14" s="95" customFormat="1" ht="13.5" x14ac:dyDescent="0.2">
      <c r="A1466" s="114"/>
      <c r="B1466" s="118" t="s">
        <v>230</v>
      </c>
      <c r="C1466" s="118"/>
      <c r="D1466" s="119"/>
      <c r="E1466" s="120">
        <f>E1467</f>
        <v>1</v>
      </c>
      <c r="F1466" s="120"/>
      <c r="G1466" s="120">
        <f>G1467</f>
        <v>0</v>
      </c>
      <c r="H1466" s="120"/>
      <c r="I1466" s="120">
        <f>I1467</f>
        <v>0</v>
      </c>
      <c r="J1466" s="120"/>
      <c r="K1466" s="120">
        <f>SUM(E1466:I1466)</f>
        <v>1</v>
      </c>
      <c r="L1466" s="120"/>
      <c r="M1466" s="120">
        <f>M1467</f>
        <v>0</v>
      </c>
      <c r="N1466" s="102"/>
    </row>
    <row r="1467" spans="1:14" s="95" customFormat="1" ht="12" x14ac:dyDescent="0.2">
      <c r="A1467" s="114"/>
      <c r="B1467" s="118"/>
      <c r="C1467" s="118" t="s">
        <v>113</v>
      </c>
      <c r="D1467" s="119"/>
      <c r="E1467" s="120">
        <f>SUM(E1468:E1468)</f>
        <v>1</v>
      </c>
      <c r="F1467" s="120"/>
      <c r="G1467" s="120">
        <f>SUM(G1468:G1468)</f>
        <v>0</v>
      </c>
      <c r="H1467" s="120"/>
      <c r="I1467" s="120">
        <f>SUM(I1468:I1468)</f>
        <v>0</v>
      </c>
      <c r="J1467" s="120"/>
      <c r="K1467" s="120">
        <f t="shared" si="237"/>
        <v>1</v>
      </c>
      <c r="L1467" s="120"/>
      <c r="M1467" s="120">
        <f>SUM(M1468:M1468)</f>
        <v>0</v>
      </c>
      <c r="N1467" s="102"/>
    </row>
    <row r="1468" spans="1:14" s="95" customFormat="1" ht="24" x14ac:dyDescent="0.2">
      <c r="A1468" s="112"/>
      <c r="B1468" s="115"/>
      <c r="C1468" s="112">
        <v>53223</v>
      </c>
      <c r="D1468" s="113" t="s">
        <v>409</v>
      </c>
      <c r="E1468" s="121">
        <v>1</v>
      </c>
      <c r="F1468" s="121"/>
      <c r="G1468" s="121">
        <v>0</v>
      </c>
      <c r="H1468" s="121"/>
      <c r="I1468" s="121">
        <v>0</v>
      </c>
      <c r="J1468" s="121"/>
      <c r="K1468" s="121">
        <f t="shared" si="237"/>
        <v>1</v>
      </c>
      <c r="L1468" s="121"/>
      <c r="M1468" s="121">
        <v>0</v>
      </c>
      <c r="N1468" s="102"/>
    </row>
    <row r="1469" spans="1:14" s="95" customFormat="1" ht="12" x14ac:dyDescent="0.2">
      <c r="A1469" s="114"/>
      <c r="B1469" s="118" t="s">
        <v>37</v>
      </c>
      <c r="C1469" s="118"/>
      <c r="D1469" s="119"/>
      <c r="E1469" s="120">
        <f>E1470+E1476+E1479+E1484+E1493+E1498+E1503+E1510+E1514</f>
        <v>5.6987639384210524</v>
      </c>
      <c r="F1469" s="120"/>
      <c r="G1469" s="120">
        <f t="shared" ref="G1469:M1469" si="245">G1470+G1476+G1479+G1484+G1493+G1498+G1503+G1510+G1514</f>
        <v>0.54586505128205132</v>
      </c>
      <c r="H1469" s="120"/>
      <c r="I1469" s="120">
        <f t="shared" si="245"/>
        <v>10.115018994844803</v>
      </c>
      <c r="J1469" s="120"/>
      <c r="K1469" s="120">
        <f t="shared" si="237"/>
        <v>16.359647984547905</v>
      </c>
      <c r="L1469" s="120"/>
      <c r="M1469" s="120">
        <f t="shared" si="245"/>
        <v>5.164579578947369</v>
      </c>
      <c r="N1469" s="102"/>
    </row>
    <row r="1470" spans="1:14" s="95" customFormat="1" ht="12" x14ac:dyDescent="0.2">
      <c r="A1470" s="114"/>
      <c r="B1470" s="118"/>
      <c r="C1470" s="118" t="s">
        <v>137</v>
      </c>
      <c r="D1470" s="119"/>
      <c r="E1470" s="120">
        <f>SUM(E1471:E1475)</f>
        <v>5.0000000000000001E-3</v>
      </c>
      <c r="F1470" s="120"/>
      <c r="G1470" s="120">
        <f>SUM(G1471:G1475)</f>
        <v>0.13333300000000001</v>
      </c>
      <c r="H1470" s="120"/>
      <c r="I1470" s="120">
        <f>SUM(I1471:I1475)</f>
        <v>2.7249999999999996</v>
      </c>
      <c r="J1470" s="120"/>
      <c r="K1470" s="120">
        <f t="shared" si="237"/>
        <v>2.8633329999999995</v>
      </c>
      <c r="L1470" s="120"/>
      <c r="M1470" s="120">
        <f>SUM(M1471:M1475)</f>
        <v>0.3</v>
      </c>
      <c r="N1470" s="102"/>
    </row>
    <row r="1471" spans="1:14" s="95" customFormat="1" ht="24" x14ac:dyDescent="0.2">
      <c r="A1471" s="112"/>
      <c r="B1471" s="115"/>
      <c r="C1471" s="112">
        <v>52239</v>
      </c>
      <c r="D1471" s="113" t="s">
        <v>285</v>
      </c>
      <c r="E1471" s="121">
        <v>5.0000000000000001E-3</v>
      </c>
      <c r="F1471" s="121"/>
      <c r="G1471" s="121">
        <v>0</v>
      </c>
      <c r="H1471" s="121"/>
      <c r="I1471" s="121">
        <v>0</v>
      </c>
      <c r="J1471" s="121"/>
      <c r="K1471" s="121">
        <f t="shared" si="237"/>
        <v>5.0000000000000001E-3</v>
      </c>
      <c r="L1471" s="121"/>
      <c r="M1471" s="121">
        <v>0</v>
      </c>
      <c r="N1471" s="102"/>
    </row>
    <row r="1472" spans="1:14" s="95" customFormat="1" ht="24" x14ac:dyDescent="0.2">
      <c r="A1472" s="112"/>
      <c r="B1472" s="115"/>
      <c r="C1472" s="112">
        <v>53263</v>
      </c>
      <c r="D1472" s="113" t="s">
        <v>247</v>
      </c>
      <c r="E1472" s="121">
        <v>0</v>
      </c>
      <c r="F1472" s="121"/>
      <c r="G1472" s="121">
        <v>0</v>
      </c>
      <c r="H1472" s="121"/>
      <c r="I1472" s="121">
        <v>2.5000000000000001E-2</v>
      </c>
      <c r="J1472" s="121"/>
      <c r="K1472" s="121">
        <f t="shared" si="237"/>
        <v>2.5000000000000001E-2</v>
      </c>
      <c r="L1472" s="121"/>
      <c r="M1472" s="121">
        <v>0</v>
      </c>
      <c r="N1472" s="102"/>
    </row>
    <row r="1473" spans="1:14" s="95" customFormat="1" ht="24" x14ac:dyDescent="0.2">
      <c r="A1473" s="112"/>
      <c r="B1473" s="115"/>
      <c r="C1473" s="112">
        <v>54002</v>
      </c>
      <c r="D1473" s="113" t="s">
        <v>497</v>
      </c>
      <c r="E1473" s="121">
        <v>0</v>
      </c>
      <c r="F1473" s="121"/>
      <c r="G1473" s="121">
        <v>0</v>
      </c>
      <c r="H1473" s="121"/>
      <c r="I1473" s="121">
        <v>2.4</v>
      </c>
      <c r="J1473" s="121"/>
      <c r="K1473" s="121">
        <f t="shared" si="237"/>
        <v>2.4</v>
      </c>
      <c r="L1473" s="121"/>
      <c r="M1473" s="121">
        <v>0</v>
      </c>
      <c r="N1473" s="102"/>
    </row>
    <row r="1474" spans="1:14" s="95" customFormat="1" ht="24" x14ac:dyDescent="0.2">
      <c r="A1474" s="112"/>
      <c r="B1474" s="115"/>
      <c r="C1474" s="112">
        <v>54197</v>
      </c>
      <c r="D1474" s="113" t="s">
        <v>347</v>
      </c>
      <c r="E1474" s="121">
        <v>0</v>
      </c>
      <c r="F1474" s="121"/>
      <c r="G1474" s="121">
        <v>0</v>
      </c>
      <c r="H1474" s="121"/>
      <c r="I1474" s="121">
        <v>0.3</v>
      </c>
      <c r="J1474" s="121"/>
      <c r="K1474" s="121">
        <f t="shared" si="237"/>
        <v>0.3</v>
      </c>
      <c r="L1474" s="121"/>
      <c r="M1474" s="121">
        <v>0.3</v>
      </c>
      <c r="N1474" s="102"/>
    </row>
    <row r="1475" spans="1:14" s="95" customFormat="1" ht="12" x14ac:dyDescent="0.2">
      <c r="A1475" s="112"/>
      <c r="B1475" s="115"/>
      <c r="C1475" s="112">
        <v>55056</v>
      </c>
      <c r="D1475" s="113" t="s">
        <v>462</v>
      </c>
      <c r="E1475" s="121">
        <v>0</v>
      </c>
      <c r="F1475" s="121"/>
      <c r="G1475" s="121">
        <v>0.13333300000000001</v>
      </c>
      <c r="H1475" s="121"/>
      <c r="I1475" s="121">
        <v>0</v>
      </c>
      <c r="J1475" s="121"/>
      <c r="K1475" s="121">
        <f t="shared" si="237"/>
        <v>0.13333300000000001</v>
      </c>
      <c r="L1475" s="121"/>
      <c r="M1475" s="121">
        <v>0</v>
      </c>
      <c r="N1475" s="102"/>
    </row>
    <row r="1476" spans="1:14" s="95" customFormat="1" ht="12" x14ac:dyDescent="0.2">
      <c r="A1476" s="114"/>
      <c r="B1476" s="118"/>
      <c r="C1476" s="118" t="s">
        <v>112</v>
      </c>
      <c r="D1476" s="119"/>
      <c r="E1476" s="120">
        <f>SUM(E1477:E1478)</f>
        <v>0</v>
      </c>
      <c r="F1476" s="120"/>
      <c r="G1476" s="120">
        <f>SUM(G1477:G1478)</f>
        <v>0</v>
      </c>
      <c r="H1476" s="120"/>
      <c r="I1476" s="120">
        <f>SUM(I1477:I1478)</f>
        <v>2.5</v>
      </c>
      <c r="J1476" s="120"/>
      <c r="K1476" s="120">
        <f t="shared" si="237"/>
        <v>2.5</v>
      </c>
      <c r="L1476" s="120"/>
      <c r="M1476" s="120">
        <f>SUM(M1477:M1478)</f>
        <v>2.5</v>
      </c>
      <c r="N1476" s="102"/>
    </row>
    <row r="1477" spans="1:14" s="95" customFormat="1" ht="24" x14ac:dyDescent="0.2">
      <c r="A1477" s="112"/>
      <c r="B1477" s="115"/>
      <c r="C1477" s="112">
        <v>51301</v>
      </c>
      <c r="D1477" s="113" t="s">
        <v>410</v>
      </c>
      <c r="E1477" s="121">
        <v>0</v>
      </c>
      <c r="F1477" s="121"/>
      <c r="G1477" s="121">
        <v>0</v>
      </c>
      <c r="H1477" s="121"/>
      <c r="I1477" s="121">
        <v>0.5</v>
      </c>
      <c r="J1477" s="121"/>
      <c r="K1477" s="121">
        <f t="shared" si="237"/>
        <v>0.5</v>
      </c>
      <c r="L1477" s="121"/>
      <c r="M1477" s="121">
        <v>0.5</v>
      </c>
      <c r="N1477" s="102"/>
    </row>
    <row r="1478" spans="1:14" s="95" customFormat="1" ht="12" x14ac:dyDescent="0.2">
      <c r="A1478" s="112"/>
      <c r="B1478" s="115"/>
      <c r="C1478" s="112">
        <v>54404</v>
      </c>
      <c r="D1478" s="115" t="s">
        <v>231</v>
      </c>
      <c r="E1478" s="121">
        <v>0</v>
      </c>
      <c r="F1478" s="121"/>
      <c r="G1478" s="121">
        <v>0</v>
      </c>
      <c r="H1478" s="121"/>
      <c r="I1478" s="121">
        <v>2</v>
      </c>
      <c r="J1478" s="121"/>
      <c r="K1478" s="121">
        <f t="shared" si="237"/>
        <v>2</v>
      </c>
      <c r="L1478" s="121"/>
      <c r="M1478" s="121">
        <v>2</v>
      </c>
      <c r="N1478" s="102"/>
    </row>
    <row r="1479" spans="1:14" s="95" customFormat="1" ht="12" x14ac:dyDescent="0.2">
      <c r="A1479" s="114"/>
      <c r="B1479" s="118"/>
      <c r="C1479" s="118" t="s">
        <v>113</v>
      </c>
      <c r="D1479" s="119"/>
      <c r="E1479" s="120">
        <f>SUM(E1480:E1483)</f>
        <v>1.33</v>
      </c>
      <c r="F1479" s="120"/>
      <c r="G1479" s="120">
        <f>SUM(G1480:G1483)</f>
        <v>0</v>
      </c>
      <c r="H1479" s="120"/>
      <c r="I1479" s="120">
        <f>SUM(I1480:I1483)</f>
        <v>0.16796433897435897</v>
      </c>
      <c r="J1479" s="120"/>
      <c r="K1479" s="120">
        <f t="shared" si="237"/>
        <v>1.4979643389743591</v>
      </c>
      <c r="L1479" s="120"/>
      <c r="M1479" s="120">
        <f>SUM(M1480:M1483)</f>
        <v>0</v>
      </c>
      <c r="N1479" s="102"/>
    </row>
    <row r="1480" spans="1:14" s="95" customFormat="1" ht="48" x14ac:dyDescent="0.2">
      <c r="A1480" s="112"/>
      <c r="B1480" s="115"/>
      <c r="C1480" s="112">
        <v>52041</v>
      </c>
      <c r="D1480" s="113" t="s">
        <v>477</v>
      </c>
      <c r="E1480" s="121">
        <v>0</v>
      </c>
      <c r="F1480" s="121"/>
      <c r="G1480" s="121">
        <v>0</v>
      </c>
      <c r="H1480" s="121"/>
      <c r="I1480" s="121">
        <v>1.2973389743589729E-3</v>
      </c>
      <c r="J1480" s="121"/>
      <c r="K1480" s="121">
        <f t="shared" si="237"/>
        <v>1.2973389743589729E-3</v>
      </c>
      <c r="L1480" s="121"/>
      <c r="M1480" s="121">
        <v>0</v>
      </c>
      <c r="N1480" s="102"/>
    </row>
    <row r="1481" spans="1:14" s="95" customFormat="1" ht="24" x14ac:dyDescent="0.2">
      <c r="A1481" s="112"/>
      <c r="B1481" s="115"/>
      <c r="C1481" s="112">
        <v>55024</v>
      </c>
      <c r="D1481" s="113" t="s">
        <v>403</v>
      </c>
      <c r="E1481" s="121">
        <v>7.3332999999999995E-2</v>
      </c>
      <c r="F1481" s="121"/>
      <c r="G1481" s="121">
        <v>0</v>
      </c>
      <c r="H1481" s="121"/>
      <c r="I1481" s="121">
        <v>0</v>
      </c>
      <c r="J1481" s="121"/>
      <c r="K1481" s="121">
        <f t="shared" si="237"/>
        <v>7.3332999999999995E-2</v>
      </c>
      <c r="L1481" s="121"/>
      <c r="M1481" s="121">
        <v>0</v>
      </c>
      <c r="N1481" s="102"/>
    </row>
    <row r="1482" spans="1:14" s="95" customFormat="1" ht="12" x14ac:dyDescent="0.2">
      <c r="A1482" s="112"/>
      <c r="B1482" s="115"/>
      <c r="C1482" s="112">
        <v>55124</v>
      </c>
      <c r="D1482" s="113" t="s">
        <v>177</v>
      </c>
      <c r="E1482" s="121">
        <v>0.75666699999999998</v>
      </c>
      <c r="F1482" s="121"/>
      <c r="G1482" s="121">
        <v>0</v>
      </c>
      <c r="H1482" s="121"/>
      <c r="I1482" s="121">
        <v>0.16666700000000001</v>
      </c>
      <c r="J1482" s="121"/>
      <c r="K1482" s="121">
        <f t="shared" si="237"/>
        <v>0.92333399999999999</v>
      </c>
      <c r="L1482" s="121"/>
      <c r="M1482" s="121">
        <v>0</v>
      </c>
      <c r="N1482" s="102"/>
    </row>
    <row r="1483" spans="1:14" s="95" customFormat="1" ht="24" customHeight="1" x14ac:dyDescent="0.2">
      <c r="A1483" s="112"/>
      <c r="B1483" s="115"/>
      <c r="C1483" s="112">
        <v>55140</v>
      </c>
      <c r="D1483" s="113" t="s">
        <v>411</v>
      </c>
      <c r="E1483" s="121">
        <v>0.5</v>
      </c>
      <c r="F1483" s="121"/>
      <c r="G1483" s="121">
        <v>0</v>
      </c>
      <c r="H1483" s="121"/>
      <c r="I1483" s="121">
        <v>0</v>
      </c>
      <c r="J1483" s="121"/>
      <c r="K1483" s="121">
        <f t="shared" si="237"/>
        <v>0.5</v>
      </c>
      <c r="L1483" s="121"/>
      <c r="M1483" s="121">
        <v>0</v>
      </c>
      <c r="N1483" s="102"/>
    </row>
    <row r="1484" spans="1:14" s="95" customFormat="1" ht="12" x14ac:dyDescent="0.2">
      <c r="A1484" s="112"/>
      <c r="B1484" s="115"/>
      <c r="C1484" s="118" t="s">
        <v>114</v>
      </c>
      <c r="D1484" s="119"/>
      <c r="E1484" s="120">
        <f>SUM(E1485:E1492)</f>
        <v>1.3158953684210528</v>
      </c>
      <c r="F1484" s="120"/>
      <c r="G1484" s="120">
        <f>SUM(G1485:G1492)</f>
        <v>0.2</v>
      </c>
      <c r="H1484" s="120"/>
      <c r="I1484" s="120">
        <f>SUM(I1485:I1492)</f>
        <v>2.8250000000000002</v>
      </c>
      <c r="J1484" s="120"/>
      <c r="K1484" s="120">
        <f t="shared" si="237"/>
        <v>4.3408953684210534</v>
      </c>
      <c r="L1484" s="120"/>
      <c r="M1484" s="120">
        <f>SUM(M1485:M1492)</f>
        <v>6.1948000000000003E-2</v>
      </c>
      <c r="N1484" s="102"/>
    </row>
    <row r="1485" spans="1:14" s="95" customFormat="1" ht="36" x14ac:dyDescent="0.2">
      <c r="A1485" s="112"/>
      <c r="B1485" s="115"/>
      <c r="C1485" s="112">
        <v>44934</v>
      </c>
      <c r="D1485" s="113" t="s">
        <v>485</v>
      </c>
      <c r="E1485" s="121">
        <v>0.05</v>
      </c>
      <c r="F1485" s="121"/>
      <c r="G1485" s="121">
        <v>0</v>
      </c>
      <c r="H1485" s="121"/>
      <c r="I1485" s="121">
        <v>0</v>
      </c>
      <c r="J1485" s="121"/>
      <c r="K1485" s="121">
        <f t="shared" si="237"/>
        <v>0.05</v>
      </c>
      <c r="L1485" s="121"/>
      <c r="M1485" s="121">
        <v>0</v>
      </c>
      <c r="N1485" s="102"/>
    </row>
    <row r="1486" spans="1:14" s="95" customFormat="1" ht="24" x14ac:dyDescent="0.2">
      <c r="A1486" s="112"/>
      <c r="B1486" s="115"/>
      <c r="C1486" s="112">
        <v>46920</v>
      </c>
      <c r="D1486" s="113" t="s">
        <v>249</v>
      </c>
      <c r="E1486" s="121">
        <v>6.1948000000000003E-2</v>
      </c>
      <c r="F1486" s="121"/>
      <c r="G1486" s="121">
        <v>0</v>
      </c>
      <c r="H1486" s="121"/>
      <c r="I1486" s="121">
        <v>0</v>
      </c>
      <c r="J1486" s="121"/>
      <c r="K1486" s="121">
        <f t="shared" si="237"/>
        <v>6.1948000000000003E-2</v>
      </c>
      <c r="L1486" s="121"/>
      <c r="M1486" s="121">
        <v>6.1948000000000003E-2</v>
      </c>
      <c r="N1486" s="102"/>
    </row>
    <row r="1487" spans="1:14" s="95" customFormat="1" ht="12" x14ac:dyDescent="0.2">
      <c r="A1487" s="112"/>
      <c r="B1487" s="115"/>
      <c r="C1487" s="112">
        <v>49386</v>
      </c>
      <c r="D1487" s="113" t="s">
        <v>232</v>
      </c>
      <c r="E1487" s="121">
        <v>0</v>
      </c>
      <c r="F1487" s="121"/>
      <c r="G1487" s="121">
        <v>0.2</v>
      </c>
      <c r="H1487" s="121"/>
      <c r="I1487" s="121">
        <v>0.9</v>
      </c>
      <c r="J1487" s="121"/>
      <c r="K1487" s="121">
        <f t="shared" si="237"/>
        <v>1.1000000000000001</v>
      </c>
      <c r="L1487" s="121"/>
      <c r="M1487" s="121">
        <v>0</v>
      </c>
      <c r="N1487" s="102"/>
    </row>
    <row r="1488" spans="1:14" s="95" customFormat="1" ht="12" x14ac:dyDescent="0.2">
      <c r="A1488" s="112"/>
      <c r="B1488" s="115"/>
      <c r="C1488" s="112">
        <v>50325</v>
      </c>
      <c r="D1488" s="113" t="s">
        <v>233</v>
      </c>
      <c r="E1488" s="121">
        <v>0.1</v>
      </c>
      <c r="F1488" s="121"/>
      <c r="G1488" s="121">
        <v>0</v>
      </c>
      <c r="H1488" s="121"/>
      <c r="I1488" s="121">
        <v>0</v>
      </c>
      <c r="J1488" s="121"/>
      <c r="K1488" s="121">
        <f t="shared" si="237"/>
        <v>0.1</v>
      </c>
      <c r="L1488" s="121"/>
      <c r="M1488" s="121">
        <v>0</v>
      </c>
      <c r="N1488" s="102"/>
    </row>
    <row r="1489" spans="1:14" s="95" customFormat="1" ht="24" x14ac:dyDescent="0.2">
      <c r="A1489" s="112"/>
      <c r="B1489" s="115"/>
      <c r="C1489" s="112">
        <v>51163</v>
      </c>
      <c r="D1489" s="113" t="s">
        <v>412</v>
      </c>
      <c r="E1489" s="121">
        <v>0</v>
      </c>
      <c r="F1489" s="121"/>
      <c r="G1489" s="121">
        <v>0</v>
      </c>
      <c r="H1489" s="121"/>
      <c r="I1489" s="121">
        <v>0.17499999999999999</v>
      </c>
      <c r="J1489" s="121"/>
      <c r="K1489" s="121">
        <f t="shared" si="237"/>
        <v>0.17499999999999999</v>
      </c>
      <c r="L1489" s="121"/>
      <c r="M1489" s="121">
        <v>0</v>
      </c>
      <c r="N1489" s="102"/>
    </row>
    <row r="1490" spans="1:14" s="95" customFormat="1" ht="24" x14ac:dyDescent="0.2">
      <c r="A1490" s="112"/>
      <c r="B1490" s="115"/>
      <c r="C1490" s="112">
        <v>53071</v>
      </c>
      <c r="D1490" s="113" t="s">
        <v>394</v>
      </c>
      <c r="E1490" s="121">
        <v>1.1000000000000001</v>
      </c>
      <c r="F1490" s="121"/>
      <c r="G1490" s="121">
        <v>0</v>
      </c>
      <c r="H1490" s="121"/>
      <c r="I1490" s="121">
        <v>0</v>
      </c>
      <c r="J1490" s="121"/>
      <c r="K1490" s="121">
        <f t="shared" si="237"/>
        <v>1.1000000000000001</v>
      </c>
      <c r="L1490" s="121"/>
      <c r="M1490" s="121">
        <v>0</v>
      </c>
      <c r="N1490" s="102"/>
    </row>
    <row r="1491" spans="1:14" s="95" customFormat="1" ht="12" x14ac:dyDescent="0.2">
      <c r="A1491" s="112"/>
      <c r="B1491" s="115"/>
      <c r="C1491" s="112">
        <v>53338</v>
      </c>
      <c r="D1491" s="113" t="s">
        <v>234</v>
      </c>
      <c r="E1491" s="121">
        <v>0</v>
      </c>
      <c r="F1491" s="121"/>
      <c r="G1491" s="121">
        <v>0</v>
      </c>
      <c r="H1491" s="121"/>
      <c r="I1491" s="121">
        <v>1.75</v>
      </c>
      <c r="J1491" s="121"/>
      <c r="K1491" s="121">
        <f t="shared" si="237"/>
        <v>1.75</v>
      </c>
      <c r="L1491" s="121"/>
      <c r="M1491" s="121">
        <v>0</v>
      </c>
      <c r="N1491" s="102"/>
    </row>
    <row r="1492" spans="1:14" s="95" customFormat="1" ht="36" x14ac:dyDescent="0.2">
      <c r="A1492" s="112"/>
      <c r="B1492" s="115"/>
      <c r="C1492" s="112">
        <v>54391</v>
      </c>
      <c r="D1492" s="113" t="s">
        <v>478</v>
      </c>
      <c r="E1492" s="121">
        <v>3.9473684210526317E-3</v>
      </c>
      <c r="F1492" s="121"/>
      <c r="G1492" s="121">
        <v>0</v>
      </c>
      <c r="H1492" s="121"/>
      <c r="I1492" s="121">
        <v>0</v>
      </c>
      <c r="J1492" s="121"/>
      <c r="K1492" s="121">
        <f t="shared" si="237"/>
        <v>3.9473684210526317E-3</v>
      </c>
      <c r="L1492" s="121"/>
      <c r="M1492" s="121">
        <v>0</v>
      </c>
      <c r="N1492" s="102"/>
    </row>
    <row r="1493" spans="1:14" s="95" customFormat="1" ht="12" x14ac:dyDescent="0.2">
      <c r="A1493" s="112"/>
      <c r="B1493" s="115"/>
      <c r="C1493" s="118" t="s">
        <v>127</v>
      </c>
      <c r="D1493" s="119"/>
      <c r="E1493" s="120">
        <f>SUM(E1494:E1497)</f>
        <v>1.9</v>
      </c>
      <c r="F1493" s="120"/>
      <c r="G1493" s="120">
        <f t="shared" ref="G1493:M1493" si="246">SUM(G1494:G1497)</f>
        <v>0</v>
      </c>
      <c r="H1493" s="120"/>
      <c r="I1493" s="120">
        <f t="shared" si="246"/>
        <v>0.82763157894736838</v>
      </c>
      <c r="J1493" s="120"/>
      <c r="K1493" s="120">
        <f>SUM(E1493:I1493)</f>
        <v>2.7276315789473684</v>
      </c>
      <c r="L1493" s="120"/>
      <c r="M1493" s="120">
        <f t="shared" si="246"/>
        <v>1.8276315789473685</v>
      </c>
      <c r="N1493" s="102"/>
    </row>
    <row r="1494" spans="1:14" s="95" customFormat="1" ht="24" x14ac:dyDescent="0.2">
      <c r="A1494" s="112"/>
      <c r="B1494" s="115"/>
      <c r="C1494" s="112">
        <v>52335</v>
      </c>
      <c r="D1494" s="113" t="s">
        <v>396</v>
      </c>
      <c r="E1494" s="121">
        <v>0.9</v>
      </c>
      <c r="F1494" s="121"/>
      <c r="G1494" s="121">
        <v>0</v>
      </c>
      <c r="H1494" s="121"/>
      <c r="I1494" s="121">
        <v>0</v>
      </c>
      <c r="J1494" s="121"/>
      <c r="K1494" s="121">
        <f t="shared" ref="K1494:K1497" si="247">SUM(E1494:I1494)</f>
        <v>0.9</v>
      </c>
      <c r="L1494" s="121"/>
      <c r="M1494" s="121">
        <v>0</v>
      </c>
      <c r="N1494" s="102"/>
    </row>
    <row r="1495" spans="1:14" s="95" customFormat="1" ht="36" x14ac:dyDescent="0.2">
      <c r="A1495" s="112"/>
      <c r="B1495" s="115"/>
      <c r="C1495" s="112">
        <v>54079</v>
      </c>
      <c r="D1495" s="113" t="s">
        <v>252</v>
      </c>
      <c r="E1495" s="121">
        <v>0</v>
      </c>
      <c r="F1495" s="121"/>
      <c r="G1495" s="121">
        <v>0</v>
      </c>
      <c r="H1495" s="121"/>
      <c r="I1495" s="121">
        <v>5.2631578947368446E-2</v>
      </c>
      <c r="J1495" s="121"/>
      <c r="K1495" s="121">
        <f t="shared" si="247"/>
        <v>5.2631578947368446E-2</v>
      </c>
      <c r="L1495" s="121"/>
      <c r="M1495" s="121">
        <v>5.2631578947368446E-2</v>
      </c>
      <c r="N1495" s="102"/>
    </row>
    <row r="1496" spans="1:14" s="95" customFormat="1" ht="24" x14ac:dyDescent="0.2">
      <c r="A1496" s="112"/>
      <c r="B1496" s="115"/>
      <c r="C1496" s="112">
        <v>54368</v>
      </c>
      <c r="D1496" s="113" t="s">
        <v>325</v>
      </c>
      <c r="E1496" s="121">
        <v>0</v>
      </c>
      <c r="F1496" s="121"/>
      <c r="G1496" s="121">
        <v>0</v>
      </c>
      <c r="H1496" s="121"/>
      <c r="I1496" s="121">
        <v>0.77499999999999991</v>
      </c>
      <c r="J1496" s="121"/>
      <c r="K1496" s="121">
        <f t="shared" si="247"/>
        <v>0.77499999999999991</v>
      </c>
      <c r="L1496" s="121"/>
      <c r="M1496" s="121">
        <v>0.77499999999999991</v>
      </c>
      <c r="N1496" s="102"/>
    </row>
    <row r="1497" spans="1:14" s="95" customFormat="1" ht="24" x14ac:dyDescent="0.2">
      <c r="A1497" s="112"/>
      <c r="B1497" s="115"/>
      <c r="C1497" s="112">
        <v>55215</v>
      </c>
      <c r="D1497" s="113" t="s">
        <v>476</v>
      </c>
      <c r="E1497" s="121">
        <v>1</v>
      </c>
      <c r="F1497" s="121"/>
      <c r="G1497" s="121">
        <v>0</v>
      </c>
      <c r="H1497" s="121"/>
      <c r="I1497" s="121">
        <v>0</v>
      </c>
      <c r="J1497" s="121"/>
      <c r="K1497" s="121">
        <f t="shared" si="247"/>
        <v>1</v>
      </c>
      <c r="L1497" s="121"/>
      <c r="M1497" s="121">
        <v>1</v>
      </c>
      <c r="N1497" s="102"/>
    </row>
    <row r="1498" spans="1:14" s="95" customFormat="1" ht="12" x14ac:dyDescent="0.2">
      <c r="A1498" s="112"/>
      <c r="B1498" s="115"/>
      <c r="C1498" s="118" t="s">
        <v>115</v>
      </c>
      <c r="D1498" s="119"/>
      <c r="E1498" s="120">
        <f>SUM(E1499:E1502)</f>
        <v>0.23250000000000001</v>
      </c>
      <c r="F1498" s="120"/>
      <c r="G1498" s="120">
        <f t="shared" ref="G1498:M1498" si="248">SUM(G1499:G1502)</f>
        <v>1.125E-2</v>
      </c>
      <c r="H1498" s="120"/>
      <c r="I1498" s="120">
        <f t="shared" si="248"/>
        <v>0.35</v>
      </c>
      <c r="J1498" s="120"/>
      <c r="K1498" s="120">
        <f>SUM(E1498:I1498)</f>
        <v>0.59375</v>
      </c>
      <c r="L1498" s="120"/>
      <c r="M1498" s="120">
        <f t="shared" si="248"/>
        <v>0.25</v>
      </c>
      <c r="N1498" s="102"/>
    </row>
    <row r="1499" spans="1:14" s="95" customFormat="1" ht="12" x14ac:dyDescent="0.2">
      <c r="A1499" s="112"/>
      <c r="B1499" s="115"/>
      <c r="C1499" s="112">
        <v>54205</v>
      </c>
      <c r="D1499" s="113" t="s">
        <v>221</v>
      </c>
      <c r="E1499" s="121">
        <v>0</v>
      </c>
      <c r="F1499" s="121"/>
      <c r="G1499" s="121">
        <v>0</v>
      </c>
      <c r="H1499" s="121"/>
      <c r="I1499" s="121">
        <v>0.1</v>
      </c>
      <c r="J1499" s="121"/>
      <c r="K1499" s="121">
        <f t="shared" ref="K1499:K1509" si="249">SUM(E1499:I1499)</f>
        <v>0.1</v>
      </c>
      <c r="L1499" s="121"/>
      <c r="M1499" s="121">
        <v>0</v>
      </c>
      <c r="N1499" s="102"/>
    </row>
    <row r="1500" spans="1:14" s="95" customFormat="1" ht="24" x14ac:dyDescent="0.2">
      <c r="A1500" s="112"/>
      <c r="B1500" s="115"/>
      <c r="C1500" s="112">
        <v>54403</v>
      </c>
      <c r="D1500" s="113" t="s">
        <v>404</v>
      </c>
      <c r="E1500" s="121">
        <v>0</v>
      </c>
      <c r="F1500" s="121"/>
      <c r="G1500" s="121">
        <v>0</v>
      </c>
      <c r="H1500" s="121"/>
      <c r="I1500" s="121">
        <v>0.25</v>
      </c>
      <c r="J1500" s="121"/>
      <c r="K1500" s="121">
        <f>SUM(E1500:I1500)</f>
        <v>0.25</v>
      </c>
      <c r="L1500" s="121"/>
      <c r="M1500" s="121">
        <v>0.25</v>
      </c>
      <c r="N1500" s="102"/>
    </row>
    <row r="1501" spans="1:14" s="95" customFormat="1" ht="24" x14ac:dyDescent="0.2">
      <c r="A1501" s="112"/>
      <c r="B1501" s="115"/>
      <c r="C1501" s="112">
        <v>55004</v>
      </c>
      <c r="D1501" s="113" t="s">
        <v>243</v>
      </c>
      <c r="E1501" s="121">
        <v>7.4999999999999997E-3</v>
      </c>
      <c r="F1501" s="121"/>
      <c r="G1501" s="121">
        <v>1.125E-2</v>
      </c>
      <c r="H1501" s="121"/>
      <c r="I1501" s="121">
        <v>0</v>
      </c>
      <c r="J1501" s="121"/>
      <c r="K1501" s="121">
        <f t="shared" si="249"/>
        <v>1.8749999999999999E-2</v>
      </c>
      <c r="L1501" s="121"/>
      <c r="M1501" s="121">
        <v>0</v>
      </c>
      <c r="N1501" s="102"/>
    </row>
    <row r="1502" spans="1:14" s="95" customFormat="1" ht="12" x14ac:dyDescent="0.2">
      <c r="A1502" s="112"/>
      <c r="B1502" s="115"/>
      <c r="C1502" s="112">
        <v>55313</v>
      </c>
      <c r="D1502" s="113" t="s">
        <v>235</v>
      </c>
      <c r="E1502" s="121">
        <v>0.22500000000000001</v>
      </c>
      <c r="F1502" s="121"/>
      <c r="G1502" s="121">
        <v>0</v>
      </c>
      <c r="H1502" s="121"/>
      <c r="I1502" s="121">
        <v>0</v>
      </c>
      <c r="J1502" s="121"/>
      <c r="K1502" s="121">
        <f t="shared" si="249"/>
        <v>0.22500000000000001</v>
      </c>
      <c r="L1502" s="121"/>
      <c r="M1502" s="121">
        <v>0</v>
      </c>
      <c r="N1502" s="102"/>
    </row>
    <row r="1503" spans="1:14" s="95" customFormat="1" ht="12" x14ac:dyDescent="0.2">
      <c r="A1503" s="112"/>
      <c r="B1503" s="115"/>
      <c r="C1503" s="118" t="s">
        <v>116</v>
      </c>
      <c r="D1503" s="119"/>
      <c r="E1503" s="120">
        <f>SUM(E1504:E1509)</f>
        <v>0.72036856999999999</v>
      </c>
      <c r="F1503" s="120"/>
      <c r="G1503" s="120">
        <f>SUM(G1504:G1509)</f>
        <v>0.15</v>
      </c>
      <c r="H1503" s="120"/>
      <c r="I1503" s="120">
        <f>SUM(I1504:I1509)</f>
        <v>0</v>
      </c>
      <c r="J1503" s="120"/>
      <c r="K1503" s="120">
        <f t="shared" si="249"/>
        <v>0.87036857000000001</v>
      </c>
      <c r="L1503" s="120"/>
      <c r="M1503" s="120">
        <f>SUM(M1504:M1509)</f>
        <v>0.2</v>
      </c>
      <c r="N1503" s="102"/>
    </row>
    <row r="1504" spans="1:14" s="95" customFormat="1" ht="24" x14ac:dyDescent="0.2">
      <c r="A1504" s="112"/>
      <c r="B1504" s="115"/>
      <c r="C1504" s="112">
        <v>49396</v>
      </c>
      <c r="D1504" s="113" t="s">
        <v>399</v>
      </c>
      <c r="E1504" s="121">
        <v>0.125</v>
      </c>
      <c r="F1504" s="121"/>
      <c r="G1504" s="121">
        <v>0</v>
      </c>
      <c r="H1504" s="121"/>
      <c r="I1504" s="121">
        <v>0</v>
      </c>
      <c r="J1504" s="121"/>
      <c r="K1504" s="121">
        <f t="shared" si="249"/>
        <v>0.125</v>
      </c>
      <c r="L1504" s="121"/>
      <c r="M1504" s="121">
        <v>0</v>
      </c>
      <c r="N1504" s="102"/>
    </row>
    <row r="1505" spans="1:14" s="95" customFormat="1" ht="24" x14ac:dyDescent="0.2">
      <c r="A1505" s="112"/>
      <c r="B1505" s="115"/>
      <c r="C1505" s="112">
        <v>51310</v>
      </c>
      <c r="D1505" s="113" t="s">
        <v>400</v>
      </c>
      <c r="E1505" s="121">
        <v>0.05</v>
      </c>
      <c r="F1505" s="121"/>
      <c r="G1505" s="121">
        <v>0</v>
      </c>
      <c r="H1505" s="121"/>
      <c r="I1505" s="121">
        <v>0</v>
      </c>
      <c r="J1505" s="121"/>
      <c r="K1505" s="121">
        <f t="shared" si="249"/>
        <v>0.05</v>
      </c>
      <c r="L1505" s="121"/>
      <c r="M1505" s="121">
        <v>0</v>
      </c>
      <c r="N1505" s="102"/>
    </row>
    <row r="1506" spans="1:14" s="95" customFormat="1" ht="48" customHeight="1" x14ac:dyDescent="0.2">
      <c r="A1506" s="112"/>
      <c r="B1506" s="115"/>
      <c r="C1506" s="112">
        <v>52004</v>
      </c>
      <c r="D1506" s="113" t="s">
        <v>501</v>
      </c>
      <c r="E1506" s="121">
        <v>0.12</v>
      </c>
      <c r="F1506" s="121"/>
      <c r="G1506" s="121">
        <v>0</v>
      </c>
      <c r="H1506" s="121"/>
      <c r="I1506" s="121">
        <v>0</v>
      </c>
      <c r="J1506" s="121"/>
      <c r="K1506" s="121">
        <f t="shared" si="249"/>
        <v>0.12</v>
      </c>
      <c r="L1506" s="121"/>
      <c r="M1506" s="121">
        <v>0</v>
      </c>
      <c r="N1506" s="102"/>
    </row>
    <row r="1507" spans="1:14" s="95" customFormat="1" ht="24" customHeight="1" x14ac:dyDescent="0.2">
      <c r="A1507" s="112"/>
      <c r="B1507" s="115"/>
      <c r="C1507" s="112">
        <v>54219</v>
      </c>
      <c r="D1507" s="113" t="s">
        <v>413</v>
      </c>
      <c r="E1507" s="121">
        <v>0.2</v>
      </c>
      <c r="F1507" s="121"/>
      <c r="G1507" s="121">
        <v>0</v>
      </c>
      <c r="H1507" s="121"/>
      <c r="I1507" s="121">
        <v>0</v>
      </c>
      <c r="J1507" s="121"/>
      <c r="K1507" s="121">
        <f t="shared" si="249"/>
        <v>0.2</v>
      </c>
      <c r="L1507" s="121"/>
      <c r="M1507" s="121">
        <v>0.2</v>
      </c>
      <c r="N1507" s="102"/>
    </row>
    <row r="1508" spans="1:14" s="95" customFormat="1" ht="24" x14ac:dyDescent="0.2">
      <c r="A1508" s="112"/>
      <c r="B1508" s="115"/>
      <c r="C1508" s="112">
        <v>54414</v>
      </c>
      <c r="D1508" s="113" t="s">
        <v>508</v>
      </c>
      <c r="E1508" s="121">
        <v>3.6856999999999998E-4</v>
      </c>
      <c r="F1508" s="121"/>
      <c r="G1508" s="121">
        <v>0.15</v>
      </c>
      <c r="H1508" s="121"/>
      <c r="I1508" s="121">
        <v>0</v>
      </c>
      <c r="J1508" s="121"/>
      <c r="K1508" s="121">
        <f t="shared" si="249"/>
        <v>0.15036857000000001</v>
      </c>
      <c r="L1508" s="121"/>
      <c r="M1508" s="121">
        <v>0</v>
      </c>
      <c r="N1508" s="102"/>
    </row>
    <row r="1509" spans="1:14" s="95" customFormat="1" ht="24" x14ac:dyDescent="0.2">
      <c r="A1509" s="112"/>
      <c r="B1509" s="115"/>
      <c r="C1509" s="112">
        <v>55293</v>
      </c>
      <c r="D1509" s="113" t="s">
        <v>414</v>
      </c>
      <c r="E1509" s="121">
        <v>0.22500000000000001</v>
      </c>
      <c r="F1509" s="121"/>
      <c r="G1509" s="121">
        <v>0</v>
      </c>
      <c r="H1509" s="121"/>
      <c r="I1509" s="121">
        <v>0</v>
      </c>
      <c r="J1509" s="121"/>
      <c r="K1509" s="121">
        <f t="shared" si="249"/>
        <v>0.22500000000000001</v>
      </c>
      <c r="L1509" s="121"/>
      <c r="M1509" s="121">
        <v>0</v>
      </c>
      <c r="N1509" s="102"/>
    </row>
    <row r="1510" spans="1:14" s="95" customFormat="1" ht="12" x14ac:dyDescent="0.2">
      <c r="A1510" s="112"/>
      <c r="B1510" s="115"/>
      <c r="C1510" s="118" t="s">
        <v>125</v>
      </c>
      <c r="D1510" s="119"/>
      <c r="E1510" s="120">
        <f>SUM(E1511:E1513)</f>
        <v>2.5000000000000001E-2</v>
      </c>
      <c r="F1510" s="120"/>
      <c r="G1510" s="120">
        <f t="shared" ref="G1510:I1510" si="250">SUM(G1511:G1513)</f>
        <v>0</v>
      </c>
      <c r="H1510" s="120"/>
      <c r="I1510" s="120">
        <f t="shared" si="250"/>
        <v>0.41750000000000004</v>
      </c>
      <c r="J1510" s="120"/>
      <c r="K1510" s="120">
        <f>SUM(E1510:I1510)</f>
        <v>0.44250000000000006</v>
      </c>
      <c r="L1510" s="120"/>
      <c r="M1510" s="120">
        <f>SUM(M1511:M1513)</f>
        <v>2.5000000000000001E-2</v>
      </c>
      <c r="N1510" s="102"/>
    </row>
    <row r="1511" spans="1:14" s="95" customFormat="1" ht="24" x14ac:dyDescent="0.2">
      <c r="A1511" s="112"/>
      <c r="B1511" s="115"/>
      <c r="C1511" s="112">
        <v>53246</v>
      </c>
      <c r="D1511" s="113" t="s">
        <v>406</v>
      </c>
      <c r="E1511" s="121">
        <v>0</v>
      </c>
      <c r="F1511" s="121"/>
      <c r="G1511" s="121">
        <v>0</v>
      </c>
      <c r="H1511" s="121"/>
      <c r="I1511" s="121">
        <v>1.7500000000000002E-2</v>
      </c>
      <c r="J1511" s="121"/>
      <c r="K1511" s="121">
        <f t="shared" ref="K1511:K1513" si="251">SUM(E1511:I1511)</f>
        <v>1.7500000000000002E-2</v>
      </c>
      <c r="L1511" s="121"/>
      <c r="M1511" s="121">
        <v>0</v>
      </c>
      <c r="N1511" s="102"/>
    </row>
    <row r="1512" spans="1:14" s="95" customFormat="1" ht="24" x14ac:dyDescent="0.2">
      <c r="A1512" s="112"/>
      <c r="B1512" s="115"/>
      <c r="C1512" s="112">
        <v>54114</v>
      </c>
      <c r="D1512" s="113" t="s">
        <v>291</v>
      </c>
      <c r="E1512" s="121">
        <v>0</v>
      </c>
      <c r="F1512" s="121"/>
      <c r="G1512" s="121">
        <v>0</v>
      </c>
      <c r="H1512" s="121"/>
      <c r="I1512" s="121">
        <v>0.4</v>
      </c>
      <c r="J1512" s="121"/>
      <c r="K1512" s="121">
        <f t="shared" si="251"/>
        <v>0.4</v>
      </c>
      <c r="L1512" s="121"/>
      <c r="M1512" s="121">
        <v>0</v>
      </c>
      <c r="N1512" s="102"/>
    </row>
    <row r="1513" spans="1:14" s="95" customFormat="1" ht="24" x14ac:dyDescent="0.2">
      <c r="A1513" s="112"/>
      <c r="B1513" s="115"/>
      <c r="C1513" s="112">
        <v>55319</v>
      </c>
      <c r="D1513" s="113" t="s">
        <v>401</v>
      </c>
      <c r="E1513" s="121">
        <v>2.5000000000000001E-2</v>
      </c>
      <c r="F1513" s="121"/>
      <c r="G1513" s="121">
        <v>0</v>
      </c>
      <c r="H1513" s="121"/>
      <c r="I1513" s="121">
        <v>0</v>
      </c>
      <c r="J1513" s="121"/>
      <c r="K1513" s="121">
        <f t="shared" si="251"/>
        <v>2.5000000000000001E-2</v>
      </c>
      <c r="L1513" s="121"/>
      <c r="M1513" s="121">
        <v>2.5000000000000001E-2</v>
      </c>
      <c r="N1513" s="102"/>
    </row>
    <row r="1514" spans="1:14" s="95" customFormat="1" ht="12" x14ac:dyDescent="0.2">
      <c r="A1514" s="112"/>
      <c r="B1514" s="115"/>
      <c r="C1514" s="118" t="s">
        <v>126</v>
      </c>
      <c r="D1514" s="119"/>
      <c r="E1514" s="120">
        <f>SUM(E1515:E1519)</f>
        <v>0.17</v>
      </c>
      <c r="F1514" s="120"/>
      <c r="G1514" s="120">
        <f t="shared" ref="G1514:I1514" si="252">SUM(G1515:G1519)</f>
        <v>5.1282051282051308E-2</v>
      </c>
      <c r="H1514" s="120"/>
      <c r="I1514" s="120">
        <f t="shared" si="252"/>
        <v>0.30192307692307696</v>
      </c>
      <c r="J1514" s="120"/>
      <c r="K1514" s="120">
        <f>SUM(E1514:I1514)</f>
        <v>0.52320512820512821</v>
      </c>
      <c r="L1514" s="120"/>
      <c r="M1514" s="120">
        <f>SUM(M1515:M1519)</f>
        <v>0</v>
      </c>
      <c r="N1514" s="102"/>
    </row>
    <row r="1515" spans="1:14" s="95" customFormat="1" ht="12" x14ac:dyDescent="0.2">
      <c r="A1515" s="112"/>
      <c r="B1515" s="115"/>
      <c r="C1515" s="112">
        <v>53190</v>
      </c>
      <c r="D1515" s="113" t="s">
        <v>224</v>
      </c>
      <c r="E1515" s="121">
        <v>0.17</v>
      </c>
      <c r="F1515" s="121"/>
      <c r="G1515" s="121">
        <v>0</v>
      </c>
      <c r="H1515" s="121"/>
      <c r="I1515" s="121">
        <v>0</v>
      </c>
      <c r="J1515" s="121"/>
      <c r="K1515" s="121">
        <f t="shared" ref="K1515:K1519" si="253">SUM(E1515:I1515)</f>
        <v>0.17</v>
      </c>
      <c r="L1515" s="121"/>
      <c r="M1515" s="121">
        <v>0</v>
      </c>
      <c r="N1515" s="102"/>
    </row>
    <row r="1516" spans="1:14" s="95" customFormat="1" ht="36" x14ac:dyDescent="0.2">
      <c r="A1516" s="112"/>
      <c r="B1516" s="115"/>
      <c r="C1516" s="112">
        <v>55064</v>
      </c>
      <c r="D1516" s="113" t="s">
        <v>480</v>
      </c>
      <c r="E1516" s="121">
        <v>0</v>
      </c>
      <c r="F1516" s="121"/>
      <c r="G1516" s="121">
        <v>5.1282051282051308E-2</v>
      </c>
      <c r="H1516" s="121"/>
      <c r="I1516" s="121">
        <v>0</v>
      </c>
      <c r="J1516" s="121"/>
      <c r="K1516" s="121">
        <f t="shared" si="253"/>
        <v>5.1282051282051308E-2</v>
      </c>
      <c r="L1516" s="121"/>
      <c r="M1516" s="121">
        <v>0</v>
      </c>
      <c r="N1516" s="102"/>
    </row>
    <row r="1517" spans="1:14" s="95" customFormat="1" ht="36" x14ac:dyDescent="0.2">
      <c r="A1517" s="112"/>
      <c r="B1517" s="115"/>
      <c r="C1517" s="112">
        <v>55064</v>
      </c>
      <c r="D1517" s="113" t="s">
        <v>484</v>
      </c>
      <c r="E1517" s="121">
        <v>0</v>
      </c>
      <c r="F1517" s="121"/>
      <c r="G1517" s="121">
        <v>0</v>
      </c>
      <c r="H1517" s="121"/>
      <c r="I1517" s="121">
        <v>5.1282051282051308E-2</v>
      </c>
      <c r="J1517" s="121"/>
      <c r="K1517" s="121">
        <f t="shared" si="253"/>
        <v>5.1282051282051308E-2</v>
      </c>
      <c r="L1517" s="121"/>
      <c r="M1517" s="121">
        <v>0</v>
      </c>
      <c r="N1517" s="102"/>
    </row>
    <row r="1518" spans="1:14" s="95" customFormat="1" ht="36" x14ac:dyDescent="0.2">
      <c r="A1518" s="112"/>
      <c r="B1518" s="115"/>
      <c r="C1518" s="112">
        <v>55064</v>
      </c>
      <c r="D1518" s="113" t="s">
        <v>482</v>
      </c>
      <c r="E1518" s="121">
        <v>0</v>
      </c>
      <c r="F1518" s="121"/>
      <c r="G1518" s="121">
        <v>0</v>
      </c>
      <c r="H1518" s="121"/>
      <c r="I1518" s="121">
        <v>2.564102564102564E-2</v>
      </c>
      <c r="J1518" s="121"/>
      <c r="K1518" s="121">
        <f t="shared" si="253"/>
        <v>2.564102564102564E-2</v>
      </c>
      <c r="L1518" s="121"/>
      <c r="M1518" s="121">
        <v>0</v>
      </c>
      <c r="N1518" s="102"/>
    </row>
    <row r="1519" spans="1:14" s="95" customFormat="1" ht="12" x14ac:dyDescent="0.2">
      <c r="A1519" s="112"/>
      <c r="B1519" s="115"/>
      <c r="C1519" s="112">
        <v>55249</v>
      </c>
      <c r="D1519" s="113" t="s">
        <v>226</v>
      </c>
      <c r="E1519" s="121">
        <v>0</v>
      </c>
      <c r="F1519" s="121"/>
      <c r="G1519" s="121">
        <v>0</v>
      </c>
      <c r="H1519" s="121"/>
      <c r="I1519" s="121">
        <v>0.22500000000000001</v>
      </c>
      <c r="J1519" s="121"/>
      <c r="K1519" s="121">
        <f t="shared" si="253"/>
        <v>0.22500000000000001</v>
      </c>
      <c r="L1519" s="121"/>
      <c r="M1519" s="121">
        <v>0</v>
      </c>
      <c r="N1519" s="102"/>
    </row>
    <row r="1520" spans="1:14" s="95" customFormat="1" ht="12" x14ac:dyDescent="0.2">
      <c r="A1520" s="114"/>
      <c r="B1520" s="118" t="s">
        <v>38</v>
      </c>
      <c r="C1520" s="118"/>
      <c r="D1520" s="119"/>
      <c r="E1520" s="120">
        <f>E1521+E1524+E1528+E1531+E1536+E1538+E1540+E1542+E1546+E1551</f>
        <v>1.3779774197031041</v>
      </c>
      <c r="F1520" s="120"/>
      <c r="G1520" s="120">
        <f t="shared" ref="G1520:M1520" si="254">G1521+G1524+G1528+G1531+G1536+G1538+G1540+G1542+G1546+G1551</f>
        <v>0.44368556410256416</v>
      </c>
      <c r="H1520" s="120"/>
      <c r="I1520" s="120">
        <f t="shared" si="254"/>
        <v>3.944870714844805</v>
      </c>
      <c r="J1520" s="120"/>
      <c r="K1520" s="120">
        <f>SUM(E1520:I1520)</f>
        <v>5.7665336986504734</v>
      </c>
      <c r="L1520" s="120"/>
      <c r="M1520" s="120">
        <f t="shared" si="254"/>
        <v>2.1595982989473685</v>
      </c>
      <c r="N1520" s="102"/>
    </row>
    <row r="1521" spans="1:14" s="95" customFormat="1" ht="12" x14ac:dyDescent="0.2">
      <c r="A1521" s="112"/>
      <c r="B1521" s="115"/>
      <c r="C1521" s="118" t="s">
        <v>137</v>
      </c>
      <c r="D1521" s="119"/>
      <c r="E1521" s="120">
        <f>SUM(E1522:E1523)</f>
        <v>0</v>
      </c>
      <c r="F1521" s="120"/>
      <c r="G1521" s="120">
        <f>SUM(G1522:G1523)</f>
        <v>0.13333300000000001</v>
      </c>
      <c r="H1521" s="120"/>
      <c r="I1521" s="120">
        <f>SUM(I1522:I1523)</f>
        <v>2.5000000000000001E-2</v>
      </c>
      <c r="J1521" s="120"/>
      <c r="K1521" s="120">
        <f>SUM(E1521:I1521)</f>
        <v>0.158333</v>
      </c>
      <c r="L1521" s="120"/>
      <c r="M1521" s="120">
        <f>SUM(M1522:M1523)</f>
        <v>0</v>
      </c>
      <c r="N1521" s="102"/>
    </row>
    <row r="1522" spans="1:14" s="95" customFormat="1" ht="24" x14ac:dyDescent="0.2">
      <c r="A1522" s="112"/>
      <c r="B1522" s="115"/>
      <c r="C1522" s="112">
        <v>53263</v>
      </c>
      <c r="D1522" s="113" t="s">
        <v>247</v>
      </c>
      <c r="E1522" s="121">
        <v>0</v>
      </c>
      <c r="F1522" s="121"/>
      <c r="G1522" s="121">
        <v>0</v>
      </c>
      <c r="H1522" s="121"/>
      <c r="I1522" s="121">
        <v>2.5000000000000001E-2</v>
      </c>
      <c r="J1522" s="121"/>
      <c r="K1522" s="121">
        <f t="shared" ref="K1522:K1523" si="255">SUM(E1522:I1522)</f>
        <v>2.5000000000000001E-2</v>
      </c>
      <c r="L1522" s="121"/>
      <c r="M1522" s="121">
        <v>0</v>
      </c>
      <c r="N1522" s="102"/>
    </row>
    <row r="1523" spans="1:14" s="95" customFormat="1" ht="12" x14ac:dyDescent="0.2">
      <c r="A1523" s="112"/>
      <c r="B1523" s="115"/>
      <c r="C1523" s="112">
        <v>55056</v>
      </c>
      <c r="D1523" s="113" t="s">
        <v>462</v>
      </c>
      <c r="E1523" s="121">
        <v>0</v>
      </c>
      <c r="F1523" s="121"/>
      <c r="G1523" s="121">
        <v>0.13333300000000001</v>
      </c>
      <c r="H1523" s="121"/>
      <c r="I1523" s="121">
        <v>0</v>
      </c>
      <c r="J1523" s="121"/>
      <c r="K1523" s="121">
        <f t="shared" si="255"/>
        <v>0.13333300000000001</v>
      </c>
      <c r="L1523" s="121"/>
      <c r="M1523" s="121">
        <v>0</v>
      </c>
      <c r="N1523" s="102"/>
    </row>
    <row r="1524" spans="1:14" s="95" customFormat="1" ht="12" x14ac:dyDescent="0.2">
      <c r="A1524" s="112"/>
      <c r="B1524" s="115"/>
      <c r="C1524" s="118" t="s">
        <v>113</v>
      </c>
      <c r="D1524" s="119"/>
      <c r="E1524" s="120">
        <f>SUM(E1525:E1527)</f>
        <v>0.45</v>
      </c>
      <c r="F1524" s="120"/>
      <c r="G1524" s="120">
        <f>SUM(G1525:G1527)</f>
        <v>0</v>
      </c>
      <c r="H1524" s="120"/>
      <c r="I1524" s="120">
        <f>SUM(I1525:I1527)</f>
        <v>0.90129733897435904</v>
      </c>
      <c r="J1524" s="120"/>
      <c r="K1524" s="120">
        <f>SUM(E1524:I1524)</f>
        <v>1.351297338974359</v>
      </c>
      <c r="L1524" s="120"/>
      <c r="M1524" s="120">
        <f>SUM(M1525:M1527)</f>
        <v>0</v>
      </c>
      <c r="N1524" s="102"/>
    </row>
    <row r="1525" spans="1:14" s="95" customFormat="1" ht="48" x14ac:dyDescent="0.2">
      <c r="A1525" s="112"/>
      <c r="B1525" s="115"/>
      <c r="C1525" s="112">
        <v>52041</v>
      </c>
      <c r="D1525" s="113" t="s">
        <v>477</v>
      </c>
      <c r="E1525" s="121">
        <v>0</v>
      </c>
      <c r="F1525" s="121"/>
      <c r="G1525" s="121">
        <v>0</v>
      </c>
      <c r="H1525" s="121"/>
      <c r="I1525" s="121">
        <v>1.2973389743589729E-3</v>
      </c>
      <c r="J1525" s="121"/>
      <c r="K1525" s="121">
        <f t="shared" ref="K1525:K1527" si="256">SUM(E1525:I1525)</f>
        <v>1.2973389743589729E-3</v>
      </c>
      <c r="L1525" s="121"/>
      <c r="M1525" s="121">
        <v>0</v>
      </c>
      <c r="N1525" s="102"/>
    </row>
    <row r="1526" spans="1:14" s="95" customFormat="1" ht="12" x14ac:dyDescent="0.2">
      <c r="A1526" s="112"/>
      <c r="B1526" s="115"/>
      <c r="C1526" s="112">
        <v>55124</v>
      </c>
      <c r="D1526" s="113" t="s">
        <v>177</v>
      </c>
      <c r="E1526" s="121">
        <v>0.25</v>
      </c>
      <c r="F1526" s="121"/>
      <c r="G1526" s="121">
        <v>0</v>
      </c>
      <c r="H1526" s="121"/>
      <c r="I1526" s="121">
        <v>0.9</v>
      </c>
      <c r="J1526" s="121"/>
      <c r="K1526" s="121">
        <f t="shared" si="256"/>
        <v>1.1499999999999999</v>
      </c>
      <c r="L1526" s="121"/>
      <c r="M1526" s="121">
        <v>0</v>
      </c>
      <c r="N1526" s="102"/>
    </row>
    <row r="1527" spans="1:14" s="95" customFormat="1" ht="24" customHeight="1" x14ac:dyDescent="0.2">
      <c r="A1527" s="112"/>
      <c r="B1527" s="115"/>
      <c r="C1527" s="112">
        <v>55140</v>
      </c>
      <c r="D1527" s="113" t="s">
        <v>411</v>
      </c>
      <c r="E1527" s="121">
        <v>0.2</v>
      </c>
      <c r="F1527" s="121"/>
      <c r="G1527" s="121">
        <v>0</v>
      </c>
      <c r="H1527" s="121"/>
      <c r="I1527" s="121">
        <v>0</v>
      </c>
      <c r="J1527" s="121"/>
      <c r="K1527" s="121">
        <f t="shared" si="256"/>
        <v>0.2</v>
      </c>
      <c r="L1527" s="121"/>
      <c r="M1527" s="121">
        <v>0</v>
      </c>
      <c r="N1527" s="102"/>
    </row>
    <row r="1528" spans="1:14" s="95" customFormat="1" ht="12" x14ac:dyDescent="0.2">
      <c r="A1528" s="112"/>
      <c r="B1528" s="115"/>
      <c r="C1528" s="118" t="s">
        <v>114</v>
      </c>
      <c r="D1528" s="119"/>
      <c r="E1528" s="120">
        <f>SUM(E1529:E1530)</f>
        <v>6.5895368421052633E-2</v>
      </c>
      <c r="F1528" s="120"/>
      <c r="G1528" s="120">
        <f>SUM(G1529:G1530)</f>
        <v>0</v>
      </c>
      <c r="H1528" s="120"/>
      <c r="I1528" s="120">
        <f>SUM(I1529:I1530)</f>
        <v>0</v>
      </c>
      <c r="J1528" s="120"/>
      <c r="K1528" s="120">
        <f>SUM(E1528:I1528)</f>
        <v>6.5895368421052633E-2</v>
      </c>
      <c r="L1528" s="120"/>
      <c r="M1528" s="120">
        <f>SUM(M1529:M1530)</f>
        <v>6.1948000000000003E-2</v>
      </c>
      <c r="N1528" s="102"/>
    </row>
    <row r="1529" spans="1:14" s="95" customFormat="1" ht="24" x14ac:dyDescent="0.2">
      <c r="A1529" s="112"/>
      <c r="B1529" s="115"/>
      <c r="C1529" s="112">
        <v>46920</v>
      </c>
      <c r="D1529" s="113" t="s">
        <v>249</v>
      </c>
      <c r="E1529" s="121">
        <v>6.1948000000000003E-2</v>
      </c>
      <c r="F1529" s="121"/>
      <c r="G1529" s="121">
        <v>0</v>
      </c>
      <c r="H1529" s="121"/>
      <c r="I1529" s="121">
        <v>0</v>
      </c>
      <c r="J1529" s="121"/>
      <c r="K1529" s="121">
        <f t="shared" ref="K1529:K1530" si="257">SUM(E1529:I1529)</f>
        <v>6.1948000000000003E-2</v>
      </c>
      <c r="L1529" s="121"/>
      <c r="M1529" s="121">
        <v>6.1948000000000003E-2</v>
      </c>
      <c r="N1529" s="102"/>
    </row>
    <row r="1530" spans="1:14" s="95" customFormat="1" ht="36" x14ac:dyDescent="0.2">
      <c r="A1530" s="112"/>
      <c r="B1530" s="115"/>
      <c r="C1530" s="112">
        <v>54391</v>
      </c>
      <c r="D1530" s="113" t="s">
        <v>478</v>
      </c>
      <c r="E1530" s="121">
        <v>3.9473684210526317E-3</v>
      </c>
      <c r="F1530" s="121"/>
      <c r="G1530" s="121">
        <v>0</v>
      </c>
      <c r="H1530" s="121"/>
      <c r="I1530" s="121">
        <v>0</v>
      </c>
      <c r="J1530" s="121"/>
      <c r="K1530" s="121">
        <f t="shared" si="257"/>
        <v>3.9473684210526317E-3</v>
      </c>
      <c r="L1530" s="121"/>
      <c r="M1530" s="121">
        <v>0</v>
      </c>
      <c r="N1530" s="102"/>
    </row>
    <row r="1531" spans="1:14" s="95" customFormat="1" ht="12" x14ac:dyDescent="0.2">
      <c r="A1531" s="112"/>
      <c r="B1531" s="115"/>
      <c r="C1531" s="118" t="s">
        <v>127</v>
      </c>
      <c r="D1531" s="119"/>
      <c r="E1531" s="120">
        <f>SUM(E1532:E1535)</f>
        <v>0.4</v>
      </c>
      <c r="F1531" s="120"/>
      <c r="G1531" s="120">
        <f t="shared" ref="G1531:M1531" si="258">SUM(G1532:G1535)</f>
        <v>0.23499999999999999</v>
      </c>
      <c r="H1531" s="120"/>
      <c r="I1531" s="120">
        <f t="shared" si="258"/>
        <v>1.3001502989473686</v>
      </c>
      <c r="J1531" s="120"/>
      <c r="K1531" s="120">
        <f>SUM(E1531:I1531)</f>
        <v>1.9351502989473686</v>
      </c>
      <c r="L1531" s="120"/>
      <c r="M1531" s="120">
        <f t="shared" si="258"/>
        <v>1.8101502989473686</v>
      </c>
      <c r="N1531" s="102"/>
    </row>
    <row r="1532" spans="1:14" s="95" customFormat="1" ht="24" x14ac:dyDescent="0.2">
      <c r="A1532" s="112"/>
      <c r="B1532" s="115"/>
      <c r="C1532" s="112">
        <v>51151</v>
      </c>
      <c r="D1532" s="113" t="s">
        <v>415</v>
      </c>
      <c r="E1532" s="121">
        <v>0.25</v>
      </c>
      <c r="F1532" s="121"/>
      <c r="G1532" s="121">
        <v>0</v>
      </c>
      <c r="H1532" s="121"/>
      <c r="I1532" s="121">
        <v>0</v>
      </c>
      <c r="J1532" s="121"/>
      <c r="K1532" s="121">
        <f t="shared" ref="K1532:K1535" si="259">SUM(E1532:I1532)</f>
        <v>0.25</v>
      </c>
      <c r="L1532" s="121"/>
      <c r="M1532" s="121">
        <v>0.125</v>
      </c>
      <c r="N1532" s="102"/>
    </row>
    <row r="1533" spans="1:14" s="95" customFormat="1" ht="36" x14ac:dyDescent="0.2">
      <c r="A1533" s="112"/>
      <c r="B1533" s="115"/>
      <c r="C1533" s="112">
        <v>54079</v>
      </c>
      <c r="D1533" s="113" t="s">
        <v>252</v>
      </c>
      <c r="E1533" s="121">
        <v>0</v>
      </c>
      <c r="F1533" s="121"/>
      <c r="G1533" s="121">
        <v>0</v>
      </c>
      <c r="H1533" s="121"/>
      <c r="I1533" s="121">
        <v>0.90015029894736853</v>
      </c>
      <c r="J1533" s="121"/>
      <c r="K1533" s="121">
        <f t="shared" si="259"/>
        <v>0.90015029894736853</v>
      </c>
      <c r="L1533" s="121"/>
      <c r="M1533" s="121">
        <v>0.90015029894736853</v>
      </c>
      <c r="N1533" s="102"/>
    </row>
    <row r="1534" spans="1:14" s="95" customFormat="1" ht="24" x14ac:dyDescent="0.2">
      <c r="A1534" s="112"/>
      <c r="B1534" s="115"/>
      <c r="C1534" s="112">
        <v>54368</v>
      </c>
      <c r="D1534" s="113" t="s">
        <v>325</v>
      </c>
      <c r="E1534" s="121">
        <v>0</v>
      </c>
      <c r="F1534" s="121"/>
      <c r="G1534" s="121">
        <v>0.23499999999999999</v>
      </c>
      <c r="H1534" s="121"/>
      <c r="I1534" s="121">
        <v>0.4</v>
      </c>
      <c r="J1534" s="121"/>
      <c r="K1534" s="121">
        <f t="shared" si="259"/>
        <v>0.63500000000000001</v>
      </c>
      <c r="L1534" s="121"/>
      <c r="M1534" s="121">
        <v>0.63500000000000001</v>
      </c>
      <c r="N1534" s="102"/>
    </row>
    <row r="1535" spans="1:14" s="95" customFormat="1" ht="24" customHeight="1" x14ac:dyDescent="0.2">
      <c r="A1535" s="112"/>
      <c r="B1535" s="115"/>
      <c r="C1535" s="112">
        <v>55215</v>
      </c>
      <c r="D1535" s="113" t="s">
        <v>476</v>
      </c>
      <c r="E1535" s="121">
        <v>0.15</v>
      </c>
      <c r="F1535" s="121"/>
      <c r="G1535" s="121">
        <v>0</v>
      </c>
      <c r="H1535" s="121"/>
      <c r="I1535" s="121">
        <v>0</v>
      </c>
      <c r="J1535" s="121"/>
      <c r="K1535" s="121">
        <f t="shared" si="259"/>
        <v>0.15</v>
      </c>
      <c r="L1535" s="121"/>
      <c r="M1535" s="121">
        <v>0.15</v>
      </c>
      <c r="N1535" s="102"/>
    </row>
    <row r="1536" spans="1:14" s="95" customFormat="1" ht="12" x14ac:dyDescent="0.2">
      <c r="A1536" s="112"/>
      <c r="B1536" s="115"/>
      <c r="C1536" s="118" t="s">
        <v>115</v>
      </c>
      <c r="D1536" s="119"/>
      <c r="E1536" s="120">
        <f t="shared" ref="E1536:M1540" si="260">SUM(E1537)</f>
        <v>7.4999999999999997E-3</v>
      </c>
      <c r="F1536" s="120"/>
      <c r="G1536" s="120">
        <f t="shared" si="260"/>
        <v>1.125E-2</v>
      </c>
      <c r="H1536" s="120"/>
      <c r="I1536" s="120">
        <f t="shared" si="260"/>
        <v>0</v>
      </c>
      <c r="J1536" s="120"/>
      <c r="K1536" s="120">
        <f>SUM(E1536:I1536)</f>
        <v>1.8749999999999999E-2</v>
      </c>
      <c r="L1536" s="120"/>
      <c r="M1536" s="120">
        <f t="shared" si="260"/>
        <v>0</v>
      </c>
      <c r="N1536" s="102"/>
    </row>
    <row r="1537" spans="1:14" s="95" customFormat="1" ht="24" x14ac:dyDescent="0.2">
      <c r="A1537" s="112"/>
      <c r="B1537" s="115"/>
      <c r="C1537" s="112">
        <v>55004</v>
      </c>
      <c r="D1537" s="113" t="s">
        <v>243</v>
      </c>
      <c r="E1537" s="121">
        <v>7.4999999999999997E-3</v>
      </c>
      <c r="F1537" s="121"/>
      <c r="G1537" s="121">
        <v>1.125E-2</v>
      </c>
      <c r="H1537" s="121"/>
      <c r="I1537" s="121">
        <v>0</v>
      </c>
      <c r="J1537" s="121"/>
      <c r="K1537" s="121">
        <f t="shared" ref="K1537" si="261">SUM(E1537:I1537)</f>
        <v>1.8749999999999999E-2</v>
      </c>
      <c r="L1537" s="121"/>
      <c r="M1537" s="121">
        <v>0</v>
      </c>
      <c r="N1537" s="102"/>
    </row>
    <row r="1538" spans="1:14" s="95" customFormat="1" ht="12" x14ac:dyDescent="0.2">
      <c r="A1538" s="112"/>
      <c r="B1538" s="115"/>
      <c r="C1538" s="118" t="s">
        <v>129</v>
      </c>
      <c r="D1538" s="119"/>
      <c r="E1538" s="120">
        <f t="shared" si="260"/>
        <v>5.1282051282051308E-2</v>
      </c>
      <c r="F1538" s="120"/>
      <c r="G1538" s="120">
        <f t="shared" si="260"/>
        <v>1.2820512820512827E-2</v>
      </c>
      <c r="H1538" s="120"/>
      <c r="I1538" s="120">
        <f t="shared" si="260"/>
        <v>2.4000000000000011E-2</v>
      </c>
      <c r="J1538" s="120"/>
      <c r="K1538" s="120">
        <f>SUM(E1538:I1538)</f>
        <v>8.8102564102564146E-2</v>
      </c>
      <c r="L1538" s="120"/>
      <c r="M1538" s="120">
        <f t="shared" si="260"/>
        <v>0</v>
      </c>
      <c r="N1538" s="102"/>
    </row>
    <row r="1539" spans="1:14" s="95" customFormat="1" ht="12" x14ac:dyDescent="0.2">
      <c r="A1539" s="112"/>
      <c r="B1539" s="115"/>
      <c r="C1539" s="112">
        <v>54055</v>
      </c>
      <c r="D1539" s="113" t="s">
        <v>151</v>
      </c>
      <c r="E1539" s="121">
        <v>5.1282051282051308E-2</v>
      </c>
      <c r="F1539" s="121"/>
      <c r="G1539" s="121">
        <v>1.2820512820512827E-2</v>
      </c>
      <c r="H1539" s="121"/>
      <c r="I1539" s="121">
        <v>2.4000000000000011E-2</v>
      </c>
      <c r="J1539" s="121"/>
      <c r="K1539" s="121">
        <f t="shared" ref="K1539" si="262">SUM(E1539:I1539)</f>
        <v>8.8102564102564146E-2</v>
      </c>
      <c r="L1539" s="121"/>
      <c r="M1539" s="120">
        <v>0</v>
      </c>
      <c r="N1539" s="102"/>
    </row>
    <row r="1540" spans="1:14" s="95" customFormat="1" ht="12" x14ac:dyDescent="0.2">
      <c r="A1540" s="112"/>
      <c r="B1540" s="115"/>
      <c r="C1540" s="118" t="s">
        <v>131</v>
      </c>
      <c r="D1540" s="119"/>
      <c r="E1540" s="120">
        <f t="shared" si="260"/>
        <v>0</v>
      </c>
      <c r="F1540" s="120"/>
      <c r="G1540" s="120">
        <f t="shared" si="260"/>
        <v>0</v>
      </c>
      <c r="H1540" s="120"/>
      <c r="I1540" s="120">
        <f t="shared" si="260"/>
        <v>0.64</v>
      </c>
      <c r="J1540" s="120"/>
      <c r="K1540" s="120">
        <f>SUM(E1540:I1540)</f>
        <v>0.64</v>
      </c>
      <c r="L1540" s="120"/>
      <c r="M1540" s="120">
        <f t="shared" si="260"/>
        <v>0</v>
      </c>
      <c r="N1540" s="102"/>
    </row>
    <row r="1541" spans="1:14" s="95" customFormat="1" ht="24" x14ac:dyDescent="0.2">
      <c r="A1541" s="112"/>
      <c r="B1541" s="115"/>
      <c r="C1541" s="112">
        <v>53390</v>
      </c>
      <c r="D1541" s="113" t="s">
        <v>398</v>
      </c>
      <c r="E1541" s="121">
        <v>0</v>
      </c>
      <c r="F1541" s="121"/>
      <c r="G1541" s="121">
        <v>0</v>
      </c>
      <c r="H1541" s="121"/>
      <c r="I1541" s="121">
        <v>0.64</v>
      </c>
      <c r="J1541" s="121"/>
      <c r="K1541" s="121">
        <f t="shared" ref="K1541" si="263">SUM(E1541:I1541)</f>
        <v>0.64</v>
      </c>
      <c r="L1541" s="121"/>
      <c r="M1541" s="120">
        <v>0</v>
      </c>
      <c r="N1541" s="102"/>
    </row>
    <row r="1542" spans="1:14" s="95" customFormat="1" ht="12" x14ac:dyDescent="0.2">
      <c r="A1542" s="112"/>
      <c r="B1542" s="115"/>
      <c r="C1542" s="118" t="s">
        <v>116</v>
      </c>
      <c r="D1542" s="119"/>
      <c r="E1542" s="120">
        <f>SUM(E1543:E1545)</f>
        <v>0.32500000000000001</v>
      </c>
      <c r="F1542" s="120"/>
      <c r="G1542" s="120">
        <f t="shared" ref="G1542:I1542" si="264">SUM(G1543:G1545)</f>
        <v>0</v>
      </c>
      <c r="H1542" s="120"/>
      <c r="I1542" s="120">
        <f t="shared" si="264"/>
        <v>0.375</v>
      </c>
      <c r="J1542" s="120"/>
      <c r="K1542" s="120">
        <f>SUM(E1542:I1542)</f>
        <v>0.7</v>
      </c>
      <c r="L1542" s="120"/>
      <c r="M1542" s="120">
        <f>SUM(M1543:M1545)</f>
        <v>0.26250000000000001</v>
      </c>
      <c r="N1542" s="102"/>
    </row>
    <row r="1543" spans="1:14" s="95" customFormat="1" ht="24" x14ac:dyDescent="0.2">
      <c r="A1543" s="112"/>
      <c r="B1543" s="115"/>
      <c r="C1543" s="112">
        <v>49396</v>
      </c>
      <c r="D1543" s="113" t="s">
        <v>399</v>
      </c>
      <c r="E1543" s="121">
        <v>0.125</v>
      </c>
      <c r="F1543" s="121"/>
      <c r="G1543" s="121">
        <v>0</v>
      </c>
      <c r="H1543" s="121"/>
      <c r="I1543" s="121">
        <v>0</v>
      </c>
      <c r="J1543" s="121"/>
      <c r="K1543" s="121">
        <f t="shared" ref="K1543:K1545" si="265">SUM(E1543:I1543)</f>
        <v>0.125</v>
      </c>
      <c r="L1543" s="121"/>
      <c r="M1543" s="121">
        <v>0</v>
      </c>
      <c r="N1543" s="102"/>
    </row>
    <row r="1544" spans="1:14" s="95" customFormat="1" ht="24" customHeight="1" x14ac:dyDescent="0.2">
      <c r="A1544" s="112"/>
      <c r="B1544" s="115"/>
      <c r="C1544" s="112">
        <v>54219</v>
      </c>
      <c r="D1544" s="113" t="s">
        <v>413</v>
      </c>
      <c r="E1544" s="121">
        <v>0.2</v>
      </c>
      <c r="F1544" s="121"/>
      <c r="G1544" s="121">
        <v>0</v>
      </c>
      <c r="H1544" s="121"/>
      <c r="I1544" s="121">
        <v>0</v>
      </c>
      <c r="J1544" s="121"/>
      <c r="K1544" s="121">
        <f t="shared" si="265"/>
        <v>0.2</v>
      </c>
      <c r="L1544" s="121"/>
      <c r="M1544" s="121">
        <v>0.2</v>
      </c>
      <c r="N1544" s="102"/>
    </row>
    <row r="1545" spans="1:14" s="95" customFormat="1" ht="24" customHeight="1" x14ac:dyDescent="0.2">
      <c r="A1545" s="112"/>
      <c r="B1545" s="115"/>
      <c r="C1545" s="112">
        <v>55242</v>
      </c>
      <c r="D1545" s="113" t="s">
        <v>380</v>
      </c>
      <c r="E1545" s="121">
        <v>0</v>
      </c>
      <c r="F1545" s="121"/>
      <c r="G1545" s="121">
        <v>0</v>
      </c>
      <c r="H1545" s="121"/>
      <c r="I1545" s="121">
        <v>0.375</v>
      </c>
      <c r="J1545" s="121"/>
      <c r="K1545" s="121">
        <f t="shared" si="265"/>
        <v>0.375</v>
      </c>
      <c r="L1545" s="121"/>
      <c r="M1545" s="121">
        <v>6.25E-2</v>
      </c>
      <c r="N1545" s="102"/>
    </row>
    <row r="1546" spans="1:14" s="95" customFormat="1" ht="12" x14ac:dyDescent="0.2">
      <c r="A1546" s="112"/>
      <c r="B1546" s="115"/>
      <c r="C1546" s="118" t="s">
        <v>125</v>
      </c>
      <c r="D1546" s="119"/>
      <c r="E1546" s="120">
        <f>SUM(E1547:E1550)</f>
        <v>7.8300000000000008E-2</v>
      </c>
      <c r="F1546" s="120"/>
      <c r="G1546" s="120">
        <f t="shared" ref="G1546:M1546" si="266">SUM(G1547:G1550)</f>
        <v>0</v>
      </c>
      <c r="H1546" s="120"/>
      <c r="I1546" s="120">
        <f t="shared" si="266"/>
        <v>0.38749999999999996</v>
      </c>
      <c r="J1546" s="120"/>
      <c r="K1546" s="120">
        <f>SUM(E1546:I1546)</f>
        <v>0.46579999999999999</v>
      </c>
      <c r="L1546" s="120"/>
      <c r="M1546" s="120">
        <f t="shared" si="266"/>
        <v>2.5000000000000001E-2</v>
      </c>
      <c r="N1546" s="102"/>
    </row>
    <row r="1547" spans="1:14" s="95" customFormat="1" ht="36" x14ac:dyDescent="0.2">
      <c r="A1547" s="112"/>
      <c r="B1547" s="115"/>
      <c r="C1547" s="112">
        <v>53117</v>
      </c>
      <c r="D1547" s="113" t="s">
        <v>357</v>
      </c>
      <c r="E1547" s="121">
        <v>5.33E-2</v>
      </c>
      <c r="F1547" s="121"/>
      <c r="G1547" s="121">
        <v>0</v>
      </c>
      <c r="H1547" s="121"/>
      <c r="I1547" s="121">
        <v>0</v>
      </c>
      <c r="J1547" s="121"/>
      <c r="K1547" s="121">
        <f t="shared" ref="K1547:K1550" si="267">SUM(E1547:I1547)</f>
        <v>5.33E-2</v>
      </c>
      <c r="L1547" s="121"/>
      <c r="M1547" s="121">
        <v>0</v>
      </c>
      <c r="N1547" s="102"/>
    </row>
    <row r="1548" spans="1:14" s="95" customFormat="1" ht="24" x14ac:dyDescent="0.2">
      <c r="A1548" s="112"/>
      <c r="B1548" s="115"/>
      <c r="C1548" s="112">
        <v>53246</v>
      </c>
      <c r="D1548" s="113" t="s">
        <v>406</v>
      </c>
      <c r="E1548" s="121">
        <v>0</v>
      </c>
      <c r="F1548" s="121"/>
      <c r="G1548" s="121">
        <v>0</v>
      </c>
      <c r="H1548" s="121"/>
      <c r="I1548" s="121">
        <v>8.7499999999999994E-2</v>
      </c>
      <c r="J1548" s="121"/>
      <c r="K1548" s="121">
        <f t="shared" si="267"/>
        <v>8.7499999999999994E-2</v>
      </c>
      <c r="L1548" s="121"/>
      <c r="M1548" s="121">
        <v>0</v>
      </c>
      <c r="N1548" s="102"/>
    </row>
    <row r="1549" spans="1:14" s="95" customFormat="1" ht="24" x14ac:dyDescent="0.2">
      <c r="A1549" s="112"/>
      <c r="B1549" s="115"/>
      <c r="C1549" s="112">
        <v>54114</v>
      </c>
      <c r="D1549" s="113" t="s">
        <v>291</v>
      </c>
      <c r="E1549" s="121">
        <v>0</v>
      </c>
      <c r="F1549" s="121"/>
      <c r="G1549" s="121">
        <v>0</v>
      </c>
      <c r="H1549" s="121"/>
      <c r="I1549" s="121">
        <v>0.3</v>
      </c>
      <c r="J1549" s="121"/>
      <c r="K1549" s="121">
        <f t="shared" si="267"/>
        <v>0.3</v>
      </c>
      <c r="L1549" s="121"/>
      <c r="M1549" s="121">
        <v>0</v>
      </c>
      <c r="N1549" s="102"/>
    </row>
    <row r="1550" spans="1:14" s="95" customFormat="1" ht="24" x14ac:dyDescent="0.2">
      <c r="A1550" s="112"/>
      <c r="B1550" s="115"/>
      <c r="C1550" s="112">
        <v>55319</v>
      </c>
      <c r="D1550" s="113" t="s">
        <v>401</v>
      </c>
      <c r="E1550" s="121">
        <v>2.5000000000000001E-2</v>
      </c>
      <c r="F1550" s="121"/>
      <c r="G1550" s="121">
        <v>0</v>
      </c>
      <c r="H1550" s="121"/>
      <c r="I1550" s="121">
        <v>0</v>
      </c>
      <c r="J1550" s="121"/>
      <c r="K1550" s="121">
        <f t="shared" si="267"/>
        <v>2.5000000000000001E-2</v>
      </c>
      <c r="L1550" s="121"/>
      <c r="M1550" s="121">
        <v>2.5000000000000001E-2</v>
      </c>
      <c r="N1550" s="102"/>
    </row>
    <row r="1551" spans="1:14" s="95" customFormat="1" ht="12" x14ac:dyDescent="0.2">
      <c r="A1551" s="112"/>
      <c r="B1551" s="115"/>
      <c r="C1551" s="118" t="s">
        <v>126</v>
      </c>
      <c r="D1551" s="119"/>
      <c r="E1551" s="120">
        <f>SUM(E1552:E1555)</f>
        <v>0</v>
      </c>
      <c r="F1551" s="120"/>
      <c r="G1551" s="120">
        <f t="shared" ref="G1551:M1551" si="268">SUM(G1552:G1555)</f>
        <v>5.1282051282051308E-2</v>
      </c>
      <c r="H1551" s="120"/>
      <c r="I1551" s="120">
        <f t="shared" si="268"/>
        <v>0.29192307692307695</v>
      </c>
      <c r="J1551" s="120"/>
      <c r="K1551" s="120">
        <f>SUM(E1551:I1551)</f>
        <v>0.34320512820512827</v>
      </c>
      <c r="L1551" s="120"/>
      <c r="M1551" s="120">
        <f t="shared" si="268"/>
        <v>0</v>
      </c>
      <c r="N1551" s="102"/>
    </row>
    <row r="1552" spans="1:14" s="95" customFormat="1" ht="36" x14ac:dyDescent="0.2">
      <c r="A1552" s="112"/>
      <c r="B1552" s="115"/>
      <c r="C1552" s="112">
        <v>55064</v>
      </c>
      <c r="D1552" s="113" t="s">
        <v>480</v>
      </c>
      <c r="E1552" s="121">
        <v>0</v>
      </c>
      <c r="F1552" s="121"/>
      <c r="G1552" s="121">
        <v>5.1282051282051308E-2</v>
      </c>
      <c r="H1552" s="121"/>
      <c r="I1552" s="121">
        <v>0</v>
      </c>
      <c r="J1552" s="121"/>
      <c r="K1552" s="121">
        <f t="shared" ref="K1552:K1555" si="269">SUM(E1552:I1552)</f>
        <v>5.1282051282051308E-2</v>
      </c>
      <c r="L1552" s="121"/>
      <c r="M1552" s="121">
        <v>0</v>
      </c>
      <c r="N1552" s="102"/>
    </row>
    <row r="1553" spans="1:14" s="95" customFormat="1" ht="36" x14ac:dyDescent="0.2">
      <c r="A1553" s="112"/>
      <c r="B1553" s="115"/>
      <c r="C1553" s="112">
        <v>55064</v>
      </c>
      <c r="D1553" s="113" t="s">
        <v>484</v>
      </c>
      <c r="E1553" s="121">
        <v>0</v>
      </c>
      <c r="F1553" s="121"/>
      <c r="G1553" s="121">
        <v>0</v>
      </c>
      <c r="H1553" s="121"/>
      <c r="I1553" s="121">
        <v>5.1282051282051308E-2</v>
      </c>
      <c r="J1553" s="121"/>
      <c r="K1553" s="121">
        <f t="shared" si="269"/>
        <v>5.1282051282051308E-2</v>
      </c>
      <c r="L1553" s="121"/>
      <c r="M1553" s="121">
        <v>0</v>
      </c>
      <c r="N1553" s="102"/>
    </row>
    <row r="1554" spans="1:14" s="95" customFormat="1" ht="36" x14ac:dyDescent="0.2">
      <c r="A1554" s="112"/>
      <c r="B1554" s="115"/>
      <c r="C1554" s="112">
        <v>55064</v>
      </c>
      <c r="D1554" s="113" t="s">
        <v>482</v>
      </c>
      <c r="E1554" s="121">
        <v>0</v>
      </c>
      <c r="F1554" s="121"/>
      <c r="G1554" s="121">
        <v>0</v>
      </c>
      <c r="H1554" s="121"/>
      <c r="I1554" s="121">
        <v>2.564102564102564E-2</v>
      </c>
      <c r="J1554" s="121"/>
      <c r="K1554" s="121">
        <f t="shared" si="269"/>
        <v>2.564102564102564E-2</v>
      </c>
      <c r="L1554" s="121"/>
      <c r="M1554" s="121">
        <v>0</v>
      </c>
      <c r="N1554" s="102"/>
    </row>
    <row r="1555" spans="1:14" s="95" customFormat="1" ht="12" x14ac:dyDescent="0.2">
      <c r="A1555" s="112"/>
      <c r="B1555" s="115"/>
      <c r="C1555" s="112">
        <v>55249</v>
      </c>
      <c r="D1555" s="113" t="s">
        <v>226</v>
      </c>
      <c r="E1555" s="121">
        <v>0</v>
      </c>
      <c r="F1555" s="121"/>
      <c r="G1555" s="121">
        <v>0</v>
      </c>
      <c r="H1555" s="121"/>
      <c r="I1555" s="121">
        <v>0.21500000000000002</v>
      </c>
      <c r="J1555" s="121"/>
      <c r="K1555" s="121">
        <f t="shared" si="269"/>
        <v>0.21500000000000002</v>
      </c>
      <c r="L1555" s="121"/>
      <c r="M1555" s="121">
        <v>0</v>
      </c>
      <c r="N1555" s="102"/>
    </row>
    <row r="1556" spans="1:14" s="95" customFormat="1" ht="12" x14ac:dyDescent="0.2">
      <c r="A1556" s="114"/>
      <c r="B1556" s="118" t="s">
        <v>63</v>
      </c>
      <c r="C1556" s="118"/>
      <c r="D1556" s="119"/>
      <c r="E1556" s="120">
        <f>E1557+E1560+E1565+E1567+E1570+E1572+E1574+E1577+E1581</f>
        <v>5.4004487179487173</v>
      </c>
      <c r="F1556" s="120"/>
      <c r="G1556" s="120">
        <f t="shared" ref="G1556:M1556" si="270">G1557+G1560+G1565+G1567+G1570+G1572+G1574+G1577+G1581</f>
        <v>0.95035256410256408</v>
      </c>
      <c r="H1556" s="120"/>
      <c r="I1556" s="120">
        <f t="shared" si="270"/>
        <v>0.47151799484480439</v>
      </c>
      <c r="J1556" s="120"/>
      <c r="K1556" s="120">
        <f>SUM(E1556:I1556)</f>
        <v>6.8223192768960859</v>
      </c>
      <c r="L1556" s="120"/>
      <c r="M1556" s="120">
        <f t="shared" si="270"/>
        <v>0.29013157894736846</v>
      </c>
      <c r="N1556" s="102"/>
    </row>
    <row r="1557" spans="1:14" s="95" customFormat="1" ht="12" x14ac:dyDescent="0.2">
      <c r="A1557" s="112"/>
      <c r="B1557" s="115"/>
      <c r="C1557" s="118" t="s">
        <v>137</v>
      </c>
      <c r="D1557" s="119"/>
      <c r="E1557" s="120">
        <f>SUM(E1558:E1559)</f>
        <v>0.4</v>
      </c>
      <c r="F1557" s="120"/>
      <c r="G1557" s="120">
        <f>SUM(G1558:G1559)</f>
        <v>0.875</v>
      </c>
      <c r="H1557" s="120"/>
      <c r="I1557" s="120">
        <f>SUM(I1558:I1559)</f>
        <v>2.5000000000000001E-2</v>
      </c>
      <c r="J1557" s="120"/>
      <c r="K1557" s="120">
        <f>SUM(E1557:I1557)</f>
        <v>1.2999999999999998</v>
      </c>
      <c r="L1557" s="120"/>
      <c r="M1557" s="120">
        <f t="shared" ref="M1557" si="271">SUM(M1558:M1559)</f>
        <v>0</v>
      </c>
      <c r="N1557" s="102"/>
    </row>
    <row r="1558" spans="1:14" s="95" customFormat="1" ht="24" x14ac:dyDescent="0.2">
      <c r="A1558" s="112"/>
      <c r="B1558" s="115"/>
      <c r="C1558" s="112">
        <v>53263</v>
      </c>
      <c r="D1558" s="113" t="s">
        <v>247</v>
      </c>
      <c r="E1558" s="121">
        <v>0</v>
      </c>
      <c r="F1558" s="121"/>
      <c r="G1558" s="121">
        <v>0</v>
      </c>
      <c r="H1558" s="121"/>
      <c r="I1558" s="121">
        <v>2.5000000000000001E-2</v>
      </c>
      <c r="J1558" s="121"/>
      <c r="K1558" s="121">
        <f t="shared" ref="K1558:K1559" si="272">SUM(E1558:I1558)</f>
        <v>2.5000000000000001E-2</v>
      </c>
      <c r="L1558" s="121"/>
      <c r="M1558" s="120">
        <v>0</v>
      </c>
      <c r="N1558" s="102"/>
    </row>
    <row r="1559" spans="1:14" s="95" customFormat="1" ht="24" x14ac:dyDescent="0.2">
      <c r="A1559" s="112"/>
      <c r="B1559" s="115"/>
      <c r="C1559" s="112">
        <v>54002</v>
      </c>
      <c r="D1559" s="113" t="s">
        <v>497</v>
      </c>
      <c r="E1559" s="121">
        <v>0.4</v>
      </c>
      <c r="F1559" s="121"/>
      <c r="G1559" s="121">
        <v>0.875</v>
      </c>
      <c r="H1559" s="121"/>
      <c r="I1559" s="121">
        <v>0</v>
      </c>
      <c r="J1559" s="121"/>
      <c r="K1559" s="121">
        <f t="shared" si="272"/>
        <v>1.2749999999999999</v>
      </c>
      <c r="L1559" s="121"/>
      <c r="M1559" s="120">
        <v>0</v>
      </c>
      <c r="N1559" s="102"/>
    </row>
    <row r="1560" spans="1:14" s="95" customFormat="1" ht="12" x14ac:dyDescent="0.2">
      <c r="A1560" s="112"/>
      <c r="B1560" s="115"/>
      <c r="C1560" s="118" t="s">
        <v>113</v>
      </c>
      <c r="D1560" s="119"/>
      <c r="E1560" s="120">
        <f>SUM(E1561:E1564)</f>
        <v>1.65</v>
      </c>
      <c r="F1560" s="120"/>
      <c r="G1560" s="120">
        <f t="shared" ref="G1560:I1560" si="273">SUM(G1561:G1564)</f>
        <v>0</v>
      </c>
      <c r="H1560" s="120"/>
      <c r="I1560" s="120">
        <f t="shared" si="273"/>
        <v>0.16796333897435897</v>
      </c>
      <c r="J1560" s="120"/>
      <c r="K1560" s="120">
        <f>SUM(E1560:I1560)</f>
        <v>1.8179633389743588</v>
      </c>
      <c r="L1560" s="120"/>
      <c r="M1560" s="120">
        <f t="shared" ref="M1560" si="274">SUM(M1561:M1564)</f>
        <v>0</v>
      </c>
      <c r="N1560" s="102"/>
    </row>
    <row r="1561" spans="1:14" s="95" customFormat="1" ht="24" x14ac:dyDescent="0.2">
      <c r="A1561" s="112"/>
      <c r="B1561" s="115"/>
      <c r="C1561" s="112">
        <v>49177</v>
      </c>
      <c r="D1561" s="113" t="s">
        <v>416</v>
      </c>
      <c r="E1561" s="121">
        <v>0.75</v>
      </c>
      <c r="F1561" s="121"/>
      <c r="G1561" s="121">
        <v>0</v>
      </c>
      <c r="H1561" s="121"/>
      <c r="I1561" s="121">
        <v>0</v>
      </c>
      <c r="J1561" s="121"/>
      <c r="K1561" s="121">
        <f t="shared" ref="K1561:K1564" si="275">SUM(E1561:I1561)</f>
        <v>0.75</v>
      </c>
      <c r="L1561" s="121"/>
      <c r="M1561" s="120">
        <v>0</v>
      </c>
      <c r="N1561" s="102"/>
    </row>
    <row r="1562" spans="1:14" s="95" customFormat="1" ht="48" x14ac:dyDescent="0.2">
      <c r="A1562" s="112"/>
      <c r="B1562" s="115"/>
      <c r="C1562" s="112">
        <v>52041</v>
      </c>
      <c r="D1562" s="113" t="s">
        <v>477</v>
      </c>
      <c r="E1562" s="121">
        <v>0</v>
      </c>
      <c r="F1562" s="121"/>
      <c r="G1562" s="121">
        <v>0</v>
      </c>
      <c r="H1562" s="121"/>
      <c r="I1562" s="121">
        <v>1.2973389743589729E-3</v>
      </c>
      <c r="J1562" s="121"/>
      <c r="K1562" s="121">
        <f t="shared" si="275"/>
        <v>1.2973389743589729E-3</v>
      </c>
      <c r="L1562" s="121"/>
      <c r="M1562" s="120">
        <v>0</v>
      </c>
      <c r="N1562" s="102"/>
    </row>
    <row r="1563" spans="1:14" s="95" customFormat="1" ht="12" x14ac:dyDescent="0.2">
      <c r="A1563" s="112"/>
      <c r="B1563" s="115"/>
      <c r="C1563" s="112">
        <v>55124</v>
      </c>
      <c r="D1563" s="113" t="s">
        <v>177</v>
      </c>
      <c r="E1563" s="121">
        <v>0.25</v>
      </c>
      <c r="F1563" s="121"/>
      <c r="G1563" s="121">
        <v>0</v>
      </c>
      <c r="H1563" s="121"/>
      <c r="I1563" s="121">
        <v>0.16666600000000001</v>
      </c>
      <c r="J1563" s="121"/>
      <c r="K1563" s="121">
        <f t="shared" si="275"/>
        <v>0.41666599999999998</v>
      </c>
      <c r="L1563" s="121"/>
      <c r="M1563" s="120">
        <v>0</v>
      </c>
      <c r="N1563" s="102"/>
    </row>
    <row r="1564" spans="1:14" s="95" customFormat="1" ht="24" customHeight="1" x14ac:dyDescent="0.2">
      <c r="A1564" s="112"/>
      <c r="B1564" s="115"/>
      <c r="C1564" s="112">
        <v>55140</v>
      </c>
      <c r="D1564" s="113" t="s">
        <v>411</v>
      </c>
      <c r="E1564" s="121">
        <v>0.65</v>
      </c>
      <c r="F1564" s="121"/>
      <c r="G1564" s="121">
        <v>0</v>
      </c>
      <c r="H1564" s="121"/>
      <c r="I1564" s="121">
        <v>0</v>
      </c>
      <c r="J1564" s="121"/>
      <c r="K1564" s="121">
        <f t="shared" si="275"/>
        <v>0.65</v>
      </c>
      <c r="L1564" s="121"/>
      <c r="M1564" s="120">
        <v>0</v>
      </c>
      <c r="N1564" s="102"/>
    </row>
    <row r="1565" spans="1:14" s="95" customFormat="1" ht="12" x14ac:dyDescent="0.2">
      <c r="A1565" s="112"/>
      <c r="B1565" s="115"/>
      <c r="C1565" s="118" t="s">
        <v>114</v>
      </c>
      <c r="D1565" s="119"/>
      <c r="E1565" s="120">
        <f t="shared" ref="E1565:M1565" si="276">SUM(E1566)</f>
        <v>0.3</v>
      </c>
      <c r="F1565" s="120"/>
      <c r="G1565" s="120">
        <f t="shared" si="276"/>
        <v>0</v>
      </c>
      <c r="H1565" s="120"/>
      <c r="I1565" s="120">
        <f t="shared" si="276"/>
        <v>0</v>
      </c>
      <c r="J1565" s="120"/>
      <c r="K1565" s="120">
        <f>SUM(E1565:I1565)</f>
        <v>0.3</v>
      </c>
      <c r="L1565" s="120"/>
      <c r="M1565" s="120">
        <f t="shared" si="276"/>
        <v>0</v>
      </c>
      <c r="N1565" s="102"/>
    </row>
    <row r="1566" spans="1:14" s="95" customFormat="1" ht="24" x14ac:dyDescent="0.2">
      <c r="A1566" s="112"/>
      <c r="B1566" s="115"/>
      <c r="C1566" s="112">
        <v>53071</v>
      </c>
      <c r="D1566" s="113" t="s">
        <v>417</v>
      </c>
      <c r="E1566" s="121">
        <v>0.3</v>
      </c>
      <c r="F1566" s="121"/>
      <c r="G1566" s="121">
        <v>0</v>
      </c>
      <c r="H1566" s="121"/>
      <c r="I1566" s="121">
        <v>0</v>
      </c>
      <c r="J1566" s="121"/>
      <c r="K1566" s="121">
        <f t="shared" ref="K1566" si="277">SUM(E1566:I1566)</f>
        <v>0.3</v>
      </c>
      <c r="L1566" s="121"/>
      <c r="M1566" s="121">
        <v>0</v>
      </c>
      <c r="N1566" s="102"/>
    </row>
    <row r="1567" spans="1:14" s="95" customFormat="1" ht="12" x14ac:dyDescent="0.2">
      <c r="A1567" s="112"/>
      <c r="B1567" s="115"/>
      <c r="C1567" s="118" t="s">
        <v>127</v>
      </c>
      <c r="D1567" s="119"/>
      <c r="E1567" s="120">
        <f>SUM(E1568:E1569)</f>
        <v>0.15</v>
      </c>
      <c r="F1567" s="120"/>
      <c r="G1567" s="120">
        <f t="shared" ref="G1567:M1567" si="278">SUM(G1568:G1569)</f>
        <v>0</v>
      </c>
      <c r="H1567" s="120"/>
      <c r="I1567" s="120">
        <f t="shared" si="278"/>
        <v>5.2631578947368446E-2</v>
      </c>
      <c r="J1567" s="120"/>
      <c r="K1567" s="120">
        <f>SUM(E1567:I1567)</f>
        <v>0.20263157894736844</v>
      </c>
      <c r="L1567" s="120"/>
      <c r="M1567" s="120">
        <f t="shared" si="278"/>
        <v>0.20263157894736844</v>
      </c>
      <c r="N1567" s="102"/>
    </row>
    <row r="1568" spans="1:14" s="95" customFormat="1" ht="36" x14ac:dyDescent="0.2">
      <c r="A1568" s="112"/>
      <c r="B1568" s="115"/>
      <c r="C1568" s="112">
        <v>54079</v>
      </c>
      <c r="D1568" s="113" t="s">
        <v>252</v>
      </c>
      <c r="E1568" s="121">
        <v>0</v>
      </c>
      <c r="F1568" s="121"/>
      <c r="G1568" s="121">
        <v>0</v>
      </c>
      <c r="H1568" s="121"/>
      <c r="I1568" s="121">
        <v>5.2631578947368446E-2</v>
      </c>
      <c r="J1568" s="121"/>
      <c r="K1568" s="121">
        <f t="shared" ref="K1568:K1569" si="279">SUM(E1568:I1568)</f>
        <v>5.2631578947368446E-2</v>
      </c>
      <c r="L1568" s="121"/>
      <c r="M1568" s="121">
        <v>5.2631578947368446E-2</v>
      </c>
      <c r="N1568" s="102"/>
    </row>
    <row r="1569" spans="1:14" s="95" customFormat="1" ht="24" x14ac:dyDescent="0.2">
      <c r="A1569" s="112"/>
      <c r="B1569" s="115"/>
      <c r="C1569" s="112">
        <v>55215</v>
      </c>
      <c r="D1569" s="113" t="s">
        <v>476</v>
      </c>
      <c r="E1569" s="121">
        <v>0.15</v>
      </c>
      <c r="F1569" s="121"/>
      <c r="G1569" s="121">
        <v>0</v>
      </c>
      <c r="H1569" s="121"/>
      <c r="I1569" s="121">
        <v>0</v>
      </c>
      <c r="J1569" s="121"/>
      <c r="K1569" s="121">
        <f t="shared" si="279"/>
        <v>0.15</v>
      </c>
      <c r="L1569" s="121"/>
      <c r="M1569" s="121">
        <v>0.15</v>
      </c>
      <c r="N1569" s="102"/>
    </row>
    <row r="1570" spans="1:14" s="95" customFormat="1" ht="12" x14ac:dyDescent="0.2">
      <c r="A1570" s="112"/>
      <c r="B1570" s="115"/>
      <c r="C1570" s="118" t="s">
        <v>115</v>
      </c>
      <c r="D1570" s="119"/>
      <c r="E1570" s="120">
        <f>SUM(E1571:E1571)</f>
        <v>7.4999999999999997E-3</v>
      </c>
      <c r="F1570" s="120"/>
      <c r="G1570" s="120">
        <f>SUM(G1571:G1571)</f>
        <v>1.125E-2</v>
      </c>
      <c r="H1570" s="120"/>
      <c r="I1570" s="120">
        <f>SUM(I1571:I1571)</f>
        <v>0</v>
      </c>
      <c r="J1570" s="120"/>
      <c r="K1570" s="120">
        <f>SUM(E1570:I1570)</f>
        <v>1.8749999999999999E-2</v>
      </c>
      <c r="L1570" s="120"/>
      <c r="M1570" s="120">
        <f>SUM(M1571:M1571)</f>
        <v>0</v>
      </c>
      <c r="N1570" s="102"/>
    </row>
    <row r="1571" spans="1:14" s="95" customFormat="1" ht="24" x14ac:dyDescent="0.2">
      <c r="A1571" s="112"/>
      <c r="B1571" s="115"/>
      <c r="C1571" s="112">
        <v>55004</v>
      </c>
      <c r="D1571" s="113" t="s">
        <v>243</v>
      </c>
      <c r="E1571" s="121">
        <v>7.4999999999999997E-3</v>
      </c>
      <c r="F1571" s="121"/>
      <c r="G1571" s="121">
        <v>1.125E-2</v>
      </c>
      <c r="H1571" s="121"/>
      <c r="I1571" s="121">
        <v>0</v>
      </c>
      <c r="J1571" s="121"/>
      <c r="K1571" s="121">
        <f t="shared" ref="K1571" si="280">SUM(E1571:I1571)</f>
        <v>1.8749999999999999E-2</v>
      </c>
      <c r="L1571" s="121"/>
      <c r="M1571" s="121">
        <v>0</v>
      </c>
      <c r="N1571" s="102"/>
    </row>
    <row r="1572" spans="1:14" s="95" customFormat="1" ht="12" x14ac:dyDescent="0.2">
      <c r="A1572" s="112"/>
      <c r="B1572" s="115"/>
      <c r="C1572" s="118" t="s">
        <v>129</v>
      </c>
      <c r="D1572" s="119"/>
      <c r="E1572" s="120">
        <f t="shared" ref="E1572:M1572" si="281">SUM(E1573)</f>
        <v>5.1282051282051308E-2</v>
      </c>
      <c r="F1572" s="120"/>
      <c r="G1572" s="120">
        <f t="shared" si="281"/>
        <v>1.2820512820512827E-2</v>
      </c>
      <c r="H1572" s="120"/>
      <c r="I1572" s="120">
        <f t="shared" si="281"/>
        <v>2.4000000000000011E-2</v>
      </c>
      <c r="J1572" s="120"/>
      <c r="K1572" s="120">
        <f>SUM(E1572:I1572)</f>
        <v>8.8102564102564146E-2</v>
      </c>
      <c r="L1572" s="120"/>
      <c r="M1572" s="120">
        <f t="shared" si="281"/>
        <v>0</v>
      </c>
      <c r="N1572" s="102"/>
    </row>
    <row r="1573" spans="1:14" s="95" customFormat="1" ht="12" x14ac:dyDescent="0.2">
      <c r="A1573" s="112"/>
      <c r="B1573" s="115"/>
      <c r="C1573" s="112">
        <v>54055</v>
      </c>
      <c r="D1573" s="113" t="s">
        <v>151</v>
      </c>
      <c r="E1573" s="121">
        <v>5.1282051282051308E-2</v>
      </c>
      <c r="F1573" s="121"/>
      <c r="G1573" s="121">
        <v>1.2820512820512827E-2</v>
      </c>
      <c r="H1573" s="121"/>
      <c r="I1573" s="121">
        <v>2.4000000000000011E-2</v>
      </c>
      <c r="J1573" s="121"/>
      <c r="K1573" s="121">
        <f t="shared" ref="K1573" si="282">SUM(E1573:I1573)</f>
        <v>8.8102564102564146E-2</v>
      </c>
      <c r="L1573" s="121"/>
      <c r="M1573" s="121">
        <v>0</v>
      </c>
      <c r="N1573" s="102"/>
    </row>
    <row r="1574" spans="1:14" s="95" customFormat="1" ht="12" x14ac:dyDescent="0.2">
      <c r="A1574" s="112"/>
      <c r="B1574" s="115"/>
      <c r="C1574" s="118" t="s">
        <v>116</v>
      </c>
      <c r="D1574" s="119"/>
      <c r="E1574" s="120">
        <f>SUM(E1575:E1576)</f>
        <v>0.16666666666666666</v>
      </c>
      <c r="F1574" s="120"/>
      <c r="G1574" s="120">
        <f>SUM(G1575:G1576)</f>
        <v>0</v>
      </c>
      <c r="H1574" s="120"/>
      <c r="I1574" s="120">
        <f>SUM(I1575:I1576)</f>
        <v>0.125</v>
      </c>
      <c r="J1574" s="120"/>
      <c r="K1574" s="120">
        <f>SUM(E1574:I1574)</f>
        <v>0.29166666666666663</v>
      </c>
      <c r="L1574" s="120"/>
      <c r="M1574" s="120">
        <f>SUM(M1575:M1576)</f>
        <v>6.25E-2</v>
      </c>
      <c r="N1574" s="102"/>
    </row>
    <row r="1575" spans="1:14" s="95" customFormat="1" ht="24" x14ac:dyDescent="0.2">
      <c r="A1575" s="112"/>
      <c r="B1575" s="115"/>
      <c r="C1575" s="112">
        <v>49396</v>
      </c>
      <c r="D1575" s="113" t="s">
        <v>399</v>
      </c>
      <c r="E1575" s="121">
        <v>0.16666666666666666</v>
      </c>
      <c r="F1575" s="121"/>
      <c r="G1575" s="121">
        <v>0</v>
      </c>
      <c r="H1575" s="121"/>
      <c r="I1575" s="121">
        <v>0</v>
      </c>
      <c r="J1575" s="121"/>
      <c r="K1575" s="121">
        <f t="shared" ref="K1575:K1576" si="283">SUM(E1575:I1575)</f>
        <v>0.16666666666666666</v>
      </c>
      <c r="L1575" s="121"/>
      <c r="M1575" s="121">
        <v>0</v>
      </c>
      <c r="N1575" s="102"/>
    </row>
    <row r="1576" spans="1:14" s="95" customFormat="1" ht="24" customHeight="1" x14ac:dyDescent="0.2">
      <c r="A1576" s="112"/>
      <c r="B1576" s="115"/>
      <c r="C1576" s="112">
        <v>55242</v>
      </c>
      <c r="D1576" s="113" t="s">
        <v>380</v>
      </c>
      <c r="E1576" s="121">
        <v>0</v>
      </c>
      <c r="F1576" s="121"/>
      <c r="G1576" s="121">
        <v>0</v>
      </c>
      <c r="H1576" s="121"/>
      <c r="I1576" s="121">
        <v>0.125</v>
      </c>
      <c r="J1576" s="121"/>
      <c r="K1576" s="121">
        <f t="shared" si="283"/>
        <v>0.125</v>
      </c>
      <c r="L1576" s="121"/>
      <c r="M1576" s="121">
        <v>6.25E-2</v>
      </c>
      <c r="N1576" s="102"/>
    </row>
    <row r="1577" spans="1:14" s="95" customFormat="1" ht="12" x14ac:dyDescent="0.2">
      <c r="A1577" s="112"/>
      <c r="B1577" s="115"/>
      <c r="C1577" s="118" t="s">
        <v>125</v>
      </c>
      <c r="D1577" s="119"/>
      <c r="E1577" s="120">
        <f>SUM(E1578:E1580)</f>
        <v>1.2249999999999999</v>
      </c>
      <c r="F1577" s="120"/>
      <c r="G1577" s="120">
        <f t="shared" ref="G1577:I1577" si="284">SUM(G1578:G1580)</f>
        <v>0</v>
      </c>
      <c r="H1577" s="120"/>
      <c r="I1577" s="120">
        <f t="shared" si="284"/>
        <v>0</v>
      </c>
      <c r="J1577" s="120"/>
      <c r="K1577" s="120">
        <f>SUM(E1577:I1577)</f>
        <v>1.2249999999999999</v>
      </c>
      <c r="L1577" s="120"/>
      <c r="M1577" s="120">
        <f>SUM(M1578:M1580)</f>
        <v>2.5000000000000001E-2</v>
      </c>
      <c r="N1577" s="102"/>
    </row>
    <row r="1578" spans="1:14" s="95" customFormat="1" ht="24" x14ac:dyDescent="0.2">
      <c r="A1578" s="112"/>
      <c r="B1578" s="115"/>
      <c r="C1578" s="112">
        <v>52320</v>
      </c>
      <c r="D1578" s="113" t="s">
        <v>418</v>
      </c>
      <c r="E1578" s="121">
        <v>0.2</v>
      </c>
      <c r="F1578" s="121"/>
      <c r="G1578" s="121">
        <v>0</v>
      </c>
      <c r="H1578" s="121"/>
      <c r="I1578" s="121">
        <v>0</v>
      </c>
      <c r="J1578" s="121"/>
      <c r="K1578" s="121">
        <f t="shared" ref="K1578:K1580" si="285">SUM(E1578:I1578)</f>
        <v>0.2</v>
      </c>
      <c r="L1578" s="121"/>
      <c r="M1578" s="121">
        <v>0</v>
      </c>
      <c r="N1578" s="102"/>
    </row>
    <row r="1579" spans="1:14" s="95" customFormat="1" ht="24" x14ac:dyDescent="0.2">
      <c r="A1579" s="112"/>
      <c r="B1579" s="115"/>
      <c r="C1579" s="112">
        <v>54326</v>
      </c>
      <c r="D1579" s="113" t="s">
        <v>419</v>
      </c>
      <c r="E1579" s="121">
        <v>1</v>
      </c>
      <c r="F1579" s="121"/>
      <c r="G1579" s="121">
        <v>0</v>
      </c>
      <c r="H1579" s="121"/>
      <c r="I1579" s="121">
        <v>0</v>
      </c>
      <c r="J1579" s="121"/>
      <c r="K1579" s="121">
        <f t="shared" si="285"/>
        <v>1</v>
      </c>
      <c r="L1579" s="121"/>
      <c r="M1579" s="121">
        <v>0</v>
      </c>
      <c r="N1579" s="102"/>
    </row>
    <row r="1580" spans="1:14" s="95" customFormat="1" ht="24" x14ac:dyDescent="0.2">
      <c r="A1580" s="112"/>
      <c r="B1580" s="115"/>
      <c r="C1580" s="112">
        <v>55319</v>
      </c>
      <c r="D1580" s="113" t="s">
        <v>455</v>
      </c>
      <c r="E1580" s="121">
        <v>2.5000000000000001E-2</v>
      </c>
      <c r="F1580" s="121"/>
      <c r="G1580" s="121">
        <v>0</v>
      </c>
      <c r="H1580" s="121"/>
      <c r="I1580" s="121">
        <v>0</v>
      </c>
      <c r="J1580" s="121"/>
      <c r="K1580" s="121">
        <f t="shared" si="285"/>
        <v>2.5000000000000001E-2</v>
      </c>
      <c r="L1580" s="121"/>
      <c r="M1580" s="121">
        <v>2.5000000000000001E-2</v>
      </c>
      <c r="N1580" s="102"/>
    </row>
    <row r="1581" spans="1:14" s="95" customFormat="1" ht="12" x14ac:dyDescent="0.2">
      <c r="A1581" s="112"/>
      <c r="B1581" s="115"/>
      <c r="C1581" s="118" t="s">
        <v>126</v>
      </c>
      <c r="D1581" s="119"/>
      <c r="E1581" s="120">
        <f>SUM(E1582:E1585)</f>
        <v>1.4500000000000002</v>
      </c>
      <c r="F1581" s="120"/>
      <c r="G1581" s="120">
        <f t="shared" ref="G1581:M1581" si="286">SUM(G1582:G1585)</f>
        <v>5.1282051282051308E-2</v>
      </c>
      <c r="H1581" s="120"/>
      <c r="I1581" s="120">
        <f t="shared" si="286"/>
        <v>7.6923076923076955E-2</v>
      </c>
      <c r="J1581" s="120"/>
      <c r="K1581" s="120">
        <f>SUM(E1581:I1581)</f>
        <v>1.5782051282051284</v>
      </c>
      <c r="L1581" s="120"/>
      <c r="M1581" s="120">
        <f t="shared" si="286"/>
        <v>0</v>
      </c>
      <c r="N1581" s="102"/>
    </row>
    <row r="1582" spans="1:14" s="95" customFormat="1" ht="12" x14ac:dyDescent="0.2">
      <c r="A1582" s="112"/>
      <c r="B1582" s="115"/>
      <c r="C1582" s="112">
        <v>53190</v>
      </c>
      <c r="D1582" s="113" t="s">
        <v>224</v>
      </c>
      <c r="E1582" s="121">
        <v>1.4500000000000002</v>
      </c>
      <c r="F1582" s="121"/>
      <c r="G1582" s="121">
        <v>0</v>
      </c>
      <c r="H1582" s="121"/>
      <c r="I1582" s="121">
        <v>0</v>
      </c>
      <c r="J1582" s="121"/>
      <c r="K1582" s="121">
        <f t="shared" ref="K1582:K1585" si="287">SUM(E1582:I1582)</f>
        <v>1.4500000000000002</v>
      </c>
      <c r="L1582" s="121"/>
      <c r="M1582" s="121">
        <v>0</v>
      </c>
      <c r="N1582" s="102"/>
    </row>
    <row r="1583" spans="1:14" s="95" customFormat="1" ht="36" x14ac:dyDescent="0.2">
      <c r="A1583" s="112"/>
      <c r="B1583" s="115"/>
      <c r="C1583" s="112">
        <v>55064</v>
      </c>
      <c r="D1583" s="113" t="s">
        <v>480</v>
      </c>
      <c r="E1583" s="121">
        <v>0</v>
      </c>
      <c r="F1583" s="121"/>
      <c r="G1583" s="121">
        <v>5.1282051282051308E-2</v>
      </c>
      <c r="H1583" s="121"/>
      <c r="I1583" s="121">
        <v>0</v>
      </c>
      <c r="J1583" s="121"/>
      <c r="K1583" s="121">
        <f t="shared" si="287"/>
        <v>5.1282051282051308E-2</v>
      </c>
      <c r="L1583" s="121"/>
      <c r="M1583" s="121">
        <v>0</v>
      </c>
      <c r="N1583" s="102"/>
    </row>
    <row r="1584" spans="1:14" s="95" customFormat="1" ht="36" x14ac:dyDescent="0.2">
      <c r="A1584" s="112"/>
      <c r="B1584" s="115"/>
      <c r="C1584" s="112">
        <v>55064</v>
      </c>
      <c r="D1584" s="113" t="s">
        <v>484</v>
      </c>
      <c r="E1584" s="121">
        <v>0</v>
      </c>
      <c r="F1584" s="121"/>
      <c r="G1584" s="121">
        <v>0</v>
      </c>
      <c r="H1584" s="121"/>
      <c r="I1584" s="121">
        <v>5.1282051282051308E-2</v>
      </c>
      <c r="J1584" s="121"/>
      <c r="K1584" s="121">
        <f t="shared" si="287"/>
        <v>5.1282051282051308E-2</v>
      </c>
      <c r="L1584" s="121"/>
      <c r="M1584" s="121">
        <v>0</v>
      </c>
      <c r="N1584" s="102"/>
    </row>
    <row r="1585" spans="1:14" s="95" customFormat="1" ht="36" x14ac:dyDescent="0.2">
      <c r="A1585" s="112"/>
      <c r="B1585" s="115"/>
      <c r="C1585" s="112">
        <v>55064</v>
      </c>
      <c r="D1585" s="113" t="s">
        <v>482</v>
      </c>
      <c r="E1585" s="121">
        <v>0</v>
      </c>
      <c r="F1585" s="121"/>
      <c r="G1585" s="121">
        <v>0</v>
      </c>
      <c r="H1585" s="121"/>
      <c r="I1585" s="121">
        <v>2.564102564102564E-2</v>
      </c>
      <c r="J1585" s="121"/>
      <c r="K1585" s="121">
        <f t="shared" si="287"/>
        <v>2.564102564102564E-2</v>
      </c>
      <c r="L1585" s="121"/>
      <c r="M1585" s="121">
        <v>0</v>
      </c>
      <c r="N1585" s="102"/>
    </row>
    <row r="1586" spans="1:14" s="95" customFormat="1" ht="12" x14ac:dyDescent="0.2">
      <c r="A1586" s="114"/>
      <c r="B1586" s="118" t="s">
        <v>39</v>
      </c>
      <c r="C1586" s="118"/>
      <c r="D1586" s="119"/>
      <c r="E1586" s="120">
        <f>E1587+E1593+E1598+E1605+E1610+E1612+E1614+E1616+E1619+E1625</f>
        <v>6.2481834197031034</v>
      </c>
      <c r="F1586" s="120"/>
      <c r="G1586" s="120">
        <f>G1587+G1593+G1598+G1605+G1610+G1612+G1614+G1616+G1619+G1625</f>
        <v>0.93638556410256424</v>
      </c>
      <c r="H1586" s="120"/>
      <c r="I1586" s="120">
        <f>I1587+I1593+I1598+I1605+I1610+I1612+I1614+I1616+I1619+I1625</f>
        <v>7.1230179948448047</v>
      </c>
      <c r="J1586" s="120"/>
      <c r="K1586" s="120">
        <f>SUM(E1586:I1586)</f>
        <v>14.307586978650473</v>
      </c>
      <c r="L1586" s="120"/>
      <c r="M1586" s="120">
        <f>M1587+M1593+M1598+M1605+M1610+M1612+M1614+M1616+M1619+M1625</f>
        <v>2.3705865789473681</v>
      </c>
      <c r="N1586" s="102"/>
    </row>
    <row r="1587" spans="1:14" s="95" customFormat="1" ht="12" x14ac:dyDescent="0.2">
      <c r="A1587" s="114"/>
      <c r="B1587" s="118"/>
      <c r="C1587" s="118" t="s">
        <v>137</v>
      </c>
      <c r="D1587" s="119"/>
      <c r="E1587" s="120">
        <f>SUM(E1588:E1592)</f>
        <v>1.7283000000000002</v>
      </c>
      <c r="F1587" s="120"/>
      <c r="G1587" s="120">
        <f>SUM(G1588:G1592)</f>
        <v>0.29853300000000005</v>
      </c>
      <c r="H1587" s="120"/>
      <c r="I1587" s="120">
        <f>SUM(I1588:I1592)</f>
        <v>2.129</v>
      </c>
      <c r="J1587" s="120"/>
      <c r="K1587" s="120">
        <f>SUM(E1587:I1587)</f>
        <v>4.1558330000000003</v>
      </c>
      <c r="L1587" s="120"/>
      <c r="M1587" s="120">
        <f>SUM(M1588:M1592)</f>
        <v>0.1303</v>
      </c>
      <c r="N1587" s="102"/>
    </row>
    <row r="1588" spans="1:14" s="95" customFormat="1" ht="24" x14ac:dyDescent="0.2">
      <c r="A1588" s="112"/>
      <c r="B1588" s="115"/>
      <c r="C1588" s="112">
        <v>53263</v>
      </c>
      <c r="D1588" s="113" t="s">
        <v>247</v>
      </c>
      <c r="E1588" s="121">
        <v>0</v>
      </c>
      <c r="F1588" s="121"/>
      <c r="G1588" s="121">
        <v>0</v>
      </c>
      <c r="H1588" s="121"/>
      <c r="I1588" s="121">
        <v>2.5000000000000001E-2</v>
      </c>
      <c r="J1588" s="121"/>
      <c r="K1588" s="121">
        <f t="shared" ref="K1588:K1609" si="288">SUM(E1588:I1588)</f>
        <v>2.5000000000000001E-2</v>
      </c>
      <c r="L1588" s="121"/>
      <c r="M1588" s="121">
        <v>0</v>
      </c>
      <c r="N1588" s="102"/>
    </row>
    <row r="1589" spans="1:14" s="95" customFormat="1" ht="24" x14ac:dyDescent="0.2">
      <c r="A1589" s="112"/>
      <c r="B1589" s="115"/>
      <c r="C1589" s="112">
        <v>54002</v>
      </c>
      <c r="D1589" s="113" t="s">
        <v>497</v>
      </c>
      <c r="E1589" s="121">
        <v>1.5980000000000001</v>
      </c>
      <c r="F1589" s="121"/>
      <c r="G1589" s="121">
        <v>0</v>
      </c>
      <c r="H1589" s="121"/>
      <c r="I1589" s="121">
        <v>0</v>
      </c>
      <c r="J1589" s="121"/>
      <c r="K1589" s="121">
        <f t="shared" si="288"/>
        <v>1.5980000000000001</v>
      </c>
      <c r="L1589" s="121"/>
      <c r="M1589" s="121">
        <v>0</v>
      </c>
      <c r="N1589" s="102"/>
    </row>
    <row r="1590" spans="1:14" s="95" customFormat="1" ht="12" x14ac:dyDescent="0.2">
      <c r="A1590" s="112"/>
      <c r="B1590" s="115"/>
      <c r="C1590" s="112">
        <v>55056</v>
      </c>
      <c r="D1590" s="113" t="s">
        <v>462</v>
      </c>
      <c r="E1590" s="121">
        <v>0</v>
      </c>
      <c r="F1590" s="121"/>
      <c r="G1590" s="121">
        <v>0.13333300000000001</v>
      </c>
      <c r="H1590" s="121"/>
      <c r="I1590" s="121">
        <v>0</v>
      </c>
      <c r="J1590" s="121"/>
      <c r="K1590" s="121">
        <f t="shared" si="288"/>
        <v>0.13333300000000001</v>
      </c>
      <c r="L1590" s="121"/>
      <c r="M1590" s="121">
        <v>0</v>
      </c>
      <c r="N1590" s="102"/>
    </row>
    <row r="1591" spans="1:14" s="95" customFormat="1" ht="24" x14ac:dyDescent="0.2">
      <c r="A1591" s="112"/>
      <c r="B1591" s="115"/>
      <c r="C1591" s="112">
        <v>55113</v>
      </c>
      <c r="D1591" s="113" t="s">
        <v>279</v>
      </c>
      <c r="E1591" s="121">
        <v>0.1303</v>
      </c>
      <c r="F1591" s="121"/>
      <c r="G1591" s="121">
        <v>0.16520000000000001</v>
      </c>
      <c r="H1591" s="121"/>
      <c r="I1591" s="121">
        <v>0.104</v>
      </c>
      <c r="J1591" s="121"/>
      <c r="K1591" s="121">
        <f t="shared" si="288"/>
        <v>0.39949999999999997</v>
      </c>
      <c r="L1591" s="121"/>
      <c r="M1591" s="121">
        <v>0.1303</v>
      </c>
      <c r="N1591" s="102"/>
    </row>
    <row r="1592" spans="1:14" s="95" customFormat="1" ht="36" x14ac:dyDescent="0.2">
      <c r="A1592" s="112"/>
      <c r="B1592" s="115"/>
      <c r="C1592" s="112">
        <v>55167</v>
      </c>
      <c r="D1592" s="113" t="s">
        <v>470</v>
      </c>
      <c r="E1592" s="121">
        <v>0</v>
      </c>
      <c r="F1592" s="121"/>
      <c r="G1592" s="121">
        <v>0</v>
      </c>
      <c r="H1592" s="121"/>
      <c r="I1592" s="121">
        <v>2</v>
      </c>
      <c r="J1592" s="121"/>
      <c r="K1592" s="121">
        <f t="shared" si="288"/>
        <v>2</v>
      </c>
      <c r="L1592" s="121"/>
      <c r="M1592" s="121">
        <v>0</v>
      </c>
      <c r="N1592" s="102"/>
    </row>
    <row r="1593" spans="1:14" s="95" customFormat="1" ht="12" x14ac:dyDescent="0.2">
      <c r="A1593" s="112"/>
      <c r="B1593" s="115"/>
      <c r="C1593" s="118" t="s">
        <v>113</v>
      </c>
      <c r="D1593" s="119"/>
      <c r="E1593" s="120">
        <f>SUM(E1594:E1597)</f>
        <v>1.4799990000000001</v>
      </c>
      <c r="F1593" s="120"/>
      <c r="G1593" s="120">
        <f t="shared" ref="G1593:M1593" si="289">SUM(G1594:G1597)</f>
        <v>0</v>
      </c>
      <c r="H1593" s="120"/>
      <c r="I1593" s="120">
        <f t="shared" si="289"/>
        <v>0.26796333897435898</v>
      </c>
      <c r="J1593" s="120"/>
      <c r="K1593" s="120">
        <f t="shared" si="288"/>
        <v>1.747962338974359</v>
      </c>
      <c r="L1593" s="120"/>
      <c r="M1593" s="120">
        <f t="shared" si="289"/>
        <v>0</v>
      </c>
      <c r="N1593" s="102"/>
    </row>
    <row r="1594" spans="1:14" s="95" customFormat="1" ht="48" x14ac:dyDescent="0.2">
      <c r="A1594" s="112"/>
      <c r="B1594" s="115"/>
      <c r="C1594" s="112">
        <v>52041</v>
      </c>
      <c r="D1594" s="113" t="s">
        <v>477</v>
      </c>
      <c r="E1594" s="121">
        <v>0</v>
      </c>
      <c r="F1594" s="121"/>
      <c r="G1594" s="121">
        <v>0</v>
      </c>
      <c r="H1594" s="121"/>
      <c r="I1594" s="121">
        <v>1.2973389743589729E-3</v>
      </c>
      <c r="J1594" s="121"/>
      <c r="K1594" s="121">
        <f t="shared" si="288"/>
        <v>1.2973389743589729E-3</v>
      </c>
      <c r="L1594" s="121"/>
      <c r="M1594" s="121">
        <v>0</v>
      </c>
      <c r="N1594" s="102"/>
    </row>
    <row r="1595" spans="1:14" s="95" customFormat="1" ht="24" x14ac:dyDescent="0.2">
      <c r="A1595" s="112"/>
      <c r="B1595" s="115"/>
      <c r="C1595" s="112">
        <v>55024</v>
      </c>
      <c r="D1595" s="113" t="s">
        <v>403</v>
      </c>
      <c r="E1595" s="121">
        <v>7.3332999999999995E-2</v>
      </c>
      <c r="F1595" s="121"/>
      <c r="G1595" s="121">
        <v>0</v>
      </c>
      <c r="H1595" s="121"/>
      <c r="I1595" s="121">
        <v>0</v>
      </c>
      <c r="J1595" s="121"/>
      <c r="K1595" s="121">
        <f t="shared" si="288"/>
        <v>7.3332999999999995E-2</v>
      </c>
      <c r="L1595" s="121"/>
      <c r="M1595" s="121">
        <v>0</v>
      </c>
      <c r="N1595" s="102"/>
    </row>
    <row r="1596" spans="1:14" s="95" customFormat="1" ht="12" x14ac:dyDescent="0.2">
      <c r="A1596" s="112"/>
      <c r="B1596" s="115"/>
      <c r="C1596" s="112">
        <v>55124</v>
      </c>
      <c r="D1596" s="113" t="s">
        <v>177</v>
      </c>
      <c r="E1596" s="121">
        <v>1.206666</v>
      </c>
      <c r="F1596" s="121"/>
      <c r="G1596" s="121">
        <v>0</v>
      </c>
      <c r="H1596" s="121"/>
      <c r="I1596" s="121">
        <v>0.26666600000000001</v>
      </c>
      <c r="J1596" s="121"/>
      <c r="K1596" s="121">
        <f t="shared" si="288"/>
        <v>1.4733320000000001</v>
      </c>
      <c r="L1596" s="121"/>
      <c r="M1596" s="121">
        <v>0</v>
      </c>
      <c r="N1596" s="102"/>
    </row>
    <row r="1597" spans="1:14" s="95" customFormat="1" ht="24" customHeight="1" x14ac:dyDescent="0.2">
      <c r="A1597" s="112"/>
      <c r="B1597" s="115"/>
      <c r="C1597" s="112">
        <v>55140</v>
      </c>
      <c r="D1597" s="113" t="s">
        <v>411</v>
      </c>
      <c r="E1597" s="121">
        <v>0.2</v>
      </c>
      <c r="F1597" s="121"/>
      <c r="G1597" s="121">
        <v>0</v>
      </c>
      <c r="H1597" s="121"/>
      <c r="I1597" s="121">
        <v>0</v>
      </c>
      <c r="J1597" s="121"/>
      <c r="K1597" s="121">
        <f t="shared" si="288"/>
        <v>0.2</v>
      </c>
      <c r="L1597" s="121"/>
      <c r="M1597" s="121">
        <v>0</v>
      </c>
      <c r="N1597" s="102"/>
    </row>
    <row r="1598" spans="1:14" s="95" customFormat="1" ht="12" x14ac:dyDescent="0.2">
      <c r="A1598" s="112"/>
      <c r="B1598" s="115"/>
      <c r="C1598" s="118" t="s">
        <v>114</v>
      </c>
      <c r="D1598" s="119"/>
      <c r="E1598" s="120">
        <f>SUM(E1599:E1604)</f>
        <v>0.39860236842105268</v>
      </c>
      <c r="F1598" s="120"/>
      <c r="G1598" s="120">
        <f>SUM(G1599:G1604)</f>
        <v>6.2500000000000014E-2</v>
      </c>
      <c r="H1598" s="120"/>
      <c r="I1598" s="120">
        <f>SUM(I1599:I1604)</f>
        <v>0.5</v>
      </c>
      <c r="J1598" s="120"/>
      <c r="K1598" s="120">
        <f>SUM(E1598:I1598)</f>
        <v>0.96110236842105268</v>
      </c>
      <c r="L1598" s="120"/>
      <c r="M1598" s="120">
        <f>SUM(M1599:M1604)</f>
        <v>0.31265500000000002</v>
      </c>
      <c r="N1598" s="102"/>
    </row>
    <row r="1599" spans="1:14" s="95" customFormat="1" ht="36" x14ac:dyDescent="0.2">
      <c r="A1599" s="112"/>
      <c r="B1599" s="115"/>
      <c r="C1599" s="112">
        <v>37909</v>
      </c>
      <c r="D1599" s="113" t="s">
        <v>250</v>
      </c>
      <c r="E1599" s="121">
        <v>0</v>
      </c>
      <c r="F1599" s="121"/>
      <c r="G1599" s="121">
        <v>6.2500000000000014E-2</v>
      </c>
      <c r="H1599" s="121"/>
      <c r="I1599" s="121">
        <v>0</v>
      </c>
      <c r="J1599" s="121"/>
      <c r="K1599" s="121">
        <f t="shared" si="288"/>
        <v>6.2500000000000014E-2</v>
      </c>
      <c r="L1599" s="121"/>
      <c r="M1599" s="121">
        <v>6.2500000000000014E-2</v>
      </c>
      <c r="N1599" s="102"/>
    </row>
    <row r="1600" spans="1:14" s="95" customFormat="1" ht="24" x14ac:dyDescent="0.2">
      <c r="A1600" s="112"/>
      <c r="B1600" s="115"/>
      <c r="C1600" s="112">
        <v>37909</v>
      </c>
      <c r="D1600" s="113" t="s">
        <v>248</v>
      </c>
      <c r="E1600" s="121">
        <v>0.18820700000000001</v>
      </c>
      <c r="F1600" s="121"/>
      <c r="G1600" s="121">
        <v>0</v>
      </c>
      <c r="H1600" s="121"/>
      <c r="I1600" s="121">
        <v>0</v>
      </c>
      <c r="J1600" s="121"/>
      <c r="K1600" s="121">
        <f t="shared" si="288"/>
        <v>0.18820700000000001</v>
      </c>
      <c r="L1600" s="121"/>
      <c r="M1600" s="121">
        <v>0.18820700000000001</v>
      </c>
      <c r="N1600" s="102"/>
    </row>
    <row r="1601" spans="1:14" s="95" customFormat="1" ht="24" x14ac:dyDescent="0.2">
      <c r="A1601" s="112"/>
      <c r="B1601" s="115"/>
      <c r="C1601" s="112">
        <v>46920</v>
      </c>
      <c r="D1601" s="113" t="s">
        <v>249</v>
      </c>
      <c r="E1601" s="121">
        <v>6.1948000000000003E-2</v>
      </c>
      <c r="F1601" s="121"/>
      <c r="G1601" s="121">
        <v>0</v>
      </c>
      <c r="H1601" s="121"/>
      <c r="I1601" s="121">
        <v>0</v>
      </c>
      <c r="J1601" s="121"/>
      <c r="K1601" s="121">
        <f t="shared" si="288"/>
        <v>6.1948000000000003E-2</v>
      </c>
      <c r="L1601" s="121"/>
      <c r="M1601" s="121">
        <v>6.1948000000000003E-2</v>
      </c>
      <c r="N1601" s="102"/>
    </row>
    <row r="1602" spans="1:14" s="95" customFormat="1" ht="12" x14ac:dyDescent="0.2">
      <c r="A1602" s="112"/>
      <c r="B1602" s="115"/>
      <c r="C1602" s="112">
        <v>53427</v>
      </c>
      <c r="D1602" s="113" t="s">
        <v>236</v>
      </c>
      <c r="E1602" s="121">
        <v>0</v>
      </c>
      <c r="F1602" s="121"/>
      <c r="G1602" s="121">
        <v>0</v>
      </c>
      <c r="H1602" s="121"/>
      <c r="I1602" s="121">
        <v>0.5</v>
      </c>
      <c r="J1602" s="121"/>
      <c r="K1602" s="121">
        <f t="shared" si="288"/>
        <v>0.5</v>
      </c>
      <c r="L1602" s="121"/>
      <c r="M1602" s="121">
        <v>0</v>
      </c>
      <c r="N1602" s="102"/>
    </row>
    <row r="1603" spans="1:14" s="95" customFormat="1" ht="36" x14ac:dyDescent="0.2">
      <c r="A1603" s="112"/>
      <c r="B1603" s="115"/>
      <c r="C1603" s="112">
        <v>54391</v>
      </c>
      <c r="D1603" s="113" t="s">
        <v>478</v>
      </c>
      <c r="E1603" s="121">
        <v>3.9473684210526317E-3</v>
      </c>
      <c r="F1603" s="121"/>
      <c r="G1603" s="121">
        <v>0</v>
      </c>
      <c r="H1603" s="121"/>
      <c r="I1603" s="121">
        <v>0</v>
      </c>
      <c r="J1603" s="121"/>
      <c r="K1603" s="121">
        <f t="shared" si="288"/>
        <v>3.9473684210526317E-3</v>
      </c>
      <c r="L1603" s="121"/>
      <c r="M1603" s="121">
        <v>0</v>
      </c>
      <c r="N1603" s="102"/>
    </row>
    <row r="1604" spans="1:14" s="95" customFormat="1" ht="24" x14ac:dyDescent="0.2">
      <c r="A1604" s="112"/>
      <c r="B1604" s="115"/>
      <c r="C1604" s="112">
        <v>55058</v>
      </c>
      <c r="D1604" s="113" t="s">
        <v>280</v>
      </c>
      <c r="E1604" s="121">
        <v>0.14449999999999999</v>
      </c>
      <c r="F1604" s="121"/>
      <c r="G1604" s="121">
        <v>0</v>
      </c>
      <c r="H1604" s="121"/>
      <c r="I1604" s="121">
        <v>0</v>
      </c>
      <c r="J1604" s="121"/>
      <c r="K1604" s="121">
        <f t="shared" si="288"/>
        <v>0.14449999999999999</v>
      </c>
      <c r="L1604" s="121"/>
      <c r="M1604" s="121">
        <v>0</v>
      </c>
      <c r="N1604" s="102"/>
    </row>
    <row r="1605" spans="1:14" s="95" customFormat="1" ht="12" x14ac:dyDescent="0.2">
      <c r="A1605" s="114"/>
      <c r="B1605" s="118"/>
      <c r="C1605" s="118" t="s">
        <v>127</v>
      </c>
      <c r="D1605" s="119"/>
      <c r="E1605" s="120">
        <f>SUM(E1606:E1609)</f>
        <v>0.5</v>
      </c>
      <c r="F1605" s="120"/>
      <c r="G1605" s="120">
        <f t="shared" ref="G1605:I1605" si="290">SUM(G1606:G1609)</f>
        <v>0</v>
      </c>
      <c r="H1605" s="120"/>
      <c r="I1605" s="120">
        <f t="shared" si="290"/>
        <v>1.5526315789473684</v>
      </c>
      <c r="J1605" s="120"/>
      <c r="K1605" s="120">
        <f>SUM(E1605:I1605)</f>
        <v>2.0526315789473681</v>
      </c>
      <c r="L1605" s="120"/>
      <c r="M1605" s="120">
        <f>SUM(M1606:M1609)</f>
        <v>1.8276315789473683</v>
      </c>
      <c r="N1605" s="102"/>
    </row>
    <row r="1606" spans="1:14" s="95" customFormat="1" ht="24" x14ac:dyDescent="0.2">
      <c r="A1606" s="112"/>
      <c r="B1606" s="115"/>
      <c r="C1606" s="112">
        <v>51151</v>
      </c>
      <c r="D1606" s="113" t="s">
        <v>415</v>
      </c>
      <c r="E1606" s="121">
        <v>0.25</v>
      </c>
      <c r="F1606" s="121"/>
      <c r="G1606" s="121">
        <v>0</v>
      </c>
      <c r="H1606" s="121"/>
      <c r="I1606" s="121">
        <v>0</v>
      </c>
      <c r="J1606" s="121"/>
      <c r="K1606" s="121">
        <f t="shared" si="288"/>
        <v>0.25</v>
      </c>
      <c r="L1606" s="121"/>
      <c r="M1606" s="121">
        <v>0.125</v>
      </c>
      <c r="N1606" s="102"/>
    </row>
    <row r="1607" spans="1:14" s="95" customFormat="1" ht="24" x14ac:dyDescent="0.2">
      <c r="A1607" s="112"/>
      <c r="B1607" s="115"/>
      <c r="C1607" s="112">
        <v>52335</v>
      </c>
      <c r="D1607" s="113" t="s">
        <v>396</v>
      </c>
      <c r="E1607" s="121">
        <v>0.1</v>
      </c>
      <c r="F1607" s="121"/>
      <c r="G1607" s="121">
        <v>0</v>
      </c>
      <c r="H1607" s="121"/>
      <c r="I1607" s="121">
        <v>0</v>
      </c>
      <c r="J1607" s="121"/>
      <c r="K1607" s="121">
        <f t="shared" si="288"/>
        <v>0.1</v>
      </c>
      <c r="L1607" s="121"/>
      <c r="M1607" s="121">
        <v>0</v>
      </c>
      <c r="N1607" s="102"/>
    </row>
    <row r="1608" spans="1:14" s="95" customFormat="1" ht="36" x14ac:dyDescent="0.2">
      <c r="A1608" s="112"/>
      <c r="B1608" s="115"/>
      <c r="C1608" s="112">
        <v>54079</v>
      </c>
      <c r="D1608" s="113" t="s">
        <v>252</v>
      </c>
      <c r="E1608" s="121">
        <v>0</v>
      </c>
      <c r="F1608" s="121"/>
      <c r="G1608" s="121">
        <v>0</v>
      </c>
      <c r="H1608" s="121"/>
      <c r="I1608" s="121">
        <v>1.5526315789473684</v>
      </c>
      <c r="J1608" s="121"/>
      <c r="K1608" s="121">
        <f t="shared" si="288"/>
        <v>1.5526315789473684</v>
      </c>
      <c r="L1608" s="121"/>
      <c r="M1608" s="121">
        <v>1.5526315789473684</v>
      </c>
      <c r="N1608" s="102"/>
    </row>
    <row r="1609" spans="1:14" s="95" customFormat="1" ht="24" x14ac:dyDescent="0.2">
      <c r="A1609" s="112"/>
      <c r="B1609" s="115"/>
      <c r="C1609" s="112">
        <v>55215</v>
      </c>
      <c r="D1609" s="113" t="s">
        <v>476</v>
      </c>
      <c r="E1609" s="121">
        <v>0.15</v>
      </c>
      <c r="F1609" s="121"/>
      <c r="G1609" s="121">
        <v>0</v>
      </c>
      <c r="H1609" s="121"/>
      <c r="I1609" s="121">
        <v>0</v>
      </c>
      <c r="J1609" s="121"/>
      <c r="K1609" s="121">
        <f t="shared" si="288"/>
        <v>0.15</v>
      </c>
      <c r="L1609" s="121"/>
      <c r="M1609" s="121">
        <v>0.15</v>
      </c>
      <c r="N1609" s="102"/>
    </row>
    <row r="1610" spans="1:14" s="95" customFormat="1" ht="12" x14ac:dyDescent="0.2">
      <c r="A1610" s="112"/>
      <c r="B1610" s="115"/>
      <c r="C1610" s="118" t="s">
        <v>115</v>
      </c>
      <c r="D1610" s="119"/>
      <c r="E1610" s="120">
        <f>SUM(E1611:E1611)</f>
        <v>7.4999999999999997E-3</v>
      </c>
      <c r="F1610" s="120"/>
      <c r="G1610" s="120">
        <f>SUM(G1611:G1611)</f>
        <v>1.125E-2</v>
      </c>
      <c r="H1610" s="120"/>
      <c r="I1610" s="120">
        <f>SUM(I1611:I1611)</f>
        <v>0</v>
      </c>
      <c r="J1610" s="120"/>
      <c r="K1610" s="120">
        <f>SUM(E1610:I1610)</f>
        <v>1.8749999999999999E-2</v>
      </c>
      <c r="L1610" s="120"/>
      <c r="M1610" s="120">
        <f>SUM(M1611:M1611)</f>
        <v>0</v>
      </c>
      <c r="N1610" s="102"/>
    </row>
    <row r="1611" spans="1:14" s="95" customFormat="1" ht="24" x14ac:dyDescent="0.2">
      <c r="A1611" s="112"/>
      <c r="B1611" s="115"/>
      <c r="C1611" s="112">
        <v>55004</v>
      </c>
      <c r="D1611" s="113" t="s">
        <v>243</v>
      </c>
      <c r="E1611" s="121">
        <v>7.4999999999999997E-3</v>
      </c>
      <c r="F1611" s="121"/>
      <c r="G1611" s="121">
        <v>1.125E-2</v>
      </c>
      <c r="H1611" s="121"/>
      <c r="I1611" s="121">
        <v>0</v>
      </c>
      <c r="J1611" s="121"/>
      <c r="K1611" s="121">
        <f t="shared" ref="K1611:K1615" si="291">SUM(E1611:I1611)</f>
        <v>1.8749999999999999E-2</v>
      </c>
      <c r="L1611" s="121"/>
      <c r="M1611" s="121">
        <v>0</v>
      </c>
      <c r="N1611" s="102"/>
    </row>
    <row r="1612" spans="1:14" s="95" customFormat="1" ht="12" x14ac:dyDescent="0.2">
      <c r="A1612" s="112"/>
      <c r="B1612" s="115"/>
      <c r="C1612" s="118" t="s">
        <v>129</v>
      </c>
      <c r="D1612" s="119"/>
      <c r="E1612" s="120">
        <f>SUM(E1613)</f>
        <v>5.1282051282051308E-2</v>
      </c>
      <c r="F1612" s="120"/>
      <c r="G1612" s="120">
        <f>SUM(G1613)</f>
        <v>1.2820512820512827E-2</v>
      </c>
      <c r="H1612" s="120"/>
      <c r="I1612" s="120">
        <f>SUM(I1613)</f>
        <v>2.4000000000000011E-2</v>
      </c>
      <c r="J1612" s="120"/>
      <c r="K1612" s="120">
        <f>SUM(E1612:I1612)</f>
        <v>8.8102564102564146E-2</v>
      </c>
      <c r="L1612" s="120"/>
      <c r="M1612" s="120">
        <f>SUM(M1613)</f>
        <v>0</v>
      </c>
      <c r="N1612" s="102"/>
    </row>
    <row r="1613" spans="1:14" s="95" customFormat="1" ht="12" x14ac:dyDescent="0.2">
      <c r="A1613" s="112"/>
      <c r="B1613" s="115"/>
      <c r="C1613" s="112">
        <v>54055</v>
      </c>
      <c r="D1613" s="113" t="s">
        <v>151</v>
      </c>
      <c r="E1613" s="121">
        <v>5.1282051282051308E-2</v>
      </c>
      <c r="F1613" s="121"/>
      <c r="G1613" s="121">
        <v>1.2820512820512827E-2</v>
      </c>
      <c r="H1613" s="121"/>
      <c r="I1613" s="121">
        <v>2.4000000000000011E-2</v>
      </c>
      <c r="J1613" s="121"/>
      <c r="K1613" s="121">
        <f t="shared" si="291"/>
        <v>8.8102564102564146E-2</v>
      </c>
      <c r="L1613" s="121"/>
      <c r="M1613" s="121">
        <v>0</v>
      </c>
      <c r="N1613" s="102"/>
    </row>
    <row r="1614" spans="1:14" s="95" customFormat="1" ht="12" x14ac:dyDescent="0.2">
      <c r="A1614" s="112"/>
      <c r="B1614" s="115"/>
      <c r="C1614" s="118" t="s">
        <v>131</v>
      </c>
      <c r="D1614" s="119"/>
      <c r="E1614" s="120">
        <f>SUM(E1615)</f>
        <v>0</v>
      </c>
      <c r="F1614" s="120"/>
      <c r="G1614" s="120">
        <f t="shared" ref="G1614:M1614" si="292">SUM(G1615)</f>
        <v>0</v>
      </c>
      <c r="H1614" s="120"/>
      <c r="I1614" s="120">
        <f t="shared" si="292"/>
        <v>0.64</v>
      </c>
      <c r="J1614" s="120"/>
      <c r="K1614" s="120">
        <f t="shared" si="291"/>
        <v>0.64</v>
      </c>
      <c r="L1614" s="120"/>
      <c r="M1614" s="120">
        <f t="shared" si="292"/>
        <v>0</v>
      </c>
      <c r="N1614" s="102"/>
    </row>
    <row r="1615" spans="1:14" s="95" customFormat="1" ht="24" x14ac:dyDescent="0.2">
      <c r="A1615" s="112"/>
      <c r="B1615" s="115"/>
      <c r="C1615" s="112">
        <v>53390</v>
      </c>
      <c r="D1615" s="113" t="s">
        <v>398</v>
      </c>
      <c r="E1615" s="121">
        <v>0</v>
      </c>
      <c r="F1615" s="121"/>
      <c r="G1615" s="121">
        <v>0</v>
      </c>
      <c r="H1615" s="121"/>
      <c r="I1615" s="121">
        <v>0.64</v>
      </c>
      <c r="J1615" s="121"/>
      <c r="K1615" s="121">
        <f t="shared" si="291"/>
        <v>0.64</v>
      </c>
      <c r="L1615" s="121"/>
      <c r="M1615" s="121">
        <v>0</v>
      </c>
      <c r="N1615" s="102"/>
    </row>
    <row r="1616" spans="1:14" s="95" customFormat="1" ht="12" x14ac:dyDescent="0.2">
      <c r="A1616" s="112"/>
      <c r="B1616" s="115"/>
      <c r="C1616" s="118" t="s">
        <v>116</v>
      </c>
      <c r="D1616" s="119"/>
      <c r="E1616" s="120">
        <f>SUM(E1617:E1618)</f>
        <v>0.125</v>
      </c>
      <c r="F1616" s="120"/>
      <c r="G1616" s="120">
        <f t="shared" ref="G1616:I1616" si="293">SUM(G1617:G1618)</f>
        <v>0</v>
      </c>
      <c r="H1616" s="120"/>
      <c r="I1616" s="120">
        <f t="shared" si="293"/>
        <v>0.375</v>
      </c>
      <c r="J1616" s="120"/>
      <c r="K1616" s="120">
        <f>SUM(E1616:I1616)</f>
        <v>0.5</v>
      </c>
      <c r="L1616" s="120"/>
      <c r="M1616" s="120">
        <f>SUM(M1617:M1618)</f>
        <v>6.25E-2</v>
      </c>
      <c r="N1616" s="102"/>
    </row>
    <row r="1617" spans="1:14" s="95" customFormat="1" ht="24" x14ac:dyDescent="0.2">
      <c r="A1617" s="112"/>
      <c r="B1617" s="115"/>
      <c r="C1617" s="112">
        <v>49396</v>
      </c>
      <c r="D1617" s="113" t="s">
        <v>399</v>
      </c>
      <c r="E1617" s="121">
        <v>0.125</v>
      </c>
      <c r="F1617" s="121"/>
      <c r="G1617" s="121">
        <v>0</v>
      </c>
      <c r="H1617" s="121"/>
      <c r="I1617" s="121">
        <v>0</v>
      </c>
      <c r="J1617" s="121"/>
      <c r="K1617" s="121">
        <f t="shared" ref="K1617:K1618" si="294">SUM(E1617:I1617)</f>
        <v>0.125</v>
      </c>
      <c r="L1617" s="121"/>
      <c r="M1617" s="121">
        <v>0</v>
      </c>
      <c r="N1617" s="102"/>
    </row>
    <row r="1618" spans="1:14" s="95" customFormat="1" ht="24" customHeight="1" x14ac:dyDescent="0.2">
      <c r="A1618" s="112"/>
      <c r="B1618" s="115"/>
      <c r="C1618" s="112">
        <v>55242</v>
      </c>
      <c r="D1618" s="113" t="s">
        <v>380</v>
      </c>
      <c r="E1618" s="121">
        <v>0</v>
      </c>
      <c r="F1618" s="121"/>
      <c r="G1618" s="121">
        <v>0</v>
      </c>
      <c r="H1618" s="121"/>
      <c r="I1618" s="121">
        <v>0.375</v>
      </c>
      <c r="J1618" s="121"/>
      <c r="K1618" s="121">
        <f t="shared" si="294"/>
        <v>0.375</v>
      </c>
      <c r="L1618" s="121"/>
      <c r="M1618" s="121">
        <v>6.25E-2</v>
      </c>
      <c r="N1618" s="102"/>
    </row>
    <row r="1619" spans="1:14" s="95" customFormat="1" ht="12" x14ac:dyDescent="0.2">
      <c r="A1619" s="112"/>
      <c r="B1619" s="115"/>
      <c r="C1619" s="118" t="s">
        <v>125</v>
      </c>
      <c r="D1619" s="119"/>
      <c r="E1619" s="120">
        <f>SUM(E1620:E1624)</f>
        <v>1.0375000000000001</v>
      </c>
      <c r="F1619" s="120"/>
      <c r="G1619" s="120">
        <f t="shared" ref="G1619:I1619" si="295">SUM(G1620:G1624)</f>
        <v>0.5</v>
      </c>
      <c r="H1619" s="120"/>
      <c r="I1619" s="120">
        <f t="shared" si="295"/>
        <v>0.2525</v>
      </c>
      <c r="J1619" s="120"/>
      <c r="K1619" s="120">
        <f>SUM(E1619:I1619)</f>
        <v>1.79</v>
      </c>
      <c r="L1619" s="120"/>
      <c r="M1619" s="120">
        <f>SUM(M1620:M1624)</f>
        <v>3.7499999999999999E-2</v>
      </c>
      <c r="N1619" s="102"/>
    </row>
    <row r="1620" spans="1:14" s="95" customFormat="1" ht="24" x14ac:dyDescent="0.2">
      <c r="A1620" s="112"/>
      <c r="B1620" s="115"/>
      <c r="C1620" s="112">
        <v>53246</v>
      </c>
      <c r="D1620" s="113" t="s">
        <v>406</v>
      </c>
      <c r="E1620" s="121">
        <v>0</v>
      </c>
      <c r="F1620" s="121"/>
      <c r="G1620" s="121">
        <v>0</v>
      </c>
      <c r="H1620" s="121"/>
      <c r="I1620" s="121">
        <v>5.2499999999999998E-2</v>
      </c>
      <c r="J1620" s="121"/>
      <c r="K1620" s="121">
        <f t="shared" ref="K1620:K1632" si="296">SUM(E1620:I1620)</f>
        <v>5.2499999999999998E-2</v>
      </c>
      <c r="L1620" s="121"/>
      <c r="M1620" s="121">
        <v>0</v>
      </c>
      <c r="N1620" s="102"/>
    </row>
    <row r="1621" spans="1:14" s="95" customFormat="1" ht="24" x14ac:dyDescent="0.2">
      <c r="A1621" s="112"/>
      <c r="B1621" s="115"/>
      <c r="C1621" s="112">
        <v>54114</v>
      </c>
      <c r="D1621" s="113" t="s">
        <v>291</v>
      </c>
      <c r="E1621" s="121">
        <v>0</v>
      </c>
      <c r="F1621" s="121"/>
      <c r="G1621" s="121">
        <v>0</v>
      </c>
      <c r="H1621" s="121"/>
      <c r="I1621" s="121">
        <v>0.1</v>
      </c>
      <c r="J1621" s="121"/>
      <c r="K1621" s="121">
        <f t="shared" si="296"/>
        <v>0.1</v>
      </c>
      <c r="L1621" s="121"/>
      <c r="M1621" s="121">
        <v>0</v>
      </c>
      <c r="N1621" s="102"/>
    </row>
    <row r="1622" spans="1:14" s="95" customFormat="1" ht="24" x14ac:dyDescent="0.2">
      <c r="A1622" s="112"/>
      <c r="B1622" s="115"/>
      <c r="C1622" s="112">
        <v>54328</v>
      </c>
      <c r="D1622" s="113" t="s">
        <v>420</v>
      </c>
      <c r="E1622" s="121">
        <v>1</v>
      </c>
      <c r="F1622" s="121"/>
      <c r="G1622" s="121">
        <v>0.5</v>
      </c>
      <c r="H1622" s="121"/>
      <c r="I1622" s="121">
        <v>0</v>
      </c>
      <c r="J1622" s="121"/>
      <c r="K1622" s="121">
        <f t="shared" si="296"/>
        <v>1.5</v>
      </c>
      <c r="L1622" s="121"/>
      <c r="M1622" s="121">
        <v>0</v>
      </c>
      <c r="N1622" s="102"/>
    </row>
    <row r="1623" spans="1:14" s="95" customFormat="1" ht="24" x14ac:dyDescent="0.2">
      <c r="A1623" s="112"/>
      <c r="B1623" s="115"/>
      <c r="C1623" s="112">
        <v>55059</v>
      </c>
      <c r="D1623" s="113" t="s">
        <v>421</v>
      </c>
      <c r="E1623" s="121">
        <v>0</v>
      </c>
      <c r="F1623" s="121"/>
      <c r="G1623" s="121">
        <v>0</v>
      </c>
      <c r="H1623" s="121"/>
      <c r="I1623" s="121">
        <v>0.1</v>
      </c>
      <c r="J1623" s="121"/>
      <c r="K1623" s="121">
        <f t="shared" si="296"/>
        <v>0.1</v>
      </c>
      <c r="L1623" s="121"/>
      <c r="M1623" s="121">
        <v>0</v>
      </c>
      <c r="N1623" s="102"/>
    </row>
    <row r="1624" spans="1:14" s="95" customFormat="1" ht="24" x14ac:dyDescent="0.2">
      <c r="A1624" s="112"/>
      <c r="B1624" s="115"/>
      <c r="C1624" s="112">
        <v>55319</v>
      </c>
      <c r="D1624" s="113" t="s">
        <v>401</v>
      </c>
      <c r="E1624" s="121">
        <v>3.7499999999999999E-2</v>
      </c>
      <c r="F1624" s="121"/>
      <c r="G1624" s="121">
        <v>0</v>
      </c>
      <c r="H1624" s="121"/>
      <c r="I1624" s="121">
        <v>0</v>
      </c>
      <c r="J1624" s="121"/>
      <c r="K1624" s="121">
        <f t="shared" si="296"/>
        <v>3.7499999999999999E-2</v>
      </c>
      <c r="L1624" s="121"/>
      <c r="M1624" s="121">
        <v>3.7499999999999999E-2</v>
      </c>
      <c r="N1624" s="102"/>
    </row>
    <row r="1625" spans="1:14" s="95" customFormat="1" ht="12" x14ac:dyDescent="0.2">
      <c r="A1625" s="112"/>
      <c r="B1625" s="115"/>
      <c r="C1625" s="118" t="s">
        <v>126</v>
      </c>
      <c r="D1625" s="119"/>
      <c r="E1625" s="120">
        <f>SUM(E1626:E1632)</f>
        <v>0.92</v>
      </c>
      <c r="F1625" s="120"/>
      <c r="G1625" s="120">
        <f t="shared" ref="G1625:M1625" si="297">SUM(G1626:G1632)</f>
        <v>5.1282051282051308E-2</v>
      </c>
      <c r="H1625" s="120"/>
      <c r="I1625" s="120">
        <f t="shared" si="297"/>
        <v>1.3819230769230768</v>
      </c>
      <c r="J1625" s="120"/>
      <c r="K1625" s="120">
        <f t="shared" si="296"/>
        <v>2.3532051282051283</v>
      </c>
      <c r="L1625" s="120"/>
      <c r="M1625" s="120">
        <f t="shared" si="297"/>
        <v>0</v>
      </c>
      <c r="N1625" s="102"/>
    </row>
    <row r="1626" spans="1:14" s="95" customFormat="1" ht="12" x14ac:dyDescent="0.2">
      <c r="A1626" s="112"/>
      <c r="B1626" s="115"/>
      <c r="C1626" s="112">
        <v>53190</v>
      </c>
      <c r="D1626" s="113" t="s">
        <v>224</v>
      </c>
      <c r="E1626" s="121">
        <v>0.92</v>
      </c>
      <c r="F1626" s="121"/>
      <c r="G1626" s="121">
        <v>0</v>
      </c>
      <c r="H1626" s="121"/>
      <c r="I1626" s="121">
        <v>0</v>
      </c>
      <c r="J1626" s="121"/>
      <c r="K1626" s="121">
        <f t="shared" si="296"/>
        <v>0.92</v>
      </c>
      <c r="L1626" s="121"/>
      <c r="M1626" s="121">
        <v>0</v>
      </c>
      <c r="N1626" s="102"/>
    </row>
    <row r="1627" spans="1:14" s="95" customFormat="1" ht="24" x14ac:dyDescent="0.2">
      <c r="A1627" s="112"/>
      <c r="B1627" s="115"/>
      <c r="C1627" s="112">
        <v>54074</v>
      </c>
      <c r="D1627" s="113" t="s">
        <v>422</v>
      </c>
      <c r="E1627" s="121">
        <v>0</v>
      </c>
      <c r="F1627" s="121"/>
      <c r="G1627" s="121">
        <v>0</v>
      </c>
      <c r="H1627" s="121"/>
      <c r="I1627" s="121">
        <v>0.5</v>
      </c>
      <c r="J1627" s="121"/>
      <c r="K1627" s="121">
        <f t="shared" si="296"/>
        <v>0.5</v>
      </c>
      <c r="L1627" s="121"/>
      <c r="M1627" s="121">
        <v>0</v>
      </c>
      <c r="N1627" s="102"/>
    </row>
    <row r="1628" spans="1:14" s="95" customFormat="1" ht="24" x14ac:dyDescent="0.2">
      <c r="A1628" s="112"/>
      <c r="B1628" s="115"/>
      <c r="C1628" s="112">
        <v>54128</v>
      </c>
      <c r="D1628" s="113" t="s">
        <v>423</v>
      </c>
      <c r="E1628" s="121">
        <v>0</v>
      </c>
      <c r="F1628" s="121"/>
      <c r="G1628" s="121">
        <v>0</v>
      </c>
      <c r="H1628" s="121"/>
      <c r="I1628" s="121">
        <v>0.5</v>
      </c>
      <c r="J1628" s="121"/>
      <c r="K1628" s="121">
        <f t="shared" si="296"/>
        <v>0.5</v>
      </c>
      <c r="L1628" s="121"/>
      <c r="M1628" s="121">
        <v>0</v>
      </c>
      <c r="N1628" s="102"/>
    </row>
    <row r="1629" spans="1:14" s="95" customFormat="1" ht="36" x14ac:dyDescent="0.2">
      <c r="A1629" s="112"/>
      <c r="B1629" s="115"/>
      <c r="C1629" s="112">
        <v>55064</v>
      </c>
      <c r="D1629" s="113" t="s">
        <v>480</v>
      </c>
      <c r="E1629" s="121">
        <v>0</v>
      </c>
      <c r="F1629" s="121"/>
      <c r="G1629" s="121">
        <v>5.1282051282051308E-2</v>
      </c>
      <c r="H1629" s="121"/>
      <c r="I1629" s="121">
        <v>0</v>
      </c>
      <c r="J1629" s="121"/>
      <c r="K1629" s="121">
        <f t="shared" si="296"/>
        <v>5.1282051282051308E-2</v>
      </c>
      <c r="L1629" s="121"/>
      <c r="M1629" s="121">
        <v>0</v>
      </c>
      <c r="N1629" s="102"/>
    </row>
    <row r="1630" spans="1:14" s="95" customFormat="1" ht="36" x14ac:dyDescent="0.2">
      <c r="A1630" s="112"/>
      <c r="B1630" s="115"/>
      <c r="C1630" s="112">
        <v>55064</v>
      </c>
      <c r="D1630" s="113" t="s">
        <v>484</v>
      </c>
      <c r="E1630" s="121">
        <v>0</v>
      </c>
      <c r="F1630" s="121"/>
      <c r="G1630" s="121">
        <v>0</v>
      </c>
      <c r="H1630" s="121"/>
      <c r="I1630" s="121">
        <v>5.1282051282051308E-2</v>
      </c>
      <c r="J1630" s="121"/>
      <c r="K1630" s="121">
        <f t="shared" si="296"/>
        <v>5.1282051282051308E-2</v>
      </c>
      <c r="L1630" s="121"/>
      <c r="M1630" s="121">
        <v>0</v>
      </c>
      <c r="N1630" s="102"/>
    </row>
    <row r="1631" spans="1:14" s="95" customFormat="1" ht="36" x14ac:dyDescent="0.2">
      <c r="A1631" s="112"/>
      <c r="B1631" s="115"/>
      <c r="C1631" s="112">
        <v>55064</v>
      </c>
      <c r="D1631" s="113" t="s">
        <v>482</v>
      </c>
      <c r="E1631" s="121">
        <v>0</v>
      </c>
      <c r="F1631" s="121"/>
      <c r="G1631" s="121">
        <v>0</v>
      </c>
      <c r="H1631" s="121"/>
      <c r="I1631" s="121">
        <v>2.564102564102564E-2</v>
      </c>
      <c r="J1631" s="121"/>
      <c r="K1631" s="121">
        <f t="shared" si="296"/>
        <v>2.564102564102564E-2</v>
      </c>
      <c r="L1631" s="121"/>
      <c r="M1631" s="121">
        <v>0</v>
      </c>
      <c r="N1631" s="102"/>
    </row>
    <row r="1632" spans="1:14" s="95" customFormat="1" ht="12" x14ac:dyDescent="0.2">
      <c r="A1632" s="112"/>
      <c r="B1632" s="115"/>
      <c r="C1632" s="112">
        <v>55249</v>
      </c>
      <c r="D1632" s="113" t="s">
        <v>226</v>
      </c>
      <c r="E1632" s="121">
        <v>0</v>
      </c>
      <c r="F1632" s="121"/>
      <c r="G1632" s="121">
        <v>0</v>
      </c>
      <c r="H1632" s="121"/>
      <c r="I1632" s="121">
        <v>0.30499999999999999</v>
      </c>
      <c r="J1632" s="121"/>
      <c r="K1632" s="121">
        <f t="shared" si="296"/>
        <v>0.30499999999999999</v>
      </c>
      <c r="L1632" s="121"/>
      <c r="M1632" s="121">
        <v>0</v>
      </c>
      <c r="N1632" s="102"/>
    </row>
    <row r="1633" spans="1:14" s="95" customFormat="1" ht="12" x14ac:dyDescent="0.2">
      <c r="A1633" s="114" t="s">
        <v>130</v>
      </c>
      <c r="B1633" s="123"/>
      <c r="C1633" s="123"/>
      <c r="D1633" s="123"/>
      <c r="E1633" s="124">
        <f>E1634+E1638+E1640+E1648+E1655+E1659+E1663+E1673+E1685+E1689</f>
        <v>29.671723</v>
      </c>
      <c r="F1633" s="124"/>
      <c r="G1633" s="124">
        <f t="shared" ref="G1633:M1633" si="298">G1634+G1638+G1640+G1648+G1655+G1659+G1663+G1673+G1685+G1689</f>
        <v>2.4567010000000002</v>
      </c>
      <c r="H1633" s="124"/>
      <c r="I1633" s="124">
        <f t="shared" si="298"/>
        <v>13.066075000000001</v>
      </c>
      <c r="J1633" s="124"/>
      <c r="K1633" s="124">
        <f>SUM(E1633:I1633)</f>
        <v>45.194499000000008</v>
      </c>
      <c r="L1633" s="124"/>
      <c r="M1633" s="124">
        <f t="shared" si="298"/>
        <v>5.6910000000000007</v>
      </c>
      <c r="N1633" s="102"/>
    </row>
    <row r="1634" spans="1:14" s="95" customFormat="1" ht="12" x14ac:dyDescent="0.2">
      <c r="A1634" s="125"/>
      <c r="B1634" s="125"/>
      <c r="C1634" s="118" t="s">
        <v>137</v>
      </c>
      <c r="D1634" s="125"/>
      <c r="E1634" s="120">
        <f>SUM(E1635:E1637)</f>
        <v>0.48530000000000001</v>
      </c>
      <c r="F1634" s="120"/>
      <c r="G1634" s="120">
        <f>SUM(G1635:G1637)</f>
        <v>0.246701</v>
      </c>
      <c r="H1634" s="120"/>
      <c r="I1634" s="120">
        <f>SUM(I1635:I1637)</f>
        <v>0.52200000000000002</v>
      </c>
      <c r="J1634" s="120"/>
      <c r="K1634" s="124">
        <f>SUM(E1634:I1634)</f>
        <v>1.2540010000000001</v>
      </c>
      <c r="L1634" s="124"/>
      <c r="M1634" s="120">
        <f>SUM(M1635:M1637)</f>
        <v>0.111</v>
      </c>
      <c r="N1634" s="102"/>
    </row>
    <row r="1635" spans="1:14" s="95" customFormat="1" ht="24" x14ac:dyDescent="0.2">
      <c r="A1635" s="112"/>
      <c r="B1635" s="115"/>
      <c r="C1635" s="112">
        <v>53263</v>
      </c>
      <c r="D1635" s="113" t="s">
        <v>247</v>
      </c>
      <c r="E1635" s="121">
        <v>7.5000000000000011E-2</v>
      </c>
      <c r="F1635" s="121"/>
      <c r="G1635" s="121">
        <v>0</v>
      </c>
      <c r="H1635" s="121"/>
      <c r="I1635" s="121">
        <v>0</v>
      </c>
      <c r="J1635" s="121"/>
      <c r="K1635" s="121">
        <f>SUM(E1635:I1635)</f>
        <v>7.5000000000000011E-2</v>
      </c>
      <c r="L1635" s="121"/>
      <c r="M1635" s="121">
        <v>0</v>
      </c>
      <c r="N1635" s="102"/>
    </row>
    <row r="1636" spans="1:14" s="95" customFormat="1" ht="36" x14ac:dyDescent="0.2">
      <c r="A1636" s="112"/>
      <c r="B1636" s="115"/>
      <c r="C1636" s="112">
        <v>54393</v>
      </c>
      <c r="D1636" s="113" t="s">
        <v>424</v>
      </c>
      <c r="E1636" s="121">
        <v>0</v>
      </c>
      <c r="F1636" s="121"/>
      <c r="G1636" s="121">
        <v>0</v>
      </c>
      <c r="H1636" s="121"/>
      <c r="I1636" s="121">
        <v>0.45</v>
      </c>
      <c r="J1636" s="121"/>
      <c r="K1636" s="121">
        <f t="shared" ref="K1636:K1637" si="299">SUM(E1636:I1636)</f>
        <v>0.45</v>
      </c>
      <c r="L1636" s="121"/>
      <c r="M1636" s="121">
        <v>0</v>
      </c>
      <c r="N1636" s="102"/>
    </row>
    <row r="1637" spans="1:14" s="95" customFormat="1" ht="24" x14ac:dyDescent="0.2">
      <c r="A1637" s="112"/>
      <c r="B1637" s="115"/>
      <c r="C1637" s="112">
        <v>55113</v>
      </c>
      <c r="D1637" s="113" t="s">
        <v>279</v>
      </c>
      <c r="E1637" s="121">
        <v>0.4103</v>
      </c>
      <c r="F1637" s="121"/>
      <c r="G1637" s="121">
        <v>0.246701</v>
      </c>
      <c r="H1637" s="121"/>
      <c r="I1637" s="121">
        <v>7.1999999999999995E-2</v>
      </c>
      <c r="J1637" s="121"/>
      <c r="K1637" s="121">
        <f t="shared" si="299"/>
        <v>0.7290009999999999</v>
      </c>
      <c r="L1637" s="121"/>
      <c r="M1637" s="121">
        <v>0.111</v>
      </c>
      <c r="N1637" s="102"/>
    </row>
    <row r="1638" spans="1:14" s="95" customFormat="1" ht="12" x14ac:dyDescent="0.2">
      <c r="A1638" s="125"/>
      <c r="B1638" s="125"/>
      <c r="C1638" s="118" t="s">
        <v>112</v>
      </c>
      <c r="D1638" s="125"/>
      <c r="E1638" s="124">
        <f>SUM(E1639:E1639)</f>
        <v>0.3</v>
      </c>
      <c r="F1638" s="124"/>
      <c r="G1638" s="124">
        <f>SUM(G1639:G1639)</f>
        <v>0</v>
      </c>
      <c r="H1638" s="124"/>
      <c r="I1638" s="124">
        <f>SUM(I1639:I1639)</f>
        <v>0</v>
      </c>
      <c r="J1638" s="124"/>
      <c r="K1638" s="124">
        <f>SUM(E1638:I1638)</f>
        <v>0.3</v>
      </c>
      <c r="L1638" s="124"/>
      <c r="M1638" s="124">
        <f>SUM(M1639:M1639)</f>
        <v>0</v>
      </c>
      <c r="N1638" s="102"/>
    </row>
    <row r="1639" spans="1:14" s="95" customFormat="1" ht="24" x14ac:dyDescent="0.2">
      <c r="A1639" s="112"/>
      <c r="B1639" s="115"/>
      <c r="C1639" s="112">
        <v>50361</v>
      </c>
      <c r="D1639" s="113" t="s">
        <v>402</v>
      </c>
      <c r="E1639" s="121">
        <v>0.3</v>
      </c>
      <c r="F1639" s="121"/>
      <c r="G1639" s="121">
        <v>0</v>
      </c>
      <c r="H1639" s="121"/>
      <c r="I1639" s="121">
        <v>0</v>
      </c>
      <c r="J1639" s="121"/>
      <c r="K1639" s="121">
        <f t="shared" ref="K1639" si="300">SUM(E1639:I1639)</f>
        <v>0.3</v>
      </c>
      <c r="L1639" s="121"/>
      <c r="M1639" s="121">
        <v>0</v>
      </c>
      <c r="N1639" s="102"/>
    </row>
    <row r="1640" spans="1:14" s="95" customFormat="1" ht="12" x14ac:dyDescent="0.2">
      <c r="A1640" s="125"/>
      <c r="B1640" s="125"/>
      <c r="C1640" s="118" t="s">
        <v>113</v>
      </c>
      <c r="D1640" s="126"/>
      <c r="E1640" s="124">
        <f>SUM(E1641:E1647)</f>
        <v>2.2909999999999999</v>
      </c>
      <c r="F1640" s="124"/>
      <c r="G1640" s="124">
        <f>SUM(G1641:G1647)</f>
        <v>0</v>
      </c>
      <c r="H1640" s="124"/>
      <c r="I1640" s="124">
        <f>SUM(I1641:I1647)</f>
        <v>1.65</v>
      </c>
      <c r="J1640" s="124"/>
      <c r="K1640" s="124">
        <f>SUM(E1640:I1640)</f>
        <v>3.9409999999999998</v>
      </c>
      <c r="L1640" s="124"/>
      <c r="M1640" s="124">
        <f>SUM(M1641:M1647)</f>
        <v>0</v>
      </c>
      <c r="N1640" s="102"/>
    </row>
    <row r="1641" spans="1:14" s="95" customFormat="1" ht="24" customHeight="1" x14ac:dyDescent="0.2">
      <c r="A1641" s="112"/>
      <c r="B1641" s="115"/>
      <c r="C1641" s="112">
        <v>50367</v>
      </c>
      <c r="D1641" s="113" t="s">
        <v>425</v>
      </c>
      <c r="E1641" s="121">
        <v>0.25</v>
      </c>
      <c r="F1641" s="121"/>
      <c r="G1641" s="121">
        <v>0</v>
      </c>
      <c r="H1641" s="121"/>
      <c r="I1641" s="121">
        <v>0</v>
      </c>
      <c r="J1641" s="121"/>
      <c r="K1641" s="121">
        <f t="shared" ref="K1641:K1647" si="301">SUM(E1641:I1641)</f>
        <v>0.25</v>
      </c>
      <c r="L1641" s="121"/>
      <c r="M1641" s="121">
        <v>0</v>
      </c>
      <c r="N1641" s="102"/>
    </row>
    <row r="1642" spans="1:14" s="95" customFormat="1" ht="12" x14ac:dyDescent="0.2">
      <c r="A1642" s="112"/>
      <c r="B1642" s="115"/>
      <c r="C1642" s="112">
        <v>51280</v>
      </c>
      <c r="D1642" s="113" t="s">
        <v>237</v>
      </c>
      <c r="E1642" s="121">
        <v>0.14100000000000001</v>
      </c>
      <c r="F1642" s="121"/>
      <c r="G1642" s="121">
        <v>0</v>
      </c>
      <c r="H1642" s="121"/>
      <c r="I1642" s="121">
        <v>0</v>
      </c>
      <c r="J1642" s="121"/>
      <c r="K1642" s="121">
        <f t="shared" si="301"/>
        <v>0.14100000000000001</v>
      </c>
      <c r="L1642" s="121"/>
      <c r="M1642" s="121">
        <v>0</v>
      </c>
      <c r="N1642" s="102"/>
    </row>
    <row r="1643" spans="1:14" s="95" customFormat="1" ht="48" x14ac:dyDescent="0.2">
      <c r="A1643" s="112"/>
      <c r="B1643" s="115"/>
      <c r="C1643" s="112">
        <v>52041</v>
      </c>
      <c r="D1643" s="113" t="s">
        <v>477</v>
      </c>
      <c r="E1643" s="121">
        <v>0</v>
      </c>
      <c r="F1643" s="121"/>
      <c r="G1643" s="121">
        <v>0</v>
      </c>
      <c r="H1643" s="121"/>
      <c r="I1643" s="121">
        <v>0.1</v>
      </c>
      <c r="J1643" s="121"/>
      <c r="K1643" s="121">
        <f t="shared" si="301"/>
        <v>0.1</v>
      </c>
      <c r="L1643" s="121"/>
      <c r="M1643" s="121">
        <v>0</v>
      </c>
      <c r="N1643" s="102"/>
    </row>
    <row r="1644" spans="1:14" s="95" customFormat="1" ht="35.25" customHeight="1" x14ac:dyDescent="0.2">
      <c r="A1644" s="112"/>
      <c r="B1644" s="115"/>
      <c r="C1644" s="112">
        <v>54019</v>
      </c>
      <c r="D1644" s="113" t="s">
        <v>426</v>
      </c>
      <c r="E1644" s="121">
        <v>0.4</v>
      </c>
      <c r="F1644" s="121"/>
      <c r="G1644" s="121">
        <v>0</v>
      </c>
      <c r="H1644" s="121"/>
      <c r="I1644" s="121">
        <v>0</v>
      </c>
      <c r="J1644" s="121"/>
      <c r="K1644" s="121">
        <f t="shared" si="301"/>
        <v>0.4</v>
      </c>
      <c r="L1644" s="121"/>
      <c r="M1644" s="121">
        <v>0</v>
      </c>
      <c r="N1644" s="102"/>
    </row>
    <row r="1645" spans="1:14" s="95" customFormat="1" ht="12" x14ac:dyDescent="0.2">
      <c r="A1645" s="112"/>
      <c r="B1645" s="115"/>
      <c r="C1645" s="112">
        <v>54386</v>
      </c>
      <c r="D1645" s="113" t="s">
        <v>238</v>
      </c>
      <c r="E1645" s="121">
        <v>0</v>
      </c>
      <c r="F1645" s="121"/>
      <c r="G1645" s="121">
        <v>0</v>
      </c>
      <c r="H1645" s="121"/>
      <c r="I1645" s="121">
        <v>0.75</v>
      </c>
      <c r="J1645" s="121"/>
      <c r="K1645" s="121">
        <f t="shared" si="301"/>
        <v>0.75</v>
      </c>
      <c r="L1645" s="121"/>
      <c r="M1645" s="121">
        <v>0</v>
      </c>
      <c r="N1645" s="102"/>
    </row>
    <row r="1646" spans="1:14" s="95" customFormat="1" ht="24" x14ac:dyDescent="0.2">
      <c r="A1646" s="112"/>
      <c r="B1646" s="115"/>
      <c r="C1646" s="112">
        <v>54455</v>
      </c>
      <c r="D1646" s="113" t="s">
        <v>427</v>
      </c>
      <c r="E1646" s="121">
        <v>0</v>
      </c>
      <c r="F1646" s="121"/>
      <c r="G1646" s="121">
        <v>0</v>
      </c>
      <c r="H1646" s="121"/>
      <c r="I1646" s="121">
        <v>0.8</v>
      </c>
      <c r="J1646" s="121"/>
      <c r="K1646" s="121">
        <f t="shared" si="301"/>
        <v>0.8</v>
      </c>
      <c r="L1646" s="121"/>
      <c r="M1646" s="121">
        <v>0</v>
      </c>
      <c r="N1646" s="102"/>
    </row>
    <row r="1647" spans="1:14" s="95" customFormat="1" ht="24" x14ac:dyDescent="0.2">
      <c r="A1647" s="123"/>
      <c r="B1647" s="123"/>
      <c r="C1647" s="112">
        <v>55339</v>
      </c>
      <c r="D1647" s="116" t="s">
        <v>428</v>
      </c>
      <c r="E1647" s="121">
        <v>1.5</v>
      </c>
      <c r="F1647" s="121"/>
      <c r="G1647" s="121">
        <v>0</v>
      </c>
      <c r="H1647" s="121"/>
      <c r="I1647" s="121">
        <v>0</v>
      </c>
      <c r="J1647" s="121"/>
      <c r="K1647" s="121">
        <f t="shared" si="301"/>
        <v>1.5</v>
      </c>
      <c r="L1647" s="121"/>
      <c r="M1647" s="121">
        <v>0</v>
      </c>
      <c r="N1647" s="102"/>
    </row>
    <row r="1648" spans="1:14" s="95" customFormat="1" ht="12" x14ac:dyDescent="0.2">
      <c r="A1648" s="125"/>
      <c r="B1648" s="125"/>
      <c r="C1648" s="118" t="s">
        <v>114</v>
      </c>
      <c r="D1648" s="126"/>
      <c r="E1648" s="124">
        <f>SUM(E1649:E1654)</f>
        <v>2.7749999999999999</v>
      </c>
      <c r="F1648" s="124"/>
      <c r="G1648" s="124">
        <f>SUM(G1649:G1654)</f>
        <v>0</v>
      </c>
      <c r="H1648" s="124"/>
      <c r="I1648" s="124">
        <f>SUM(I1649:I1654)</f>
        <v>1.5827</v>
      </c>
      <c r="J1648" s="124"/>
      <c r="K1648" s="124">
        <f>SUM(E1648:I1648)</f>
        <v>4.3576999999999995</v>
      </c>
      <c r="L1648" s="124"/>
      <c r="M1648" s="124">
        <f>SUM(M1649:M1654)</f>
        <v>0</v>
      </c>
      <c r="N1648" s="102"/>
    </row>
    <row r="1649" spans="1:14" s="95" customFormat="1" ht="24" x14ac:dyDescent="0.2">
      <c r="A1649" s="112"/>
      <c r="B1649" s="115"/>
      <c r="C1649" s="112">
        <v>51367</v>
      </c>
      <c r="D1649" s="113" t="s">
        <v>429</v>
      </c>
      <c r="E1649" s="121">
        <v>0.45</v>
      </c>
      <c r="F1649" s="121"/>
      <c r="G1649" s="121">
        <v>0</v>
      </c>
      <c r="H1649" s="121"/>
      <c r="I1649" s="121">
        <v>0</v>
      </c>
      <c r="J1649" s="121"/>
      <c r="K1649" s="121">
        <f t="shared" ref="K1649:K1654" si="302">SUM(E1649:I1649)</f>
        <v>0.45</v>
      </c>
      <c r="L1649" s="121"/>
      <c r="M1649" s="121">
        <v>0</v>
      </c>
      <c r="N1649" s="102"/>
    </row>
    <row r="1650" spans="1:14" s="95" customFormat="1" ht="48" customHeight="1" x14ac:dyDescent="0.2">
      <c r="A1650" s="112"/>
      <c r="B1650" s="115"/>
      <c r="C1650" s="112">
        <v>52004</v>
      </c>
      <c r="D1650" s="113" t="s">
        <v>502</v>
      </c>
      <c r="E1650" s="121">
        <v>0</v>
      </c>
      <c r="F1650" s="121"/>
      <c r="G1650" s="121">
        <v>0</v>
      </c>
      <c r="H1650" s="121"/>
      <c r="I1650" s="121">
        <v>1.1198999999999999</v>
      </c>
      <c r="J1650" s="121"/>
      <c r="K1650" s="121">
        <f t="shared" si="302"/>
        <v>1.1198999999999999</v>
      </c>
      <c r="L1650" s="121"/>
      <c r="M1650" s="121">
        <v>0</v>
      </c>
      <c r="N1650" s="102"/>
    </row>
    <row r="1651" spans="1:14" s="95" customFormat="1" ht="24" x14ac:dyDescent="0.2">
      <c r="A1651" s="112"/>
      <c r="B1651" s="115"/>
      <c r="C1651" s="112">
        <v>52077</v>
      </c>
      <c r="D1651" s="113" t="s">
        <v>430</v>
      </c>
      <c r="E1651" s="121">
        <v>0</v>
      </c>
      <c r="F1651" s="121"/>
      <c r="G1651" s="121">
        <v>0</v>
      </c>
      <c r="H1651" s="121"/>
      <c r="I1651" s="121">
        <v>0.46279999999999999</v>
      </c>
      <c r="J1651" s="121"/>
      <c r="K1651" s="121">
        <f t="shared" si="302"/>
        <v>0.46279999999999999</v>
      </c>
      <c r="L1651" s="121"/>
      <c r="M1651" s="121">
        <v>0</v>
      </c>
      <c r="N1651" s="102"/>
    </row>
    <row r="1652" spans="1:14" s="95" customFormat="1" ht="48" x14ac:dyDescent="0.2">
      <c r="A1652" s="112"/>
      <c r="B1652" s="115"/>
      <c r="C1652" s="112">
        <v>54391</v>
      </c>
      <c r="D1652" s="113" t="s">
        <v>503</v>
      </c>
      <c r="E1652" s="121">
        <v>0.6</v>
      </c>
      <c r="F1652" s="121"/>
      <c r="G1652" s="121">
        <v>0</v>
      </c>
      <c r="H1652" s="121"/>
      <c r="I1652" s="121">
        <v>0</v>
      </c>
      <c r="J1652" s="121"/>
      <c r="K1652" s="121">
        <f t="shared" si="302"/>
        <v>0.6</v>
      </c>
      <c r="L1652" s="121"/>
      <c r="M1652" s="121">
        <v>0</v>
      </c>
      <c r="N1652" s="102"/>
    </row>
    <row r="1653" spans="1:14" s="95" customFormat="1" ht="24" x14ac:dyDescent="0.2">
      <c r="A1653" s="112"/>
      <c r="B1653" s="115"/>
      <c r="C1653" s="112">
        <v>54436</v>
      </c>
      <c r="D1653" s="113" t="s">
        <v>504</v>
      </c>
      <c r="E1653" s="121">
        <v>1.5</v>
      </c>
      <c r="F1653" s="121"/>
      <c r="G1653" s="121">
        <v>0</v>
      </c>
      <c r="H1653" s="121"/>
      <c r="I1653" s="121">
        <v>0</v>
      </c>
      <c r="J1653" s="121"/>
      <c r="K1653" s="121">
        <f t="shared" si="302"/>
        <v>1.5</v>
      </c>
      <c r="L1653" s="121"/>
      <c r="M1653" s="121">
        <v>0</v>
      </c>
      <c r="N1653" s="102"/>
    </row>
    <row r="1654" spans="1:14" s="95" customFormat="1" ht="12" x14ac:dyDescent="0.2">
      <c r="A1654" s="112"/>
      <c r="B1654" s="115"/>
      <c r="C1654" s="112">
        <v>55345</v>
      </c>
      <c r="D1654" s="113" t="s">
        <v>475</v>
      </c>
      <c r="E1654" s="121">
        <v>0.22500000000000001</v>
      </c>
      <c r="F1654" s="121"/>
      <c r="G1654" s="121">
        <v>0</v>
      </c>
      <c r="H1654" s="121"/>
      <c r="I1654" s="121">
        <v>0</v>
      </c>
      <c r="J1654" s="121"/>
      <c r="K1654" s="121">
        <f t="shared" si="302"/>
        <v>0.22500000000000001</v>
      </c>
      <c r="L1654" s="121"/>
      <c r="M1654" s="121">
        <v>0</v>
      </c>
      <c r="N1654" s="102"/>
    </row>
    <row r="1655" spans="1:14" s="95" customFormat="1" ht="12" x14ac:dyDescent="0.2">
      <c r="A1655" s="125"/>
      <c r="B1655" s="125"/>
      <c r="C1655" s="118" t="s">
        <v>127</v>
      </c>
      <c r="D1655" s="126"/>
      <c r="E1655" s="124">
        <f>SUM(E1656:E1658)</f>
        <v>1.8</v>
      </c>
      <c r="F1655" s="124"/>
      <c r="G1655" s="124">
        <f>SUM(G1656:G1658)</f>
        <v>0.26</v>
      </c>
      <c r="H1655" s="124"/>
      <c r="I1655" s="124">
        <f>SUM(I1656:I1658)</f>
        <v>1.7</v>
      </c>
      <c r="J1655" s="124"/>
      <c r="K1655" s="124">
        <f>SUM(E1655:I1655)</f>
        <v>3.76</v>
      </c>
      <c r="L1655" s="124"/>
      <c r="M1655" s="124">
        <f>SUM(M1656:M1658)</f>
        <v>2.2600000000000002</v>
      </c>
      <c r="N1655" s="102"/>
    </row>
    <row r="1656" spans="1:14" s="95" customFormat="1" ht="24" x14ac:dyDescent="0.2">
      <c r="A1656" s="112"/>
      <c r="B1656" s="115"/>
      <c r="C1656" s="112">
        <v>53304</v>
      </c>
      <c r="D1656" s="113" t="s">
        <v>431</v>
      </c>
      <c r="E1656" s="121">
        <v>0</v>
      </c>
      <c r="F1656" s="121"/>
      <c r="G1656" s="121">
        <v>0</v>
      </c>
      <c r="H1656" s="121"/>
      <c r="I1656" s="121">
        <v>1.5</v>
      </c>
      <c r="J1656" s="121"/>
      <c r="K1656" s="121">
        <f t="shared" ref="K1656:K1658" si="303">SUM(E1656:I1656)</f>
        <v>1.5</v>
      </c>
      <c r="L1656" s="121"/>
      <c r="M1656" s="121">
        <v>0</v>
      </c>
      <c r="N1656" s="102"/>
    </row>
    <row r="1657" spans="1:14" s="95" customFormat="1" ht="24" x14ac:dyDescent="0.2">
      <c r="A1657" s="112"/>
      <c r="B1657" s="115"/>
      <c r="C1657" s="112">
        <v>54368</v>
      </c>
      <c r="D1657" s="113" t="s">
        <v>325</v>
      </c>
      <c r="E1657" s="121">
        <v>0</v>
      </c>
      <c r="F1657" s="121"/>
      <c r="G1657" s="121">
        <v>0.26</v>
      </c>
      <c r="H1657" s="121"/>
      <c r="I1657" s="121">
        <v>0.2</v>
      </c>
      <c r="J1657" s="121"/>
      <c r="K1657" s="121">
        <f t="shared" si="303"/>
        <v>0.46</v>
      </c>
      <c r="L1657" s="121"/>
      <c r="M1657" s="121">
        <v>0.46</v>
      </c>
      <c r="N1657" s="102"/>
    </row>
    <row r="1658" spans="1:14" s="95" customFormat="1" ht="24" x14ac:dyDescent="0.2">
      <c r="A1658" s="112"/>
      <c r="B1658" s="115"/>
      <c r="C1658" s="112">
        <v>55215</v>
      </c>
      <c r="D1658" s="113" t="s">
        <v>476</v>
      </c>
      <c r="E1658" s="121">
        <v>1.8</v>
      </c>
      <c r="F1658" s="121"/>
      <c r="G1658" s="121">
        <v>0</v>
      </c>
      <c r="H1658" s="121"/>
      <c r="I1658" s="121">
        <v>0</v>
      </c>
      <c r="J1658" s="121"/>
      <c r="K1658" s="121">
        <f t="shared" si="303"/>
        <v>1.8</v>
      </c>
      <c r="L1658" s="121"/>
      <c r="M1658" s="121">
        <v>1.8</v>
      </c>
      <c r="N1658" s="102"/>
    </row>
    <row r="1659" spans="1:14" s="95" customFormat="1" ht="12" x14ac:dyDescent="0.2">
      <c r="A1659" s="125"/>
      <c r="B1659" s="125"/>
      <c r="C1659" s="118" t="s">
        <v>115</v>
      </c>
      <c r="D1659" s="126"/>
      <c r="E1659" s="124">
        <f>SUM(E1660:E1662)</f>
        <v>0.69500000000000006</v>
      </c>
      <c r="F1659" s="124"/>
      <c r="G1659" s="124">
        <f>SUM(G1660:G1662)</f>
        <v>0.8</v>
      </c>
      <c r="H1659" s="124"/>
      <c r="I1659" s="124">
        <f>SUM(I1660:I1662)</f>
        <v>0.5</v>
      </c>
      <c r="J1659" s="124"/>
      <c r="K1659" s="124">
        <f>SUM(E1659:I1659)</f>
        <v>1.9950000000000001</v>
      </c>
      <c r="L1659" s="124"/>
      <c r="M1659" s="124">
        <f>SUM(M1660:M1662)</f>
        <v>0.72</v>
      </c>
      <c r="N1659" s="102"/>
    </row>
    <row r="1660" spans="1:14" s="95" customFormat="1" ht="24" x14ac:dyDescent="0.2">
      <c r="A1660" s="112"/>
      <c r="B1660" s="115"/>
      <c r="C1660" s="112">
        <v>54127</v>
      </c>
      <c r="D1660" s="113" t="s">
        <v>432</v>
      </c>
      <c r="E1660" s="121">
        <v>0.2</v>
      </c>
      <c r="F1660" s="121"/>
      <c r="G1660" s="121">
        <v>0.8</v>
      </c>
      <c r="H1660" s="121"/>
      <c r="I1660" s="121">
        <v>0</v>
      </c>
      <c r="J1660" s="121"/>
      <c r="K1660" s="121">
        <f t="shared" ref="K1660:K1662" si="304">SUM(E1660:I1660)</f>
        <v>1</v>
      </c>
      <c r="L1660" s="121"/>
      <c r="M1660" s="121">
        <v>0.125</v>
      </c>
      <c r="N1660" s="102"/>
    </row>
    <row r="1661" spans="1:14" s="95" customFormat="1" ht="24" x14ac:dyDescent="0.2">
      <c r="A1661" s="112"/>
      <c r="B1661" s="115"/>
      <c r="C1661" s="112">
        <v>54301</v>
      </c>
      <c r="D1661" s="113" t="s">
        <v>433</v>
      </c>
      <c r="E1661" s="121">
        <v>0</v>
      </c>
      <c r="F1661" s="121"/>
      <c r="G1661" s="121">
        <v>0</v>
      </c>
      <c r="H1661" s="121"/>
      <c r="I1661" s="121">
        <v>0.5</v>
      </c>
      <c r="J1661" s="121"/>
      <c r="K1661" s="121">
        <f t="shared" si="304"/>
        <v>0.5</v>
      </c>
      <c r="L1661" s="121"/>
      <c r="M1661" s="121">
        <v>0.1</v>
      </c>
      <c r="N1661" s="102"/>
    </row>
    <row r="1662" spans="1:14" s="95" customFormat="1" ht="24" x14ac:dyDescent="0.2">
      <c r="A1662" s="112"/>
      <c r="B1662" s="115"/>
      <c r="C1662" s="112">
        <v>55125</v>
      </c>
      <c r="D1662" s="113" t="s">
        <v>288</v>
      </c>
      <c r="E1662" s="121">
        <v>0.495</v>
      </c>
      <c r="F1662" s="121"/>
      <c r="G1662" s="121">
        <v>0</v>
      </c>
      <c r="H1662" s="121"/>
      <c r="I1662" s="121">
        <v>0</v>
      </c>
      <c r="J1662" s="121"/>
      <c r="K1662" s="121">
        <f t="shared" si="304"/>
        <v>0.495</v>
      </c>
      <c r="L1662" s="121"/>
      <c r="M1662" s="121">
        <v>0.495</v>
      </c>
      <c r="N1662" s="102"/>
    </row>
    <row r="1663" spans="1:14" s="95" customFormat="1" ht="12" x14ac:dyDescent="0.2">
      <c r="A1663" s="125"/>
      <c r="B1663" s="125"/>
      <c r="C1663" s="118" t="s">
        <v>131</v>
      </c>
      <c r="D1663" s="126"/>
      <c r="E1663" s="124">
        <f>SUM(E1664:E1672)</f>
        <v>8.92</v>
      </c>
      <c r="F1663" s="124"/>
      <c r="G1663" s="124">
        <f>SUM(G1664:G1672)</f>
        <v>0</v>
      </c>
      <c r="H1663" s="124"/>
      <c r="I1663" s="124">
        <f>SUM(I1664:I1672)</f>
        <v>2.4824029999999997</v>
      </c>
      <c r="J1663" s="124"/>
      <c r="K1663" s="124">
        <f>SUM(E1663:I1663)</f>
        <v>11.402403</v>
      </c>
      <c r="L1663" s="124"/>
      <c r="M1663" s="124">
        <f>SUM(M1664:M1672)</f>
        <v>2.1</v>
      </c>
      <c r="N1663" s="102"/>
    </row>
    <row r="1664" spans="1:14" s="95" customFormat="1" ht="24" x14ac:dyDescent="0.2">
      <c r="A1664" s="112"/>
      <c r="B1664" s="115"/>
      <c r="C1664" s="112">
        <v>52206</v>
      </c>
      <c r="D1664" s="113" t="s">
        <v>434</v>
      </c>
      <c r="E1664" s="121">
        <v>1.2000000000000002</v>
      </c>
      <c r="F1664" s="121"/>
      <c r="G1664" s="121">
        <v>0</v>
      </c>
      <c r="H1664" s="121"/>
      <c r="I1664" s="121">
        <v>0</v>
      </c>
      <c r="J1664" s="121"/>
      <c r="K1664" s="121">
        <f t="shared" ref="K1664:K1672" si="305">SUM(E1664:I1664)</f>
        <v>1.2000000000000002</v>
      </c>
      <c r="L1664" s="121"/>
      <c r="M1664" s="121">
        <v>0.2</v>
      </c>
      <c r="N1664" s="102"/>
    </row>
    <row r="1665" spans="1:14" s="95" customFormat="1" ht="24" x14ac:dyDescent="0.2">
      <c r="A1665" s="112"/>
      <c r="B1665" s="115"/>
      <c r="C1665" s="112">
        <v>53100</v>
      </c>
      <c r="D1665" s="113" t="s">
        <v>435</v>
      </c>
      <c r="E1665" s="121">
        <v>0.4</v>
      </c>
      <c r="F1665" s="121"/>
      <c r="G1665" s="121">
        <v>0</v>
      </c>
      <c r="H1665" s="121"/>
      <c r="I1665" s="121">
        <v>0</v>
      </c>
      <c r="J1665" s="121"/>
      <c r="K1665" s="121">
        <f t="shared" si="305"/>
        <v>0.4</v>
      </c>
      <c r="L1665" s="121"/>
      <c r="M1665" s="121">
        <v>0</v>
      </c>
      <c r="N1665" s="102"/>
    </row>
    <row r="1666" spans="1:14" s="95" customFormat="1" ht="36" x14ac:dyDescent="0.2">
      <c r="A1666" s="112"/>
      <c r="B1666" s="115"/>
      <c r="C1666" s="112">
        <v>53343</v>
      </c>
      <c r="D1666" s="113" t="s">
        <v>436</v>
      </c>
      <c r="E1666" s="121">
        <v>1.5</v>
      </c>
      <c r="F1666" s="121"/>
      <c r="G1666" s="121">
        <v>0</v>
      </c>
      <c r="H1666" s="121"/>
      <c r="I1666" s="121">
        <v>0</v>
      </c>
      <c r="J1666" s="121"/>
      <c r="K1666" s="121">
        <f t="shared" si="305"/>
        <v>1.5</v>
      </c>
      <c r="L1666" s="121"/>
      <c r="M1666" s="121">
        <v>0</v>
      </c>
      <c r="N1666" s="102"/>
    </row>
    <row r="1667" spans="1:14" s="95" customFormat="1" ht="24" customHeight="1" x14ac:dyDescent="0.2">
      <c r="A1667" s="112"/>
      <c r="B1667" s="115"/>
      <c r="C1667" s="112">
        <v>54023</v>
      </c>
      <c r="D1667" s="113" t="s">
        <v>437</v>
      </c>
      <c r="E1667" s="121">
        <v>0</v>
      </c>
      <c r="F1667" s="121"/>
      <c r="G1667" s="121">
        <v>0</v>
      </c>
      <c r="H1667" s="121"/>
      <c r="I1667" s="121">
        <v>1.9824029999999999</v>
      </c>
      <c r="J1667" s="121"/>
      <c r="K1667" s="121">
        <f t="shared" si="305"/>
        <v>1.9824029999999999</v>
      </c>
      <c r="L1667" s="121"/>
      <c r="M1667" s="121">
        <v>0</v>
      </c>
      <c r="N1667" s="102"/>
    </row>
    <row r="1668" spans="1:14" s="95" customFormat="1" ht="24" customHeight="1" x14ac:dyDescent="0.2">
      <c r="A1668" s="112"/>
      <c r="B1668" s="115"/>
      <c r="C1668" s="112">
        <v>54454</v>
      </c>
      <c r="D1668" s="113" t="s">
        <v>438</v>
      </c>
      <c r="E1668" s="121">
        <v>2</v>
      </c>
      <c r="F1668" s="121"/>
      <c r="G1668" s="121">
        <v>0</v>
      </c>
      <c r="H1668" s="121"/>
      <c r="I1668" s="121">
        <v>0.5</v>
      </c>
      <c r="J1668" s="121"/>
      <c r="K1668" s="121">
        <f t="shared" si="305"/>
        <v>2.5</v>
      </c>
      <c r="L1668" s="121"/>
      <c r="M1668" s="121">
        <v>0</v>
      </c>
      <c r="N1668" s="102"/>
    </row>
    <row r="1669" spans="1:14" s="95" customFormat="1" ht="24" x14ac:dyDescent="0.2">
      <c r="A1669" s="112"/>
      <c r="B1669" s="115"/>
      <c r="C1669" s="112">
        <v>55072</v>
      </c>
      <c r="D1669" s="113" t="s">
        <v>439</v>
      </c>
      <c r="E1669" s="121">
        <v>1</v>
      </c>
      <c r="F1669" s="121"/>
      <c r="G1669" s="121">
        <v>0</v>
      </c>
      <c r="H1669" s="121"/>
      <c r="I1669" s="121">
        <v>0</v>
      </c>
      <c r="J1669" s="121"/>
      <c r="K1669" s="121">
        <f t="shared" si="305"/>
        <v>1</v>
      </c>
      <c r="L1669" s="121"/>
      <c r="M1669" s="121">
        <v>0</v>
      </c>
      <c r="N1669" s="102"/>
    </row>
    <row r="1670" spans="1:14" s="95" customFormat="1" ht="24" x14ac:dyDescent="0.2">
      <c r="A1670" s="112"/>
      <c r="B1670" s="115"/>
      <c r="C1670" s="112">
        <v>55081</v>
      </c>
      <c r="D1670" s="113" t="s">
        <v>440</v>
      </c>
      <c r="E1670" s="121">
        <v>1.5</v>
      </c>
      <c r="F1670" s="121"/>
      <c r="G1670" s="121">
        <v>0</v>
      </c>
      <c r="H1670" s="121"/>
      <c r="I1670" s="121">
        <v>0</v>
      </c>
      <c r="J1670" s="121"/>
      <c r="K1670" s="121">
        <f t="shared" si="305"/>
        <v>1.5</v>
      </c>
      <c r="L1670" s="121"/>
      <c r="M1670" s="121">
        <v>1.5</v>
      </c>
      <c r="N1670" s="102"/>
    </row>
    <row r="1671" spans="1:14" s="95" customFormat="1" ht="24" x14ac:dyDescent="0.2">
      <c r="A1671" s="112"/>
      <c r="B1671" s="115"/>
      <c r="C1671" s="112">
        <v>55177</v>
      </c>
      <c r="D1671" s="113" t="s">
        <v>441</v>
      </c>
      <c r="E1671" s="121">
        <v>0.32</v>
      </c>
      <c r="F1671" s="121"/>
      <c r="G1671" s="121">
        <v>0</v>
      </c>
      <c r="H1671" s="121"/>
      <c r="I1671" s="121">
        <v>0</v>
      </c>
      <c r="J1671" s="121"/>
      <c r="K1671" s="121">
        <f t="shared" si="305"/>
        <v>0.32</v>
      </c>
      <c r="L1671" s="121"/>
      <c r="M1671" s="121">
        <v>0</v>
      </c>
      <c r="N1671" s="102"/>
    </row>
    <row r="1672" spans="1:14" s="95" customFormat="1" ht="12" x14ac:dyDescent="0.2">
      <c r="A1672" s="112"/>
      <c r="B1672" s="115"/>
      <c r="C1672" s="112">
        <v>55278</v>
      </c>
      <c r="D1672" s="113" t="s">
        <v>239</v>
      </c>
      <c r="E1672" s="121">
        <v>1</v>
      </c>
      <c r="F1672" s="121"/>
      <c r="G1672" s="121">
        <v>0</v>
      </c>
      <c r="H1672" s="121"/>
      <c r="I1672" s="121">
        <v>0</v>
      </c>
      <c r="J1672" s="121"/>
      <c r="K1672" s="121">
        <f t="shared" si="305"/>
        <v>1</v>
      </c>
      <c r="L1672" s="121"/>
      <c r="M1672" s="121">
        <v>0.4</v>
      </c>
      <c r="N1672" s="102"/>
    </row>
    <row r="1673" spans="1:14" s="95" customFormat="1" ht="12" x14ac:dyDescent="0.2">
      <c r="A1673" s="125"/>
      <c r="B1673" s="125"/>
      <c r="C1673" s="118" t="s">
        <v>116</v>
      </c>
      <c r="D1673" s="126"/>
      <c r="E1673" s="124">
        <f>SUM(E1674:E1684)</f>
        <v>9.6554230000000008</v>
      </c>
      <c r="F1673" s="124"/>
      <c r="G1673" s="124">
        <f>SUM(G1674:G1684)</f>
        <v>0.5</v>
      </c>
      <c r="H1673" s="124"/>
      <c r="I1673" s="124">
        <f>SUM(I1674:I1684)</f>
        <v>0.8</v>
      </c>
      <c r="J1673" s="124"/>
      <c r="K1673" s="124">
        <f>SUM(E1673:I1673)</f>
        <v>10.955423000000001</v>
      </c>
      <c r="L1673" s="124"/>
      <c r="M1673" s="124">
        <f>SUM(M1674:M1684)</f>
        <v>0.5</v>
      </c>
      <c r="N1673" s="102"/>
    </row>
    <row r="1674" spans="1:14" s="95" customFormat="1" ht="24" x14ac:dyDescent="0.2">
      <c r="A1674" s="112"/>
      <c r="B1674" s="115"/>
      <c r="C1674" s="112">
        <v>46186</v>
      </c>
      <c r="D1674" s="113" t="s">
        <v>442</v>
      </c>
      <c r="E1674" s="121">
        <v>1.9999999999999998</v>
      </c>
      <c r="F1674" s="121"/>
      <c r="G1674" s="121">
        <v>0</v>
      </c>
      <c r="H1674" s="121"/>
      <c r="I1674" s="121">
        <v>0</v>
      </c>
      <c r="J1674" s="121"/>
      <c r="K1674" s="121">
        <f t="shared" ref="K1674:K1684" si="306">SUM(E1674:I1674)</f>
        <v>1.9999999999999998</v>
      </c>
      <c r="L1674" s="121"/>
      <c r="M1674" s="121">
        <v>0</v>
      </c>
      <c r="N1674" s="102"/>
    </row>
    <row r="1675" spans="1:14" s="95" customFormat="1" ht="24" x14ac:dyDescent="0.2">
      <c r="A1675" s="112"/>
      <c r="B1675" s="115"/>
      <c r="C1675" s="112">
        <v>51320</v>
      </c>
      <c r="D1675" s="113" t="s">
        <v>294</v>
      </c>
      <c r="E1675" s="121">
        <v>0.47499999999999998</v>
      </c>
      <c r="F1675" s="121"/>
      <c r="G1675" s="121">
        <v>0</v>
      </c>
      <c r="H1675" s="121"/>
      <c r="I1675" s="121">
        <v>0</v>
      </c>
      <c r="J1675" s="121"/>
      <c r="K1675" s="121">
        <f t="shared" si="306"/>
        <v>0.47499999999999998</v>
      </c>
      <c r="L1675" s="121"/>
      <c r="M1675" s="121">
        <v>0</v>
      </c>
      <c r="N1675" s="102"/>
    </row>
    <row r="1676" spans="1:14" s="95" customFormat="1" ht="48" customHeight="1" x14ac:dyDescent="0.2">
      <c r="A1676" s="123"/>
      <c r="B1676" s="123"/>
      <c r="C1676" s="112">
        <v>52004</v>
      </c>
      <c r="D1676" s="116" t="s">
        <v>501</v>
      </c>
      <c r="E1676" s="121">
        <v>9.5000000000000001E-2</v>
      </c>
      <c r="F1676" s="121"/>
      <c r="G1676" s="121">
        <v>0</v>
      </c>
      <c r="H1676" s="121"/>
      <c r="I1676" s="121">
        <v>0</v>
      </c>
      <c r="J1676" s="121"/>
      <c r="K1676" s="121">
        <f t="shared" si="306"/>
        <v>9.5000000000000001E-2</v>
      </c>
      <c r="L1676" s="121"/>
      <c r="M1676" s="121">
        <v>0</v>
      </c>
      <c r="N1676" s="102"/>
    </row>
    <row r="1677" spans="1:14" s="95" customFormat="1" ht="24" x14ac:dyDescent="0.2">
      <c r="A1677" s="123"/>
      <c r="B1677" s="123"/>
      <c r="C1677" s="112">
        <v>53344</v>
      </c>
      <c r="D1677" s="116" t="s">
        <v>505</v>
      </c>
      <c r="E1677" s="121">
        <v>0.8</v>
      </c>
      <c r="F1677" s="121"/>
      <c r="G1677" s="121">
        <v>0</v>
      </c>
      <c r="H1677" s="121"/>
      <c r="I1677" s="121">
        <v>0</v>
      </c>
      <c r="J1677" s="121"/>
      <c r="K1677" s="121">
        <f t="shared" si="306"/>
        <v>0.8</v>
      </c>
      <c r="L1677" s="121"/>
      <c r="M1677" s="121">
        <v>0</v>
      </c>
      <c r="N1677" s="102"/>
    </row>
    <row r="1678" spans="1:14" s="95" customFormat="1" ht="24" x14ac:dyDescent="0.2">
      <c r="A1678" s="112"/>
      <c r="B1678" s="115"/>
      <c r="C1678" s="112">
        <v>53354</v>
      </c>
      <c r="D1678" s="113" t="s">
        <v>443</v>
      </c>
      <c r="E1678" s="121">
        <v>2.15</v>
      </c>
      <c r="F1678" s="121"/>
      <c r="G1678" s="121">
        <v>0</v>
      </c>
      <c r="H1678" s="121"/>
      <c r="I1678" s="121">
        <v>0</v>
      </c>
      <c r="J1678" s="121"/>
      <c r="K1678" s="121">
        <f t="shared" si="306"/>
        <v>2.15</v>
      </c>
      <c r="L1678" s="121"/>
      <c r="M1678" s="121">
        <v>0</v>
      </c>
      <c r="N1678" s="102"/>
    </row>
    <row r="1679" spans="1:14" s="95" customFormat="1" ht="12" x14ac:dyDescent="0.2">
      <c r="A1679" s="112"/>
      <c r="B1679" s="115"/>
      <c r="C1679" s="112">
        <v>53358</v>
      </c>
      <c r="D1679" s="113" t="s">
        <v>240</v>
      </c>
      <c r="E1679" s="121">
        <v>0.685423</v>
      </c>
      <c r="F1679" s="121"/>
      <c r="G1679" s="121">
        <v>0</v>
      </c>
      <c r="H1679" s="121"/>
      <c r="I1679" s="121">
        <v>0</v>
      </c>
      <c r="J1679" s="121"/>
      <c r="K1679" s="121">
        <f t="shared" si="306"/>
        <v>0.685423</v>
      </c>
      <c r="L1679" s="121"/>
      <c r="M1679" s="121">
        <v>0.1</v>
      </c>
      <c r="N1679" s="102"/>
    </row>
    <row r="1680" spans="1:14" s="95" customFormat="1" ht="24" x14ac:dyDescent="0.2">
      <c r="A1680" s="112"/>
      <c r="B1680" s="115"/>
      <c r="C1680" s="112">
        <v>54219</v>
      </c>
      <c r="D1680" s="113" t="s">
        <v>405</v>
      </c>
      <c r="E1680" s="121">
        <v>0.4</v>
      </c>
      <c r="F1680" s="121"/>
      <c r="G1680" s="121">
        <v>0</v>
      </c>
      <c r="H1680" s="121"/>
      <c r="I1680" s="121">
        <v>0</v>
      </c>
      <c r="J1680" s="121"/>
      <c r="K1680" s="121">
        <f t="shared" si="306"/>
        <v>0.4</v>
      </c>
      <c r="L1680" s="121"/>
      <c r="M1680" s="121">
        <v>0.4</v>
      </c>
      <c r="N1680" s="102"/>
    </row>
    <row r="1681" spans="1:14" s="95" customFormat="1" ht="24" x14ac:dyDescent="0.2">
      <c r="A1681" s="123"/>
      <c r="B1681" s="123"/>
      <c r="C1681" s="112">
        <v>54379</v>
      </c>
      <c r="D1681" s="116" t="s">
        <v>444</v>
      </c>
      <c r="E1681" s="121">
        <v>0.45</v>
      </c>
      <c r="F1681" s="121"/>
      <c r="G1681" s="121">
        <v>0</v>
      </c>
      <c r="H1681" s="121"/>
      <c r="I1681" s="121">
        <v>0</v>
      </c>
      <c r="J1681" s="121"/>
      <c r="K1681" s="121">
        <f t="shared" si="306"/>
        <v>0.45</v>
      </c>
      <c r="L1681" s="121"/>
      <c r="M1681" s="121">
        <v>0</v>
      </c>
      <c r="N1681" s="102"/>
    </row>
    <row r="1682" spans="1:14" s="95" customFormat="1" ht="24" x14ac:dyDescent="0.2">
      <c r="A1682" s="123"/>
      <c r="B1682" s="123"/>
      <c r="C1682" s="112">
        <v>55111</v>
      </c>
      <c r="D1682" s="116" t="s">
        <v>445</v>
      </c>
      <c r="E1682" s="121">
        <v>2.2999999999999998</v>
      </c>
      <c r="F1682" s="121"/>
      <c r="G1682" s="121">
        <v>0</v>
      </c>
      <c r="H1682" s="121"/>
      <c r="I1682" s="121">
        <v>0</v>
      </c>
      <c r="J1682" s="121"/>
      <c r="K1682" s="121">
        <f t="shared" si="306"/>
        <v>2.2999999999999998</v>
      </c>
      <c r="L1682" s="121"/>
      <c r="M1682" s="121">
        <v>0</v>
      </c>
      <c r="N1682" s="102"/>
    </row>
    <row r="1683" spans="1:14" s="95" customFormat="1" ht="36" x14ac:dyDescent="0.2">
      <c r="A1683" s="123"/>
      <c r="B1683" s="123"/>
      <c r="C1683" s="112">
        <v>55130</v>
      </c>
      <c r="D1683" s="116" t="s">
        <v>506</v>
      </c>
      <c r="E1683" s="121">
        <v>0.3</v>
      </c>
      <c r="F1683" s="121"/>
      <c r="G1683" s="121">
        <v>0</v>
      </c>
      <c r="H1683" s="121"/>
      <c r="I1683" s="121">
        <v>0</v>
      </c>
      <c r="J1683" s="121"/>
      <c r="K1683" s="121">
        <f t="shared" si="306"/>
        <v>0.3</v>
      </c>
      <c r="L1683" s="121"/>
      <c r="M1683" s="121">
        <v>0</v>
      </c>
      <c r="N1683" s="102"/>
    </row>
    <row r="1684" spans="1:14" s="95" customFormat="1" ht="24" x14ac:dyDescent="0.2">
      <c r="A1684" s="112"/>
      <c r="B1684" s="115"/>
      <c r="C1684" s="112">
        <v>55162</v>
      </c>
      <c r="D1684" s="113" t="s">
        <v>446</v>
      </c>
      <c r="E1684" s="121">
        <v>0</v>
      </c>
      <c r="F1684" s="121"/>
      <c r="G1684" s="121">
        <v>0.5</v>
      </c>
      <c r="H1684" s="121"/>
      <c r="I1684" s="121">
        <v>0.8</v>
      </c>
      <c r="J1684" s="121"/>
      <c r="K1684" s="121">
        <f t="shared" si="306"/>
        <v>1.3</v>
      </c>
      <c r="L1684" s="121"/>
      <c r="M1684" s="121">
        <v>0</v>
      </c>
      <c r="N1684" s="102"/>
    </row>
    <row r="1685" spans="1:14" s="95" customFormat="1" ht="12" x14ac:dyDescent="0.2">
      <c r="A1685" s="125"/>
      <c r="B1685" s="125"/>
      <c r="C1685" s="118" t="s">
        <v>125</v>
      </c>
      <c r="D1685" s="126"/>
      <c r="E1685" s="124">
        <f>SUM(E1686:E1688)</f>
        <v>1.1099999999999999</v>
      </c>
      <c r="F1685" s="124"/>
      <c r="G1685" s="124">
        <f t="shared" ref="G1685:M1685" si="307">SUM(G1686:G1688)</f>
        <v>0</v>
      </c>
      <c r="H1685" s="124"/>
      <c r="I1685" s="124">
        <f t="shared" si="307"/>
        <v>2.834972</v>
      </c>
      <c r="J1685" s="124"/>
      <c r="K1685" s="124">
        <f>SUM(E1685:I1685)</f>
        <v>3.9449719999999999</v>
      </c>
      <c r="L1685" s="124"/>
      <c r="M1685" s="124">
        <f t="shared" si="307"/>
        <v>0</v>
      </c>
      <c r="N1685" s="102"/>
    </row>
    <row r="1686" spans="1:14" s="95" customFormat="1" ht="12" x14ac:dyDescent="0.2">
      <c r="A1686" s="112"/>
      <c r="B1686" s="115"/>
      <c r="C1686" s="112">
        <v>50370</v>
      </c>
      <c r="D1686" s="113" t="s">
        <v>448</v>
      </c>
      <c r="E1686" s="121">
        <v>0.06</v>
      </c>
      <c r="F1686" s="121"/>
      <c r="G1686" s="121">
        <v>0</v>
      </c>
      <c r="H1686" s="121"/>
      <c r="I1686" s="121">
        <v>1.205972</v>
      </c>
      <c r="J1686" s="121"/>
      <c r="K1686" s="121">
        <f t="shared" ref="K1686:K1688" si="308">SUM(E1686:I1686)</f>
        <v>1.2659720000000001</v>
      </c>
      <c r="L1686" s="121"/>
      <c r="M1686" s="121">
        <v>0</v>
      </c>
      <c r="N1686" s="102"/>
    </row>
    <row r="1687" spans="1:14" s="95" customFormat="1" ht="24" x14ac:dyDescent="0.2">
      <c r="A1687" s="112"/>
      <c r="B1687" s="115"/>
      <c r="C1687" s="112">
        <v>55059</v>
      </c>
      <c r="D1687" s="113" t="s">
        <v>359</v>
      </c>
      <c r="E1687" s="121">
        <v>0.3</v>
      </c>
      <c r="F1687" s="121"/>
      <c r="G1687" s="121">
        <v>0</v>
      </c>
      <c r="H1687" s="121"/>
      <c r="I1687" s="121">
        <v>0</v>
      </c>
      <c r="J1687" s="121"/>
      <c r="K1687" s="121">
        <f t="shared" si="308"/>
        <v>0.3</v>
      </c>
      <c r="L1687" s="121"/>
      <c r="M1687" s="121">
        <v>0</v>
      </c>
      <c r="N1687" s="102"/>
    </row>
    <row r="1688" spans="1:14" s="95" customFormat="1" ht="12" x14ac:dyDescent="0.2">
      <c r="A1688" s="112"/>
      <c r="B1688" s="115"/>
      <c r="C1688" s="112">
        <v>55119</v>
      </c>
      <c r="D1688" s="113" t="s">
        <v>241</v>
      </c>
      <c r="E1688" s="121">
        <v>0.75</v>
      </c>
      <c r="F1688" s="121"/>
      <c r="G1688" s="121">
        <v>0</v>
      </c>
      <c r="H1688" s="121"/>
      <c r="I1688" s="121">
        <v>1.629</v>
      </c>
      <c r="J1688" s="121"/>
      <c r="K1688" s="121">
        <f t="shared" si="308"/>
        <v>2.379</v>
      </c>
      <c r="L1688" s="121"/>
      <c r="M1688" s="121">
        <v>0</v>
      </c>
      <c r="N1688" s="102"/>
    </row>
    <row r="1689" spans="1:14" s="95" customFormat="1" ht="12" x14ac:dyDescent="0.2">
      <c r="A1689" s="125"/>
      <c r="B1689" s="125"/>
      <c r="C1689" s="118" t="s">
        <v>126</v>
      </c>
      <c r="D1689" s="126"/>
      <c r="E1689" s="124">
        <f>SUM(E1690:E1693)</f>
        <v>1.6400000000000001</v>
      </c>
      <c r="F1689" s="124"/>
      <c r="G1689" s="124">
        <f>SUM(G1690:G1693)</f>
        <v>0.65</v>
      </c>
      <c r="H1689" s="124"/>
      <c r="I1689" s="124">
        <f>SUM(I1690:I1693)</f>
        <v>0.99399999999999999</v>
      </c>
      <c r="J1689" s="124"/>
      <c r="K1689" s="124">
        <f>SUM(E1689:I1689)</f>
        <v>3.2839999999999998</v>
      </c>
      <c r="L1689" s="124"/>
      <c r="M1689" s="124">
        <f>SUM(M1690:M1693)</f>
        <v>0</v>
      </c>
      <c r="N1689" s="102"/>
    </row>
    <row r="1690" spans="1:14" s="95" customFormat="1" ht="24" x14ac:dyDescent="0.2">
      <c r="A1690" s="112"/>
      <c r="B1690" s="115"/>
      <c r="C1690" s="112">
        <v>42105</v>
      </c>
      <c r="D1690" s="113" t="s">
        <v>510</v>
      </c>
      <c r="E1690" s="121">
        <v>1.5</v>
      </c>
      <c r="F1690" s="121"/>
      <c r="G1690" s="121">
        <v>0</v>
      </c>
      <c r="H1690" s="121"/>
      <c r="I1690" s="121">
        <v>0</v>
      </c>
      <c r="J1690" s="121"/>
      <c r="K1690" s="121">
        <f t="shared" ref="K1690:K1693" si="309">SUM(E1690:I1690)</f>
        <v>1.5</v>
      </c>
      <c r="L1690" s="121"/>
      <c r="M1690" s="121">
        <v>0</v>
      </c>
      <c r="N1690" s="102"/>
    </row>
    <row r="1691" spans="1:14" s="95" customFormat="1" ht="48" x14ac:dyDescent="0.2">
      <c r="A1691" s="112"/>
      <c r="B1691" s="115"/>
      <c r="C1691" s="112">
        <v>53068</v>
      </c>
      <c r="D1691" s="113" t="s">
        <v>507</v>
      </c>
      <c r="E1691" s="121">
        <v>0.14000000000000001</v>
      </c>
      <c r="F1691" s="121"/>
      <c r="G1691" s="121">
        <v>0</v>
      </c>
      <c r="H1691" s="121"/>
      <c r="I1691" s="121">
        <v>0</v>
      </c>
      <c r="J1691" s="121"/>
      <c r="K1691" s="121">
        <f t="shared" si="309"/>
        <v>0.14000000000000001</v>
      </c>
      <c r="L1691" s="121"/>
      <c r="M1691" s="121">
        <v>0</v>
      </c>
      <c r="N1691" s="102"/>
    </row>
    <row r="1692" spans="1:14" s="95" customFormat="1" ht="36" x14ac:dyDescent="0.2">
      <c r="A1692" s="112"/>
      <c r="B1692" s="115"/>
      <c r="C1692" s="112">
        <v>54036</v>
      </c>
      <c r="D1692" s="113" t="s">
        <v>447</v>
      </c>
      <c r="E1692" s="121">
        <v>0</v>
      </c>
      <c r="F1692" s="121"/>
      <c r="G1692" s="121">
        <v>0.15</v>
      </c>
      <c r="H1692" s="121"/>
      <c r="I1692" s="121">
        <v>0</v>
      </c>
      <c r="J1692" s="121"/>
      <c r="K1692" s="121">
        <f t="shared" si="309"/>
        <v>0.15</v>
      </c>
      <c r="L1692" s="121"/>
      <c r="M1692" s="121">
        <v>0</v>
      </c>
      <c r="N1692" s="102"/>
    </row>
    <row r="1693" spans="1:14" s="95" customFormat="1" ht="24" x14ac:dyDescent="0.2">
      <c r="A1693" s="112"/>
      <c r="B1693" s="115"/>
      <c r="C1693" s="112">
        <v>54212</v>
      </c>
      <c r="D1693" s="113" t="s">
        <v>292</v>
      </c>
      <c r="E1693" s="121">
        <v>0</v>
      </c>
      <c r="F1693" s="121"/>
      <c r="G1693" s="121">
        <v>0.5</v>
      </c>
      <c r="H1693" s="121"/>
      <c r="I1693" s="121">
        <v>0.99399999999999999</v>
      </c>
      <c r="J1693" s="121"/>
      <c r="K1693" s="121">
        <f t="shared" si="309"/>
        <v>1.494</v>
      </c>
      <c r="L1693" s="121"/>
      <c r="M1693" s="121">
        <v>0</v>
      </c>
      <c r="N1693" s="102"/>
    </row>
    <row r="1694" spans="1:14" s="95" customFormat="1" ht="12" x14ac:dyDescent="0.2">
      <c r="A1694" s="108" t="s">
        <v>119</v>
      </c>
      <c r="B1694" s="109"/>
      <c r="C1694" s="109"/>
      <c r="D1694" s="110"/>
      <c r="E1694" s="111">
        <f>E11+E456+E573+E1034+E1291+E1633</f>
        <v>207.99156722999999</v>
      </c>
      <c r="F1694" s="111"/>
      <c r="G1694" s="111">
        <f>G11+G456+G573+G1034+G1291+G1633</f>
        <v>21.684999999999999</v>
      </c>
      <c r="H1694" s="111"/>
      <c r="I1694" s="111">
        <f>I11+I456+I573+I1034+I1291+I1633</f>
        <v>134.6726836</v>
      </c>
      <c r="J1694" s="111"/>
      <c r="K1694" s="111">
        <f>K11+K456+K573+K1034+K1291+K1633</f>
        <v>364.34925083000002</v>
      </c>
      <c r="L1694" s="111"/>
      <c r="M1694" s="111">
        <f>M11+M456+M573+M1034+M1291+M1633</f>
        <v>56.314718720000002</v>
      </c>
      <c r="N1694" s="102"/>
    </row>
    <row r="1695" spans="1:14" s="97" customFormat="1" ht="3.75" customHeight="1" x14ac:dyDescent="0.2">
      <c r="A1695" s="98"/>
      <c r="B1695" s="99"/>
      <c r="C1695" s="99"/>
      <c r="D1695" s="100"/>
      <c r="E1695" s="101"/>
      <c r="F1695" s="101"/>
      <c r="G1695" s="101"/>
      <c r="H1695" s="101"/>
      <c r="I1695" s="101"/>
      <c r="J1695" s="101"/>
      <c r="K1695" s="101"/>
      <c r="L1695" s="101"/>
      <c r="M1695" s="101"/>
      <c r="N1695" s="96"/>
    </row>
    <row r="1696" spans="1:14" s="127" customFormat="1" ht="33" customHeight="1" x14ac:dyDescent="0.2">
      <c r="A1696" s="148" t="s">
        <v>514</v>
      </c>
      <c r="B1696" s="148"/>
      <c r="C1696" s="148"/>
      <c r="D1696" s="148"/>
      <c r="E1696" s="148"/>
      <c r="F1696" s="148"/>
      <c r="G1696" s="148"/>
      <c r="H1696" s="148"/>
      <c r="I1696" s="148"/>
      <c r="J1696" s="148"/>
      <c r="K1696" s="148"/>
      <c r="L1696" s="148"/>
      <c r="M1696" s="148"/>
    </row>
    <row r="1697" spans="1:14" s="133" customFormat="1" ht="12" customHeight="1" x14ac:dyDescent="0.2">
      <c r="A1697" s="132" t="s">
        <v>128</v>
      </c>
      <c r="C1697" s="132"/>
      <c r="D1697" s="127"/>
      <c r="E1697" s="134"/>
      <c r="F1697" s="134"/>
      <c r="G1697" s="134"/>
      <c r="H1697" s="134"/>
      <c r="I1697" s="134"/>
      <c r="J1697" s="134"/>
      <c r="K1697" s="134"/>
      <c r="L1697" s="134"/>
      <c r="M1697" s="134"/>
      <c r="N1697" s="134"/>
    </row>
    <row r="1698" spans="1:14" s="129" customFormat="1" ht="12" customHeight="1" x14ac:dyDescent="0.2">
      <c r="A1698" s="128" t="s">
        <v>511</v>
      </c>
      <c r="C1698" s="128"/>
      <c r="D1698" s="130"/>
      <c r="E1698" s="131"/>
      <c r="F1698" s="131"/>
      <c r="G1698" s="131"/>
      <c r="H1698" s="131"/>
      <c r="I1698" s="131"/>
      <c r="J1698" s="131"/>
      <c r="K1698" s="131"/>
      <c r="L1698" s="131"/>
      <c r="M1698" s="131"/>
      <c r="N1698" s="131"/>
    </row>
    <row r="1699" spans="1:14" s="129" customFormat="1" ht="12" customHeight="1" x14ac:dyDescent="0.2">
      <c r="A1699" s="128" t="s">
        <v>512</v>
      </c>
      <c r="C1699" s="128"/>
      <c r="D1699" s="130"/>
      <c r="E1699" s="131"/>
      <c r="F1699" s="131"/>
      <c r="G1699" s="131"/>
      <c r="H1699" s="131"/>
      <c r="I1699" s="131"/>
      <c r="J1699" s="131"/>
      <c r="K1699" s="131"/>
      <c r="L1699" s="131"/>
      <c r="M1699" s="131"/>
      <c r="N1699" s="131"/>
    </row>
    <row r="1700" spans="1:14" s="129" customFormat="1" ht="12" customHeight="1" x14ac:dyDescent="0.2">
      <c r="A1700" s="128" t="s">
        <v>513</v>
      </c>
      <c r="C1700" s="128"/>
      <c r="D1700" s="130"/>
      <c r="E1700" s="131"/>
      <c r="F1700" s="131"/>
      <c r="G1700" s="131"/>
      <c r="H1700" s="131"/>
      <c r="I1700" s="131"/>
      <c r="J1700" s="131"/>
      <c r="K1700" s="131"/>
      <c r="L1700" s="131"/>
      <c r="M1700" s="131"/>
      <c r="N1700" s="131"/>
    </row>
  </sheetData>
  <mergeCells count="8">
    <mergeCell ref="A1696:M1696"/>
    <mergeCell ref="K9:L9"/>
    <mergeCell ref="E8:G8"/>
    <mergeCell ref="A9:D9"/>
    <mergeCell ref="E9:F9"/>
    <mergeCell ref="G9:H9"/>
    <mergeCell ref="I9:J9"/>
    <mergeCell ref="M9:N9"/>
  </mergeCells>
  <phoneticPr fontId="6" type="noConversion"/>
  <printOptions horizontalCentered="1"/>
  <pageMargins left="0.25" right="0.25" top="0.75" bottom="0.75" header="0.3" footer="0.3"/>
  <pageSetup scale="70" orientation="portrait" r:id="rId1"/>
  <headerFooter differentFirst="1">
    <oddHeader>&amp;L&amp;9&amp;K000000CONTINUED</oddHeader>
  </headerFooter>
  <rowBreaks count="20" manualBreakCount="20">
    <brk id="133" max="16383" man="1"/>
    <brk id="172" max="16383" man="1"/>
    <brk id="212" max="16383" man="1"/>
    <brk id="336" max="16383" man="1"/>
    <brk id="380" max="16383" man="1"/>
    <brk id="539" max="16383" man="1"/>
    <brk id="586" max="16383" man="1"/>
    <brk id="730" max="16383" man="1"/>
    <brk id="778" max="16383" man="1"/>
    <brk id="824" max="16383" man="1"/>
    <brk id="918" max="16383" man="1"/>
    <brk id="960" max="16383" man="1"/>
    <brk id="1051" max="16383" man="1"/>
    <brk id="1271" max="16383" man="1"/>
    <brk id="1364" max="16383" man="1"/>
    <brk id="1408" max="16383" man="1"/>
    <brk id="1454" max="16383" man="1"/>
    <brk id="1502" max="16383" man="1"/>
    <brk id="1545" max="16383" man="1"/>
    <brk id="1632" max="16383" man="1"/>
  </rowBreaks>
  <drawing r:id="rId2"/>
  <extLst>
    <ext xmlns:mx="http://schemas.microsoft.com/office/mac/excel/2008/main" uri="{64002731-A6B0-56B0-2670-7721B7C09600}">
      <mx:PLV Mode="0" OnePage="0" WScale="84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90</v>
      </c>
      <c r="B1" s="3"/>
    </row>
    <row r="2" spans="1:9" x14ac:dyDescent="0.25">
      <c r="A2" s="4" t="s">
        <v>8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135" t="s">
        <v>4</v>
      </c>
      <c r="E4" s="135"/>
      <c r="F4" s="135"/>
      <c r="G4" s="136" t="s">
        <v>3</v>
      </c>
      <c r="H4" s="136"/>
      <c r="I4" s="16"/>
    </row>
    <row r="5" spans="1:9" ht="30" x14ac:dyDescent="0.25">
      <c r="A5" s="17" t="s">
        <v>10</v>
      </c>
      <c r="B5" s="17"/>
      <c r="C5" s="15"/>
      <c r="D5" s="18" t="s">
        <v>0</v>
      </c>
      <c r="E5" s="18" t="s">
        <v>2</v>
      </c>
      <c r="F5" s="19" t="s">
        <v>44</v>
      </c>
      <c r="G5" s="18" t="s">
        <v>6</v>
      </c>
      <c r="H5" s="18" t="s">
        <v>45</v>
      </c>
      <c r="I5" s="18" t="s">
        <v>7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76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77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78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79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80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46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6" type="noConversion"/>
  <pageMargins left="0.75" right="0.75" top="1" bottom="1" header="0.5" footer="0.5"/>
  <pageSetup scale="6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49" customWidth="1"/>
    <col min="2" max="2" width="2.375" style="49" customWidth="1"/>
    <col min="3" max="3" width="10.625" style="49" customWidth="1"/>
    <col min="4" max="4" width="15.125" style="49" customWidth="1"/>
    <col min="5" max="5" width="12.375" style="49" customWidth="1"/>
    <col min="6" max="6" width="8.75" style="49" customWidth="1"/>
    <col min="7" max="16384" width="9" style="49"/>
  </cols>
  <sheetData>
    <row r="1" spans="1:4" x14ac:dyDescent="0.25">
      <c r="A1" s="35" t="s">
        <v>91</v>
      </c>
    </row>
    <row r="2" spans="1:4" ht="17.25" x14ac:dyDescent="0.25">
      <c r="A2" s="35" t="s">
        <v>85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x14ac:dyDescent="0.25">
      <c r="A6" s="49" t="s">
        <v>11</v>
      </c>
      <c r="C6" s="59"/>
      <c r="D6" s="137" t="s">
        <v>64</v>
      </c>
    </row>
    <row r="7" spans="1:4" x14ac:dyDescent="0.25">
      <c r="A7" s="49" t="s">
        <v>12</v>
      </c>
      <c r="C7" s="59"/>
      <c r="D7" s="138"/>
    </row>
    <row r="8" spans="1:4" x14ac:dyDescent="0.25">
      <c r="A8" s="49" t="s">
        <v>13</v>
      </c>
      <c r="C8" s="59"/>
      <c r="D8" s="138"/>
    </row>
    <row r="9" spans="1:4" x14ac:dyDescent="0.25">
      <c r="A9" s="49" t="s">
        <v>14</v>
      </c>
      <c r="C9" s="59"/>
      <c r="D9" s="138"/>
    </row>
    <row r="10" spans="1:4" x14ac:dyDescent="0.25">
      <c r="A10" s="49" t="s">
        <v>15</v>
      </c>
      <c r="C10" s="59"/>
      <c r="D10" s="138"/>
    </row>
    <row r="11" spans="1:4" x14ac:dyDescent="0.25">
      <c r="A11" s="49" t="s">
        <v>16</v>
      </c>
      <c r="C11" s="59"/>
      <c r="D11" s="138"/>
    </row>
    <row r="12" spans="1:4" x14ac:dyDescent="0.25">
      <c r="A12" s="49" t="s">
        <v>17</v>
      </c>
      <c r="C12" s="59"/>
      <c r="D12" s="138"/>
    </row>
    <row r="13" spans="1:4" x14ac:dyDescent="0.25">
      <c r="A13" s="49" t="s">
        <v>54</v>
      </c>
      <c r="C13" s="59"/>
      <c r="D13" s="138"/>
    </row>
    <row r="14" spans="1:4" x14ac:dyDescent="0.25">
      <c r="A14" s="49" t="s">
        <v>18</v>
      </c>
      <c r="C14" s="59"/>
      <c r="D14" s="138"/>
    </row>
    <row r="15" spans="1:4" x14ac:dyDescent="0.25">
      <c r="A15" s="49" t="s">
        <v>28</v>
      </c>
      <c r="C15" s="59"/>
      <c r="D15" s="138"/>
    </row>
    <row r="17" spans="1:9" x14ac:dyDescent="0.25">
      <c r="A17" s="52" t="s">
        <v>7</v>
      </c>
      <c r="B17" s="52"/>
      <c r="C17" s="61">
        <f>SUM(C6:C15)</f>
        <v>0</v>
      </c>
      <c r="D17" s="58">
        <f>SUM(D6:D16)</f>
        <v>0</v>
      </c>
    </row>
    <row r="18" spans="1:9" x14ac:dyDescent="0.25">
      <c r="A18" s="54" t="s">
        <v>52</v>
      </c>
    </row>
    <row r="19" spans="1:9" x14ac:dyDescent="0.25">
      <c r="A19" s="54" t="s">
        <v>53</v>
      </c>
    </row>
    <row r="22" spans="1:9" x14ac:dyDescent="0.25">
      <c r="A22" s="35" t="s">
        <v>92</v>
      </c>
    </row>
    <row r="23" spans="1:9" x14ac:dyDescent="0.25">
      <c r="A23" s="35" t="s">
        <v>86</v>
      </c>
    </row>
    <row r="24" spans="1:9" x14ac:dyDescent="0.25">
      <c r="A24" s="49" t="s">
        <v>8</v>
      </c>
    </row>
    <row r="25" spans="1:9" x14ac:dyDescent="0.25">
      <c r="A25" s="51"/>
      <c r="B25" s="51"/>
      <c r="C25" s="51"/>
      <c r="D25" s="51"/>
      <c r="E25" s="51"/>
      <c r="F25" s="51"/>
    </row>
    <row r="26" spans="1:9" s="56" customFormat="1" ht="15.75" x14ac:dyDescent="0.25">
      <c r="A26" s="1" t="s">
        <v>10</v>
      </c>
      <c r="B26" s="55"/>
      <c r="C26" s="2" t="s">
        <v>5</v>
      </c>
      <c r="D26" s="2" t="s">
        <v>40</v>
      </c>
      <c r="E26" s="2" t="s">
        <v>69</v>
      </c>
      <c r="F26" s="2" t="s">
        <v>7</v>
      </c>
    </row>
    <row r="27" spans="1:9" x14ac:dyDescent="0.25">
      <c r="A27" s="49" t="s">
        <v>11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25">
      <c r="A28" s="49" t="s">
        <v>12</v>
      </c>
      <c r="C28" s="59"/>
      <c r="D28" s="59"/>
      <c r="E28" s="59"/>
      <c r="F28" s="59"/>
    </row>
    <row r="29" spans="1:9" x14ac:dyDescent="0.25">
      <c r="A29" s="49" t="s">
        <v>13</v>
      </c>
      <c r="C29" s="59"/>
      <c r="D29" s="59"/>
      <c r="E29" s="59"/>
      <c r="F29" s="59">
        <f t="shared" ref="F29:F36" si="0">SUM(C29:E29)</f>
        <v>0</v>
      </c>
    </row>
    <row r="30" spans="1:9" x14ac:dyDescent="0.25">
      <c r="A30" s="49" t="s">
        <v>14</v>
      </c>
      <c r="C30" s="59"/>
      <c r="D30" s="59"/>
      <c r="E30" s="59"/>
      <c r="F30" s="59"/>
    </row>
    <row r="31" spans="1:9" x14ac:dyDescent="0.25">
      <c r="A31" s="49" t="s">
        <v>15</v>
      </c>
      <c r="C31" s="59"/>
      <c r="D31" s="59"/>
      <c r="E31" s="59"/>
      <c r="F31" s="59"/>
    </row>
    <row r="32" spans="1:9" x14ac:dyDescent="0.25">
      <c r="A32" s="49" t="s">
        <v>16</v>
      </c>
      <c r="C32" s="59"/>
      <c r="D32" s="59"/>
      <c r="E32" s="59"/>
      <c r="F32" s="59">
        <f t="shared" si="0"/>
        <v>0</v>
      </c>
    </row>
    <row r="33" spans="1:6" x14ac:dyDescent="0.25">
      <c r="A33" s="49" t="s">
        <v>17</v>
      </c>
      <c r="C33" s="59"/>
      <c r="D33" s="59"/>
      <c r="E33" s="59"/>
      <c r="F33" s="59">
        <f t="shared" si="0"/>
        <v>0</v>
      </c>
    </row>
    <row r="34" spans="1:6" x14ac:dyDescent="0.25">
      <c r="A34" s="49" t="s">
        <v>54</v>
      </c>
      <c r="C34" s="59"/>
      <c r="D34" s="59"/>
      <c r="E34" s="59"/>
      <c r="F34" s="59">
        <f t="shared" si="0"/>
        <v>0</v>
      </c>
    </row>
    <row r="35" spans="1:6" x14ac:dyDescent="0.25">
      <c r="A35" s="49" t="s">
        <v>18</v>
      </c>
      <c r="C35" s="59"/>
      <c r="D35" s="59"/>
      <c r="E35" s="59"/>
      <c r="F35" s="59">
        <f t="shared" si="0"/>
        <v>0</v>
      </c>
    </row>
    <row r="36" spans="1:6" x14ac:dyDescent="0.25">
      <c r="A36" s="49" t="s">
        <v>28</v>
      </c>
      <c r="C36" s="59"/>
      <c r="D36" s="59"/>
      <c r="E36" s="59"/>
      <c r="F36" s="59">
        <f t="shared" si="0"/>
        <v>0</v>
      </c>
    </row>
    <row r="37" spans="1:6" x14ac:dyDescent="0.25">
      <c r="A37" s="52" t="s">
        <v>7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.25" x14ac:dyDescent="0.25">
      <c r="A38" s="81" t="s">
        <v>70</v>
      </c>
    </row>
  </sheetData>
  <mergeCells count="1">
    <mergeCell ref="D6:D15"/>
  </mergeCells>
  <phoneticPr fontId="6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93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76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E8" s="9"/>
      <c r="F8" s="9"/>
      <c r="G8" s="9"/>
      <c r="H8" s="9"/>
      <c r="I8" s="9"/>
      <c r="J8" s="9"/>
    </row>
    <row r="9" spans="1:10" x14ac:dyDescent="0.25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25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25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25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25">
      <c r="C13" s="4" t="s">
        <v>1</v>
      </c>
      <c r="D13" s="10"/>
      <c r="E13" s="5"/>
      <c r="F13" s="5"/>
      <c r="G13" s="5"/>
      <c r="H13" s="5"/>
      <c r="I13" s="5"/>
      <c r="J13" s="5"/>
    </row>
    <row r="14" spans="1:10" x14ac:dyDescent="0.25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25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25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25">
      <c r="D17" s="10"/>
      <c r="E17" s="5"/>
      <c r="F17" s="5"/>
      <c r="G17" s="5"/>
      <c r="H17" s="5"/>
      <c r="I17" s="5"/>
      <c r="J17" s="5"/>
    </row>
    <row r="18" spans="1:10" s="3" customFormat="1" x14ac:dyDescent="0.25">
      <c r="B18" s="3" t="s">
        <v>77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25">
      <c r="C19" s="4" t="s">
        <v>0</v>
      </c>
      <c r="D19" s="11"/>
      <c r="E19" s="9"/>
      <c r="F19" s="9"/>
      <c r="G19" s="9"/>
      <c r="H19" s="9"/>
      <c r="I19" s="9"/>
      <c r="J19" s="9"/>
    </row>
    <row r="20" spans="1:10" x14ac:dyDescent="0.25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25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25">
      <c r="C22" s="4" t="s">
        <v>1</v>
      </c>
      <c r="D22" s="10"/>
      <c r="E22" s="5"/>
      <c r="F22" s="5"/>
      <c r="G22" s="5"/>
      <c r="H22" s="5"/>
      <c r="I22" s="5"/>
      <c r="J22" s="5"/>
    </row>
    <row r="23" spans="1:10" x14ac:dyDescent="0.25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25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25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25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25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25">
      <c r="E28" s="5"/>
      <c r="F28" s="5"/>
      <c r="G28" s="5"/>
      <c r="H28" s="5"/>
      <c r="I28" s="5"/>
      <c r="J28" s="5">
        <f t="shared" si="3"/>
        <v>0</v>
      </c>
    </row>
    <row r="30" spans="1:10" x14ac:dyDescent="0.25">
      <c r="A30" s="6" t="s">
        <v>7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25">
      <c r="A31" s="14" t="s">
        <v>43</v>
      </c>
    </row>
    <row r="32" spans="1:10" x14ac:dyDescent="0.25">
      <c r="H32" s="32"/>
    </row>
  </sheetData>
  <phoneticPr fontId="6" type="noConversion"/>
  <printOptions horizontalCentered="1"/>
  <pageMargins left="0" right="0" top="1" bottom="1" header="0.5" footer="0.5"/>
  <pageSetup scale="81"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94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5" t="s">
        <v>4</v>
      </c>
      <c r="D5" s="135"/>
      <c r="E5" s="135"/>
      <c r="F5" s="136" t="s">
        <v>3</v>
      </c>
      <c r="G5" s="136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76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5" t="s">
        <v>77</v>
      </c>
      <c r="B11" s="10"/>
      <c r="C11" s="5"/>
      <c r="D11" s="5"/>
      <c r="E11" s="5"/>
      <c r="F11" s="5"/>
      <c r="G11" s="5"/>
      <c r="H11" s="5"/>
    </row>
    <row r="14" spans="1:8" x14ac:dyDescent="0.25">
      <c r="A14" s="35" t="s">
        <v>78</v>
      </c>
    </row>
    <row r="17" spans="1:9" x14ac:dyDescent="0.25">
      <c r="A17" s="6" t="s">
        <v>7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25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49" customWidth="1"/>
    <col min="2" max="2" width="2.375" style="49" customWidth="1"/>
    <col min="3" max="3" width="10.625" style="49" customWidth="1"/>
    <col min="4" max="4" width="15.125" style="49" customWidth="1"/>
    <col min="5" max="5" width="10.375" style="49" customWidth="1"/>
    <col min="6" max="16384" width="9" style="49"/>
  </cols>
  <sheetData>
    <row r="1" spans="1:4" x14ac:dyDescent="0.25">
      <c r="A1" s="35" t="s">
        <v>95</v>
      </c>
    </row>
    <row r="2" spans="1:4" ht="17.25" x14ac:dyDescent="0.25">
      <c r="A2" s="35" t="s">
        <v>85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ht="15" customHeight="1" x14ac:dyDescent="0.25">
      <c r="A6" s="49" t="s">
        <v>76</v>
      </c>
      <c r="C6" s="59"/>
      <c r="D6" s="139" t="s">
        <v>64</v>
      </c>
    </row>
    <row r="7" spans="1:4" ht="15" customHeight="1" x14ac:dyDescent="0.25">
      <c r="A7" s="49" t="s">
        <v>77</v>
      </c>
      <c r="C7" s="59"/>
      <c r="D7" s="140"/>
    </row>
    <row r="9" spans="1:4" ht="15" customHeight="1" x14ac:dyDescent="0.25">
      <c r="A9" s="52" t="s">
        <v>7</v>
      </c>
      <c r="B9" s="52"/>
      <c r="C9" s="61">
        <f>SUM(C6:C8)</f>
        <v>0</v>
      </c>
      <c r="D9" s="52"/>
    </row>
    <row r="10" spans="1:4" ht="15" customHeight="1" x14ac:dyDescent="0.25">
      <c r="A10" s="54" t="s">
        <v>52</v>
      </c>
    </row>
    <row r="11" spans="1:4" ht="15" customHeight="1" x14ac:dyDescent="0.25">
      <c r="A11" s="54" t="s">
        <v>53</v>
      </c>
    </row>
    <row r="16" spans="1:4" x14ac:dyDescent="0.25">
      <c r="A16" s="35" t="s">
        <v>96</v>
      </c>
    </row>
    <row r="17" spans="1:6" x14ac:dyDescent="0.25">
      <c r="A17" s="35" t="s">
        <v>86</v>
      </c>
    </row>
    <row r="18" spans="1:6" x14ac:dyDescent="0.25">
      <c r="A18" s="49" t="s">
        <v>8</v>
      </c>
    </row>
    <row r="19" spans="1:6" x14ac:dyDescent="0.25">
      <c r="A19" s="51"/>
      <c r="B19" s="51"/>
      <c r="C19" s="51"/>
      <c r="D19" s="51"/>
      <c r="E19" s="51"/>
      <c r="F19" s="51"/>
    </row>
    <row r="20" spans="1:6" ht="15.75" x14ac:dyDescent="0.25">
      <c r="A20" s="1" t="s">
        <v>10</v>
      </c>
      <c r="B20" s="55"/>
      <c r="C20" s="2" t="s">
        <v>5</v>
      </c>
      <c r="D20" s="2" t="s">
        <v>40</v>
      </c>
      <c r="E20" s="2" t="s">
        <v>69</v>
      </c>
      <c r="F20" s="2" t="s">
        <v>7</v>
      </c>
    </row>
    <row r="21" spans="1:6" x14ac:dyDescent="0.25">
      <c r="A21" s="49" t="s">
        <v>76</v>
      </c>
      <c r="C21" s="65"/>
      <c r="D21" s="65"/>
      <c r="E21" s="65"/>
      <c r="F21" s="65">
        <f>SUM(C21:E21)</f>
        <v>0</v>
      </c>
    </row>
    <row r="22" spans="1:6" x14ac:dyDescent="0.25">
      <c r="A22" s="49" t="s">
        <v>77</v>
      </c>
      <c r="C22" s="65"/>
      <c r="D22" s="65"/>
      <c r="E22" s="65"/>
      <c r="F22" s="65">
        <f>SUM(C22:E22)</f>
        <v>0</v>
      </c>
    </row>
    <row r="23" spans="1:6" x14ac:dyDescent="0.25">
      <c r="A23" s="52" t="s">
        <v>7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.25" x14ac:dyDescent="0.25">
      <c r="A24" s="81" t="s">
        <v>70</v>
      </c>
    </row>
  </sheetData>
  <mergeCells count="1">
    <mergeCell ref="D6:D7"/>
  </mergeCells>
  <phoneticPr fontId="6" type="noConversion"/>
  <pageMargins left="0.75" right="0.75" top="1" bottom="1" header="0.5" footer="0.5"/>
  <pageSetup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97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 x14ac:dyDescent="0.25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s="3" customFormat="1" x14ac:dyDescent="0.25">
      <c r="B6" s="3" t="s">
        <v>76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77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78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79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80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81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38"/>
    </row>
    <row r="42" spans="1:12" s="3" customFormat="1" ht="12.75" customHeight="1" x14ac:dyDescent="0.25">
      <c r="B42" s="3" t="s">
        <v>42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43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6" type="noConversion"/>
  <printOptions horizontalCentered="1"/>
  <pageMargins left="0" right="0" top="1" bottom="1" header="0.5" footer="0.5"/>
  <pageSetup scale="7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87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5" t="s">
        <v>4</v>
      </c>
      <c r="D5" s="135"/>
      <c r="E5" s="135"/>
      <c r="F5" s="136" t="s">
        <v>3</v>
      </c>
      <c r="G5" s="136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B8" s="40"/>
      <c r="C8" s="36"/>
      <c r="D8" s="36"/>
      <c r="E8" s="36"/>
      <c r="F8" s="36"/>
      <c r="G8" s="36"/>
      <c r="H8" s="36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7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25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49" customWidth="1"/>
    <col min="2" max="2" width="2.375" style="49" customWidth="1"/>
    <col min="3" max="3" width="10.625" style="49" customWidth="1"/>
    <col min="4" max="4" width="15.125" style="49" customWidth="1"/>
    <col min="5" max="5" width="12.625" style="49" customWidth="1"/>
    <col min="6" max="16384" width="9" style="49"/>
  </cols>
  <sheetData>
    <row r="1" spans="1:4" x14ac:dyDescent="0.25">
      <c r="A1" s="35" t="s">
        <v>98</v>
      </c>
    </row>
    <row r="2" spans="1:4" ht="17.25" x14ac:dyDescent="0.25">
      <c r="A2" s="35" t="s">
        <v>88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x14ac:dyDescent="0.25">
      <c r="A6" s="49" t="s">
        <v>20</v>
      </c>
      <c r="C6" s="57"/>
      <c r="D6" s="141" t="s">
        <v>64</v>
      </c>
    </row>
    <row r="7" spans="1:4" x14ac:dyDescent="0.25">
      <c r="A7" s="49" t="s">
        <v>21</v>
      </c>
      <c r="C7" s="57"/>
      <c r="D7" s="142"/>
    </row>
    <row r="8" spans="1:4" x14ac:dyDescent="0.25">
      <c r="A8" s="49" t="s">
        <v>24</v>
      </c>
      <c r="C8" s="57"/>
      <c r="D8" s="142"/>
    </row>
    <row r="9" spans="1:4" x14ac:dyDescent="0.25">
      <c r="A9" s="49" t="s">
        <v>22</v>
      </c>
      <c r="C9" s="57"/>
      <c r="D9" s="142"/>
    </row>
    <row r="10" spans="1:4" x14ac:dyDescent="0.25">
      <c r="A10" s="49" t="s">
        <v>55</v>
      </c>
      <c r="C10" s="57"/>
      <c r="D10" s="142"/>
    </row>
    <row r="11" spans="1:4" x14ac:dyDescent="0.25">
      <c r="A11" s="49" t="s">
        <v>47</v>
      </c>
      <c r="C11" s="57"/>
      <c r="D11" s="142"/>
    </row>
    <row r="12" spans="1:4" x14ac:dyDescent="0.25">
      <c r="A12" s="49" t="s">
        <v>25</v>
      </c>
      <c r="C12" s="57"/>
      <c r="D12" s="142"/>
    </row>
    <row r="13" spans="1:4" x14ac:dyDescent="0.25">
      <c r="A13" s="49" t="s">
        <v>23</v>
      </c>
      <c r="C13" s="57"/>
      <c r="D13" s="142"/>
    </row>
    <row r="14" spans="1:4" x14ac:dyDescent="0.25">
      <c r="A14" s="49" t="s">
        <v>26</v>
      </c>
      <c r="C14" s="57"/>
      <c r="D14" s="142"/>
    </row>
    <row r="15" spans="1:4" x14ac:dyDescent="0.25">
      <c r="A15" s="49" t="s">
        <v>56</v>
      </c>
      <c r="C15" s="57"/>
      <c r="D15" s="142"/>
    </row>
    <row r="16" spans="1:4" x14ac:dyDescent="0.25">
      <c r="A16" s="49" t="s">
        <v>57</v>
      </c>
      <c r="C16" s="57"/>
      <c r="D16" s="142"/>
    </row>
    <row r="17" spans="1:11" x14ac:dyDescent="0.25">
      <c r="A17" s="49" t="s">
        <v>27</v>
      </c>
      <c r="C17" s="57"/>
      <c r="D17" s="142"/>
    </row>
    <row r="18" spans="1:11" x14ac:dyDescent="0.25">
      <c r="A18" s="49" t="s">
        <v>58</v>
      </c>
      <c r="C18" s="57"/>
      <c r="D18" s="142"/>
    </row>
    <row r="19" spans="1:11" x14ac:dyDescent="0.25">
      <c r="A19" s="49" t="s">
        <v>28</v>
      </c>
      <c r="C19" s="57"/>
      <c r="D19" s="143"/>
    </row>
    <row r="20" spans="1:11" x14ac:dyDescent="0.25">
      <c r="A20" s="52" t="s">
        <v>7</v>
      </c>
      <c r="B20" s="52"/>
      <c r="C20" s="62">
        <f>SUM(C6:C19)</f>
        <v>0</v>
      </c>
      <c r="D20" s="62"/>
    </row>
    <row r="21" spans="1:11" x14ac:dyDescent="0.25">
      <c r="A21" s="54" t="s">
        <v>52</v>
      </c>
    </row>
    <row r="22" spans="1:11" x14ac:dyDescent="0.25">
      <c r="A22" s="54" t="s">
        <v>53</v>
      </c>
    </row>
    <row r="25" spans="1:11" x14ac:dyDescent="0.25">
      <c r="A25" s="35" t="s">
        <v>99</v>
      </c>
    </row>
    <row r="26" spans="1:11" x14ac:dyDescent="0.25">
      <c r="A26" s="35" t="s">
        <v>86</v>
      </c>
    </row>
    <row r="27" spans="1:11" x14ac:dyDescent="0.25">
      <c r="A27" s="49" t="s">
        <v>8</v>
      </c>
    </row>
    <row r="28" spans="1:11" x14ac:dyDescent="0.25">
      <c r="A28" s="51"/>
      <c r="B28" s="51"/>
      <c r="C28" s="51"/>
      <c r="D28" s="51"/>
      <c r="E28" s="51"/>
      <c r="F28" s="51"/>
    </row>
    <row r="29" spans="1:11" ht="15.75" x14ac:dyDescent="0.25">
      <c r="A29" s="1" t="s">
        <v>10</v>
      </c>
      <c r="B29" s="55"/>
      <c r="C29" s="2" t="s">
        <v>5</v>
      </c>
      <c r="D29" s="2" t="s">
        <v>40</v>
      </c>
      <c r="E29" s="2" t="s">
        <v>68</v>
      </c>
      <c r="F29" s="2" t="s">
        <v>7</v>
      </c>
    </row>
    <row r="30" spans="1:11" s="56" customFormat="1" x14ac:dyDescent="0.25">
      <c r="A30" s="49" t="s">
        <v>20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25">
      <c r="A31" s="49" t="s">
        <v>21</v>
      </c>
      <c r="C31" s="65"/>
      <c r="D31" s="65"/>
      <c r="E31" s="65"/>
      <c r="F31" s="65"/>
    </row>
    <row r="32" spans="1:11" x14ac:dyDescent="0.25">
      <c r="A32" s="49" t="s">
        <v>24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25">
      <c r="A33" s="49" t="s">
        <v>22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25">
      <c r="A34" s="49" t="s">
        <v>55</v>
      </c>
      <c r="C34" s="65"/>
      <c r="D34" s="65"/>
      <c r="E34" s="65"/>
      <c r="F34" s="65"/>
    </row>
    <row r="35" spans="1:8" x14ac:dyDescent="0.25">
      <c r="A35" s="49" t="s">
        <v>47</v>
      </c>
      <c r="C35" s="65"/>
      <c r="D35" s="65"/>
      <c r="E35" s="65"/>
      <c r="F35" s="65"/>
    </row>
    <row r="36" spans="1:8" x14ac:dyDescent="0.25">
      <c r="A36" s="49" t="s">
        <v>25</v>
      </c>
      <c r="C36" s="65"/>
      <c r="D36" s="65"/>
      <c r="E36" s="65"/>
      <c r="F36" s="65">
        <f t="shared" ref="F36:F44" si="0">+C36+D36+E36</f>
        <v>0</v>
      </c>
    </row>
    <row r="37" spans="1:8" x14ac:dyDescent="0.25">
      <c r="A37" s="49" t="s">
        <v>23</v>
      </c>
      <c r="C37" s="65"/>
      <c r="D37" s="65"/>
      <c r="E37" s="65"/>
      <c r="F37" s="65">
        <f t="shared" si="0"/>
        <v>0</v>
      </c>
    </row>
    <row r="38" spans="1:8" x14ac:dyDescent="0.25">
      <c r="A38" s="49" t="s">
        <v>26</v>
      </c>
      <c r="C38" s="65"/>
      <c r="D38" s="65"/>
      <c r="E38" s="65"/>
      <c r="F38" s="65">
        <f t="shared" si="0"/>
        <v>0</v>
      </c>
    </row>
    <row r="39" spans="1:8" x14ac:dyDescent="0.25">
      <c r="A39" s="49" t="s">
        <v>56</v>
      </c>
      <c r="C39" s="65"/>
      <c r="D39" s="65"/>
      <c r="E39" s="65"/>
      <c r="F39" s="65">
        <f t="shared" si="0"/>
        <v>0</v>
      </c>
    </row>
    <row r="40" spans="1:8" x14ac:dyDescent="0.25">
      <c r="A40" s="49" t="s">
        <v>63</v>
      </c>
      <c r="C40" s="65"/>
      <c r="D40" s="65"/>
      <c r="E40" s="65"/>
      <c r="F40" s="65">
        <f t="shared" si="0"/>
        <v>0</v>
      </c>
    </row>
    <row r="41" spans="1:8" x14ac:dyDescent="0.25">
      <c r="A41" s="49" t="s">
        <v>57</v>
      </c>
      <c r="C41" s="65"/>
      <c r="D41" s="65"/>
      <c r="E41" s="65"/>
      <c r="F41" s="65">
        <f t="shared" si="0"/>
        <v>0</v>
      </c>
    </row>
    <row r="42" spans="1:8" x14ac:dyDescent="0.25">
      <c r="A42" s="49" t="s">
        <v>27</v>
      </c>
      <c r="C42" s="65"/>
      <c r="D42" s="65"/>
      <c r="E42" s="65"/>
      <c r="F42" s="65">
        <f t="shared" si="0"/>
        <v>0</v>
      </c>
    </row>
    <row r="43" spans="1:8" x14ac:dyDescent="0.25">
      <c r="A43" s="49" t="s">
        <v>58</v>
      </c>
      <c r="C43" s="65"/>
      <c r="D43" s="65"/>
      <c r="E43" s="65"/>
      <c r="F43" s="65"/>
    </row>
    <row r="44" spans="1:8" x14ac:dyDescent="0.25">
      <c r="A44" s="49" t="s">
        <v>28</v>
      </c>
      <c r="C44" s="65"/>
      <c r="D44" s="65"/>
      <c r="E44" s="65"/>
      <c r="F44" s="65">
        <f t="shared" si="0"/>
        <v>0</v>
      </c>
    </row>
    <row r="45" spans="1:8" x14ac:dyDescent="0.25">
      <c r="A45" s="52" t="s">
        <v>7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.25" x14ac:dyDescent="0.25">
      <c r="A46" s="81" t="s">
        <v>70</v>
      </c>
    </row>
  </sheetData>
  <mergeCells count="1">
    <mergeCell ref="D6:D19"/>
  </mergeCells>
  <phoneticPr fontId="6" type="noConversion"/>
  <pageMargins left="0.75" right="0.75" top="1" bottom="1" header="0.5" footer="0.5"/>
  <pageSetup scale="9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06C735AD-695E-4A5A-8454-D69B6DB893C7}"/>
</file>

<file path=customXml/itemProps2.xml><?xml version="1.0" encoding="utf-8"?>
<ds:datastoreItem xmlns:ds="http://schemas.openxmlformats.org/officeDocument/2006/customXml" ds:itemID="{AC524166-074D-4B5D-BCC1-D6F00B1991B0}"/>
</file>

<file path=customXml/itemProps3.xml><?xml version="1.0" encoding="utf-8"?>
<ds:datastoreItem xmlns:ds="http://schemas.openxmlformats.org/officeDocument/2006/customXml" ds:itemID="{4390399A-7FAA-4500-AAD4-21699E7760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TA Commitments</vt:lpstr>
      <vt:lpstr>'CW-Lending, Grants, and Disb'!Print_Area</vt:lpstr>
      <vt:lpstr>'CW-Sov Approvals by Country'!Print_Area</vt:lpstr>
      <vt:lpstr>'SA-Sov Approvals by Ctry'!Print_Area</vt:lpstr>
      <vt:lpstr>'TA Commitments'!Print_Area</vt:lpstr>
      <vt:lpstr>'SE-Sov Approvals by Ctry'!Print_Titles</vt:lpstr>
      <vt:lpstr>'TA Commitments'!Print_Titles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</dc:creator>
  <cp:lastModifiedBy>Amir</cp:lastModifiedBy>
  <cp:lastPrinted>2022-04-04T02:33:01Z</cp:lastPrinted>
  <dcterms:created xsi:type="dcterms:W3CDTF">2010-12-13T09:40:53Z</dcterms:created>
  <dcterms:modified xsi:type="dcterms:W3CDTF">2022-04-04T08:26:01Z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