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-120" yWindow="-120" windowWidth="25440" windowHeight="15390"/>
  </bookViews>
  <sheets>
    <sheet name="Nonsov Commitments" sheetId="1" r:id="rId1"/>
  </sheets>
  <definedNames>
    <definedName name="a">#REF!</definedName>
    <definedName name="ad">#REF!</definedName>
    <definedName name="B">#REF!</definedName>
    <definedName name="mike">#REF!</definedName>
    <definedName name="mikeb">#REF!</definedName>
    <definedName name="_xlnm.Print_Area" localSheetId="0">'Nonsov Commitments'!$A$1:$S$141</definedName>
    <definedName name="Print_Area_MI">#REF!</definedName>
    <definedName name="_xlnm.Print_Titles" localSheetId="0">'Nonsov Commitments'!$A:$Q,'Nonsov Commitments'!$10:$11</definedName>
    <definedName name="TITLE">#N/A</definedName>
    <definedName name="w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129" i="1" l="1"/>
  <c r="R125" i="1" s="1"/>
  <c r="I129" i="1"/>
  <c r="I125" i="1" s="1"/>
  <c r="E125" i="1"/>
  <c r="P123" i="1"/>
  <c r="P120" i="1" s="1"/>
  <c r="R117" i="1"/>
  <c r="E117" i="1"/>
  <c r="E116" i="1" s="1"/>
  <c r="R114" i="1"/>
  <c r="P114" i="1"/>
  <c r="P111" i="1" s="1"/>
  <c r="E111" i="1"/>
  <c r="R108" i="1"/>
  <c r="P108" i="1"/>
  <c r="P103" i="1"/>
  <c r="I103" i="1"/>
  <c r="I97" i="1" s="1"/>
  <c r="R99" i="1"/>
  <c r="P98" i="1"/>
  <c r="R94" i="1"/>
  <c r="P94" i="1"/>
  <c r="P91" i="1" s="1"/>
  <c r="R91" i="1" s="1"/>
  <c r="R89" i="1"/>
  <c r="R88" i="1" s="1"/>
  <c r="P89" i="1"/>
  <c r="P88" i="1" s="1"/>
  <c r="R86" i="1"/>
  <c r="R85" i="1"/>
  <c r="R82" i="1"/>
  <c r="G82" i="1"/>
  <c r="G72" i="1" s="1"/>
  <c r="G67" i="1" s="1"/>
  <c r="P77" i="1"/>
  <c r="P72" i="1" s="1"/>
  <c r="E73" i="1"/>
  <c r="E72" i="1" s="1"/>
  <c r="I72" i="1"/>
  <c r="R69" i="1"/>
  <c r="R68" i="1" s="1"/>
  <c r="P69" i="1"/>
  <c r="P68" i="1" s="1"/>
  <c r="I67" i="1"/>
  <c r="R64" i="1"/>
  <c r="P64" i="1"/>
  <c r="R63" i="1"/>
  <c r="P63" i="1"/>
  <c r="P56" i="1" s="1"/>
  <c r="I60" i="1"/>
  <c r="I56" i="1" s="1"/>
  <c r="E57" i="1"/>
  <c r="E56" i="1" s="1"/>
  <c r="R53" i="1"/>
  <c r="R52" i="1" s="1"/>
  <c r="P53" i="1"/>
  <c r="P52" i="1" s="1"/>
  <c r="P48" i="1"/>
  <c r="P43" i="1" s="1"/>
  <c r="E48" i="1"/>
  <c r="E43" i="1" s="1"/>
  <c r="E42" i="1" s="1"/>
  <c r="R36" i="1"/>
  <c r="P35" i="1"/>
  <c r="E35" i="1"/>
  <c r="R35" i="1" s="1"/>
  <c r="R30" i="1"/>
  <c r="R29" i="1" s="1"/>
  <c r="P30" i="1"/>
  <c r="P29" i="1" s="1"/>
  <c r="P22" i="1"/>
  <c r="R22" i="1" s="1"/>
  <c r="G21" i="1"/>
  <c r="G12" i="1" s="1"/>
  <c r="E21" i="1"/>
  <c r="E18" i="1"/>
  <c r="E13" i="1"/>
  <c r="R13" i="1" s="1"/>
  <c r="M12" i="1"/>
  <c r="K12" i="1"/>
  <c r="I12" i="1"/>
  <c r="R43" i="1" l="1"/>
  <c r="R56" i="1"/>
  <c r="P12" i="1"/>
  <c r="R72" i="1"/>
  <c r="P67" i="1"/>
  <c r="E97" i="1"/>
  <c r="R48" i="1"/>
  <c r="R77" i="1"/>
  <c r="R103" i="1"/>
  <c r="I137" i="1"/>
  <c r="R111" i="1"/>
  <c r="G137" i="1"/>
  <c r="P116" i="1"/>
  <c r="R116" i="1" s="1"/>
  <c r="R120" i="1"/>
  <c r="R21" i="1"/>
  <c r="P42" i="1"/>
  <c r="R42" i="1" s="1"/>
  <c r="E67" i="1"/>
  <c r="R67" i="1" s="1"/>
  <c r="R98" i="1"/>
  <c r="E12" i="1"/>
  <c r="R12" i="1" s="1"/>
  <c r="P97" i="1" l="1"/>
  <c r="R97" i="1" s="1"/>
  <c r="R137" i="1" s="1"/>
  <c r="P137" i="1"/>
  <c r="E137" i="1"/>
</calcChain>
</file>

<file path=xl/sharedStrings.xml><?xml version="1.0" encoding="utf-8"?>
<sst xmlns="http://schemas.openxmlformats.org/spreadsheetml/2006/main" count="186" uniqueCount="121">
  <si>
    <t>($ million)</t>
  </si>
  <si>
    <t>Region / Country / Sector / Project Number</t>
  </si>
  <si>
    <t>Energy</t>
  </si>
  <si>
    <t>Finance</t>
  </si>
  <si>
    <t>India</t>
  </si>
  <si>
    <t>Thailand</t>
  </si>
  <si>
    <t>OVERALL TOTAL</t>
  </si>
  <si>
    <t xml:space="preserve">Loan </t>
  </si>
  <si>
    <t>Ordinary Capital Resources</t>
  </si>
  <si>
    <t>Partial Credit Guarantee</t>
  </si>
  <si>
    <t>Bangladesh</t>
  </si>
  <si>
    <t>- = nil, ADB = Asian Development Bank.</t>
  </si>
  <si>
    <t>EAST ASIA</t>
  </si>
  <si>
    <t>SOUTH ASIA</t>
  </si>
  <si>
    <t>REGIONAL</t>
  </si>
  <si>
    <t>Armenia</t>
  </si>
  <si>
    <t>Indonesia</t>
  </si>
  <si>
    <t>CENTRAL AND WEST ASIA</t>
  </si>
  <si>
    <t>SOUTHEAST ASIA</t>
  </si>
  <si>
    <t>Note: Numbers may not sum precisely because of rounding.</t>
  </si>
  <si>
    <t>Total ADB
Commitments</t>
  </si>
  <si>
    <t>People’s Republic of China</t>
  </si>
  <si>
    <t>Agriculture, Natural Resources, and Rural Development</t>
  </si>
  <si>
    <t>Health</t>
  </si>
  <si>
    <t>Viet Nam</t>
  </si>
  <si>
    <t>Georgia</t>
  </si>
  <si>
    <t>Pakistan</t>
  </si>
  <si>
    <t>Mongolia</t>
  </si>
  <si>
    <t>Transport</t>
  </si>
  <si>
    <t>Nepal</t>
  </si>
  <si>
    <t>Water and Other Urban Infrastructure and Services</t>
  </si>
  <si>
    <t>Debt Security</t>
  </si>
  <si>
    <t>Equity Investment</t>
  </si>
  <si>
    <t>Political Risk Guarantee</t>
  </si>
  <si>
    <t>Programs</t>
  </si>
  <si>
    <t>FInance</t>
  </si>
  <si>
    <t>Uzbekistan</t>
  </si>
  <si>
    <t>Samoa</t>
  </si>
  <si>
    <t>Microfinance Program</t>
  </si>
  <si>
    <t>Sri Lanka</t>
  </si>
  <si>
    <t>Malaysia</t>
  </si>
  <si>
    <t>50146-003</t>
  </si>
  <si>
    <t>ENA Investment Program Phase 2</t>
  </si>
  <si>
    <t>Azerbaijan</t>
  </si>
  <si>
    <t>55297-001</t>
  </si>
  <si>
    <t>54239-001</t>
  </si>
  <si>
    <t>55132-001</t>
  </si>
  <si>
    <t>Georgian Railway Green Bond Project</t>
  </si>
  <si>
    <t>54433-001</t>
  </si>
  <si>
    <t>M Square Affordable Housing Project</t>
  </si>
  <si>
    <t>Tajikistan</t>
  </si>
  <si>
    <t>53332-001</t>
  </si>
  <si>
    <t xml:space="preserve">Korzinka COVID-19 Supply Chain Support Project </t>
  </si>
  <si>
    <t>52358-001</t>
  </si>
  <si>
    <t>Tianzow Advanced Pig Breeding Stock</t>
  </si>
  <si>
    <t>54359-001</t>
  </si>
  <si>
    <t>Henan Tianlun Resilient Energy Supply Project</t>
  </si>
  <si>
    <t>54287-001</t>
  </si>
  <si>
    <t>54459-001</t>
  </si>
  <si>
    <t>Fiji</t>
  </si>
  <si>
    <t>54311-01</t>
  </si>
  <si>
    <t>Fiji Airways COVID-19 Liquidity Support Facility</t>
  </si>
  <si>
    <t>Papua New Guinea</t>
  </si>
  <si>
    <t>Information and Communication Technology</t>
  </si>
  <si>
    <t>54204-001</t>
  </si>
  <si>
    <t>Pacific Telecommunications Modernization Project</t>
  </si>
  <si>
    <t>55240-001</t>
  </si>
  <si>
    <t>Zenex Improved Animal Health and Welfare Project</t>
  </si>
  <si>
    <t>53192-003</t>
  </si>
  <si>
    <t>55099-001</t>
  </si>
  <si>
    <t>54164-001</t>
  </si>
  <si>
    <t>54185-001</t>
  </si>
  <si>
    <t>COVID-19 Hospital Service Delivery Project</t>
  </si>
  <si>
    <t>54318-001</t>
  </si>
  <si>
    <t>Krsnaa COVID-19 Diagnostic Services Project</t>
  </si>
  <si>
    <t>53376-001</t>
  </si>
  <si>
    <t>DBL Highway Project</t>
  </si>
  <si>
    <t>52371-002</t>
  </si>
  <si>
    <t>GRIL Phase II Highway Equipment Finance Project</t>
  </si>
  <si>
    <t>554143-001</t>
  </si>
  <si>
    <t>Cambodia</t>
  </si>
  <si>
    <t>52287-001</t>
  </si>
  <si>
    <t>Prime Road National Solar Park Project</t>
  </si>
  <si>
    <t>55301-001</t>
  </si>
  <si>
    <t>Cimory Inclusive Dairy Value Chain Project</t>
  </si>
  <si>
    <t>53283-001</t>
  </si>
  <si>
    <t>Green Yellow Rooftop Solar Project</t>
  </si>
  <si>
    <t>54211-001</t>
  </si>
  <si>
    <t>Lotus Wind Power Project</t>
  </si>
  <si>
    <t>54013-001</t>
  </si>
  <si>
    <t>54248-001</t>
  </si>
  <si>
    <t>53427-001</t>
  </si>
  <si>
    <t>54197-001</t>
  </si>
  <si>
    <t>55106-001</t>
  </si>
  <si>
    <t>53228-001</t>
  </si>
  <si>
    <t>Equity Investment in Lombard Asia V, L.P.</t>
  </si>
  <si>
    <t>55076-001</t>
  </si>
  <si>
    <t>PAG Growth II L.P.</t>
  </si>
  <si>
    <t>55265-001</t>
  </si>
  <si>
    <t>Creador V LP</t>
  </si>
  <si>
    <t>55214-001</t>
  </si>
  <si>
    <t>Northstar Equity Partners V Limited</t>
  </si>
  <si>
    <t>Avrora COVID-19 Staple Food Supply Chain 
   Support Project</t>
  </si>
  <si>
    <t>CD Finance Management Expanding 
   Access to Finance for Farmers 
   and Micro Entrepreneurs Project</t>
  </si>
  <si>
    <t>Bengaluru Smart Energy Efficient Power 
   Distribution Project</t>
  </si>
  <si>
    <t>John Keells Modern Retail Infrastructure 
   Expansion Project</t>
  </si>
  <si>
    <t>B.Grimm Viet Nam Solar Power Project 
   (Dau Tieng Project)</t>
  </si>
  <si>
    <t xml:space="preserve">Tien Phong Bank Expanding Access to Finance 
   for Small and Medium-Sized Enterprises Owned 
   and Led by Women Project </t>
  </si>
  <si>
    <t>New Hope COVID-19 Working Capital 
   Support Project</t>
  </si>
  <si>
    <t>ECOM COVID-19 Smallholder Farmer Livelihood 
   Support Project</t>
  </si>
  <si>
    <t>37909/46920</t>
  </si>
  <si>
    <t>Trade and Supply Chain Finance Program</t>
  </si>
  <si>
    <t>Shubham Supporting Housing Finance 
   in Semi- and Peri- Urban Areas</t>
  </si>
  <si>
    <t>IIFLHF Supporting Access to Affordable Green 
   Housing for Women Project</t>
  </si>
  <si>
    <t>Vietnam International Bank Supporting Small and 
   Medium-Sized Enterprises and Improving Living 
   Conditions Project</t>
  </si>
  <si>
    <r>
      <rPr>
        <vertAlign val="superscript"/>
        <sz val="8"/>
        <rFont val="Arial"/>
        <family val="2"/>
      </rPr>
      <t>a</t>
    </r>
    <r>
      <rPr>
        <sz val="8"/>
        <rFont val="Arial"/>
        <family val="2"/>
      </rPr>
      <t xml:space="preserve"> Includes Trade Finance and Supply Chain Finance Program and Microfinance Program.</t>
    </r>
  </si>
  <si>
    <r>
      <t>Nonsovereign Commitments, 2021</t>
    </r>
    <r>
      <rPr>
        <vertAlign val="superscript"/>
        <sz val="11"/>
        <color rgb="FF007DB7"/>
        <rFont val="Arial"/>
        <family val="2"/>
      </rPr>
      <t>a</t>
    </r>
  </si>
  <si>
    <t>Hamkorbank Expanding Access to Credit 
   for Micro, Small, and Medium-Sized Enterprise 
   and Agriculture Borrowers Project</t>
  </si>
  <si>
    <t>Loan to Zhujiang Financial Leasing Small 
   and Medium-Sized Enterprises Finance Project 
   for Solar Energy Finance</t>
  </si>
  <si>
    <t>PACIFIC</t>
  </si>
  <si>
    <t>Bank of Georgia COVID-19 Response to Support 
   Micro, Small, and Medium-Sized Enterprises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</si>
</sst>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.0_);_(* \(#,##0.0\);_(* &quot;-&quot;??_);_(@_)"/>
    <numFmt numFmtId="165" formatCode="0.00_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sz val="11"/>
      <color indexed="8"/>
      <name val="Calibri"/>
      <family val="2"/>
    </font>
    <font>
      <sz val="8"/>
      <name val="Arial"/>
      <family val="2"/>
    </font>
    <font>
      <b/>
      <i/>
      <sz val="16"/>
      <name val="Helv"/>
    </font>
    <font>
      <sz val="10"/>
      <color theme="1"/>
      <name val="Tahoma"/>
      <family val="2"/>
    </font>
    <font>
      <sz val="10"/>
      <name val="Arial"/>
      <family val="2"/>
    </font>
    <font>
      <sz val="10"/>
      <name val="Courier"/>
      <family val="3"/>
    </font>
    <font>
      <sz val="11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rgb="FF007DB7"/>
      <name val="Arial"/>
      <family val="2"/>
    </font>
    <font>
      <sz val="11"/>
      <color rgb="FF007DB7"/>
      <name val="Arial"/>
      <family val="2"/>
    </font>
    <font>
      <vertAlign val="superscript"/>
      <sz val="8"/>
      <name val="Arial"/>
      <family val="2"/>
    </font>
    <font>
      <sz val="8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name val="Arial"/>
      <family val="2"/>
    </font>
    <font>
      <vertAlign val="superscript"/>
      <sz val="11"/>
      <color rgb="FF007DB7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42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38" fontId="4" fillId="2" borderId="0" applyNumberFormat="0" applyBorder="0" applyAlignment="0" applyProtection="0"/>
    <xf numFmtId="10" fontId="4" fillId="3" borderId="3" applyNumberFormat="0" applyBorder="0" applyAlignment="0" applyProtection="0"/>
    <xf numFmtId="165" fontId="5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6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8" fillId="0" borderId="0"/>
    <xf numFmtId="10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/>
  </cellStyleXfs>
  <cellXfs count="64">
    <xf numFmtId="0" fontId="0" fillId="0" borderId="0" xfId="0"/>
    <xf numFmtId="0" fontId="2" fillId="0" borderId="0" xfId="1" applyAlignment="1">
      <alignment horizontal="left" vertical="center"/>
    </xf>
    <xf numFmtId="0" fontId="2" fillId="0" borderId="0" xfId="1" applyAlignment="1">
      <alignment vertical="center"/>
    </xf>
    <xf numFmtId="0" fontId="13" fillId="0" borderId="0" xfId="32" applyAlignment="1">
      <alignment horizontal="left" vertical="center"/>
    </xf>
    <xf numFmtId="0" fontId="14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0" fontId="15" fillId="0" borderId="0" xfId="1" applyFont="1" applyAlignment="1">
      <alignment horizontal="left" vertical="center"/>
    </xf>
    <xf numFmtId="43" fontId="12" fillId="0" borderId="1" xfId="2" applyFont="1" applyBorder="1" applyAlignment="1">
      <alignment horizontal="center"/>
    </xf>
    <xf numFmtId="43" fontId="2" fillId="0" borderId="0" xfId="2" applyAlignment="1">
      <alignment horizontal="center"/>
    </xf>
    <xf numFmtId="43" fontId="10" fillId="0" borderId="0" xfId="2" applyFont="1" applyAlignment="1">
      <alignment horizontal="center"/>
    </xf>
    <xf numFmtId="43" fontId="11" fillId="0" borderId="0" xfId="2" applyFont="1" applyAlignment="1">
      <alignment horizontal="center"/>
    </xf>
    <xf numFmtId="43" fontId="4" fillId="0" borderId="0" xfId="2" applyFont="1" applyAlignment="1">
      <alignment horizontal="center"/>
    </xf>
    <xf numFmtId="0" fontId="2" fillId="0" borderId="0" xfId="1" applyAlignment="1">
      <alignment vertical="top"/>
    </xf>
    <xf numFmtId="0" fontId="2" fillId="0" borderId="0" xfId="1" applyAlignment="1">
      <alignment vertical="top" wrapText="1"/>
    </xf>
    <xf numFmtId="0" fontId="10" fillId="0" borderId="0" xfId="1" applyFont="1" applyAlignment="1">
      <alignment vertical="top" wrapText="1"/>
    </xf>
    <xf numFmtId="0" fontId="12" fillId="0" borderId="0" xfId="1" applyFont="1" applyAlignment="1">
      <alignment vertical="center"/>
    </xf>
    <xf numFmtId="0" fontId="12" fillId="0" borderId="0" xfId="1" applyFont="1" applyAlignment="1">
      <alignment horizontal="left" vertical="center"/>
    </xf>
    <xf numFmtId="164" fontId="12" fillId="0" borderId="0" xfId="2" applyNumberFormat="1" applyFont="1" applyAlignment="1">
      <alignment horizontal="center" vertical="center"/>
    </xf>
    <xf numFmtId="0" fontId="12" fillId="0" borderId="0" xfId="1" applyFont="1" applyAlignment="1">
      <alignment vertical="center" wrapText="1"/>
    </xf>
    <xf numFmtId="0" fontId="11" fillId="0" borderId="0" xfId="1" applyFont="1" applyAlignment="1">
      <alignment vertical="top"/>
    </xf>
    <xf numFmtId="0" fontId="12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164" fontId="12" fillId="0" borderId="0" xfId="2" applyNumberFormat="1" applyFont="1" applyAlignment="1">
      <alignment horizontal="center" vertical="top"/>
    </xf>
    <xf numFmtId="0" fontId="7" fillId="0" borderId="0" xfId="1" applyFont="1" applyAlignment="1">
      <alignment horizontal="left" vertical="top"/>
    </xf>
    <xf numFmtId="0" fontId="7" fillId="0" borderId="0" xfId="1" applyFont="1" applyAlignment="1">
      <alignment vertical="top" wrapText="1"/>
    </xf>
    <xf numFmtId="164" fontId="7" fillId="0" borderId="0" xfId="2" applyNumberFormat="1" applyFont="1" applyAlignment="1">
      <alignment horizontal="center" vertical="top"/>
    </xf>
    <xf numFmtId="164" fontId="7" fillId="0" borderId="0" xfId="2" applyNumberFormat="1" applyFont="1" applyAlignment="1">
      <alignment horizontal="right" vertical="top"/>
    </xf>
    <xf numFmtId="0" fontId="7" fillId="0" borderId="0" xfId="1" applyFont="1" applyAlignment="1">
      <alignment vertical="top"/>
    </xf>
    <xf numFmtId="164" fontId="12" fillId="0" borderId="0" xfId="2" applyNumberFormat="1" applyFont="1" applyAlignment="1">
      <alignment horizontal="right" vertical="top"/>
    </xf>
    <xf numFmtId="0" fontId="12" fillId="0" borderId="2" xfId="1" applyFont="1" applyBorder="1" applyAlignment="1">
      <alignment horizontal="left" vertical="top"/>
    </xf>
    <xf numFmtId="0" fontId="12" fillId="0" borderId="2" xfId="1" applyFont="1" applyBorder="1" applyAlignment="1">
      <alignment vertical="top"/>
    </xf>
    <xf numFmtId="0" fontId="12" fillId="0" borderId="2" xfId="1" applyFont="1" applyBorder="1" applyAlignment="1">
      <alignment vertical="top" wrapText="1"/>
    </xf>
    <xf numFmtId="164" fontId="12" fillId="0" borderId="2" xfId="2" applyNumberFormat="1" applyFont="1" applyBorder="1" applyAlignment="1">
      <alignment horizontal="center" vertical="top"/>
    </xf>
    <xf numFmtId="0" fontId="2" fillId="0" borderId="0" xfId="1" applyFont="1" applyAlignment="1">
      <alignment vertical="top"/>
    </xf>
    <xf numFmtId="0" fontId="2" fillId="0" borderId="0" xfId="1" applyAlignment="1">
      <alignment horizontal="left" vertical="top"/>
    </xf>
    <xf numFmtId="0" fontId="10" fillId="0" borderId="0" xfId="1" applyFont="1" applyAlignment="1">
      <alignment horizontal="left" vertical="top"/>
    </xf>
    <xf numFmtId="0" fontId="7" fillId="0" borderId="0" xfId="1" applyFont="1" applyFill="1" applyBorder="1" applyAlignment="1">
      <alignment horizontal="left" vertical="top"/>
    </xf>
    <xf numFmtId="0" fontId="7" fillId="0" borderId="0" xfId="1" applyFont="1" applyFill="1" applyBorder="1" applyAlignment="1">
      <alignment vertical="top"/>
    </xf>
    <xf numFmtId="164" fontId="7" fillId="0" borderId="0" xfId="2" applyNumberFormat="1" applyFont="1" applyFill="1" applyAlignment="1">
      <alignment horizontal="center" vertical="top"/>
    </xf>
    <xf numFmtId="0" fontId="7" fillId="0" borderId="0" xfId="1" applyFont="1" applyFill="1" applyAlignment="1">
      <alignment vertical="top" wrapText="1"/>
    </xf>
    <xf numFmtId="164" fontId="7" fillId="0" borderId="0" xfId="2" applyNumberFormat="1" applyFont="1" applyFill="1" applyAlignment="1">
      <alignment horizontal="right" vertical="top"/>
    </xf>
    <xf numFmtId="43" fontId="11" fillId="0" borderId="0" xfId="2" applyFont="1" applyAlignment="1">
      <alignment horizontal="center"/>
    </xf>
    <xf numFmtId="43" fontId="12" fillId="0" borderId="4" xfId="2" applyFont="1" applyBorder="1" applyAlignment="1">
      <alignment horizontal="center" wrapText="1"/>
    </xf>
    <xf numFmtId="0" fontId="7" fillId="0" borderId="0" xfId="1" applyFont="1" applyFill="1" applyAlignment="1">
      <alignment horizontal="left" vertical="top"/>
    </xf>
    <xf numFmtId="0" fontId="12" fillId="0" borderId="0" xfId="1" applyFont="1" applyFill="1" applyAlignment="1">
      <alignment horizontal="left" vertical="top"/>
    </xf>
    <xf numFmtId="0" fontId="4" fillId="0" borderId="0" xfId="1" applyFont="1" applyAlignment="1"/>
    <xf numFmtId="0" fontId="4" fillId="0" borderId="0" xfId="1" applyFont="1" applyAlignment="1">
      <alignment horizontal="left"/>
    </xf>
    <xf numFmtId="0" fontId="4" fillId="0" borderId="0" xfId="1" applyFont="1" applyAlignment="1">
      <alignment wrapText="1"/>
    </xf>
    <xf numFmtId="0" fontId="2" fillId="0" borderId="0" xfId="1" applyAlignment="1"/>
    <xf numFmtId="0" fontId="4" fillId="0" borderId="0" xfId="1" quotePrefix="1" applyFont="1" applyAlignment="1">
      <alignment vertical="center"/>
    </xf>
    <xf numFmtId="0" fontId="4" fillId="0" borderId="0" xfId="1" applyFont="1" applyAlignment="1">
      <alignment vertical="center"/>
    </xf>
    <xf numFmtId="0" fontId="4" fillId="0" borderId="0" xfId="1" applyFont="1" applyAlignment="1">
      <alignment horizontal="left" vertical="center"/>
    </xf>
    <xf numFmtId="0" fontId="4" fillId="0" borderId="0" xfId="1" applyFont="1" applyAlignment="1">
      <alignment vertical="center" wrapText="1"/>
    </xf>
    <xf numFmtId="43" fontId="4" fillId="0" borderId="0" xfId="2" applyFont="1" applyAlignment="1">
      <alignment horizontal="center" vertical="center"/>
    </xf>
    <xf numFmtId="43" fontId="2" fillId="0" borderId="0" xfId="2" applyAlignment="1">
      <alignment horizontal="center" vertical="center"/>
    </xf>
    <xf numFmtId="0" fontId="12" fillId="0" borderId="1" xfId="2" applyNumberFormat="1" applyFont="1" applyBorder="1" applyAlignment="1">
      <alignment horizontal="center" wrapText="1"/>
    </xf>
    <xf numFmtId="0" fontId="12" fillId="0" borderId="4" xfId="2" applyNumberFormat="1" applyFont="1" applyBorder="1" applyAlignment="1">
      <alignment horizontal="center" wrapText="1"/>
    </xf>
    <xf numFmtId="43" fontId="11" fillId="0" borderId="0" xfId="2" applyFont="1" applyAlignment="1">
      <alignment horizontal="center"/>
    </xf>
    <xf numFmtId="0" fontId="12" fillId="0" borderId="1" xfId="1" applyFont="1" applyBorder="1" applyAlignment="1">
      <alignment horizontal="left" wrapText="1"/>
    </xf>
    <xf numFmtId="0" fontId="12" fillId="0" borderId="4" xfId="1" applyFont="1" applyBorder="1" applyAlignment="1">
      <alignment horizontal="left" wrapText="1"/>
    </xf>
    <xf numFmtId="0" fontId="12" fillId="0" borderId="4" xfId="2" applyNumberFormat="1" applyFont="1" applyBorder="1" applyAlignment="1">
      <alignment horizontal="center"/>
    </xf>
    <xf numFmtId="43" fontId="12" fillId="0" borderId="4" xfId="2" applyFont="1" applyBorder="1" applyAlignment="1">
      <alignment horizontal="center" wrapText="1"/>
    </xf>
    <xf numFmtId="43" fontId="12" fillId="0" borderId="2" xfId="2" applyFont="1" applyBorder="1" applyAlignment="1">
      <alignment horizontal="center"/>
    </xf>
  </cellXfs>
  <cellStyles count="42">
    <cellStyle name="Comma 2" xfId="3"/>
    <cellStyle name="Comma 2 2" xfId="2"/>
    <cellStyle name="Comma 2 4" xfId="4"/>
    <cellStyle name="Comma 3" xfId="5"/>
    <cellStyle name="Comma 3 2" xfId="6"/>
    <cellStyle name="Comma 3 3" xfId="7"/>
    <cellStyle name="Comma 4" xfId="8"/>
    <cellStyle name="Comma 5" xfId="9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Grey" xfId="10"/>
    <cellStyle name="Hyperlink" xfId="32" builtinId="8"/>
    <cellStyle name="Input [yellow]" xfId="11"/>
    <cellStyle name="Normal" xfId="0" builtinId="0"/>
    <cellStyle name="Normal - Style1" xfId="12"/>
    <cellStyle name="Normal 10" xfId="31"/>
    <cellStyle name="Normal 11" xfId="41"/>
    <cellStyle name="Normal 2" xfId="13"/>
    <cellStyle name="Normal 2 2" xfId="14"/>
    <cellStyle name="Normal 2 2 2" xfId="15"/>
    <cellStyle name="Normal 2 3" xfId="1"/>
    <cellStyle name="Normal 3" xfId="16"/>
    <cellStyle name="Normal 4" xfId="17"/>
    <cellStyle name="Normal 4 2" xfId="18"/>
    <cellStyle name="Normal 4 3" xfId="19"/>
    <cellStyle name="Normal 5" xfId="20"/>
    <cellStyle name="Normal 6" xfId="21"/>
    <cellStyle name="Normal 6 2" xfId="22"/>
    <cellStyle name="Normal 6 3" xfId="23"/>
    <cellStyle name="Normal 7" xfId="24"/>
    <cellStyle name="Normal 7 2" xfId="25"/>
    <cellStyle name="Normal 8" xfId="26"/>
    <cellStyle name="Normal 9" xfId="27"/>
    <cellStyle name="Percent [2]" xfId="28"/>
    <cellStyle name="Percent 2" xfId="29"/>
    <cellStyle name="Percent 2 2" xfId="30"/>
  </cellStyles>
  <dxfs count="0"/>
  <tableStyles count="0" defaultTableStyle="TableStyleMedium9" defaultPivotStyle="PivotStyleLight16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195211</xdr:colOff>
      <xdr:row>0</xdr:row>
      <xdr:rowOff>38101</xdr:rowOff>
    </xdr:from>
    <xdr:to>
      <xdr:col>13</xdr:col>
      <xdr:colOff>0</xdr:colOff>
      <xdr:row>4</xdr:row>
      <xdr:rowOff>38101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518233" y="38101"/>
          <a:ext cx="5904258" cy="59634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ANNUAL REPORT 2021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https://www.adb.org/documents/adb-annual-report-2021</a:t>
          </a:r>
          <a:endParaRPr kumimoji="0" lang="fi-FI" sz="9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nonsovereign, commitments, loans, private sector</a:t>
          </a:r>
        </a:p>
      </xdr:txBody>
    </xdr:sp>
    <xdr:clientData/>
  </xdr:twoCellAnchor>
  <xdr:twoCellAnchor editAs="oneCell">
    <xdr:from>
      <xdr:col>0</xdr:col>
      <xdr:colOff>35940</xdr:colOff>
      <xdr:row>0</xdr:row>
      <xdr:rowOff>71880</xdr:rowOff>
    </xdr:from>
    <xdr:to>
      <xdr:col>2</xdr:col>
      <xdr:colOff>95954</xdr:colOff>
      <xdr:row>3</xdr:row>
      <xdr:rowOff>39692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40" y="71880"/>
          <a:ext cx="383505" cy="5069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6:S141"/>
  <sheetViews>
    <sheetView showGridLines="0" tabSelected="1" topLeftCell="A76" zoomScaleNormal="100" zoomScalePageLayoutView="115" workbookViewId="0">
      <selection activeCell="D88" sqref="D88"/>
    </sheetView>
  </sheetViews>
  <sheetFormatPr defaultColWidth="10.28515625" defaultRowHeight="14.25" x14ac:dyDescent="0.2"/>
  <cols>
    <col min="1" max="1" width="1.7109375" style="1" customWidth="1"/>
    <col min="2" max="2" width="3.140625" style="2" customWidth="1"/>
    <col min="3" max="3" width="11.140625" style="35" customWidth="1"/>
    <col min="4" max="4" width="44.5703125" style="13" customWidth="1"/>
    <col min="5" max="5" width="9" style="8" customWidth="1"/>
    <col min="6" max="6" width="2.28515625" style="8" customWidth="1"/>
    <col min="7" max="7" width="9.5703125" style="8" customWidth="1"/>
    <col min="8" max="8" width="1.7109375" style="8" customWidth="1"/>
    <col min="9" max="9" width="10.42578125" style="8" customWidth="1"/>
    <col min="10" max="10" width="3.140625" style="8" customWidth="1"/>
    <col min="11" max="11" width="10.42578125" style="8" customWidth="1"/>
    <col min="12" max="12" width="3.140625" style="8" customWidth="1"/>
    <col min="13" max="13" width="10.42578125" style="8" customWidth="1"/>
    <col min="14" max="14" width="3.140625" style="8" customWidth="1"/>
    <col min="15" max="15" width="1.7109375" style="8" customWidth="1"/>
    <col min="16" max="16" width="9.28515625" style="8" customWidth="1"/>
    <col min="17" max="17" width="1.5703125" style="8" customWidth="1"/>
    <col min="18" max="18" width="11.28515625" style="8" customWidth="1"/>
    <col min="19" max="19" width="4.140625" style="8" customWidth="1"/>
    <col min="20" max="16384" width="10.28515625" style="2"/>
  </cols>
  <sheetData>
    <row r="6" spans="1:19" ht="15" x14ac:dyDescent="0.2">
      <c r="A6" s="3"/>
    </row>
    <row r="7" spans="1:19" s="5" customFormat="1" ht="20.25" x14ac:dyDescent="0.3">
      <c r="A7" s="4" t="s">
        <v>116</v>
      </c>
      <c r="C7" s="36"/>
      <c r="D7" s="14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</row>
    <row r="8" spans="1:19" x14ac:dyDescent="0.2">
      <c r="A8" s="6" t="s">
        <v>0</v>
      </c>
    </row>
    <row r="9" spans="1:19" ht="15" x14ac:dyDescent="0.25">
      <c r="E9" s="58"/>
      <c r="F9" s="58"/>
      <c r="G9" s="58"/>
      <c r="H9" s="10"/>
      <c r="I9" s="10"/>
      <c r="J9" s="10"/>
      <c r="K9" s="10"/>
      <c r="L9" s="10"/>
      <c r="M9" s="42"/>
      <c r="N9" s="42"/>
      <c r="O9" s="42"/>
    </row>
    <row r="10" spans="1:19" x14ac:dyDescent="0.2">
      <c r="A10" s="59" t="s">
        <v>1</v>
      </c>
      <c r="B10" s="59"/>
      <c r="C10" s="59"/>
      <c r="D10" s="59"/>
      <c r="E10" s="63" t="s">
        <v>8</v>
      </c>
      <c r="F10" s="63"/>
      <c r="G10" s="63"/>
      <c r="H10" s="63"/>
      <c r="I10" s="63"/>
      <c r="J10" s="63"/>
      <c r="K10" s="63"/>
      <c r="L10" s="63"/>
      <c r="M10" s="63"/>
      <c r="N10" s="63"/>
      <c r="O10" s="7"/>
      <c r="P10" s="56" t="s">
        <v>34</v>
      </c>
      <c r="Q10" s="56"/>
      <c r="R10" s="56" t="s">
        <v>20</v>
      </c>
      <c r="S10" s="56"/>
    </row>
    <row r="11" spans="1:19" ht="25.5" customHeight="1" x14ac:dyDescent="0.2">
      <c r="A11" s="60"/>
      <c r="B11" s="60"/>
      <c r="C11" s="60"/>
      <c r="D11" s="60"/>
      <c r="E11" s="61" t="s">
        <v>7</v>
      </c>
      <c r="F11" s="61"/>
      <c r="G11" s="62" t="s">
        <v>31</v>
      </c>
      <c r="H11" s="62"/>
      <c r="I11" s="62" t="s">
        <v>32</v>
      </c>
      <c r="J11" s="62"/>
      <c r="K11" s="62" t="s">
        <v>9</v>
      </c>
      <c r="L11" s="62"/>
      <c r="M11" s="62" t="s">
        <v>33</v>
      </c>
      <c r="N11" s="62"/>
      <c r="O11" s="43"/>
      <c r="P11" s="57"/>
      <c r="Q11" s="57"/>
      <c r="R11" s="57"/>
      <c r="S11" s="57"/>
    </row>
    <row r="12" spans="1:19" s="19" customFormat="1" ht="15" x14ac:dyDescent="0.25">
      <c r="A12" s="20" t="s">
        <v>17</v>
      </c>
      <c r="B12" s="21"/>
      <c r="C12" s="20"/>
      <c r="D12" s="22"/>
      <c r="E12" s="23">
        <f>E13+E18+E21+E29+E32+E35</f>
        <v>166.797</v>
      </c>
      <c r="F12" s="23"/>
      <c r="G12" s="23">
        <f>G13+G18+G21+G29+G32+G35</f>
        <v>50</v>
      </c>
      <c r="H12" s="23"/>
      <c r="I12" s="23">
        <f>I13+I18+I21+I29+I32+I35</f>
        <v>0</v>
      </c>
      <c r="J12" s="23"/>
      <c r="K12" s="23">
        <f>K13+K18+K21+K29+K32+K35</f>
        <v>0</v>
      </c>
      <c r="L12" s="23"/>
      <c r="M12" s="23">
        <f>M13+M18+M21+M29+M32+M35</f>
        <v>0</v>
      </c>
      <c r="N12" s="23"/>
      <c r="O12" s="23"/>
      <c r="P12" s="23">
        <f>P13+P18+P21+P29+P32+P35</f>
        <v>1083.4000000000001</v>
      </c>
      <c r="Q12" s="23"/>
      <c r="R12" s="23">
        <f>P12+M12+K12+I12+G12+E12</f>
        <v>1300.1970000000001</v>
      </c>
      <c r="S12" s="23"/>
    </row>
    <row r="13" spans="1:19" s="19" customFormat="1" ht="15" x14ac:dyDescent="0.25">
      <c r="A13" s="20"/>
      <c r="B13" s="21" t="s">
        <v>15</v>
      </c>
      <c r="C13" s="20"/>
      <c r="D13" s="22"/>
      <c r="E13" s="23">
        <f>E14</f>
        <v>20</v>
      </c>
      <c r="F13" s="23"/>
      <c r="G13" s="23">
        <v>0</v>
      </c>
      <c r="H13" s="23"/>
      <c r="I13" s="23">
        <v>0</v>
      </c>
      <c r="J13" s="23"/>
      <c r="K13" s="23">
        <v>0</v>
      </c>
      <c r="L13" s="23"/>
      <c r="M13" s="23">
        <v>0</v>
      </c>
      <c r="N13" s="23"/>
      <c r="O13" s="23"/>
      <c r="P13" s="23">
        <v>16.600000000000001</v>
      </c>
      <c r="Q13" s="23"/>
      <c r="R13" s="23">
        <f>P13+E13</f>
        <v>36.6</v>
      </c>
      <c r="S13" s="23"/>
    </row>
    <row r="14" spans="1:19" s="19" customFormat="1" ht="15" x14ac:dyDescent="0.25">
      <c r="A14" s="20"/>
      <c r="B14" s="21"/>
      <c r="C14" s="20" t="s">
        <v>2</v>
      </c>
      <c r="D14" s="22"/>
      <c r="E14" s="23">
        <v>20</v>
      </c>
      <c r="F14" s="23"/>
      <c r="G14" s="23">
        <v>0</v>
      </c>
      <c r="H14" s="23"/>
      <c r="I14" s="23">
        <v>0</v>
      </c>
      <c r="J14" s="23"/>
      <c r="K14" s="23">
        <v>0</v>
      </c>
      <c r="L14" s="23"/>
      <c r="M14" s="23">
        <v>0</v>
      </c>
      <c r="N14" s="23"/>
      <c r="O14" s="23"/>
      <c r="P14" s="29">
        <v>0</v>
      </c>
      <c r="Q14" s="23"/>
      <c r="R14" s="29">
        <v>20</v>
      </c>
      <c r="S14" s="23"/>
    </row>
    <row r="15" spans="1:19" s="34" customFormat="1" x14ac:dyDescent="0.25">
      <c r="A15" s="24"/>
      <c r="B15" s="28"/>
      <c r="C15" s="44" t="s">
        <v>41</v>
      </c>
      <c r="D15" s="25" t="s">
        <v>42</v>
      </c>
      <c r="E15" s="26">
        <v>20</v>
      </c>
      <c r="F15" s="26"/>
      <c r="G15" s="26">
        <v>0</v>
      </c>
      <c r="H15" s="26"/>
      <c r="I15" s="26">
        <v>0</v>
      </c>
      <c r="J15" s="26"/>
      <c r="K15" s="26">
        <v>0</v>
      </c>
      <c r="L15" s="26"/>
      <c r="M15" s="26">
        <v>0</v>
      </c>
      <c r="N15" s="26"/>
      <c r="O15" s="26"/>
      <c r="P15" s="26">
        <v>0</v>
      </c>
      <c r="Q15" s="26"/>
      <c r="R15" s="26">
        <v>20</v>
      </c>
      <c r="S15" s="26"/>
    </row>
    <row r="16" spans="1:19" s="19" customFormat="1" ht="15" x14ac:dyDescent="0.25">
      <c r="A16" s="20"/>
      <c r="B16" s="21"/>
      <c r="C16" s="45" t="s">
        <v>3</v>
      </c>
      <c r="D16" s="22"/>
      <c r="E16" s="23">
        <v>0</v>
      </c>
      <c r="F16" s="23"/>
      <c r="G16" s="23">
        <v>0</v>
      </c>
      <c r="H16" s="23"/>
      <c r="I16" s="23">
        <v>0</v>
      </c>
      <c r="J16" s="23"/>
      <c r="K16" s="23">
        <v>0</v>
      </c>
      <c r="L16" s="23"/>
      <c r="M16" s="23">
        <v>0</v>
      </c>
      <c r="N16" s="23"/>
      <c r="O16" s="23"/>
      <c r="P16" s="23">
        <v>16.61</v>
      </c>
      <c r="Q16" s="23"/>
      <c r="R16" s="23">
        <v>16.62</v>
      </c>
      <c r="S16" s="23"/>
    </row>
    <row r="17" spans="1:19" s="19" customFormat="1" ht="15" x14ac:dyDescent="0.25">
      <c r="A17" s="24"/>
      <c r="B17" s="28"/>
      <c r="C17" s="44" t="s">
        <v>110</v>
      </c>
      <c r="D17" s="25" t="s">
        <v>111</v>
      </c>
      <c r="E17" s="26">
        <v>0</v>
      </c>
      <c r="F17" s="26"/>
      <c r="G17" s="26">
        <v>0</v>
      </c>
      <c r="H17" s="26"/>
      <c r="I17" s="26">
        <v>0</v>
      </c>
      <c r="J17" s="26"/>
      <c r="K17" s="26">
        <v>0</v>
      </c>
      <c r="L17" s="26"/>
      <c r="M17" s="26">
        <v>0</v>
      </c>
      <c r="N17" s="26"/>
      <c r="O17" s="26"/>
      <c r="P17" s="27">
        <v>16.61</v>
      </c>
      <c r="Q17" s="26"/>
      <c r="R17" s="27">
        <v>16.61</v>
      </c>
      <c r="S17" s="23"/>
    </row>
    <row r="18" spans="1:19" s="34" customFormat="1" x14ac:dyDescent="0.25">
      <c r="A18" s="20"/>
      <c r="B18" s="21" t="s">
        <v>43</v>
      </c>
      <c r="C18" s="45"/>
      <c r="D18" s="22"/>
      <c r="E18" s="23">
        <f>E19</f>
        <v>5.9</v>
      </c>
      <c r="F18" s="23"/>
      <c r="G18" s="23">
        <v>0</v>
      </c>
      <c r="H18" s="23"/>
      <c r="I18" s="23">
        <v>0</v>
      </c>
      <c r="J18" s="23"/>
      <c r="K18" s="23">
        <v>0</v>
      </c>
      <c r="L18" s="23"/>
      <c r="M18" s="23">
        <v>0</v>
      </c>
      <c r="N18" s="23"/>
      <c r="O18" s="23"/>
      <c r="P18" s="23">
        <v>0</v>
      </c>
      <c r="Q18" s="23"/>
      <c r="R18" s="23">
        <v>5.9</v>
      </c>
      <c r="S18" s="26"/>
    </row>
    <row r="19" spans="1:19" s="19" customFormat="1" ht="15" x14ac:dyDescent="0.25">
      <c r="A19" s="20"/>
      <c r="B19" s="21"/>
      <c r="C19" s="45" t="s">
        <v>22</v>
      </c>
      <c r="D19" s="22"/>
      <c r="E19" s="23">
        <v>5.9</v>
      </c>
      <c r="F19" s="23"/>
      <c r="G19" s="23">
        <v>0</v>
      </c>
      <c r="H19" s="23"/>
      <c r="I19" s="23">
        <v>0</v>
      </c>
      <c r="J19" s="23"/>
      <c r="K19" s="23">
        <v>0</v>
      </c>
      <c r="L19" s="23"/>
      <c r="M19" s="23">
        <v>0</v>
      </c>
      <c r="N19" s="23"/>
      <c r="O19" s="23"/>
      <c r="P19" s="29">
        <v>0</v>
      </c>
      <c r="Q19" s="23"/>
      <c r="R19" s="29">
        <v>5.9</v>
      </c>
      <c r="S19" s="23"/>
    </row>
    <row r="20" spans="1:19" s="34" customFormat="1" ht="25.5" x14ac:dyDescent="0.25">
      <c r="A20" s="24"/>
      <c r="B20" s="28"/>
      <c r="C20" s="44" t="s">
        <v>44</v>
      </c>
      <c r="D20" s="25" t="s">
        <v>102</v>
      </c>
      <c r="E20" s="26">
        <v>5.9</v>
      </c>
      <c r="F20" s="26"/>
      <c r="G20" s="26">
        <v>0</v>
      </c>
      <c r="H20" s="26"/>
      <c r="I20" s="26">
        <v>0</v>
      </c>
      <c r="J20" s="26"/>
      <c r="K20" s="26">
        <v>0</v>
      </c>
      <c r="L20" s="26"/>
      <c r="M20" s="26">
        <v>0</v>
      </c>
      <c r="N20" s="26"/>
      <c r="O20" s="26"/>
      <c r="P20" s="26">
        <v>0</v>
      </c>
      <c r="Q20" s="26"/>
      <c r="R20" s="26">
        <v>5.9</v>
      </c>
      <c r="S20" s="26"/>
    </row>
    <row r="21" spans="1:19" s="34" customFormat="1" x14ac:dyDescent="0.25">
      <c r="A21" s="20"/>
      <c r="B21" s="21" t="s">
        <v>25</v>
      </c>
      <c r="C21" s="45"/>
      <c r="D21" s="22"/>
      <c r="E21" s="23">
        <f>E22+E27</f>
        <v>110</v>
      </c>
      <c r="F21" s="23"/>
      <c r="G21" s="23">
        <f>G22+G25+G27</f>
        <v>50</v>
      </c>
      <c r="H21" s="23"/>
      <c r="I21" s="23">
        <v>0</v>
      </c>
      <c r="J21" s="23"/>
      <c r="K21" s="23">
        <v>0</v>
      </c>
      <c r="L21" s="23"/>
      <c r="M21" s="23">
        <v>0</v>
      </c>
      <c r="N21" s="23"/>
      <c r="O21" s="23"/>
      <c r="P21" s="23">
        <v>10</v>
      </c>
      <c r="Q21" s="23"/>
      <c r="R21" s="23">
        <f>P21+G21+E21</f>
        <v>170</v>
      </c>
      <c r="S21" s="26"/>
    </row>
    <row r="22" spans="1:19" s="19" customFormat="1" ht="15" x14ac:dyDescent="0.25">
      <c r="A22" s="20"/>
      <c r="B22" s="21"/>
      <c r="C22" s="45" t="s">
        <v>3</v>
      </c>
      <c r="D22" s="22"/>
      <c r="E22" s="23">
        <v>100</v>
      </c>
      <c r="F22" s="23"/>
      <c r="G22" s="23">
        <v>0</v>
      </c>
      <c r="H22" s="23"/>
      <c r="I22" s="23">
        <v>0</v>
      </c>
      <c r="J22" s="23"/>
      <c r="K22" s="23">
        <v>0</v>
      </c>
      <c r="L22" s="23"/>
      <c r="M22" s="23">
        <v>0</v>
      </c>
      <c r="N22" s="23"/>
      <c r="O22" s="23"/>
      <c r="P22" s="29">
        <f>P24</f>
        <v>9.9979999999999993</v>
      </c>
      <c r="Q22" s="23"/>
      <c r="R22" s="29">
        <f>P22+E22</f>
        <v>109.998</v>
      </c>
      <c r="S22" s="23"/>
    </row>
    <row r="23" spans="1:19" s="34" customFormat="1" ht="25.5" x14ac:dyDescent="0.25">
      <c r="A23" s="24"/>
      <c r="B23" s="28"/>
      <c r="C23" s="44" t="s">
        <v>45</v>
      </c>
      <c r="D23" s="25" t="s">
        <v>120</v>
      </c>
      <c r="E23" s="26">
        <v>100</v>
      </c>
      <c r="F23" s="26"/>
      <c r="G23" s="26">
        <v>0</v>
      </c>
      <c r="H23" s="26"/>
      <c r="I23" s="26">
        <v>0</v>
      </c>
      <c r="J23" s="26"/>
      <c r="K23" s="26">
        <v>0</v>
      </c>
      <c r="L23" s="26"/>
      <c r="M23" s="26">
        <v>0</v>
      </c>
      <c r="N23" s="26"/>
      <c r="O23" s="26"/>
      <c r="P23" s="26">
        <v>0</v>
      </c>
      <c r="Q23" s="26"/>
      <c r="R23" s="26">
        <v>100</v>
      </c>
      <c r="S23" s="26"/>
    </row>
    <row r="24" spans="1:19" s="19" customFormat="1" ht="15" x14ac:dyDescent="0.25">
      <c r="A24" s="24"/>
      <c r="B24" s="28"/>
      <c r="C24" s="44" t="s">
        <v>110</v>
      </c>
      <c r="D24" s="25" t="s">
        <v>111</v>
      </c>
      <c r="E24" s="26">
        <v>0</v>
      </c>
      <c r="F24" s="26"/>
      <c r="G24" s="26">
        <v>0</v>
      </c>
      <c r="H24" s="26"/>
      <c r="I24" s="26">
        <v>0</v>
      </c>
      <c r="J24" s="26"/>
      <c r="K24" s="26">
        <v>0</v>
      </c>
      <c r="L24" s="26"/>
      <c r="M24" s="26">
        <v>0</v>
      </c>
      <c r="N24" s="26"/>
      <c r="O24" s="26"/>
      <c r="P24" s="27">
        <v>9.9979999999999993</v>
      </c>
      <c r="Q24" s="26"/>
      <c r="R24" s="27">
        <v>9.9979999999999993</v>
      </c>
      <c r="S24" s="23"/>
    </row>
    <row r="25" spans="1:19" s="19" customFormat="1" ht="15" x14ac:dyDescent="0.25">
      <c r="A25" s="20"/>
      <c r="B25" s="21"/>
      <c r="C25" s="45" t="s">
        <v>28</v>
      </c>
      <c r="D25" s="22"/>
      <c r="E25" s="23">
        <v>0</v>
      </c>
      <c r="F25" s="23"/>
      <c r="G25" s="23">
        <v>50</v>
      </c>
      <c r="H25" s="23"/>
      <c r="I25" s="23">
        <v>0</v>
      </c>
      <c r="J25" s="23"/>
      <c r="K25" s="23">
        <v>0</v>
      </c>
      <c r="L25" s="23"/>
      <c r="M25" s="23">
        <v>0</v>
      </c>
      <c r="N25" s="23"/>
      <c r="O25" s="23"/>
      <c r="P25" s="29">
        <v>0</v>
      </c>
      <c r="Q25" s="23"/>
      <c r="R25" s="29">
        <v>50</v>
      </c>
      <c r="S25" s="23"/>
    </row>
    <row r="26" spans="1:19" s="34" customFormat="1" x14ac:dyDescent="0.25">
      <c r="A26" s="24"/>
      <c r="B26" s="28"/>
      <c r="C26" s="44" t="s">
        <v>46</v>
      </c>
      <c r="D26" s="25" t="s">
        <v>47</v>
      </c>
      <c r="E26" s="26">
        <v>0</v>
      </c>
      <c r="F26" s="26"/>
      <c r="G26" s="26">
        <v>50</v>
      </c>
      <c r="H26" s="26"/>
      <c r="I26" s="26">
        <v>0</v>
      </c>
      <c r="J26" s="26"/>
      <c r="K26" s="26">
        <v>0</v>
      </c>
      <c r="L26" s="26"/>
      <c r="M26" s="26">
        <v>0</v>
      </c>
      <c r="N26" s="26"/>
      <c r="O26" s="26"/>
      <c r="P26" s="27">
        <v>0</v>
      </c>
      <c r="Q26" s="26"/>
      <c r="R26" s="27">
        <v>50</v>
      </c>
      <c r="S26" s="26"/>
    </row>
    <row r="27" spans="1:19" s="34" customFormat="1" x14ac:dyDescent="0.25">
      <c r="A27" s="20"/>
      <c r="B27" s="21"/>
      <c r="C27" s="45" t="s">
        <v>30</v>
      </c>
      <c r="D27" s="22"/>
      <c r="E27" s="23">
        <v>10</v>
      </c>
      <c r="F27" s="23"/>
      <c r="G27" s="23">
        <v>0</v>
      </c>
      <c r="H27" s="23"/>
      <c r="I27" s="23">
        <v>0</v>
      </c>
      <c r="J27" s="23"/>
      <c r="K27" s="23">
        <v>0</v>
      </c>
      <c r="L27" s="23"/>
      <c r="M27" s="23">
        <v>0</v>
      </c>
      <c r="N27" s="23"/>
      <c r="O27" s="23"/>
      <c r="P27" s="29">
        <v>0</v>
      </c>
      <c r="Q27" s="23"/>
      <c r="R27" s="29">
        <v>10</v>
      </c>
      <c r="S27" s="26"/>
    </row>
    <row r="28" spans="1:19" s="19" customFormat="1" ht="15" x14ac:dyDescent="0.25">
      <c r="A28" s="24"/>
      <c r="B28" s="28"/>
      <c r="C28" s="44" t="s">
        <v>48</v>
      </c>
      <c r="D28" s="25" t="s">
        <v>49</v>
      </c>
      <c r="E28" s="26">
        <v>10</v>
      </c>
      <c r="F28" s="26"/>
      <c r="G28" s="26">
        <v>0</v>
      </c>
      <c r="H28" s="26"/>
      <c r="I28" s="26">
        <v>0</v>
      </c>
      <c r="J28" s="26"/>
      <c r="K28" s="26">
        <v>0</v>
      </c>
      <c r="L28" s="26"/>
      <c r="M28" s="26">
        <v>0</v>
      </c>
      <c r="N28" s="26"/>
      <c r="O28" s="26"/>
      <c r="P28" s="27">
        <v>0</v>
      </c>
      <c r="Q28" s="26"/>
      <c r="R28" s="27">
        <v>10</v>
      </c>
      <c r="S28" s="23"/>
    </row>
    <row r="29" spans="1:19" s="34" customFormat="1" x14ac:dyDescent="0.25">
      <c r="A29" s="20"/>
      <c r="B29" s="21" t="s">
        <v>26</v>
      </c>
      <c r="C29" s="45"/>
      <c r="D29" s="22"/>
      <c r="E29" s="23">
        <v>0</v>
      </c>
      <c r="F29" s="23"/>
      <c r="G29" s="23">
        <v>0</v>
      </c>
      <c r="H29" s="23"/>
      <c r="I29" s="23">
        <v>0</v>
      </c>
      <c r="J29" s="23"/>
      <c r="K29" s="23">
        <v>0</v>
      </c>
      <c r="L29" s="23"/>
      <c r="M29" s="23">
        <v>0</v>
      </c>
      <c r="N29" s="23"/>
      <c r="O29" s="23"/>
      <c r="P29" s="23">
        <f>P30</f>
        <v>893.4</v>
      </c>
      <c r="Q29" s="23"/>
      <c r="R29" s="23">
        <f>R30</f>
        <v>893.4</v>
      </c>
      <c r="S29" s="26"/>
    </row>
    <row r="30" spans="1:19" s="19" customFormat="1" ht="15" x14ac:dyDescent="0.25">
      <c r="A30" s="20"/>
      <c r="B30" s="21"/>
      <c r="C30" s="45" t="s">
        <v>3</v>
      </c>
      <c r="D30" s="22"/>
      <c r="E30" s="23">
        <v>0</v>
      </c>
      <c r="F30" s="23"/>
      <c r="G30" s="23">
        <v>0</v>
      </c>
      <c r="H30" s="23"/>
      <c r="I30" s="23">
        <v>0</v>
      </c>
      <c r="J30" s="23"/>
      <c r="K30" s="23">
        <v>0</v>
      </c>
      <c r="L30" s="23"/>
      <c r="M30" s="23">
        <v>0</v>
      </c>
      <c r="N30" s="23"/>
      <c r="O30" s="23"/>
      <c r="P30" s="29">
        <f>P31</f>
        <v>893.4</v>
      </c>
      <c r="Q30" s="23"/>
      <c r="R30" s="29">
        <f>R31</f>
        <v>893.4</v>
      </c>
      <c r="S30" s="23"/>
    </row>
    <row r="31" spans="1:19" s="34" customFormat="1" x14ac:dyDescent="0.25">
      <c r="A31" s="24"/>
      <c r="B31" s="28"/>
      <c r="C31" s="44" t="s">
        <v>110</v>
      </c>
      <c r="D31" s="25" t="s">
        <v>111</v>
      </c>
      <c r="E31" s="26">
        <v>0</v>
      </c>
      <c r="F31" s="26"/>
      <c r="G31" s="26">
        <v>0</v>
      </c>
      <c r="H31" s="26"/>
      <c r="I31" s="26">
        <v>0</v>
      </c>
      <c r="J31" s="26"/>
      <c r="K31" s="26">
        <v>0</v>
      </c>
      <c r="L31" s="26"/>
      <c r="M31" s="26">
        <v>0</v>
      </c>
      <c r="N31" s="26"/>
      <c r="O31" s="26"/>
      <c r="P31" s="26">
        <v>893.4</v>
      </c>
      <c r="Q31" s="26"/>
      <c r="R31" s="26">
        <v>893.4</v>
      </c>
      <c r="S31" s="26"/>
    </row>
    <row r="32" spans="1:19" s="19" customFormat="1" ht="15" x14ac:dyDescent="0.25">
      <c r="A32" s="20"/>
      <c r="B32" s="21" t="s">
        <v>50</v>
      </c>
      <c r="C32" s="45"/>
      <c r="D32" s="22"/>
      <c r="E32" s="23">
        <v>0</v>
      </c>
      <c r="F32" s="23"/>
      <c r="G32" s="23">
        <v>0</v>
      </c>
      <c r="H32" s="23"/>
      <c r="I32" s="23">
        <v>0</v>
      </c>
      <c r="J32" s="23"/>
      <c r="K32" s="23">
        <v>0</v>
      </c>
      <c r="L32" s="23"/>
      <c r="M32" s="23">
        <v>0</v>
      </c>
      <c r="N32" s="23"/>
      <c r="O32" s="23"/>
      <c r="P32" s="23">
        <v>1.59</v>
      </c>
      <c r="Q32" s="23"/>
      <c r="R32" s="23">
        <v>1.59</v>
      </c>
      <c r="S32" s="23"/>
    </row>
    <row r="33" spans="1:19" s="19" customFormat="1" ht="15" x14ac:dyDescent="0.25">
      <c r="A33" s="20"/>
      <c r="B33" s="21"/>
      <c r="C33" s="45" t="s">
        <v>35</v>
      </c>
      <c r="D33" s="22"/>
      <c r="E33" s="23">
        <v>0</v>
      </c>
      <c r="F33" s="23"/>
      <c r="G33" s="23">
        <v>0</v>
      </c>
      <c r="H33" s="23"/>
      <c r="I33" s="23">
        <v>0</v>
      </c>
      <c r="J33" s="23"/>
      <c r="K33" s="23">
        <v>0</v>
      </c>
      <c r="L33" s="23"/>
      <c r="M33" s="23">
        <v>0</v>
      </c>
      <c r="N33" s="23"/>
      <c r="O33" s="23"/>
      <c r="P33" s="29">
        <v>1.59</v>
      </c>
      <c r="Q33" s="23"/>
      <c r="R33" s="29">
        <v>1.59</v>
      </c>
      <c r="S33" s="23"/>
    </row>
    <row r="34" spans="1:19" s="34" customFormat="1" x14ac:dyDescent="0.25">
      <c r="A34" s="24"/>
      <c r="B34" s="28"/>
      <c r="C34" s="44" t="s">
        <v>110</v>
      </c>
      <c r="D34" s="25" t="s">
        <v>111</v>
      </c>
      <c r="E34" s="26">
        <v>0</v>
      </c>
      <c r="F34" s="26"/>
      <c r="G34" s="26">
        <v>0</v>
      </c>
      <c r="H34" s="26"/>
      <c r="I34" s="26">
        <v>0</v>
      </c>
      <c r="J34" s="26"/>
      <c r="K34" s="26">
        <v>0</v>
      </c>
      <c r="L34" s="26"/>
      <c r="M34" s="26">
        <v>0</v>
      </c>
      <c r="N34" s="26"/>
      <c r="O34" s="26"/>
      <c r="P34" s="26">
        <v>1.59</v>
      </c>
      <c r="Q34" s="26"/>
      <c r="R34" s="26">
        <v>1.59</v>
      </c>
      <c r="S34" s="26"/>
    </row>
    <row r="35" spans="1:19" s="19" customFormat="1" ht="15" x14ac:dyDescent="0.25">
      <c r="A35" s="20"/>
      <c r="B35" s="21" t="s">
        <v>36</v>
      </c>
      <c r="C35" s="45"/>
      <c r="D35" s="22"/>
      <c r="E35" s="23">
        <f>E36+E39</f>
        <v>30.896999999999998</v>
      </c>
      <c r="F35" s="23"/>
      <c r="G35" s="23">
        <v>0</v>
      </c>
      <c r="H35" s="23"/>
      <c r="I35" s="23">
        <v>0</v>
      </c>
      <c r="J35" s="23"/>
      <c r="K35" s="23">
        <v>0</v>
      </c>
      <c r="L35" s="23"/>
      <c r="M35" s="23">
        <v>0</v>
      </c>
      <c r="N35" s="23"/>
      <c r="O35" s="23"/>
      <c r="P35" s="29">
        <f>P36+P39</f>
        <v>161.81</v>
      </c>
      <c r="Q35" s="23"/>
      <c r="R35" s="29">
        <f>E35+P35</f>
        <v>192.70699999999999</v>
      </c>
      <c r="S35" s="23"/>
    </row>
    <row r="36" spans="1:19" s="34" customFormat="1" x14ac:dyDescent="0.25">
      <c r="A36" s="20"/>
      <c r="B36" s="21"/>
      <c r="C36" s="45" t="s">
        <v>3</v>
      </c>
      <c r="D36" s="22"/>
      <c r="E36" s="23">
        <v>18.896999999999998</v>
      </c>
      <c r="F36" s="23"/>
      <c r="G36" s="23">
        <v>0</v>
      </c>
      <c r="H36" s="23"/>
      <c r="I36" s="23">
        <v>0</v>
      </c>
      <c r="J36" s="23"/>
      <c r="K36" s="23">
        <v>0</v>
      </c>
      <c r="L36" s="23"/>
      <c r="M36" s="23">
        <v>0</v>
      </c>
      <c r="N36" s="23"/>
      <c r="O36" s="23"/>
      <c r="P36" s="29">
        <v>161.81</v>
      </c>
      <c r="Q36" s="23"/>
      <c r="R36" s="29">
        <f>E36+P36</f>
        <v>180.70699999999999</v>
      </c>
      <c r="S36" s="26"/>
    </row>
    <row r="37" spans="1:19" s="19" customFormat="1" ht="38.25" x14ac:dyDescent="0.25">
      <c r="A37" s="24"/>
      <c r="B37" s="28"/>
      <c r="C37" s="44" t="s">
        <v>51</v>
      </c>
      <c r="D37" s="25" t="s">
        <v>117</v>
      </c>
      <c r="E37" s="26">
        <v>18.896999999999998</v>
      </c>
      <c r="F37" s="26"/>
      <c r="G37" s="26">
        <v>0</v>
      </c>
      <c r="H37" s="26"/>
      <c r="I37" s="26">
        <v>0</v>
      </c>
      <c r="J37" s="26"/>
      <c r="K37" s="26">
        <v>0</v>
      </c>
      <c r="L37" s="26"/>
      <c r="M37" s="26">
        <v>0</v>
      </c>
      <c r="N37" s="26"/>
      <c r="O37" s="26"/>
      <c r="P37" s="26">
        <v>0</v>
      </c>
      <c r="Q37" s="26"/>
      <c r="R37" s="26">
        <v>18.896999999999998</v>
      </c>
      <c r="S37" s="23"/>
    </row>
    <row r="38" spans="1:19" s="19" customFormat="1" ht="15" x14ac:dyDescent="0.25">
      <c r="A38" s="24"/>
      <c r="B38" s="28"/>
      <c r="C38" s="44" t="s">
        <v>110</v>
      </c>
      <c r="D38" s="25" t="s">
        <v>111</v>
      </c>
      <c r="E38" s="26">
        <v>0</v>
      </c>
      <c r="F38" s="26"/>
      <c r="G38" s="26">
        <v>0</v>
      </c>
      <c r="H38" s="26"/>
      <c r="I38" s="26">
        <v>0</v>
      </c>
      <c r="J38" s="26"/>
      <c r="K38" s="26">
        <v>0</v>
      </c>
      <c r="L38" s="26"/>
      <c r="M38" s="26">
        <v>0</v>
      </c>
      <c r="N38" s="26"/>
      <c r="O38" s="26"/>
      <c r="P38" s="27">
        <v>161.81</v>
      </c>
      <c r="Q38" s="26"/>
      <c r="R38" s="27">
        <v>161.81</v>
      </c>
      <c r="S38" s="23"/>
    </row>
    <row r="39" spans="1:19" s="34" customFormat="1" x14ac:dyDescent="0.25">
      <c r="A39" s="20"/>
      <c r="B39" s="21"/>
      <c r="C39" s="45" t="s">
        <v>22</v>
      </c>
      <c r="D39" s="22"/>
      <c r="E39" s="23">
        <v>12</v>
      </c>
      <c r="F39" s="23"/>
      <c r="G39" s="23"/>
      <c r="H39" s="23"/>
      <c r="I39" s="23">
        <v>0</v>
      </c>
      <c r="J39" s="23"/>
      <c r="K39" s="23">
        <v>0</v>
      </c>
      <c r="L39" s="23"/>
      <c r="M39" s="23">
        <v>0</v>
      </c>
      <c r="N39" s="23"/>
      <c r="O39" s="23"/>
      <c r="P39" s="29">
        <v>0</v>
      </c>
      <c r="Q39" s="23"/>
      <c r="R39" s="29">
        <v>12</v>
      </c>
      <c r="S39" s="26"/>
    </row>
    <row r="40" spans="1:19" s="19" customFormat="1" ht="15" x14ac:dyDescent="0.25">
      <c r="A40" s="24"/>
      <c r="B40" s="28"/>
      <c r="C40" s="44" t="s">
        <v>44</v>
      </c>
      <c r="D40" s="25" t="s">
        <v>52</v>
      </c>
      <c r="E40" s="26">
        <v>12</v>
      </c>
      <c r="F40" s="26"/>
      <c r="G40" s="26"/>
      <c r="H40" s="26"/>
      <c r="I40" s="26">
        <v>0</v>
      </c>
      <c r="J40" s="26"/>
      <c r="K40" s="26">
        <v>0</v>
      </c>
      <c r="L40" s="26"/>
      <c r="M40" s="26">
        <v>0</v>
      </c>
      <c r="N40" s="26"/>
      <c r="O40" s="26"/>
      <c r="P40" s="26">
        <v>0</v>
      </c>
      <c r="Q40" s="26"/>
      <c r="R40" s="26">
        <v>12</v>
      </c>
      <c r="S40" s="23"/>
    </row>
    <row r="41" spans="1:19" s="34" customFormat="1" x14ac:dyDescent="0.25">
      <c r="A41" s="24"/>
      <c r="B41" s="28"/>
      <c r="C41" s="44"/>
      <c r="D41" s="25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7"/>
      <c r="Q41" s="26"/>
      <c r="R41" s="27"/>
      <c r="S41" s="26"/>
    </row>
    <row r="42" spans="1:19" s="19" customFormat="1" ht="15" x14ac:dyDescent="0.25">
      <c r="A42" s="20" t="s">
        <v>12</v>
      </c>
      <c r="B42" s="21"/>
      <c r="C42" s="45"/>
      <c r="D42" s="22"/>
      <c r="E42" s="23">
        <f>E43+E52</f>
        <v>145.26900000000001</v>
      </c>
      <c r="F42" s="23"/>
      <c r="G42" s="23">
        <v>0</v>
      </c>
      <c r="H42" s="23"/>
      <c r="I42" s="23">
        <v>0</v>
      </c>
      <c r="J42" s="23"/>
      <c r="K42" s="23">
        <v>0</v>
      </c>
      <c r="L42" s="23"/>
      <c r="M42" s="23">
        <v>0</v>
      </c>
      <c r="N42" s="23"/>
      <c r="O42" s="23"/>
      <c r="P42" s="23">
        <f>P43+P52</f>
        <v>53.92</v>
      </c>
      <c r="Q42" s="23"/>
      <c r="R42" s="29">
        <f>E42+P42</f>
        <v>199.18900000000002</v>
      </c>
      <c r="S42" s="23"/>
    </row>
    <row r="43" spans="1:19" s="19" customFormat="1" ht="15" x14ac:dyDescent="0.25">
      <c r="A43" s="20"/>
      <c r="B43" s="21" t="s">
        <v>21</v>
      </c>
      <c r="C43" s="45"/>
      <c r="D43" s="22"/>
      <c r="E43" s="23">
        <f>E44+E46+E48</f>
        <v>145.26900000000001</v>
      </c>
      <c r="F43" s="23"/>
      <c r="G43" s="23">
        <v>0</v>
      </c>
      <c r="H43" s="23"/>
      <c r="I43" s="23">
        <v>0</v>
      </c>
      <c r="J43" s="23"/>
      <c r="K43" s="23">
        <v>0</v>
      </c>
      <c r="L43" s="23"/>
      <c r="M43" s="23">
        <v>0</v>
      </c>
      <c r="N43" s="23"/>
      <c r="O43" s="23"/>
      <c r="P43" s="29">
        <f>P44+P46+P48</f>
        <v>42.87</v>
      </c>
      <c r="Q43" s="23"/>
      <c r="R43" s="29">
        <f>P43+E43</f>
        <v>188.13900000000001</v>
      </c>
      <c r="S43" s="23"/>
    </row>
    <row r="44" spans="1:19" s="34" customFormat="1" x14ac:dyDescent="0.25">
      <c r="A44" s="20"/>
      <c r="B44" s="21"/>
      <c r="C44" s="45" t="s">
        <v>22</v>
      </c>
      <c r="D44" s="22"/>
      <c r="E44" s="23">
        <v>15.061</v>
      </c>
      <c r="F44" s="23"/>
      <c r="G44" s="23"/>
      <c r="H44" s="23"/>
      <c r="I44" s="23">
        <v>0</v>
      </c>
      <c r="J44" s="23"/>
      <c r="K44" s="23">
        <v>0</v>
      </c>
      <c r="L44" s="23"/>
      <c r="M44" s="23">
        <v>0</v>
      </c>
      <c r="N44" s="23"/>
      <c r="O44" s="23"/>
      <c r="P44" s="29">
        <v>0</v>
      </c>
      <c r="Q44" s="23"/>
      <c r="R44" s="29">
        <v>15.061</v>
      </c>
      <c r="S44" s="26"/>
    </row>
    <row r="45" spans="1:19" s="19" customFormat="1" ht="15" x14ac:dyDescent="0.25">
      <c r="A45" s="24"/>
      <c r="B45" s="28"/>
      <c r="C45" s="44" t="s">
        <v>53</v>
      </c>
      <c r="D45" s="25" t="s">
        <v>54</v>
      </c>
      <c r="E45" s="26">
        <v>15.061</v>
      </c>
      <c r="F45" s="26"/>
      <c r="G45" s="26"/>
      <c r="H45" s="26"/>
      <c r="I45" s="26">
        <v>0</v>
      </c>
      <c r="J45" s="26"/>
      <c r="K45" s="26">
        <v>0</v>
      </c>
      <c r="L45" s="26"/>
      <c r="M45" s="26">
        <v>0</v>
      </c>
      <c r="N45" s="26"/>
      <c r="O45" s="26"/>
      <c r="P45" s="26">
        <v>0</v>
      </c>
      <c r="Q45" s="26"/>
      <c r="R45" s="26">
        <v>15.061</v>
      </c>
      <c r="S45" s="23"/>
    </row>
    <row r="46" spans="1:19" s="34" customFormat="1" x14ac:dyDescent="0.25">
      <c r="A46" s="20"/>
      <c r="B46" s="21"/>
      <c r="C46" s="45" t="s">
        <v>2</v>
      </c>
      <c r="D46" s="22"/>
      <c r="E46" s="23">
        <v>50.247</v>
      </c>
      <c r="F46" s="23"/>
      <c r="G46" s="23">
        <v>0</v>
      </c>
      <c r="H46" s="23"/>
      <c r="I46" s="23">
        <v>0</v>
      </c>
      <c r="J46" s="23"/>
      <c r="K46" s="23">
        <v>0</v>
      </c>
      <c r="L46" s="23"/>
      <c r="M46" s="23">
        <v>0</v>
      </c>
      <c r="N46" s="23"/>
      <c r="O46" s="23"/>
      <c r="P46" s="23">
        <v>0</v>
      </c>
      <c r="Q46" s="23"/>
      <c r="R46" s="23">
        <v>50.247</v>
      </c>
      <c r="S46" s="26"/>
    </row>
    <row r="47" spans="1:19" s="19" customFormat="1" ht="15" x14ac:dyDescent="0.25">
      <c r="A47" s="24"/>
      <c r="B47" s="28"/>
      <c r="C47" s="44" t="s">
        <v>55</v>
      </c>
      <c r="D47" s="25" t="s">
        <v>56</v>
      </c>
      <c r="E47" s="26">
        <v>50.247</v>
      </c>
      <c r="F47" s="26"/>
      <c r="G47" s="26">
        <v>0</v>
      </c>
      <c r="H47" s="26"/>
      <c r="I47" s="26">
        <v>0</v>
      </c>
      <c r="J47" s="26"/>
      <c r="K47" s="26">
        <v>0</v>
      </c>
      <c r="L47" s="26"/>
      <c r="M47" s="26">
        <v>0</v>
      </c>
      <c r="N47" s="26"/>
      <c r="O47" s="26"/>
      <c r="P47" s="27">
        <v>0</v>
      </c>
      <c r="Q47" s="26"/>
      <c r="R47" s="27">
        <v>50.247</v>
      </c>
      <c r="S47" s="23"/>
    </row>
    <row r="48" spans="1:19" s="19" customFormat="1" ht="15" x14ac:dyDescent="0.25">
      <c r="A48" s="20"/>
      <c r="B48" s="21"/>
      <c r="C48" s="45" t="s">
        <v>3</v>
      </c>
      <c r="D48" s="22"/>
      <c r="E48" s="23">
        <f>E49+E50</f>
        <v>79.960999999999999</v>
      </c>
      <c r="F48" s="23"/>
      <c r="G48" s="23">
        <v>0</v>
      </c>
      <c r="H48" s="23"/>
      <c r="I48" s="23">
        <v>0</v>
      </c>
      <c r="J48" s="23"/>
      <c r="K48" s="23">
        <v>0</v>
      </c>
      <c r="L48" s="23"/>
      <c r="M48" s="23">
        <v>0</v>
      </c>
      <c r="N48" s="23"/>
      <c r="O48" s="23"/>
      <c r="P48" s="29">
        <f>P51</f>
        <v>42.87</v>
      </c>
      <c r="Q48" s="23"/>
      <c r="R48" s="29">
        <f>E48+P48</f>
        <v>122.83099999999999</v>
      </c>
      <c r="S48" s="23"/>
    </row>
    <row r="49" spans="1:19" s="19" customFormat="1" ht="38.25" x14ac:dyDescent="0.25">
      <c r="A49" s="24"/>
      <c r="B49" s="28"/>
      <c r="C49" s="44" t="s">
        <v>57</v>
      </c>
      <c r="D49" s="25" t="s">
        <v>103</v>
      </c>
      <c r="E49" s="26">
        <v>39.951999999999998</v>
      </c>
      <c r="F49" s="26"/>
      <c r="G49" s="26">
        <v>0</v>
      </c>
      <c r="H49" s="26"/>
      <c r="I49" s="26">
        <v>0</v>
      </c>
      <c r="J49" s="26"/>
      <c r="K49" s="26">
        <v>0</v>
      </c>
      <c r="L49" s="26"/>
      <c r="M49" s="26">
        <v>0</v>
      </c>
      <c r="N49" s="26"/>
      <c r="O49" s="26"/>
      <c r="P49" s="27">
        <v>0</v>
      </c>
      <c r="Q49" s="26"/>
      <c r="R49" s="27">
        <v>39.951999999999998</v>
      </c>
      <c r="S49" s="23"/>
    </row>
    <row r="50" spans="1:19" s="19" customFormat="1" ht="38.25" x14ac:dyDescent="0.25">
      <c r="A50" s="24"/>
      <c r="B50" s="28"/>
      <c r="C50" s="44" t="s">
        <v>58</v>
      </c>
      <c r="D50" s="25" t="s">
        <v>118</v>
      </c>
      <c r="E50" s="26">
        <v>40.009</v>
      </c>
      <c r="F50" s="26"/>
      <c r="G50" s="26">
        <v>0</v>
      </c>
      <c r="H50" s="26"/>
      <c r="I50" s="26">
        <v>0</v>
      </c>
      <c r="J50" s="26"/>
      <c r="K50" s="26">
        <v>0</v>
      </c>
      <c r="L50" s="26"/>
      <c r="M50" s="26">
        <v>0</v>
      </c>
      <c r="N50" s="26"/>
      <c r="O50" s="26"/>
      <c r="P50" s="27">
        <v>0</v>
      </c>
      <c r="Q50" s="26"/>
      <c r="R50" s="27">
        <v>40.009</v>
      </c>
      <c r="S50" s="23"/>
    </row>
    <row r="51" spans="1:19" s="34" customFormat="1" x14ac:dyDescent="0.25">
      <c r="A51" s="24"/>
      <c r="B51" s="28"/>
      <c r="C51" s="44" t="s">
        <v>110</v>
      </c>
      <c r="D51" s="25" t="s">
        <v>111</v>
      </c>
      <c r="E51" s="26">
        <v>0</v>
      </c>
      <c r="F51" s="26"/>
      <c r="G51" s="26">
        <v>0</v>
      </c>
      <c r="H51" s="26"/>
      <c r="I51" s="26">
        <v>0</v>
      </c>
      <c r="J51" s="26"/>
      <c r="K51" s="26">
        <v>0</v>
      </c>
      <c r="L51" s="26"/>
      <c r="M51" s="26">
        <v>0</v>
      </c>
      <c r="N51" s="26"/>
      <c r="O51" s="26"/>
      <c r="P51" s="26">
        <v>42.87</v>
      </c>
      <c r="Q51" s="26"/>
      <c r="R51" s="26">
        <v>42.87</v>
      </c>
      <c r="S51" s="26"/>
    </row>
    <row r="52" spans="1:19" s="34" customFormat="1" x14ac:dyDescent="0.25">
      <c r="A52" s="20"/>
      <c r="B52" s="21" t="s">
        <v>27</v>
      </c>
      <c r="C52" s="45"/>
      <c r="D52" s="22"/>
      <c r="E52" s="23">
        <v>0</v>
      </c>
      <c r="F52" s="23"/>
      <c r="G52" s="23">
        <v>0</v>
      </c>
      <c r="H52" s="23"/>
      <c r="I52" s="23">
        <v>0</v>
      </c>
      <c r="J52" s="23"/>
      <c r="K52" s="23">
        <v>0</v>
      </c>
      <c r="L52" s="23"/>
      <c r="M52" s="23">
        <v>0</v>
      </c>
      <c r="N52" s="23"/>
      <c r="O52" s="23"/>
      <c r="P52" s="29">
        <f>P53</f>
        <v>11.05</v>
      </c>
      <c r="Q52" s="23"/>
      <c r="R52" s="29">
        <f>R53</f>
        <v>11.05</v>
      </c>
      <c r="S52" s="26"/>
    </row>
    <row r="53" spans="1:19" s="34" customFormat="1" x14ac:dyDescent="0.25">
      <c r="A53" s="20"/>
      <c r="B53" s="21"/>
      <c r="C53" s="45" t="s">
        <v>3</v>
      </c>
      <c r="D53" s="22"/>
      <c r="E53" s="23">
        <v>0</v>
      </c>
      <c r="F53" s="23"/>
      <c r="G53" s="23">
        <v>0</v>
      </c>
      <c r="H53" s="23"/>
      <c r="I53" s="23">
        <v>0</v>
      </c>
      <c r="J53" s="23"/>
      <c r="K53" s="23">
        <v>0</v>
      </c>
      <c r="L53" s="23"/>
      <c r="M53" s="23">
        <v>0</v>
      </c>
      <c r="N53" s="23"/>
      <c r="O53" s="23"/>
      <c r="P53" s="29">
        <f>P54</f>
        <v>11.05</v>
      </c>
      <c r="Q53" s="23"/>
      <c r="R53" s="29">
        <f>R54</f>
        <v>11.05</v>
      </c>
      <c r="S53" s="26"/>
    </row>
    <row r="54" spans="1:19" s="34" customFormat="1" x14ac:dyDescent="0.25">
      <c r="A54" s="24"/>
      <c r="B54" s="28"/>
      <c r="C54" s="44" t="s">
        <v>110</v>
      </c>
      <c r="D54" s="25" t="s">
        <v>111</v>
      </c>
      <c r="E54" s="26">
        <v>0</v>
      </c>
      <c r="F54" s="26"/>
      <c r="G54" s="26">
        <v>0</v>
      </c>
      <c r="H54" s="26"/>
      <c r="I54" s="26">
        <v>0</v>
      </c>
      <c r="J54" s="26"/>
      <c r="K54" s="26">
        <v>0</v>
      </c>
      <c r="L54" s="26"/>
      <c r="M54" s="26">
        <v>0</v>
      </c>
      <c r="N54" s="26"/>
      <c r="O54" s="26"/>
      <c r="P54" s="26">
        <v>11.05</v>
      </c>
      <c r="Q54" s="26"/>
      <c r="R54" s="26">
        <v>11.05</v>
      </c>
      <c r="S54" s="26"/>
    </row>
    <row r="55" spans="1:19" s="34" customFormat="1" x14ac:dyDescent="0.25">
      <c r="A55" s="24"/>
      <c r="B55" s="28"/>
      <c r="C55" s="44"/>
      <c r="D55" s="25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7"/>
      <c r="Q55" s="26"/>
      <c r="R55" s="27"/>
      <c r="S55" s="26"/>
    </row>
    <row r="56" spans="1:19" s="19" customFormat="1" ht="15" x14ac:dyDescent="0.25">
      <c r="A56" s="20" t="s">
        <v>119</v>
      </c>
      <c r="B56" s="21"/>
      <c r="C56" s="45"/>
      <c r="D56" s="22"/>
      <c r="E56" s="23">
        <f>E57</f>
        <v>40</v>
      </c>
      <c r="F56" s="23"/>
      <c r="G56" s="23">
        <v>0</v>
      </c>
      <c r="H56" s="23"/>
      <c r="I56" s="23">
        <f>I60</f>
        <v>25</v>
      </c>
      <c r="J56" s="23"/>
      <c r="K56" s="23">
        <v>0</v>
      </c>
      <c r="L56" s="23"/>
      <c r="M56" s="23">
        <v>0</v>
      </c>
      <c r="N56" s="23"/>
      <c r="O56" s="23"/>
      <c r="P56" s="29">
        <f>P63</f>
        <v>0.09</v>
      </c>
      <c r="Q56" s="23"/>
      <c r="R56" s="29">
        <f>P56+I56+E56</f>
        <v>65.09</v>
      </c>
      <c r="S56" s="23"/>
    </row>
    <row r="57" spans="1:19" s="34" customFormat="1" x14ac:dyDescent="0.25">
      <c r="A57" s="20"/>
      <c r="B57" s="21" t="s">
        <v>59</v>
      </c>
      <c r="C57" s="45"/>
      <c r="D57" s="22"/>
      <c r="E57" s="23">
        <f>E58</f>
        <v>40</v>
      </c>
      <c r="F57" s="23"/>
      <c r="G57" s="23">
        <v>0</v>
      </c>
      <c r="H57" s="23"/>
      <c r="I57" s="23">
        <v>0</v>
      </c>
      <c r="J57" s="23"/>
      <c r="K57" s="23">
        <v>0</v>
      </c>
      <c r="L57" s="23"/>
      <c r="M57" s="23">
        <v>0</v>
      </c>
      <c r="N57" s="23"/>
      <c r="O57" s="23"/>
      <c r="P57" s="23">
        <v>0</v>
      </c>
      <c r="Q57" s="23"/>
      <c r="R57" s="23">
        <v>40</v>
      </c>
      <c r="S57" s="26"/>
    </row>
    <row r="58" spans="1:19" s="34" customFormat="1" x14ac:dyDescent="0.25">
      <c r="A58" s="20"/>
      <c r="B58" s="21"/>
      <c r="C58" s="45" t="s">
        <v>28</v>
      </c>
      <c r="D58" s="22"/>
      <c r="E58" s="23">
        <v>40</v>
      </c>
      <c r="F58" s="23"/>
      <c r="G58" s="23">
        <v>0</v>
      </c>
      <c r="H58" s="23"/>
      <c r="I58" s="23">
        <v>0</v>
      </c>
      <c r="J58" s="23"/>
      <c r="K58" s="23">
        <v>0</v>
      </c>
      <c r="L58" s="23"/>
      <c r="M58" s="23">
        <v>0</v>
      </c>
      <c r="N58" s="23"/>
      <c r="O58" s="23"/>
      <c r="P58" s="29">
        <v>0</v>
      </c>
      <c r="Q58" s="23"/>
      <c r="R58" s="29">
        <v>40</v>
      </c>
      <c r="S58" s="26"/>
    </row>
    <row r="59" spans="1:19" s="19" customFormat="1" ht="15" x14ac:dyDescent="0.25">
      <c r="A59" s="24"/>
      <c r="B59" s="28"/>
      <c r="C59" s="44" t="s">
        <v>60</v>
      </c>
      <c r="D59" s="25" t="s">
        <v>61</v>
      </c>
      <c r="E59" s="26">
        <v>40</v>
      </c>
      <c r="F59" s="26"/>
      <c r="G59" s="26"/>
      <c r="H59" s="26"/>
      <c r="I59" s="26">
        <v>0</v>
      </c>
      <c r="J59" s="26"/>
      <c r="K59" s="26">
        <v>0</v>
      </c>
      <c r="L59" s="26"/>
      <c r="M59" s="26">
        <v>0</v>
      </c>
      <c r="N59" s="26"/>
      <c r="O59" s="26"/>
      <c r="P59" s="27">
        <v>0</v>
      </c>
      <c r="Q59" s="26"/>
      <c r="R59" s="27">
        <v>40</v>
      </c>
      <c r="S59" s="23"/>
    </row>
    <row r="60" spans="1:19" s="34" customFormat="1" x14ac:dyDescent="0.25">
      <c r="A60" s="20"/>
      <c r="B60" s="21" t="s">
        <v>62</v>
      </c>
      <c r="C60" s="45"/>
      <c r="D60" s="22"/>
      <c r="E60" s="23">
        <v>0</v>
      </c>
      <c r="F60" s="23"/>
      <c r="G60" s="23">
        <v>0</v>
      </c>
      <c r="H60" s="23"/>
      <c r="I60" s="23">
        <f>I61</f>
        <v>25</v>
      </c>
      <c r="J60" s="23"/>
      <c r="K60" s="23">
        <v>0</v>
      </c>
      <c r="L60" s="23"/>
      <c r="M60" s="23">
        <v>0</v>
      </c>
      <c r="N60" s="23"/>
      <c r="O60" s="23"/>
      <c r="P60" s="23">
        <v>0</v>
      </c>
      <c r="Q60" s="23"/>
      <c r="R60" s="23">
        <v>25</v>
      </c>
      <c r="S60" s="26"/>
    </row>
    <row r="61" spans="1:19" s="19" customFormat="1" ht="15" x14ac:dyDescent="0.25">
      <c r="A61" s="20"/>
      <c r="B61" s="21"/>
      <c r="C61" s="45" t="s">
        <v>63</v>
      </c>
      <c r="D61" s="22"/>
      <c r="E61" s="23">
        <v>0</v>
      </c>
      <c r="F61" s="23"/>
      <c r="G61" s="23">
        <v>0</v>
      </c>
      <c r="H61" s="23"/>
      <c r="I61" s="23">
        <v>25</v>
      </c>
      <c r="J61" s="23"/>
      <c r="K61" s="23">
        <v>0</v>
      </c>
      <c r="L61" s="23"/>
      <c r="M61" s="23">
        <v>0</v>
      </c>
      <c r="N61" s="23"/>
      <c r="O61" s="23"/>
      <c r="P61" s="29">
        <v>0</v>
      </c>
      <c r="Q61" s="23"/>
      <c r="R61" s="29">
        <v>25</v>
      </c>
      <c r="S61" s="23"/>
    </row>
    <row r="62" spans="1:19" s="34" customFormat="1" x14ac:dyDescent="0.25">
      <c r="A62" s="24"/>
      <c r="B62" s="28"/>
      <c r="C62" s="44" t="s">
        <v>64</v>
      </c>
      <c r="D62" s="25" t="s">
        <v>65</v>
      </c>
      <c r="E62" s="26">
        <v>0</v>
      </c>
      <c r="F62" s="26"/>
      <c r="G62" s="26">
        <v>0</v>
      </c>
      <c r="H62" s="26"/>
      <c r="I62" s="26">
        <v>25</v>
      </c>
      <c r="J62" s="26"/>
      <c r="K62" s="26">
        <v>0</v>
      </c>
      <c r="L62" s="26"/>
      <c r="M62" s="26">
        <v>0</v>
      </c>
      <c r="N62" s="26"/>
      <c r="O62" s="26"/>
      <c r="P62" s="27">
        <v>0</v>
      </c>
      <c r="Q62" s="26"/>
      <c r="R62" s="27">
        <v>25</v>
      </c>
      <c r="S62" s="26"/>
    </row>
    <row r="63" spans="1:19" s="19" customFormat="1" ht="15" x14ac:dyDescent="0.25">
      <c r="A63" s="24"/>
      <c r="B63" s="21" t="s">
        <v>37</v>
      </c>
      <c r="C63" s="44"/>
      <c r="D63" s="25"/>
      <c r="E63" s="23">
        <v>0</v>
      </c>
      <c r="F63" s="23"/>
      <c r="G63" s="23">
        <v>0</v>
      </c>
      <c r="H63" s="23"/>
      <c r="I63" s="23">
        <v>0</v>
      </c>
      <c r="J63" s="23"/>
      <c r="K63" s="23">
        <v>0</v>
      </c>
      <c r="L63" s="23"/>
      <c r="M63" s="23">
        <v>0</v>
      </c>
      <c r="N63" s="23"/>
      <c r="O63" s="26"/>
      <c r="P63" s="29">
        <f>P65</f>
        <v>0.09</v>
      </c>
      <c r="Q63" s="23"/>
      <c r="R63" s="29">
        <f>R65</f>
        <v>0.09</v>
      </c>
      <c r="S63" s="23"/>
    </row>
    <row r="64" spans="1:19" s="34" customFormat="1" x14ac:dyDescent="0.25">
      <c r="A64" s="24"/>
      <c r="B64" s="21"/>
      <c r="C64" s="45" t="s">
        <v>3</v>
      </c>
      <c r="D64" s="25"/>
      <c r="E64" s="23">
        <v>0</v>
      </c>
      <c r="F64" s="23"/>
      <c r="G64" s="23">
        <v>0</v>
      </c>
      <c r="H64" s="23"/>
      <c r="I64" s="23">
        <v>0</v>
      </c>
      <c r="J64" s="23"/>
      <c r="K64" s="23">
        <v>0</v>
      </c>
      <c r="L64" s="23"/>
      <c r="M64" s="23">
        <v>0</v>
      </c>
      <c r="N64" s="23"/>
      <c r="O64" s="26"/>
      <c r="P64" s="29">
        <f>P65</f>
        <v>0.09</v>
      </c>
      <c r="Q64" s="23"/>
      <c r="R64" s="29">
        <f>R65</f>
        <v>0.09</v>
      </c>
      <c r="S64" s="26"/>
    </row>
    <row r="65" spans="1:19" s="19" customFormat="1" ht="15" x14ac:dyDescent="0.25">
      <c r="A65" s="24"/>
      <c r="B65" s="28"/>
      <c r="C65" s="44" t="s">
        <v>110</v>
      </c>
      <c r="D65" s="25" t="s">
        <v>111</v>
      </c>
      <c r="E65" s="26">
        <v>0</v>
      </c>
      <c r="F65" s="26"/>
      <c r="G65" s="26">
        <v>0</v>
      </c>
      <c r="H65" s="26"/>
      <c r="I65" s="26">
        <v>0</v>
      </c>
      <c r="J65" s="26"/>
      <c r="K65" s="26">
        <v>0</v>
      </c>
      <c r="L65" s="26"/>
      <c r="M65" s="26">
        <v>0</v>
      </c>
      <c r="N65" s="26"/>
      <c r="O65" s="26"/>
      <c r="P65" s="27">
        <v>0.09</v>
      </c>
      <c r="Q65" s="26"/>
      <c r="R65" s="27">
        <v>0.09</v>
      </c>
      <c r="S65" s="23"/>
    </row>
    <row r="66" spans="1:19" s="19" customFormat="1" ht="15" x14ac:dyDescent="0.25">
      <c r="A66" s="24"/>
      <c r="B66" s="28"/>
      <c r="C66" s="44"/>
      <c r="D66" s="25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7"/>
      <c r="Q66" s="26"/>
      <c r="R66" s="27"/>
      <c r="S66" s="23"/>
    </row>
    <row r="67" spans="1:19" s="34" customFormat="1" x14ac:dyDescent="0.25">
      <c r="A67" s="20" t="s">
        <v>13</v>
      </c>
      <c r="B67" s="21"/>
      <c r="C67" s="45"/>
      <c r="D67" s="22"/>
      <c r="E67" s="23">
        <f>E68+E72+E88+E91</f>
        <v>141.49799999999999</v>
      </c>
      <c r="F67" s="23"/>
      <c r="G67" s="23">
        <f>G68+G72+G88+G91</f>
        <v>97.10499999999999</v>
      </c>
      <c r="H67" s="23"/>
      <c r="I67" s="23">
        <f>I68+I72+I88+I91</f>
        <v>59.8</v>
      </c>
      <c r="J67" s="23"/>
      <c r="K67" s="23">
        <v>0</v>
      </c>
      <c r="L67" s="23"/>
      <c r="M67" s="23">
        <v>0</v>
      </c>
      <c r="N67" s="23"/>
      <c r="O67" s="23"/>
      <c r="P67" s="29">
        <f>P68+P72+P88+P91</f>
        <v>1118.3000000000002</v>
      </c>
      <c r="Q67" s="23"/>
      <c r="R67" s="29">
        <f>E67+G67+I67+P67</f>
        <v>1416.7030000000002</v>
      </c>
      <c r="S67" s="26"/>
    </row>
    <row r="68" spans="1:19" s="34" customFormat="1" x14ac:dyDescent="0.25">
      <c r="A68" s="20"/>
      <c r="B68" s="21" t="s">
        <v>10</v>
      </c>
      <c r="C68" s="45"/>
      <c r="D68" s="22"/>
      <c r="E68" s="23">
        <v>0</v>
      </c>
      <c r="F68" s="23"/>
      <c r="G68" s="23">
        <v>0</v>
      </c>
      <c r="H68" s="23"/>
      <c r="I68" s="23">
        <v>0</v>
      </c>
      <c r="J68" s="23"/>
      <c r="K68" s="23">
        <v>0</v>
      </c>
      <c r="L68" s="23"/>
      <c r="M68" s="23">
        <v>0</v>
      </c>
      <c r="N68" s="23"/>
      <c r="O68" s="23"/>
      <c r="P68" s="23">
        <f>P69</f>
        <v>761.58</v>
      </c>
      <c r="Q68" s="23"/>
      <c r="R68" s="23">
        <f>R69</f>
        <v>761.58</v>
      </c>
      <c r="S68" s="26"/>
    </row>
    <row r="69" spans="1:19" s="19" customFormat="1" ht="15" x14ac:dyDescent="0.25">
      <c r="A69" s="20"/>
      <c r="B69" s="21"/>
      <c r="C69" s="45" t="s">
        <v>3</v>
      </c>
      <c r="D69" s="25"/>
      <c r="E69" s="23">
        <v>0</v>
      </c>
      <c r="F69" s="23"/>
      <c r="G69" s="23">
        <v>0</v>
      </c>
      <c r="H69" s="23"/>
      <c r="I69" s="23">
        <v>0</v>
      </c>
      <c r="J69" s="23"/>
      <c r="K69" s="23">
        <v>0</v>
      </c>
      <c r="L69" s="23"/>
      <c r="M69" s="23">
        <v>0</v>
      </c>
      <c r="N69" s="23"/>
      <c r="O69" s="26"/>
      <c r="P69" s="29">
        <f>P70+P71</f>
        <v>761.58</v>
      </c>
      <c r="Q69" s="23"/>
      <c r="R69" s="29">
        <f>R70+R71</f>
        <v>761.58</v>
      </c>
      <c r="S69" s="23"/>
    </row>
    <row r="70" spans="1:19" s="34" customFormat="1" x14ac:dyDescent="0.25">
      <c r="A70" s="24"/>
      <c r="B70" s="28"/>
      <c r="C70" s="44" t="s">
        <v>110</v>
      </c>
      <c r="D70" s="25" t="s">
        <v>111</v>
      </c>
      <c r="E70" s="26">
        <v>0</v>
      </c>
      <c r="F70" s="26"/>
      <c r="G70" s="26">
        <v>0</v>
      </c>
      <c r="H70" s="26"/>
      <c r="I70" s="26">
        <v>0</v>
      </c>
      <c r="J70" s="26"/>
      <c r="K70" s="26">
        <v>0</v>
      </c>
      <c r="L70" s="26"/>
      <c r="M70" s="26">
        <v>0</v>
      </c>
      <c r="N70" s="26"/>
      <c r="O70" s="26"/>
      <c r="P70" s="27">
        <v>688.11</v>
      </c>
      <c r="Q70" s="26"/>
      <c r="R70" s="27">
        <v>688.11</v>
      </c>
      <c r="S70" s="26"/>
    </row>
    <row r="71" spans="1:19" s="19" customFormat="1" ht="15" x14ac:dyDescent="0.25">
      <c r="A71" s="24"/>
      <c r="B71" s="28"/>
      <c r="C71" s="44">
        <v>44934</v>
      </c>
      <c r="D71" s="25" t="s">
        <v>38</v>
      </c>
      <c r="E71" s="26">
        <v>0</v>
      </c>
      <c r="F71" s="26"/>
      <c r="G71" s="26">
        <v>0</v>
      </c>
      <c r="H71" s="26"/>
      <c r="I71" s="26">
        <v>0</v>
      </c>
      <c r="J71" s="26"/>
      <c r="K71" s="26">
        <v>0</v>
      </c>
      <c r="L71" s="26"/>
      <c r="M71" s="26">
        <v>0</v>
      </c>
      <c r="N71" s="26"/>
      <c r="O71" s="26"/>
      <c r="P71" s="27">
        <v>73.47</v>
      </c>
      <c r="Q71" s="26"/>
      <c r="R71" s="27">
        <v>73.47</v>
      </c>
      <c r="S71" s="23"/>
    </row>
    <row r="72" spans="1:19" s="34" customFormat="1" x14ac:dyDescent="0.25">
      <c r="A72" s="20"/>
      <c r="B72" s="21" t="s">
        <v>4</v>
      </c>
      <c r="C72" s="45"/>
      <c r="D72" s="22"/>
      <c r="E72" s="23">
        <f>E73+E77+E82+E85+E75</f>
        <v>141.49799999999999</v>
      </c>
      <c r="F72" s="23"/>
      <c r="G72" s="23">
        <f>G73+G77+G82+G85+G75</f>
        <v>97.10499999999999</v>
      </c>
      <c r="H72" s="23"/>
      <c r="I72" s="23">
        <f>I73+I77+I82+I85+I75</f>
        <v>34.799999999999997</v>
      </c>
      <c r="J72" s="23"/>
      <c r="K72" s="23">
        <v>0</v>
      </c>
      <c r="L72" s="23"/>
      <c r="M72" s="23">
        <v>0</v>
      </c>
      <c r="N72" s="23"/>
      <c r="O72" s="23"/>
      <c r="P72" s="23">
        <f>P73+P77+P82+P85+P75</f>
        <v>147.35999999999999</v>
      </c>
      <c r="Q72" s="23"/>
      <c r="R72" s="29">
        <f>E72+G72+I72+P72</f>
        <v>420.76299999999992</v>
      </c>
      <c r="S72" s="26"/>
    </row>
    <row r="73" spans="1:19" s="34" customFormat="1" x14ac:dyDescent="0.25">
      <c r="A73" s="20"/>
      <c r="B73" s="21"/>
      <c r="C73" s="45" t="s">
        <v>22</v>
      </c>
      <c r="D73" s="22"/>
      <c r="E73" s="23">
        <f>E74</f>
        <v>0</v>
      </c>
      <c r="F73" s="23"/>
      <c r="G73" s="23">
        <v>0</v>
      </c>
      <c r="H73" s="23"/>
      <c r="I73" s="23">
        <v>10.4</v>
      </c>
      <c r="J73" s="23"/>
      <c r="K73" s="23">
        <v>0</v>
      </c>
      <c r="L73" s="23"/>
      <c r="M73" s="23">
        <v>0</v>
      </c>
      <c r="N73" s="23"/>
      <c r="O73" s="23"/>
      <c r="P73" s="29">
        <v>0</v>
      </c>
      <c r="Q73" s="23"/>
      <c r="R73" s="29">
        <v>10.4</v>
      </c>
      <c r="S73" s="26"/>
    </row>
    <row r="74" spans="1:19" s="19" customFormat="1" ht="15" x14ac:dyDescent="0.25">
      <c r="A74" s="24"/>
      <c r="B74" s="28"/>
      <c r="C74" s="44" t="s">
        <v>66</v>
      </c>
      <c r="D74" s="25" t="s">
        <v>67</v>
      </c>
      <c r="E74" s="26"/>
      <c r="F74" s="26"/>
      <c r="G74" s="26">
        <v>0</v>
      </c>
      <c r="H74" s="26"/>
      <c r="I74" s="26">
        <v>10.4</v>
      </c>
      <c r="J74" s="26"/>
      <c r="K74" s="26">
        <v>0</v>
      </c>
      <c r="L74" s="26"/>
      <c r="M74" s="26">
        <v>0</v>
      </c>
      <c r="N74" s="26"/>
      <c r="O74" s="26"/>
      <c r="P74" s="27">
        <v>0</v>
      </c>
      <c r="Q74" s="26"/>
      <c r="R74" s="27">
        <v>10.4</v>
      </c>
      <c r="S74" s="23"/>
    </row>
    <row r="75" spans="1:19" s="19" customFormat="1" ht="15" x14ac:dyDescent="0.25">
      <c r="A75" s="20"/>
      <c r="B75" s="21"/>
      <c r="C75" s="45" t="s">
        <v>2</v>
      </c>
      <c r="D75" s="22"/>
      <c r="E75" s="23">
        <v>90.369</v>
      </c>
      <c r="F75" s="23"/>
      <c r="G75" s="23">
        <v>0</v>
      </c>
      <c r="H75" s="23"/>
      <c r="I75" s="23">
        <v>0</v>
      </c>
      <c r="J75" s="23"/>
      <c r="K75" s="23">
        <v>0</v>
      </c>
      <c r="L75" s="23"/>
      <c r="M75" s="23">
        <v>0</v>
      </c>
      <c r="N75" s="23"/>
      <c r="O75" s="23"/>
      <c r="P75" s="29">
        <v>0</v>
      </c>
      <c r="Q75" s="23"/>
      <c r="R75" s="29">
        <v>90.369</v>
      </c>
      <c r="S75" s="23"/>
    </row>
    <row r="76" spans="1:19" s="19" customFormat="1" ht="25.5" x14ac:dyDescent="0.25">
      <c r="A76" s="24"/>
      <c r="B76" s="28"/>
      <c r="C76" s="44" t="s">
        <v>68</v>
      </c>
      <c r="D76" s="25" t="s">
        <v>104</v>
      </c>
      <c r="E76" s="26">
        <v>90.369</v>
      </c>
      <c r="F76" s="26"/>
      <c r="G76" s="26">
        <v>0</v>
      </c>
      <c r="H76" s="26"/>
      <c r="I76" s="26">
        <v>0</v>
      </c>
      <c r="J76" s="26"/>
      <c r="K76" s="26">
        <v>0</v>
      </c>
      <c r="L76" s="26"/>
      <c r="M76" s="26">
        <v>0</v>
      </c>
      <c r="N76" s="26"/>
      <c r="O76" s="26"/>
      <c r="P76" s="27">
        <v>0</v>
      </c>
      <c r="Q76" s="26"/>
      <c r="R76" s="27">
        <v>90.369</v>
      </c>
      <c r="S76" s="23"/>
    </row>
    <row r="77" spans="1:19" s="34" customFormat="1" x14ac:dyDescent="0.25">
      <c r="A77" s="20"/>
      <c r="B77" s="21"/>
      <c r="C77" s="45" t="s">
        <v>3</v>
      </c>
      <c r="D77" s="22"/>
      <c r="E77" s="23">
        <v>0</v>
      </c>
      <c r="F77" s="23"/>
      <c r="G77" s="23">
        <v>58</v>
      </c>
      <c r="H77" s="23"/>
      <c r="I77" s="23">
        <v>24.4</v>
      </c>
      <c r="J77" s="23"/>
      <c r="K77" s="23">
        <v>0</v>
      </c>
      <c r="L77" s="23"/>
      <c r="M77" s="23">
        <v>0</v>
      </c>
      <c r="N77" s="23"/>
      <c r="O77" s="23"/>
      <c r="P77" s="29">
        <f>P80+P81</f>
        <v>147.35999999999999</v>
      </c>
      <c r="Q77" s="23"/>
      <c r="R77" s="29">
        <f>E77+G77+I77+P77</f>
        <v>229.76</v>
      </c>
      <c r="S77" s="26"/>
    </row>
    <row r="78" spans="1:19" s="19" customFormat="1" ht="25.5" x14ac:dyDescent="0.25">
      <c r="A78" s="24"/>
      <c r="B78" s="28"/>
      <c r="C78" s="44" t="s">
        <v>69</v>
      </c>
      <c r="D78" s="25" t="s">
        <v>112</v>
      </c>
      <c r="E78" s="26">
        <v>0</v>
      </c>
      <c r="F78" s="26"/>
      <c r="G78" s="26">
        <v>0</v>
      </c>
      <c r="H78" s="26"/>
      <c r="I78" s="26">
        <v>24.4</v>
      </c>
      <c r="J78" s="26"/>
      <c r="K78" s="26">
        <v>0</v>
      </c>
      <c r="L78" s="26"/>
      <c r="M78" s="26">
        <v>0</v>
      </c>
      <c r="N78" s="26"/>
      <c r="O78" s="26"/>
      <c r="P78" s="27">
        <v>0</v>
      </c>
      <c r="Q78" s="26"/>
      <c r="R78" s="27">
        <v>24.4</v>
      </c>
      <c r="S78" s="23"/>
    </row>
    <row r="79" spans="1:19" s="34" customFormat="1" ht="25.5" x14ac:dyDescent="0.25">
      <c r="A79" s="24"/>
      <c r="B79" s="28"/>
      <c r="C79" s="44" t="s">
        <v>70</v>
      </c>
      <c r="D79" s="25" t="s">
        <v>113</v>
      </c>
      <c r="E79" s="26">
        <v>0</v>
      </c>
      <c r="F79" s="26"/>
      <c r="G79" s="26">
        <v>58</v>
      </c>
      <c r="H79" s="26"/>
      <c r="I79" s="26">
        <v>0</v>
      </c>
      <c r="J79" s="26"/>
      <c r="K79" s="26">
        <v>0</v>
      </c>
      <c r="L79" s="26"/>
      <c r="M79" s="26">
        <v>0</v>
      </c>
      <c r="N79" s="26"/>
      <c r="O79" s="26"/>
      <c r="P79" s="27">
        <v>0</v>
      </c>
      <c r="Q79" s="26"/>
      <c r="R79" s="27">
        <v>58</v>
      </c>
      <c r="S79" s="26"/>
    </row>
    <row r="80" spans="1:19" s="34" customFormat="1" x14ac:dyDescent="0.25">
      <c r="A80" s="24"/>
      <c r="B80" s="28"/>
      <c r="C80" s="44" t="s">
        <v>110</v>
      </c>
      <c r="D80" s="25" t="s">
        <v>111</v>
      </c>
      <c r="E80" s="26">
        <v>0</v>
      </c>
      <c r="F80" s="26"/>
      <c r="G80" s="26">
        <v>0</v>
      </c>
      <c r="H80" s="26"/>
      <c r="I80" s="26">
        <v>0</v>
      </c>
      <c r="J80" s="26"/>
      <c r="K80" s="26">
        <v>0</v>
      </c>
      <c r="L80" s="26"/>
      <c r="M80" s="26">
        <v>0</v>
      </c>
      <c r="N80" s="26"/>
      <c r="O80" s="26"/>
      <c r="P80" s="27">
        <v>0.19</v>
      </c>
      <c r="Q80" s="26"/>
      <c r="R80" s="27">
        <v>0.19</v>
      </c>
      <c r="S80" s="26"/>
    </row>
    <row r="81" spans="1:19" s="19" customFormat="1" ht="15" x14ac:dyDescent="0.25">
      <c r="A81" s="24"/>
      <c r="B81" s="28"/>
      <c r="C81" s="44">
        <v>44934</v>
      </c>
      <c r="D81" s="25" t="s">
        <v>38</v>
      </c>
      <c r="E81" s="26">
        <v>0</v>
      </c>
      <c r="F81" s="26"/>
      <c r="G81" s="26">
        <v>0</v>
      </c>
      <c r="H81" s="26"/>
      <c r="I81" s="26">
        <v>0</v>
      </c>
      <c r="J81" s="26"/>
      <c r="K81" s="26">
        <v>0</v>
      </c>
      <c r="L81" s="26"/>
      <c r="M81" s="26">
        <v>0</v>
      </c>
      <c r="N81" s="26"/>
      <c r="O81" s="26"/>
      <c r="P81" s="27">
        <v>147.16999999999999</v>
      </c>
      <c r="Q81" s="26"/>
      <c r="R81" s="27">
        <v>147.16999999999999</v>
      </c>
      <c r="S81" s="23"/>
    </row>
    <row r="82" spans="1:19" s="19" customFormat="1" ht="15" x14ac:dyDescent="0.25">
      <c r="A82" s="20"/>
      <c r="B82" s="21"/>
      <c r="C82" s="45" t="s">
        <v>23</v>
      </c>
      <c r="D82" s="22"/>
      <c r="E82" s="23">
        <v>0</v>
      </c>
      <c r="F82" s="23"/>
      <c r="G82" s="23">
        <f>SUM(G83:G84)</f>
        <v>19.214000000000002</v>
      </c>
      <c r="H82" s="23"/>
      <c r="I82" s="23">
        <v>0</v>
      </c>
      <c r="J82" s="23"/>
      <c r="K82" s="23">
        <v>0</v>
      </c>
      <c r="L82" s="23"/>
      <c r="M82" s="23">
        <v>0</v>
      </c>
      <c r="N82" s="23"/>
      <c r="O82" s="23"/>
      <c r="P82" s="29">
        <v>0</v>
      </c>
      <c r="Q82" s="23"/>
      <c r="R82" s="23">
        <f>SUM(R83:R84)</f>
        <v>19.214000000000002</v>
      </c>
      <c r="S82" s="23"/>
    </row>
    <row r="83" spans="1:19" s="19" customFormat="1" ht="15" x14ac:dyDescent="0.25">
      <c r="A83" s="24"/>
      <c r="B83" s="28"/>
      <c r="C83" s="44" t="s">
        <v>71</v>
      </c>
      <c r="D83" s="25" t="s">
        <v>72</v>
      </c>
      <c r="E83" s="26">
        <v>0</v>
      </c>
      <c r="F83" s="26"/>
      <c r="G83" s="26">
        <v>13.726000000000001</v>
      </c>
      <c r="H83" s="26"/>
      <c r="I83" s="26">
        <v>0</v>
      </c>
      <c r="J83" s="26"/>
      <c r="K83" s="26">
        <v>0</v>
      </c>
      <c r="L83" s="26"/>
      <c r="M83" s="26">
        <v>0</v>
      </c>
      <c r="N83" s="26"/>
      <c r="O83" s="26"/>
      <c r="P83" s="27">
        <v>0</v>
      </c>
      <c r="Q83" s="26"/>
      <c r="R83" s="27">
        <v>13.726000000000001</v>
      </c>
      <c r="S83" s="23"/>
    </row>
    <row r="84" spans="1:19" s="34" customFormat="1" x14ac:dyDescent="0.25">
      <c r="A84" s="24"/>
      <c r="B84" s="28"/>
      <c r="C84" s="44" t="s">
        <v>73</v>
      </c>
      <c r="D84" s="25" t="s">
        <v>74</v>
      </c>
      <c r="E84" s="26">
        <v>0</v>
      </c>
      <c r="F84" s="26"/>
      <c r="G84" s="26">
        <v>5.4880000000000004</v>
      </c>
      <c r="H84" s="26"/>
      <c r="I84" s="26">
        <v>0</v>
      </c>
      <c r="J84" s="26"/>
      <c r="K84" s="26">
        <v>0</v>
      </c>
      <c r="L84" s="26"/>
      <c r="M84" s="26">
        <v>0</v>
      </c>
      <c r="N84" s="26"/>
      <c r="O84" s="26"/>
      <c r="P84" s="27">
        <v>0</v>
      </c>
      <c r="Q84" s="26"/>
      <c r="R84" s="27">
        <v>5.4880000000000004</v>
      </c>
      <c r="S84" s="26"/>
    </row>
    <row r="85" spans="1:19" s="19" customFormat="1" ht="15" x14ac:dyDescent="0.25">
      <c r="A85" s="20"/>
      <c r="B85" s="21"/>
      <c r="C85" s="45" t="s">
        <v>28</v>
      </c>
      <c r="D85" s="22"/>
      <c r="E85" s="23">
        <v>51.128999999999998</v>
      </c>
      <c r="F85" s="23"/>
      <c r="G85" s="23">
        <v>19.890999999999998</v>
      </c>
      <c r="H85" s="23"/>
      <c r="I85" s="23">
        <v>0</v>
      </c>
      <c r="J85" s="23"/>
      <c r="K85" s="23">
        <v>0</v>
      </c>
      <c r="L85" s="23"/>
      <c r="M85" s="23">
        <v>0</v>
      </c>
      <c r="N85" s="23"/>
      <c r="O85" s="23"/>
      <c r="P85" s="29">
        <v>0</v>
      </c>
      <c r="Q85" s="23"/>
      <c r="R85" s="29">
        <f>G85+E85</f>
        <v>71.02</v>
      </c>
      <c r="S85" s="23"/>
    </row>
    <row r="86" spans="1:19" s="34" customFormat="1" x14ac:dyDescent="0.25">
      <c r="A86" s="24"/>
      <c r="B86" s="28"/>
      <c r="C86" s="44" t="s">
        <v>75</v>
      </c>
      <c r="D86" s="25" t="s">
        <v>76</v>
      </c>
      <c r="E86" s="26">
        <v>51.128999999999998</v>
      </c>
      <c r="F86" s="26"/>
      <c r="G86" s="26">
        <v>0</v>
      </c>
      <c r="H86" s="26"/>
      <c r="I86" s="26">
        <v>0</v>
      </c>
      <c r="J86" s="26"/>
      <c r="K86" s="26">
        <v>0</v>
      </c>
      <c r="L86" s="26"/>
      <c r="M86" s="26">
        <v>0</v>
      </c>
      <c r="N86" s="26"/>
      <c r="O86" s="26"/>
      <c r="P86" s="27">
        <v>0</v>
      </c>
      <c r="Q86" s="26"/>
      <c r="R86" s="27">
        <f>G86+E86</f>
        <v>51.128999999999998</v>
      </c>
      <c r="S86" s="26"/>
    </row>
    <row r="87" spans="1:19" s="34" customFormat="1" x14ac:dyDescent="0.25">
      <c r="A87" s="24"/>
      <c r="B87" s="28"/>
      <c r="C87" s="44" t="s">
        <v>77</v>
      </c>
      <c r="D87" s="25" t="s">
        <v>78</v>
      </c>
      <c r="E87" s="26">
        <v>0</v>
      </c>
      <c r="F87" s="26"/>
      <c r="G87" s="26">
        <v>19.89</v>
      </c>
      <c r="H87" s="26"/>
      <c r="I87" s="26">
        <v>0</v>
      </c>
      <c r="J87" s="26"/>
      <c r="K87" s="26">
        <v>0</v>
      </c>
      <c r="L87" s="26"/>
      <c r="M87" s="26">
        <v>0</v>
      </c>
      <c r="N87" s="26"/>
      <c r="O87" s="26"/>
      <c r="P87" s="27">
        <v>0</v>
      </c>
      <c r="Q87" s="26"/>
      <c r="R87" s="27">
        <v>19.899999999999999</v>
      </c>
      <c r="S87" s="26"/>
    </row>
    <row r="88" spans="1:19" s="19" customFormat="1" ht="15" x14ac:dyDescent="0.25">
      <c r="A88" s="20"/>
      <c r="B88" s="21" t="s">
        <v>29</v>
      </c>
      <c r="C88" s="45"/>
      <c r="D88" s="22"/>
      <c r="E88" s="23">
        <v>0</v>
      </c>
      <c r="F88" s="23"/>
      <c r="G88" s="23">
        <v>0</v>
      </c>
      <c r="H88" s="23"/>
      <c r="I88" s="23">
        <v>0</v>
      </c>
      <c r="J88" s="23"/>
      <c r="K88" s="23">
        <v>0</v>
      </c>
      <c r="L88" s="23"/>
      <c r="M88" s="23">
        <v>0</v>
      </c>
      <c r="N88" s="23"/>
      <c r="O88" s="23"/>
      <c r="P88" s="29">
        <f>P89</f>
        <v>11.36</v>
      </c>
      <c r="Q88" s="23"/>
      <c r="R88" s="29">
        <f>R89</f>
        <v>11.36</v>
      </c>
      <c r="S88" s="23"/>
    </row>
    <row r="89" spans="1:19" s="34" customFormat="1" x14ac:dyDescent="0.25">
      <c r="A89" s="20"/>
      <c r="B89" s="21"/>
      <c r="C89" s="45" t="s">
        <v>3</v>
      </c>
      <c r="D89" s="22"/>
      <c r="E89" s="23">
        <v>0</v>
      </c>
      <c r="F89" s="23"/>
      <c r="G89" s="23">
        <v>0</v>
      </c>
      <c r="H89" s="23"/>
      <c r="I89" s="23">
        <v>0</v>
      </c>
      <c r="J89" s="23"/>
      <c r="K89" s="23">
        <v>0</v>
      </c>
      <c r="L89" s="23"/>
      <c r="M89" s="23">
        <v>0</v>
      </c>
      <c r="N89" s="23"/>
      <c r="O89" s="23"/>
      <c r="P89" s="29">
        <f>P90</f>
        <v>11.36</v>
      </c>
      <c r="Q89" s="23"/>
      <c r="R89" s="29">
        <f>R90</f>
        <v>11.36</v>
      </c>
      <c r="S89" s="26"/>
    </row>
    <row r="90" spans="1:19" s="34" customFormat="1" x14ac:dyDescent="0.25">
      <c r="A90" s="24"/>
      <c r="B90" s="28"/>
      <c r="C90" s="44" t="s">
        <v>110</v>
      </c>
      <c r="D90" s="25" t="s">
        <v>111</v>
      </c>
      <c r="E90" s="26">
        <v>0</v>
      </c>
      <c r="F90" s="26"/>
      <c r="G90" s="26">
        <v>0</v>
      </c>
      <c r="H90" s="26"/>
      <c r="I90" s="26">
        <v>0</v>
      </c>
      <c r="J90" s="26"/>
      <c r="K90" s="26">
        <v>0</v>
      </c>
      <c r="L90" s="26"/>
      <c r="M90" s="26">
        <v>0</v>
      </c>
      <c r="N90" s="26"/>
      <c r="O90" s="26"/>
      <c r="P90" s="27">
        <v>11.36</v>
      </c>
      <c r="Q90" s="26"/>
      <c r="R90" s="27">
        <v>11.36</v>
      </c>
      <c r="S90" s="26"/>
    </row>
    <row r="91" spans="1:19" s="19" customFormat="1" ht="15" x14ac:dyDescent="0.25">
      <c r="A91" s="20"/>
      <c r="B91" s="21" t="s">
        <v>39</v>
      </c>
      <c r="C91" s="45"/>
      <c r="D91" s="22"/>
      <c r="E91" s="23">
        <v>0</v>
      </c>
      <c r="F91" s="23"/>
      <c r="G91" s="23">
        <v>0</v>
      </c>
      <c r="H91" s="23"/>
      <c r="I91" s="23">
        <v>25</v>
      </c>
      <c r="J91" s="23"/>
      <c r="K91" s="23">
        <v>0</v>
      </c>
      <c r="L91" s="23"/>
      <c r="M91" s="23">
        <v>0</v>
      </c>
      <c r="N91" s="23"/>
      <c r="O91" s="23"/>
      <c r="P91" s="29">
        <f>P94</f>
        <v>198</v>
      </c>
      <c r="Q91" s="23"/>
      <c r="R91" s="29">
        <f>I91+P91</f>
        <v>223</v>
      </c>
      <c r="S91" s="23"/>
    </row>
    <row r="92" spans="1:19" s="34" customFormat="1" x14ac:dyDescent="0.25">
      <c r="A92" s="20"/>
      <c r="B92" s="21"/>
      <c r="C92" s="45" t="s">
        <v>22</v>
      </c>
      <c r="D92" s="22"/>
      <c r="E92" s="23">
        <v>0</v>
      </c>
      <c r="F92" s="23"/>
      <c r="G92" s="23">
        <v>0</v>
      </c>
      <c r="H92" s="23"/>
      <c r="I92" s="23">
        <v>25</v>
      </c>
      <c r="J92" s="23"/>
      <c r="K92" s="23">
        <v>0</v>
      </c>
      <c r="L92" s="23"/>
      <c r="M92" s="23">
        <v>0</v>
      </c>
      <c r="N92" s="23"/>
      <c r="O92" s="23"/>
      <c r="P92" s="29">
        <v>0</v>
      </c>
      <c r="Q92" s="23"/>
      <c r="R92" s="29">
        <v>25</v>
      </c>
      <c r="S92" s="26"/>
    </row>
    <row r="93" spans="1:19" s="34" customFormat="1" ht="25.5" x14ac:dyDescent="0.25">
      <c r="A93" s="24"/>
      <c r="B93" s="28"/>
      <c r="C93" s="44" t="s">
        <v>79</v>
      </c>
      <c r="D93" s="25" t="s">
        <v>105</v>
      </c>
      <c r="E93" s="26"/>
      <c r="F93" s="26"/>
      <c r="G93" s="26">
        <v>0</v>
      </c>
      <c r="H93" s="26"/>
      <c r="I93" s="26">
        <v>25</v>
      </c>
      <c r="J93" s="26"/>
      <c r="K93" s="26">
        <v>0</v>
      </c>
      <c r="L93" s="26"/>
      <c r="M93" s="26">
        <v>0</v>
      </c>
      <c r="N93" s="26"/>
      <c r="O93" s="26"/>
      <c r="P93" s="27">
        <v>0</v>
      </c>
      <c r="Q93" s="26"/>
      <c r="R93" s="27">
        <v>25</v>
      </c>
      <c r="S93" s="26"/>
    </row>
    <row r="94" spans="1:19" s="19" customFormat="1" ht="15" x14ac:dyDescent="0.25">
      <c r="A94" s="20"/>
      <c r="B94" s="21"/>
      <c r="C94" s="45" t="s">
        <v>3</v>
      </c>
      <c r="D94" s="22"/>
      <c r="E94" s="23">
        <v>0</v>
      </c>
      <c r="F94" s="23"/>
      <c r="G94" s="23">
        <v>0</v>
      </c>
      <c r="H94" s="23"/>
      <c r="I94" s="23">
        <v>0</v>
      </c>
      <c r="J94" s="23"/>
      <c r="K94" s="23">
        <v>0</v>
      </c>
      <c r="L94" s="23"/>
      <c r="M94" s="23">
        <v>0</v>
      </c>
      <c r="N94" s="23"/>
      <c r="O94" s="23"/>
      <c r="P94" s="29">
        <f>P95</f>
        <v>198</v>
      </c>
      <c r="Q94" s="23"/>
      <c r="R94" s="29">
        <f>R95</f>
        <v>198</v>
      </c>
      <c r="S94" s="23"/>
    </row>
    <row r="95" spans="1:19" s="19" customFormat="1" ht="15" x14ac:dyDescent="0.25">
      <c r="A95" s="24"/>
      <c r="B95" s="28"/>
      <c r="C95" s="44" t="s">
        <v>110</v>
      </c>
      <c r="D95" s="25" t="s">
        <v>111</v>
      </c>
      <c r="E95" s="26">
        <v>0</v>
      </c>
      <c r="F95" s="26"/>
      <c r="G95" s="26">
        <v>0</v>
      </c>
      <c r="H95" s="26"/>
      <c r="I95" s="26">
        <v>0</v>
      </c>
      <c r="J95" s="26"/>
      <c r="K95" s="26">
        <v>0</v>
      </c>
      <c r="L95" s="26"/>
      <c r="M95" s="26">
        <v>0</v>
      </c>
      <c r="N95" s="26"/>
      <c r="O95" s="26"/>
      <c r="P95" s="27">
        <v>198</v>
      </c>
      <c r="Q95" s="26"/>
      <c r="R95" s="27">
        <v>198</v>
      </c>
      <c r="S95" s="23"/>
    </row>
    <row r="96" spans="1:19" s="34" customFormat="1" x14ac:dyDescent="0.25">
      <c r="A96" s="24"/>
      <c r="B96" s="28"/>
      <c r="C96" s="44"/>
      <c r="D96" s="25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7"/>
      <c r="Q96" s="26"/>
      <c r="R96" s="27"/>
      <c r="S96" s="26"/>
    </row>
    <row r="97" spans="1:19" s="19" customFormat="1" ht="15" x14ac:dyDescent="0.25">
      <c r="A97" s="20" t="s">
        <v>18</v>
      </c>
      <c r="B97" s="21"/>
      <c r="C97" s="45"/>
      <c r="D97" s="22"/>
      <c r="E97" s="29">
        <f>E98+E103+E108+E111+E116</f>
        <v>200.37799999999999</v>
      </c>
      <c r="F97" s="23"/>
      <c r="G97" s="23">
        <v>0</v>
      </c>
      <c r="H97" s="23"/>
      <c r="I97" s="29">
        <f>I98+I103+I108+I111+I116</f>
        <v>9.7319999999999993</v>
      </c>
      <c r="J97" s="23"/>
      <c r="K97" s="23">
        <v>0</v>
      </c>
      <c r="L97" s="23"/>
      <c r="M97" s="23">
        <v>0</v>
      </c>
      <c r="N97" s="23"/>
      <c r="O97" s="23"/>
      <c r="P97" s="29">
        <f>P98+P103+P108+P111+P116</f>
        <v>816.32999999999993</v>
      </c>
      <c r="Q97" s="23"/>
      <c r="R97" s="29">
        <f>E97+I97+P97</f>
        <v>1026.4399999999998</v>
      </c>
      <c r="S97" s="23"/>
    </row>
    <row r="98" spans="1:19" s="34" customFormat="1" x14ac:dyDescent="0.25">
      <c r="A98" s="20"/>
      <c r="B98" s="21" t="s">
        <v>80</v>
      </c>
      <c r="C98" s="45"/>
      <c r="D98" s="22"/>
      <c r="E98" s="23">
        <v>4.7</v>
      </c>
      <c r="F98" s="23"/>
      <c r="G98" s="23">
        <v>0</v>
      </c>
      <c r="H98" s="23"/>
      <c r="I98" s="23">
        <v>0</v>
      </c>
      <c r="J98" s="23"/>
      <c r="K98" s="23">
        <v>0</v>
      </c>
      <c r="L98" s="23"/>
      <c r="M98" s="23">
        <v>0</v>
      </c>
      <c r="N98" s="23"/>
      <c r="O98" s="23"/>
      <c r="P98" s="23">
        <f>P101</f>
        <v>17.5</v>
      </c>
      <c r="Q98" s="23"/>
      <c r="R98" s="29">
        <f>E98+I98+P98</f>
        <v>22.2</v>
      </c>
      <c r="S98" s="26"/>
    </row>
    <row r="99" spans="1:19" s="34" customFormat="1" x14ac:dyDescent="0.25">
      <c r="A99" s="20"/>
      <c r="B99" s="21"/>
      <c r="C99" s="45" t="s">
        <v>2</v>
      </c>
      <c r="D99" s="22"/>
      <c r="E99" s="23">
        <v>4.7</v>
      </c>
      <c r="F99" s="23"/>
      <c r="G99" s="23"/>
      <c r="H99" s="23"/>
      <c r="I99" s="23">
        <v>0</v>
      </c>
      <c r="J99" s="23"/>
      <c r="K99" s="23">
        <v>0</v>
      </c>
      <c r="L99" s="23"/>
      <c r="M99" s="23">
        <v>0</v>
      </c>
      <c r="N99" s="23"/>
      <c r="O99" s="23"/>
      <c r="P99" s="29">
        <v>0</v>
      </c>
      <c r="Q99" s="23"/>
      <c r="R99" s="29">
        <f>E99+I99+P99</f>
        <v>4.7</v>
      </c>
      <c r="S99" s="26"/>
    </row>
    <row r="100" spans="1:19" s="34" customFormat="1" x14ac:dyDescent="0.25">
      <c r="A100" s="24"/>
      <c r="B100" s="28"/>
      <c r="C100" s="44" t="s">
        <v>81</v>
      </c>
      <c r="D100" s="25" t="s">
        <v>82</v>
      </c>
      <c r="E100" s="26">
        <v>4.7</v>
      </c>
      <c r="F100" s="26"/>
      <c r="G100" s="26"/>
      <c r="H100" s="26"/>
      <c r="I100" s="26">
        <v>0</v>
      </c>
      <c r="J100" s="26"/>
      <c r="K100" s="26">
        <v>0</v>
      </c>
      <c r="L100" s="26"/>
      <c r="M100" s="26">
        <v>0</v>
      </c>
      <c r="N100" s="26"/>
      <c r="O100" s="26"/>
      <c r="P100" s="26">
        <v>0</v>
      </c>
      <c r="Q100" s="26"/>
      <c r="R100" s="26">
        <v>4.7</v>
      </c>
      <c r="S100" s="26"/>
    </row>
    <row r="101" spans="1:19" s="34" customFormat="1" x14ac:dyDescent="0.25">
      <c r="A101" s="24"/>
      <c r="B101" s="28"/>
      <c r="C101" s="45" t="s">
        <v>3</v>
      </c>
      <c r="D101" s="25"/>
      <c r="E101" s="26">
        <v>0</v>
      </c>
      <c r="F101" s="26"/>
      <c r="G101" s="26">
        <v>0</v>
      </c>
      <c r="H101" s="26"/>
      <c r="I101" s="26">
        <v>0</v>
      </c>
      <c r="J101" s="26"/>
      <c r="K101" s="26">
        <v>0</v>
      </c>
      <c r="L101" s="26"/>
      <c r="M101" s="26">
        <v>0</v>
      </c>
      <c r="N101" s="26"/>
      <c r="O101" s="26"/>
      <c r="P101" s="23">
        <v>17.5</v>
      </c>
      <c r="Q101" s="26"/>
      <c r="R101" s="23">
        <v>17.5</v>
      </c>
      <c r="S101" s="26"/>
    </row>
    <row r="102" spans="1:19" s="19" customFormat="1" ht="15" x14ac:dyDescent="0.25">
      <c r="A102" s="24"/>
      <c r="B102" s="28"/>
      <c r="C102" s="44">
        <v>44934</v>
      </c>
      <c r="D102" s="25" t="s">
        <v>38</v>
      </c>
      <c r="E102" s="26">
        <v>0</v>
      </c>
      <c r="F102" s="26"/>
      <c r="G102" s="26">
        <v>0</v>
      </c>
      <c r="H102" s="26"/>
      <c r="I102" s="26">
        <v>0</v>
      </c>
      <c r="J102" s="26"/>
      <c r="K102" s="26">
        <v>0</v>
      </c>
      <c r="L102" s="26"/>
      <c r="M102" s="26">
        <v>0</v>
      </c>
      <c r="N102" s="26"/>
      <c r="O102" s="26"/>
      <c r="P102" s="27">
        <v>17.5</v>
      </c>
      <c r="Q102" s="26"/>
      <c r="R102" s="27">
        <v>17.5</v>
      </c>
      <c r="S102" s="23"/>
    </row>
    <row r="103" spans="1:19" s="34" customFormat="1" x14ac:dyDescent="0.25">
      <c r="A103" s="20"/>
      <c r="B103" s="21" t="s">
        <v>16</v>
      </c>
      <c r="C103" s="45"/>
      <c r="D103" s="22"/>
      <c r="E103" s="23">
        <v>0</v>
      </c>
      <c r="F103" s="23"/>
      <c r="G103" s="23">
        <v>0</v>
      </c>
      <c r="H103" s="23"/>
      <c r="I103" s="29">
        <f>I104+I106</f>
        <v>9.7319999999999993</v>
      </c>
      <c r="J103" s="23"/>
      <c r="K103" s="23">
        <v>0</v>
      </c>
      <c r="L103" s="23"/>
      <c r="M103" s="23">
        <v>0</v>
      </c>
      <c r="N103" s="23"/>
      <c r="O103" s="23"/>
      <c r="P103" s="29">
        <f>P104+P106</f>
        <v>0.44</v>
      </c>
      <c r="Q103" s="23"/>
      <c r="R103" s="29">
        <f>P103+I103</f>
        <v>10.171999999999999</v>
      </c>
      <c r="S103" s="26"/>
    </row>
    <row r="104" spans="1:19" s="34" customFormat="1" x14ac:dyDescent="0.25">
      <c r="A104" s="20"/>
      <c r="B104" s="21"/>
      <c r="C104" s="45" t="s">
        <v>22</v>
      </c>
      <c r="D104" s="22"/>
      <c r="E104" s="23">
        <v>0</v>
      </c>
      <c r="F104" s="23"/>
      <c r="G104" s="23">
        <v>0</v>
      </c>
      <c r="H104" s="23"/>
      <c r="I104" s="23">
        <v>9.7319999999999993</v>
      </c>
      <c r="J104" s="23"/>
      <c r="K104" s="23">
        <v>0</v>
      </c>
      <c r="L104" s="23"/>
      <c r="M104" s="23">
        <v>0</v>
      </c>
      <c r="N104" s="23"/>
      <c r="O104" s="23"/>
      <c r="P104" s="29">
        <v>0</v>
      </c>
      <c r="Q104" s="23"/>
      <c r="R104" s="29">
        <v>9.6999999999999993</v>
      </c>
      <c r="S104" s="26"/>
    </row>
    <row r="105" spans="1:19" s="34" customFormat="1" x14ac:dyDescent="0.25">
      <c r="A105" s="24"/>
      <c r="B105" s="28"/>
      <c r="C105" s="44" t="s">
        <v>83</v>
      </c>
      <c r="D105" s="25" t="s">
        <v>84</v>
      </c>
      <c r="E105" s="26">
        <v>0</v>
      </c>
      <c r="F105" s="26"/>
      <c r="G105" s="26">
        <v>0</v>
      </c>
      <c r="H105" s="26"/>
      <c r="I105" s="26">
        <v>9.7319999999999993</v>
      </c>
      <c r="J105" s="26"/>
      <c r="K105" s="26">
        <v>0</v>
      </c>
      <c r="L105" s="26"/>
      <c r="M105" s="26">
        <v>0</v>
      </c>
      <c r="N105" s="26"/>
      <c r="O105" s="26"/>
      <c r="P105" s="27">
        <v>0</v>
      </c>
      <c r="Q105" s="26"/>
      <c r="R105" s="27">
        <v>9.6999999999999993</v>
      </c>
      <c r="S105" s="26"/>
    </row>
    <row r="106" spans="1:19" s="34" customFormat="1" x14ac:dyDescent="0.25">
      <c r="A106" s="20"/>
      <c r="B106" s="21"/>
      <c r="C106" s="45" t="s">
        <v>3</v>
      </c>
      <c r="D106" s="22"/>
      <c r="E106" s="23">
        <v>0</v>
      </c>
      <c r="F106" s="23"/>
      <c r="G106" s="23">
        <v>0</v>
      </c>
      <c r="H106" s="23"/>
      <c r="I106" s="23">
        <v>0</v>
      </c>
      <c r="J106" s="23"/>
      <c r="K106" s="23">
        <v>0</v>
      </c>
      <c r="L106" s="23"/>
      <c r="M106" s="23">
        <v>0</v>
      </c>
      <c r="N106" s="23"/>
      <c r="O106" s="23"/>
      <c r="P106" s="29">
        <v>0.44</v>
      </c>
      <c r="Q106" s="23"/>
      <c r="R106" s="29">
        <v>0.44</v>
      </c>
      <c r="S106" s="26"/>
    </row>
    <row r="107" spans="1:19" s="34" customFormat="1" x14ac:dyDescent="0.25">
      <c r="A107" s="24"/>
      <c r="B107" s="28"/>
      <c r="C107" s="44" t="s">
        <v>110</v>
      </c>
      <c r="D107" s="25" t="s">
        <v>111</v>
      </c>
      <c r="E107" s="26">
        <v>0</v>
      </c>
      <c r="F107" s="26"/>
      <c r="G107" s="26">
        <v>0</v>
      </c>
      <c r="H107" s="26"/>
      <c r="I107" s="26">
        <v>0</v>
      </c>
      <c r="J107" s="26"/>
      <c r="K107" s="26">
        <v>0</v>
      </c>
      <c r="L107" s="26"/>
      <c r="M107" s="26">
        <v>0</v>
      </c>
      <c r="N107" s="26"/>
      <c r="O107" s="26"/>
      <c r="P107" s="27">
        <v>0.44</v>
      </c>
      <c r="Q107" s="26"/>
      <c r="R107" s="27">
        <v>0.44</v>
      </c>
      <c r="S107" s="26"/>
    </row>
    <row r="108" spans="1:19" s="19" customFormat="1" ht="15" x14ac:dyDescent="0.25">
      <c r="A108" s="20"/>
      <c r="B108" s="21" t="s">
        <v>40</v>
      </c>
      <c r="C108" s="45"/>
      <c r="D108" s="22"/>
      <c r="E108" s="23">
        <v>0</v>
      </c>
      <c r="F108" s="23"/>
      <c r="G108" s="23">
        <v>0</v>
      </c>
      <c r="H108" s="23"/>
      <c r="I108" s="23">
        <v>0</v>
      </c>
      <c r="J108" s="23"/>
      <c r="K108" s="23">
        <v>0</v>
      </c>
      <c r="L108" s="23"/>
      <c r="M108" s="23">
        <v>0</v>
      </c>
      <c r="N108" s="23"/>
      <c r="O108" s="23"/>
      <c r="P108" s="29">
        <f>P109</f>
        <v>24.83</v>
      </c>
      <c r="Q108" s="23"/>
      <c r="R108" s="29">
        <f>R109</f>
        <v>24.83</v>
      </c>
      <c r="S108" s="23"/>
    </row>
    <row r="109" spans="1:19" s="34" customFormat="1" x14ac:dyDescent="0.25">
      <c r="A109" s="20"/>
      <c r="B109" s="21"/>
      <c r="C109" s="45" t="s">
        <v>3</v>
      </c>
      <c r="D109" s="22"/>
      <c r="E109" s="23">
        <v>0</v>
      </c>
      <c r="F109" s="23"/>
      <c r="G109" s="23">
        <v>0</v>
      </c>
      <c r="H109" s="23"/>
      <c r="I109" s="23">
        <v>0</v>
      </c>
      <c r="J109" s="23"/>
      <c r="K109" s="23">
        <v>0</v>
      </c>
      <c r="L109" s="23"/>
      <c r="M109" s="23">
        <v>0</v>
      </c>
      <c r="N109" s="23"/>
      <c r="O109" s="23"/>
      <c r="P109" s="29">
        <v>24.83</v>
      </c>
      <c r="Q109" s="23"/>
      <c r="R109" s="29">
        <v>24.83</v>
      </c>
      <c r="S109" s="26"/>
    </row>
    <row r="110" spans="1:19" s="19" customFormat="1" ht="15" x14ac:dyDescent="0.25">
      <c r="A110" s="24"/>
      <c r="B110" s="28"/>
      <c r="C110" s="44" t="s">
        <v>110</v>
      </c>
      <c r="D110" s="25" t="s">
        <v>111</v>
      </c>
      <c r="E110" s="26">
        <v>0</v>
      </c>
      <c r="F110" s="26"/>
      <c r="G110" s="26">
        <v>0</v>
      </c>
      <c r="H110" s="26"/>
      <c r="I110" s="26">
        <v>0</v>
      </c>
      <c r="J110" s="26"/>
      <c r="K110" s="26">
        <v>0</v>
      </c>
      <c r="L110" s="26"/>
      <c r="M110" s="26">
        <v>0</v>
      </c>
      <c r="N110" s="26"/>
      <c r="O110" s="26"/>
      <c r="P110" s="27">
        <v>24.83</v>
      </c>
      <c r="Q110" s="26"/>
      <c r="R110" s="27">
        <v>24.83</v>
      </c>
      <c r="S110" s="23"/>
    </row>
    <row r="111" spans="1:19" s="19" customFormat="1" ht="15" x14ac:dyDescent="0.25">
      <c r="A111" s="20"/>
      <c r="B111" s="21" t="s">
        <v>5</v>
      </c>
      <c r="C111" s="45"/>
      <c r="D111" s="22"/>
      <c r="E111" s="23">
        <f>E112+E114</f>
        <v>11.178000000000001</v>
      </c>
      <c r="F111" s="23"/>
      <c r="G111" s="23">
        <v>0</v>
      </c>
      <c r="H111" s="23"/>
      <c r="I111" s="23">
        <v>0</v>
      </c>
      <c r="J111" s="23"/>
      <c r="K111" s="23">
        <v>0</v>
      </c>
      <c r="L111" s="23"/>
      <c r="M111" s="23">
        <v>0</v>
      </c>
      <c r="N111" s="23"/>
      <c r="O111" s="23"/>
      <c r="P111" s="29">
        <f>P112+P114</f>
        <v>110.66</v>
      </c>
      <c r="Q111" s="23"/>
      <c r="R111" s="29">
        <f>P111+E111</f>
        <v>121.83799999999999</v>
      </c>
      <c r="S111" s="23"/>
    </row>
    <row r="112" spans="1:19" s="34" customFormat="1" x14ac:dyDescent="0.25">
      <c r="A112" s="20"/>
      <c r="B112" s="21"/>
      <c r="C112" s="45" t="s">
        <v>2</v>
      </c>
      <c r="D112" s="22"/>
      <c r="E112" s="23">
        <v>11.178000000000001</v>
      </c>
      <c r="F112" s="23"/>
      <c r="G112" s="23">
        <v>0</v>
      </c>
      <c r="H112" s="23"/>
      <c r="I112" s="23">
        <v>0</v>
      </c>
      <c r="J112" s="23"/>
      <c r="K112" s="23">
        <v>0</v>
      </c>
      <c r="L112" s="23"/>
      <c r="M112" s="23">
        <v>0</v>
      </c>
      <c r="N112" s="23"/>
      <c r="O112" s="23"/>
      <c r="P112" s="29">
        <v>0</v>
      </c>
      <c r="Q112" s="23"/>
      <c r="R112" s="29">
        <v>11.178000000000001</v>
      </c>
      <c r="S112" s="26"/>
    </row>
    <row r="113" spans="1:19" s="19" customFormat="1" ht="15" x14ac:dyDescent="0.25">
      <c r="A113" s="24"/>
      <c r="B113" s="28"/>
      <c r="C113" s="44" t="s">
        <v>85</v>
      </c>
      <c r="D113" s="25" t="s">
        <v>86</v>
      </c>
      <c r="E113" s="26">
        <v>11.178000000000001</v>
      </c>
      <c r="F113" s="26"/>
      <c r="G113" s="26">
        <v>0</v>
      </c>
      <c r="H113" s="26"/>
      <c r="I113" s="26">
        <v>0</v>
      </c>
      <c r="J113" s="26"/>
      <c r="K113" s="26">
        <v>0</v>
      </c>
      <c r="L113" s="26"/>
      <c r="M113" s="26">
        <v>0</v>
      </c>
      <c r="N113" s="26"/>
      <c r="O113" s="26"/>
      <c r="P113" s="27">
        <v>0</v>
      </c>
      <c r="Q113" s="26"/>
      <c r="R113" s="27">
        <v>11.178000000000001</v>
      </c>
      <c r="S113" s="23"/>
    </row>
    <row r="114" spans="1:19" s="34" customFormat="1" x14ac:dyDescent="0.25">
      <c r="A114" s="20"/>
      <c r="B114" s="21"/>
      <c r="C114" s="45" t="s">
        <v>3</v>
      </c>
      <c r="D114" s="22"/>
      <c r="E114" s="23">
        <v>0</v>
      </c>
      <c r="F114" s="23"/>
      <c r="G114" s="23">
        <v>0</v>
      </c>
      <c r="H114" s="23"/>
      <c r="I114" s="23">
        <v>0</v>
      </c>
      <c r="J114" s="23"/>
      <c r="K114" s="23">
        <v>0</v>
      </c>
      <c r="L114" s="23"/>
      <c r="M114" s="23">
        <v>0</v>
      </c>
      <c r="N114" s="23"/>
      <c r="O114" s="23"/>
      <c r="P114" s="29">
        <f>P115</f>
        <v>110.66</v>
      </c>
      <c r="Q114" s="23"/>
      <c r="R114" s="29">
        <f>R115</f>
        <v>110.66</v>
      </c>
      <c r="S114" s="26"/>
    </row>
    <row r="115" spans="1:19" s="19" customFormat="1" ht="15" x14ac:dyDescent="0.25">
      <c r="A115" s="24"/>
      <c r="B115" s="28"/>
      <c r="C115" s="44" t="s">
        <v>110</v>
      </c>
      <c r="D115" s="25" t="s">
        <v>111</v>
      </c>
      <c r="E115" s="26">
        <v>0</v>
      </c>
      <c r="F115" s="26"/>
      <c r="G115" s="26">
        <v>0</v>
      </c>
      <c r="H115" s="26"/>
      <c r="I115" s="26">
        <v>0</v>
      </c>
      <c r="J115" s="26"/>
      <c r="K115" s="26">
        <v>0</v>
      </c>
      <c r="L115" s="26"/>
      <c r="M115" s="26">
        <v>0</v>
      </c>
      <c r="N115" s="26"/>
      <c r="O115" s="26"/>
      <c r="P115" s="27">
        <v>110.66</v>
      </c>
      <c r="Q115" s="26"/>
      <c r="R115" s="27">
        <v>110.66</v>
      </c>
      <c r="S115" s="23"/>
    </row>
    <row r="116" spans="1:19" s="19" customFormat="1" ht="15" x14ac:dyDescent="0.25">
      <c r="A116" s="20"/>
      <c r="B116" s="21" t="s">
        <v>24</v>
      </c>
      <c r="C116" s="45"/>
      <c r="D116" s="22"/>
      <c r="E116" s="23">
        <f>E117+E120</f>
        <v>184.5</v>
      </c>
      <c r="F116" s="23"/>
      <c r="G116" s="23">
        <v>0</v>
      </c>
      <c r="H116" s="23"/>
      <c r="I116" s="23">
        <v>0</v>
      </c>
      <c r="J116" s="23"/>
      <c r="K116" s="23">
        <v>0</v>
      </c>
      <c r="L116" s="23"/>
      <c r="M116" s="23">
        <v>0</v>
      </c>
      <c r="N116" s="23"/>
      <c r="O116" s="23"/>
      <c r="P116" s="23">
        <f>P117+P120</f>
        <v>662.9</v>
      </c>
      <c r="Q116" s="23"/>
      <c r="R116" s="29">
        <f>P116+E116</f>
        <v>847.4</v>
      </c>
      <c r="S116" s="23"/>
    </row>
    <row r="117" spans="1:19" s="34" customFormat="1" x14ac:dyDescent="0.25">
      <c r="A117" s="20"/>
      <c r="B117" s="21"/>
      <c r="C117" s="45" t="s">
        <v>2</v>
      </c>
      <c r="D117" s="22"/>
      <c r="E117" s="23">
        <f>E118+E119</f>
        <v>59.5</v>
      </c>
      <c r="F117" s="23"/>
      <c r="G117" s="23">
        <v>0</v>
      </c>
      <c r="H117" s="23"/>
      <c r="I117" s="23">
        <v>0</v>
      </c>
      <c r="J117" s="23"/>
      <c r="K117" s="23">
        <v>0</v>
      </c>
      <c r="L117" s="23"/>
      <c r="M117" s="23">
        <v>0</v>
      </c>
      <c r="N117" s="23"/>
      <c r="O117" s="23"/>
      <c r="P117" s="29">
        <v>0</v>
      </c>
      <c r="Q117" s="23"/>
      <c r="R117" s="23">
        <f>R118+R119</f>
        <v>59.5</v>
      </c>
      <c r="S117" s="26"/>
    </row>
    <row r="118" spans="1:19" s="34" customFormat="1" x14ac:dyDescent="0.25">
      <c r="A118" s="24"/>
      <c r="B118" s="28"/>
      <c r="C118" s="44" t="s">
        <v>87</v>
      </c>
      <c r="D118" s="25" t="s">
        <v>88</v>
      </c>
      <c r="E118" s="26">
        <v>35</v>
      </c>
      <c r="F118" s="26"/>
      <c r="G118" s="26">
        <v>0</v>
      </c>
      <c r="H118" s="26"/>
      <c r="I118" s="26">
        <v>0</v>
      </c>
      <c r="J118" s="26"/>
      <c r="K118" s="26">
        <v>0</v>
      </c>
      <c r="L118" s="26"/>
      <c r="M118" s="26">
        <v>0</v>
      </c>
      <c r="N118" s="26"/>
      <c r="O118" s="26"/>
      <c r="P118" s="27">
        <v>0</v>
      </c>
      <c r="Q118" s="26"/>
      <c r="R118" s="26">
        <v>35</v>
      </c>
      <c r="S118" s="26"/>
    </row>
    <row r="119" spans="1:19" s="19" customFormat="1" ht="25.5" x14ac:dyDescent="0.25">
      <c r="A119" s="24"/>
      <c r="B119" s="28"/>
      <c r="C119" s="44" t="s">
        <v>89</v>
      </c>
      <c r="D119" s="25" t="s">
        <v>106</v>
      </c>
      <c r="E119" s="26">
        <v>24.5</v>
      </c>
      <c r="F119" s="26"/>
      <c r="G119" s="26">
        <v>0</v>
      </c>
      <c r="H119" s="26"/>
      <c r="I119" s="26">
        <v>0</v>
      </c>
      <c r="J119" s="26"/>
      <c r="K119" s="26">
        <v>0</v>
      </c>
      <c r="L119" s="26"/>
      <c r="M119" s="26">
        <v>0</v>
      </c>
      <c r="N119" s="26"/>
      <c r="O119" s="26"/>
      <c r="P119" s="27">
        <v>0</v>
      </c>
      <c r="Q119" s="26"/>
      <c r="R119" s="26">
        <v>24.5</v>
      </c>
      <c r="S119" s="23"/>
    </row>
    <row r="120" spans="1:19" s="34" customFormat="1" x14ac:dyDescent="0.25">
      <c r="A120" s="20"/>
      <c r="B120" s="21"/>
      <c r="C120" s="45" t="s">
        <v>3</v>
      </c>
      <c r="D120" s="22"/>
      <c r="E120" s="23">
        <v>125</v>
      </c>
      <c r="F120" s="23"/>
      <c r="G120" s="23">
        <v>0</v>
      </c>
      <c r="H120" s="23"/>
      <c r="I120" s="23">
        <v>0</v>
      </c>
      <c r="J120" s="23"/>
      <c r="K120" s="23">
        <v>0</v>
      </c>
      <c r="L120" s="23"/>
      <c r="M120" s="23">
        <v>0</v>
      </c>
      <c r="N120" s="23"/>
      <c r="O120" s="23"/>
      <c r="P120" s="29">
        <f>P123</f>
        <v>662.9</v>
      </c>
      <c r="Q120" s="23"/>
      <c r="R120" s="29">
        <f>P120+E120</f>
        <v>787.9</v>
      </c>
      <c r="S120" s="26"/>
    </row>
    <row r="121" spans="1:19" s="34" customFormat="1" ht="38.25" x14ac:dyDescent="0.25">
      <c r="A121" s="20"/>
      <c r="B121" s="21"/>
      <c r="C121" s="44" t="s">
        <v>90</v>
      </c>
      <c r="D121" s="25" t="s">
        <v>107</v>
      </c>
      <c r="E121" s="26">
        <v>25</v>
      </c>
      <c r="F121" s="26"/>
      <c r="G121" s="26">
        <v>0</v>
      </c>
      <c r="H121" s="26"/>
      <c r="I121" s="26">
        <v>0</v>
      </c>
      <c r="J121" s="26"/>
      <c r="K121" s="26">
        <v>0</v>
      </c>
      <c r="L121" s="26"/>
      <c r="M121" s="26">
        <v>0</v>
      </c>
      <c r="N121" s="26"/>
      <c r="O121" s="26"/>
      <c r="P121" s="27">
        <v>0</v>
      </c>
      <c r="Q121" s="26"/>
      <c r="R121" s="26">
        <v>25</v>
      </c>
      <c r="S121" s="26"/>
    </row>
    <row r="122" spans="1:19" s="34" customFormat="1" ht="38.25" x14ac:dyDescent="0.25">
      <c r="A122" s="24"/>
      <c r="B122" s="28"/>
      <c r="C122" s="44" t="s">
        <v>91</v>
      </c>
      <c r="D122" s="25" t="s">
        <v>114</v>
      </c>
      <c r="E122" s="26">
        <v>100</v>
      </c>
      <c r="F122" s="26"/>
      <c r="G122" s="26">
        <v>0</v>
      </c>
      <c r="H122" s="26"/>
      <c r="I122" s="26">
        <v>0</v>
      </c>
      <c r="J122" s="26"/>
      <c r="K122" s="26">
        <v>0</v>
      </c>
      <c r="L122" s="26"/>
      <c r="M122" s="26">
        <v>0</v>
      </c>
      <c r="N122" s="26"/>
      <c r="O122" s="26"/>
      <c r="P122" s="27">
        <v>0</v>
      </c>
      <c r="Q122" s="26"/>
      <c r="R122" s="26">
        <v>100</v>
      </c>
      <c r="S122" s="26"/>
    </row>
    <row r="123" spans="1:19" s="19" customFormat="1" ht="15" x14ac:dyDescent="0.25">
      <c r="A123" s="24"/>
      <c r="B123" s="28"/>
      <c r="C123" s="44" t="s">
        <v>110</v>
      </c>
      <c r="D123" s="25" t="s">
        <v>111</v>
      </c>
      <c r="E123" s="26">
        <v>0</v>
      </c>
      <c r="F123" s="26"/>
      <c r="G123" s="26">
        <v>0</v>
      </c>
      <c r="H123" s="26"/>
      <c r="I123" s="26">
        <v>0</v>
      </c>
      <c r="J123" s="26"/>
      <c r="K123" s="26">
        <v>0</v>
      </c>
      <c r="L123" s="26"/>
      <c r="M123" s="26">
        <v>0</v>
      </c>
      <c r="N123" s="26"/>
      <c r="O123" s="26"/>
      <c r="P123" s="27">
        <f>657.17+5.73</f>
        <v>662.9</v>
      </c>
      <c r="Q123" s="26"/>
      <c r="R123" s="27">
        <v>662.9</v>
      </c>
      <c r="S123" s="23"/>
    </row>
    <row r="124" spans="1:19" s="19" customFormat="1" ht="15" x14ac:dyDescent="0.25">
      <c r="A124" s="24"/>
      <c r="B124" s="28"/>
      <c r="C124" s="44"/>
      <c r="D124" s="25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7"/>
      <c r="Q124" s="26"/>
      <c r="R124" s="27"/>
      <c r="S124" s="23"/>
    </row>
    <row r="125" spans="1:19" s="19" customFormat="1" ht="15" x14ac:dyDescent="0.25">
      <c r="A125" s="20" t="s">
        <v>14</v>
      </c>
      <c r="B125" s="21"/>
      <c r="C125" s="45"/>
      <c r="D125" s="22"/>
      <c r="E125" s="23">
        <f>E126+E129+E134</f>
        <v>80</v>
      </c>
      <c r="F125" s="23"/>
      <c r="G125" s="23">
        <v>0</v>
      </c>
      <c r="H125" s="23"/>
      <c r="I125" s="23">
        <f>I126+I129+I134</f>
        <v>170</v>
      </c>
      <c r="J125" s="23"/>
      <c r="K125" s="23">
        <v>0</v>
      </c>
      <c r="L125" s="23"/>
      <c r="M125" s="23">
        <v>0</v>
      </c>
      <c r="N125" s="23"/>
      <c r="O125" s="23"/>
      <c r="P125" s="29">
        <v>0</v>
      </c>
      <c r="Q125" s="23"/>
      <c r="R125" s="23">
        <f>R126+R129+R134</f>
        <v>250</v>
      </c>
      <c r="S125" s="23"/>
    </row>
    <row r="126" spans="1:19" s="34" customFormat="1" x14ac:dyDescent="0.25">
      <c r="A126" s="20"/>
      <c r="B126" s="21"/>
      <c r="C126" s="45" t="s">
        <v>22</v>
      </c>
      <c r="D126" s="22"/>
      <c r="E126" s="23">
        <v>80</v>
      </c>
      <c r="F126" s="23"/>
      <c r="G126" s="23">
        <v>0</v>
      </c>
      <c r="H126" s="23"/>
      <c r="I126" s="23">
        <v>0</v>
      </c>
      <c r="J126" s="23"/>
      <c r="K126" s="23">
        <v>0</v>
      </c>
      <c r="L126" s="23"/>
      <c r="M126" s="23">
        <v>0</v>
      </c>
      <c r="N126" s="23"/>
      <c r="O126" s="23"/>
      <c r="P126" s="29">
        <v>0</v>
      </c>
      <c r="Q126" s="23"/>
      <c r="R126" s="29">
        <v>80</v>
      </c>
      <c r="S126" s="26"/>
    </row>
    <row r="127" spans="1:19" s="19" customFormat="1" ht="25.5" x14ac:dyDescent="0.25">
      <c r="A127" s="37"/>
      <c r="B127" s="38"/>
      <c r="C127" s="37" t="s">
        <v>92</v>
      </c>
      <c r="D127" s="40" t="s">
        <v>108</v>
      </c>
      <c r="E127" s="39">
        <v>20</v>
      </c>
      <c r="F127" s="39"/>
      <c r="G127" s="39">
        <v>0</v>
      </c>
      <c r="H127" s="39"/>
      <c r="I127" s="39">
        <v>0</v>
      </c>
      <c r="J127" s="39"/>
      <c r="K127" s="39">
        <v>0</v>
      </c>
      <c r="L127" s="39"/>
      <c r="M127" s="39">
        <v>0</v>
      </c>
      <c r="N127" s="39"/>
      <c r="O127" s="39"/>
      <c r="P127" s="41">
        <v>0</v>
      </c>
      <c r="Q127" s="39"/>
      <c r="R127" s="41">
        <v>20</v>
      </c>
      <c r="S127" s="23"/>
    </row>
    <row r="128" spans="1:19" s="34" customFormat="1" ht="25.5" x14ac:dyDescent="0.25">
      <c r="A128" s="37"/>
      <c r="B128" s="38"/>
      <c r="C128" s="37" t="s">
        <v>93</v>
      </c>
      <c r="D128" s="40" t="s">
        <v>109</v>
      </c>
      <c r="E128" s="39">
        <v>60</v>
      </c>
      <c r="F128" s="39"/>
      <c r="G128" s="39">
        <v>0</v>
      </c>
      <c r="H128" s="39"/>
      <c r="I128" s="39">
        <v>0</v>
      </c>
      <c r="J128" s="39"/>
      <c r="K128" s="39">
        <v>0</v>
      </c>
      <c r="L128" s="39"/>
      <c r="M128" s="39">
        <v>0</v>
      </c>
      <c r="N128" s="39"/>
      <c r="O128" s="39"/>
      <c r="P128" s="41">
        <v>0</v>
      </c>
      <c r="Q128" s="39"/>
      <c r="R128" s="41">
        <v>60</v>
      </c>
      <c r="S128" s="26"/>
    </row>
    <row r="129" spans="1:19" s="19" customFormat="1" ht="15" x14ac:dyDescent="0.25">
      <c r="A129" s="20"/>
      <c r="B129" s="21"/>
      <c r="C129" s="45" t="s">
        <v>3</v>
      </c>
      <c r="D129" s="22"/>
      <c r="E129" s="23">
        <v>0</v>
      </c>
      <c r="F129" s="23"/>
      <c r="G129" s="23">
        <v>0</v>
      </c>
      <c r="H129" s="23"/>
      <c r="I129" s="23">
        <f>SUM(I130:I133)</f>
        <v>145</v>
      </c>
      <c r="J129" s="23"/>
      <c r="K129" s="23">
        <v>0</v>
      </c>
      <c r="L129" s="23"/>
      <c r="M129" s="23">
        <v>0</v>
      </c>
      <c r="N129" s="23"/>
      <c r="O129" s="23"/>
      <c r="P129" s="29">
        <v>0</v>
      </c>
      <c r="Q129" s="23"/>
      <c r="R129" s="23">
        <f>SUM(R130:R133)</f>
        <v>145</v>
      </c>
      <c r="S129" s="23"/>
    </row>
    <row r="130" spans="1:19" s="34" customFormat="1" x14ac:dyDescent="0.25">
      <c r="A130" s="24"/>
      <c r="B130" s="28"/>
      <c r="C130" s="44" t="s">
        <v>94</v>
      </c>
      <c r="D130" s="25" t="s">
        <v>95</v>
      </c>
      <c r="E130" s="26"/>
      <c r="F130" s="26"/>
      <c r="G130" s="26">
        <v>0</v>
      </c>
      <c r="H130" s="26"/>
      <c r="I130" s="26">
        <v>20</v>
      </c>
      <c r="J130" s="26"/>
      <c r="K130" s="26">
        <v>0</v>
      </c>
      <c r="L130" s="26"/>
      <c r="M130" s="26">
        <v>0</v>
      </c>
      <c r="N130" s="26"/>
      <c r="O130" s="26"/>
      <c r="P130" s="27">
        <v>0</v>
      </c>
      <c r="Q130" s="26"/>
      <c r="R130" s="26">
        <v>20</v>
      </c>
      <c r="S130" s="26"/>
    </row>
    <row r="131" spans="1:19" s="19" customFormat="1" ht="15" x14ac:dyDescent="0.25">
      <c r="A131" s="24"/>
      <c r="B131" s="28"/>
      <c r="C131" s="44" t="s">
        <v>96</v>
      </c>
      <c r="D131" s="25" t="s">
        <v>97</v>
      </c>
      <c r="E131" s="26">
        <v>0</v>
      </c>
      <c r="F131" s="26"/>
      <c r="G131" s="26">
        <v>0</v>
      </c>
      <c r="H131" s="26"/>
      <c r="I131" s="26">
        <v>25</v>
      </c>
      <c r="J131" s="26"/>
      <c r="K131" s="26">
        <v>0</v>
      </c>
      <c r="L131" s="26"/>
      <c r="M131" s="26">
        <v>0</v>
      </c>
      <c r="N131" s="26"/>
      <c r="O131" s="26"/>
      <c r="P131" s="27">
        <v>0</v>
      </c>
      <c r="Q131" s="26"/>
      <c r="R131" s="26">
        <v>25</v>
      </c>
      <c r="S131" s="23"/>
    </row>
    <row r="132" spans="1:19" s="19" customFormat="1" ht="15" x14ac:dyDescent="0.25">
      <c r="A132" s="24"/>
      <c r="B132" s="28"/>
      <c r="C132" s="44" t="s">
        <v>98</v>
      </c>
      <c r="D132" s="25" t="s">
        <v>99</v>
      </c>
      <c r="E132" s="26">
        <v>0</v>
      </c>
      <c r="F132" s="26"/>
      <c r="G132" s="26">
        <v>0</v>
      </c>
      <c r="H132" s="26"/>
      <c r="I132" s="26">
        <v>60</v>
      </c>
      <c r="J132" s="26"/>
      <c r="K132" s="26">
        <v>0</v>
      </c>
      <c r="L132" s="26"/>
      <c r="M132" s="26">
        <v>0</v>
      </c>
      <c r="N132" s="26"/>
      <c r="O132" s="26"/>
      <c r="P132" s="27">
        <v>0</v>
      </c>
      <c r="Q132" s="26"/>
      <c r="R132" s="26">
        <v>60</v>
      </c>
      <c r="S132" s="23"/>
    </row>
    <row r="133" spans="1:19" s="34" customFormat="1" x14ac:dyDescent="0.25">
      <c r="A133" s="24"/>
      <c r="B133" s="28"/>
      <c r="C133" s="44" t="s">
        <v>100</v>
      </c>
      <c r="D133" s="25" t="s">
        <v>101</v>
      </c>
      <c r="E133" s="26">
        <v>0</v>
      </c>
      <c r="F133" s="26"/>
      <c r="G133" s="26">
        <v>0</v>
      </c>
      <c r="H133" s="26"/>
      <c r="I133" s="26">
        <v>40</v>
      </c>
      <c r="J133" s="26"/>
      <c r="K133" s="26">
        <v>0</v>
      </c>
      <c r="L133" s="26"/>
      <c r="M133" s="26">
        <v>0</v>
      </c>
      <c r="N133" s="26"/>
      <c r="O133" s="26"/>
      <c r="P133" s="26">
        <v>0</v>
      </c>
      <c r="Q133" s="26"/>
      <c r="R133" s="26">
        <v>40</v>
      </c>
      <c r="S133" s="26"/>
    </row>
    <row r="134" spans="1:19" s="19" customFormat="1" ht="15" x14ac:dyDescent="0.25">
      <c r="A134" s="20"/>
      <c r="B134" s="21"/>
      <c r="C134" s="45" t="s">
        <v>23</v>
      </c>
      <c r="D134" s="22"/>
      <c r="E134" s="23">
        <v>0</v>
      </c>
      <c r="F134" s="23"/>
      <c r="G134" s="23">
        <v>0</v>
      </c>
      <c r="H134" s="23"/>
      <c r="I134" s="23">
        <v>25</v>
      </c>
      <c r="J134" s="23"/>
      <c r="K134" s="23">
        <v>0</v>
      </c>
      <c r="L134" s="23"/>
      <c r="M134" s="23">
        <v>0</v>
      </c>
      <c r="N134" s="23"/>
      <c r="O134" s="23"/>
      <c r="P134" s="29">
        <v>0</v>
      </c>
      <c r="Q134" s="23"/>
      <c r="R134" s="29">
        <v>25</v>
      </c>
      <c r="S134" s="23"/>
    </row>
    <row r="135" spans="1:19" s="34" customFormat="1" x14ac:dyDescent="0.25">
      <c r="A135" s="24"/>
      <c r="B135" s="28"/>
      <c r="C135" s="44" t="s">
        <v>96</v>
      </c>
      <c r="D135" s="25" t="s">
        <v>97</v>
      </c>
      <c r="E135" s="26">
        <v>0</v>
      </c>
      <c r="F135" s="26"/>
      <c r="G135" s="26">
        <v>0</v>
      </c>
      <c r="H135" s="26"/>
      <c r="I135" s="26">
        <v>25</v>
      </c>
      <c r="J135" s="26"/>
      <c r="K135" s="26">
        <v>0</v>
      </c>
      <c r="L135" s="26"/>
      <c r="M135" s="26">
        <v>0</v>
      </c>
      <c r="N135" s="26"/>
      <c r="O135" s="26"/>
      <c r="P135" s="27">
        <v>0</v>
      </c>
      <c r="Q135" s="26"/>
      <c r="R135" s="26">
        <v>25</v>
      </c>
      <c r="S135" s="26"/>
    </row>
    <row r="136" spans="1:19" s="19" customFormat="1" ht="6" customHeight="1" x14ac:dyDescent="0.25">
      <c r="A136" s="24"/>
      <c r="B136" s="28"/>
      <c r="C136" s="24"/>
      <c r="D136" s="25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7"/>
      <c r="Q136" s="26"/>
      <c r="R136" s="27"/>
      <c r="S136" s="23"/>
    </row>
    <row r="137" spans="1:19" s="12" customFormat="1" x14ac:dyDescent="0.25">
      <c r="A137" s="30" t="s">
        <v>6</v>
      </c>
      <c r="B137" s="31"/>
      <c r="C137" s="30"/>
      <c r="D137" s="32"/>
      <c r="E137" s="33">
        <f>E125+E97+E67+E56+E42+E12</f>
        <v>773.94200000000001</v>
      </c>
      <c r="F137" s="33"/>
      <c r="G137" s="33">
        <f>G125+G97+G67+G56+G42+G12</f>
        <v>147.10499999999999</v>
      </c>
      <c r="H137" s="33"/>
      <c r="I137" s="33">
        <f>I125+I97+I67+I56+I42+I12</f>
        <v>264.53199999999998</v>
      </c>
      <c r="J137" s="33"/>
      <c r="K137" s="33">
        <v>0</v>
      </c>
      <c r="L137" s="33"/>
      <c r="M137" s="33">
        <v>0</v>
      </c>
      <c r="N137" s="33"/>
      <c r="O137" s="33"/>
      <c r="P137" s="33">
        <f>P125+P97+P67+P56+P42+P12</f>
        <v>3072.04</v>
      </c>
      <c r="Q137" s="33"/>
      <c r="R137" s="33">
        <f>R125+R97+R67+R56+R42+R12</f>
        <v>4257.6190000000006</v>
      </c>
      <c r="S137" s="33"/>
    </row>
    <row r="138" spans="1:19" ht="3.75" customHeight="1" x14ac:dyDescent="0.25">
      <c r="A138" s="16"/>
      <c r="B138" s="15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</row>
    <row r="139" spans="1:19" ht="12" customHeight="1" x14ac:dyDescent="0.25">
      <c r="A139" s="50" t="s">
        <v>11</v>
      </c>
      <c r="B139" s="51"/>
      <c r="C139" s="52"/>
      <c r="D139" s="53"/>
      <c r="E139" s="54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</row>
    <row r="140" spans="1:19" ht="12" customHeight="1" x14ac:dyDescent="0.25">
      <c r="A140" s="51" t="s">
        <v>19</v>
      </c>
      <c r="B140" s="51"/>
      <c r="C140" s="52"/>
      <c r="D140" s="53"/>
      <c r="E140" s="54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</row>
    <row r="141" spans="1:19" s="49" customFormat="1" ht="12" customHeight="1" x14ac:dyDescent="0.2">
      <c r="A141" s="46" t="s">
        <v>115</v>
      </c>
      <c r="B141" s="46"/>
      <c r="C141" s="47"/>
      <c r="D141" s="48"/>
      <c r="E141" s="11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</row>
  </sheetData>
  <mergeCells count="10">
    <mergeCell ref="R10:S11"/>
    <mergeCell ref="P10:Q11"/>
    <mergeCell ref="E9:G9"/>
    <mergeCell ref="A10:D11"/>
    <mergeCell ref="E11:F11"/>
    <mergeCell ref="I11:J11"/>
    <mergeCell ref="K11:L11"/>
    <mergeCell ref="G11:H11"/>
    <mergeCell ref="M11:N11"/>
    <mergeCell ref="E10:N10"/>
  </mergeCells>
  <phoneticPr fontId="17" type="noConversion"/>
  <printOptions horizontalCentered="1"/>
  <pageMargins left="0.1" right="0.1" top="0.5" bottom="0.5" header="0.3" footer="0.3"/>
  <pageSetup scale="66" orientation="portrait" r:id="rId1"/>
  <headerFooter differentFirst="1">
    <oddHeader>&amp;L&amp;"Arial,Regular"&amp;7CONTINUED</oddHeader>
  </headerFooter>
  <rowBreaks count="2" manualBreakCount="2">
    <brk id="66" max="16383" man="1"/>
    <brk id="124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9" ma:contentTypeDescription="Create a new document." ma:contentTypeScope="" ma:versionID="75322bf9c0674fa09f2c5ccc770e54f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f5a6c6e1912be9fb55e8301ad9641abc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2b4b9d8e-ecb2-49e1-a87e-51dfdfcaee7f" xsi:nil="true"/>
    <lcf76f155ced4ddcb4097134ff3c332f xmlns="2b4b9d8e-ecb2-49e1-a87e-51dfdfcaee7f">
      <Terms xmlns="http://schemas.microsoft.com/office/infopath/2007/PartnerControls"/>
    </lcf76f155ced4ddcb4097134ff3c332f>
    <TaxCatchAll xmlns="c1fdd505-2570-46c2-bd04-3e0f2d874cf5" xsi:nil="true"/>
  </documentManagement>
</p:properties>
</file>

<file path=customXml/itemProps1.xml><?xml version="1.0" encoding="utf-8"?>
<ds:datastoreItem xmlns:ds="http://schemas.openxmlformats.org/officeDocument/2006/customXml" ds:itemID="{8D7AC30C-F4A8-400A-94CF-A33C6605795E}"/>
</file>

<file path=customXml/itemProps2.xml><?xml version="1.0" encoding="utf-8"?>
<ds:datastoreItem xmlns:ds="http://schemas.openxmlformats.org/officeDocument/2006/customXml" ds:itemID="{24720A81-C33D-4724-ACB3-6607300E8F31}"/>
</file>

<file path=customXml/itemProps3.xml><?xml version="1.0" encoding="utf-8"?>
<ds:datastoreItem xmlns:ds="http://schemas.openxmlformats.org/officeDocument/2006/customXml" ds:itemID="{5FD94498-E9CA-4DB1-B2FC-979B647751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Nonsov Commitments</vt:lpstr>
      <vt:lpstr>'Nonsov Commitments'!Print_Area</vt:lpstr>
      <vt:lpstr>'Nonsov Commitments'!Print_Titles</vt:lpstr>
    </vt:vector>
  </TitlesOfParts>
  <Company>Asian Development Bank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mlb</dc:creator>
  <cp:lastModifiedBy>Amir</cp:lastModifiedBy>
  <cp:lastPrinted>2022-04-05T06:34:59Z</cp:lastPrinted>
  <dcterms:created xsi:type="dcterms:W3CDTF">2014-02-13T06:18:51Z</dcterms:created>
  <dcterms:modified xsi:type="dcterms:W3CDTF">2022-04-05T06:35:03Z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0x0101004C90B54C17B4C349AF9CAC9779232DC5</vt:lpwstr>
  </property>
</Properties>
</file>