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mc:AlternateContent xmlns:mc="http://schemas.openxmlformats.org/markup-compatibility/2006">
    <mc:Choice Requires="x15">
      <x15ac:absPath xmlns:x15ac="http://schemas.microsoft.com/office/spreadsheetml/2010/11/ac" url="D:\Downloads\DEFR Data Lib\"/>
    </mc:Choice>
  </mc:AlternateContent>
  <xr:revisionPtr revIDLastSave="0" documentId="13_ncr:1_{EE0F2299-E316-409D-8F34-48F7DD393901}" xr6:coauthVersionLast="45" xr6:coauthVersionMax="46" xr10:uidLastSave="{00000000-0000-0000-0000-000000000000}"/>
  <bookViews>
    <workbookView xWindow="-108" yWindow="-108" windowWidth="23256" windowHeight="12576" activeTab="3" xr2:uid="{00000000-000D-0000-FFFF-FFFF00000000}"/>
  </bookViews>
  <sheets>
    <sheet name="2010-2018" sheetId="22" r:id="rId1"/>
    <sheet name="2019" sheetId="41" r:id="rId2"/>
    <sheet name="2020" sheetId="43" r:id="rId3"/>
    <sheet name="2019-2020 Aggregate" sheetId="4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42" l="1"/>
  <c r="F27" i="42"/>
  <c r="G27" i="42"/>
  <c r="F26" i="42"/>
  <c r="G26" i="42"/>
  <c r="F25" i="42"/>
  <c r="G25" i="42"/>
  <c r="F24" i="42"/>
  <c r="G24" i="42"/>
  <c r="G23" i="42"/>
  <c r="F22" i="42"/>
  <c r="G22" i="42"/>
  <c r="G20" i="42"/>
  <c r="F18" i="42"/>
  <c r="G18" i="42"/>
  <c r="G17" i="42"/>
  <c r="G16" i="42"/>
  <c r="G14" i="42"/>
  <c r="G13" i="42"/>
  <c r="G11" i="42"/>
  <c r="G10" i="42"/>
  <c r="G9" i="42"/>
  <c r="G7" i="42"/>
  <c r="G6" i="42"/>
  <c r="G5" i="42"/>
  <c r="F34" i="42"/>
  <c r="G34" i="42"/>
  <c r="G35" i="42"/>
  <c r="G36" i="42"/>
  <c r="G38" i="42"/>
  <c r="G39" i="42"/>
  <c r="G41" i="42"/>
  <c r="G43" i="42"/>
  <c r="G44" i="42"/>
  <c r="F45" i="42"/>
  <c r="G45" i="42"/>
  <c r="G46" i="42"/>
  <c r="G47" i="42"/>
  <c r="F48" i="42"/>
  <c r="G48" i="42"/>
  <c r="G49" i="42"/>
  <c r="G50" i="42"/>
  <c r="G52" i="42"/>
  <c r="G53" i="42"/>
  <c r="G54" i="42"/>
  <c r="G33" i="42"/>
</calcChain>
</file>

<file path=xl/sharedStrings.xml><?xml version="1.0" encoding="utf-8"?>
<sst xmlns="http://schemas.openxmlformats.org/spreadsheetml/2006/main" count="610" uniqueCount="255">
  <si>
    <t>Transport</t>
  </si>
  <si>
    <t>Water</t>
  </si>
  <si>
    <t>Finance</t>
  </si>
  <si>
    <t>Education</t>
  </si>
  <si>
    <t>Regional Cooperation and Integration</t>
  </si>
  <si>
    <t>Loan/ Grant No.</t>
  </si>
  <si>
    <t>Project Name</t>
  </si>
  <si>
    <t>Project Number</t>
  </si>
  <si>
    <t>Country</t>
  </si>
  <si>
    <t>Project Type</t>
  </si>
  <si>
    <t xml:space="preserve">Sovereign (S) / Non-Sovereign (NS) </t>
  </si>
  <si>
    <t>Project Approval Date</t>
  </si>
  <si>
    <t>Actual Closing Date</t>
  </si>
  <si>
    <t xml:space="preserve">Greenhouse Gas Emission Reduction (tCO2-equiv/yr) </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</si>
  <si>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</si>
  <si>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</si>
  <si>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</si>
  <si>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</si>
  <si>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</si>
  <si>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</si>
  <si>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</si>
  <si>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</si>
  <si>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</si>
  <si>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</si>
  <si>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</si>
  <si>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</si>
  <si>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</si>
  <si>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</si>
  <si>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</si>
  <si>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</si>
  <si>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</si>
  <si>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</si>
  <si>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</si>
  <si>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sanitation (number)</t>
  </si>
  <si>
    <t>Water supply pipes installed or upgraded (length of network in km)</t>
  </si>
  <si>
    <t>Land improved through irrigation, drainage and/or flood management (ha)</t>
  </si>
  <si>
    <t>Households with reduced flood risk (number)</t>
  </si>
  <si>
    <t>Microfinance loan accounts opened or end borrowers (number)</t>
  </si>
  <si>
    <t>Small and medium-sized enterprise loan accounts opened or end borrowers reached (number)</t>
  </si>
  <si>
    <t>Students benefiting from new or improved educational facilities (number)</t>
  </si>
  <si>
    <t>Students educated and trained under improved quality assurance systems (number)</t>
  </si>
  <si>
    <t>Teachers trained with quality or competency standards (number)</t>
  </si>
  <si>
    <t>Cross-border transmission of electricity (gigawatt-hours per year)</t>
  </si>
  <si>
    <t>Cross-border cargo volume facilitated (tons per year)</t>
  </si>
  <si>
    <t>Project</t>
  </si>
  <si>
    <t>S</t>
  </si>
  <si>
    <t>ADF</t>
  </si>
  <si>
    <t>Yes</t>
  </si>
  <si>
    <t>OCR</t>
  </si>
  <si>
    <t>Program</t>
  </si>
  <si>
    <t>Integrated Development of Basic Urban Services in Provincial Towns</t>
  </si>
  <si>
    <t>Mongolia</t>
  </si>
  <si>
    <t>Education Sector Reform Project</t>
  </si>
  <si>
    <t>NS</t>
  </si>
  <si>
    <t>Social Sectors Support Program</t>
  </si>
  <si>
    <t>43096-013</t>
  </si>
  <si>
    <t>39254-022</t>
  </si>
  <si>
    <t>Regional Road Development</t>
  </si>
  <si>
    <t>35377-013</t>
  </si>
  <si>
    <t>Regional Road Development (Supplementary)</t>
  </si>
  <si>
    <t>35377-023</t>
  </si>
  <si>
    <t>Urban Development Sector Project</t>
  </si>
  <si>
    <t>37697-013</t>
  </si>
  <si>
    <t>G0125</t>
  </si>
  <si>
    <t>G0199</t>
  </si>
  <si>
    <t xml:space="preserve">2523/ G0151 </t>
  </si>
  <si>
    <t>ENERGY</t>
  </si>
  <si>
    <t>PCR/XARR Year</t>
  </si>
  <si>
    <t>Supporting Micro, Small, and Medium-Sized Enterprises (Khan Bank)</t>
  </si>
  <si>
    <t>47934-001</t>
  </si>
  <si>
    <t>Supporting Micro, Small, and Medium-Sized Enterprises (XacBank)</t>
  </si>
  <si>
    <t>47930-001</t>
  </si>
  <si>
    <t>Regular OCR</t>
  </si>
  <si>
    <t>Households with new or improved water supply (RURAL, number)</t>
  </si>
  <si>
    <t>Households with new or improved water supply (URBAN, number)</t>
  </si>
  <si>
    <t>Microfinance loan accounts opened or end borrowers (FEMALE, number)</t>
  </si>
  <si>
    <t>Microfinance loan accounts opened or end borrowers (MALE, number)</t>
  </si>
  <si>
    <t>Students benefiting from new or improved educational facilities (FEMALE, number)</t>
  </si>
  <si>
    <t>Students benefiting from new or improved educational facilities (MALE,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</si>
  <si>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</si>
  <si>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</si>
  <si>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</si>
  <si>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(FEMALE, number)</t>
  </si>
  <si>
    <t>Teachers trained with quality or competency standards (MALE, number)</t>
  </si>
  <si>
    <t>Teachers trained with quality or competency standards (TVET, number)</t>
  </si>
  <si>
    <t>2018 Development Effectiveness Review</t>
  </si>
  <si>
    <t>ADB's Contributions to Development Results (results achieved through completed ADB operations, 2010–2018)</t>
  </si>
  <si>
    <t xml:space="preserve">Cadastral Survey and Land Registration Project </t>
  </si>
  <si>
    <t>1836/1837</t>
  </si>
  <si>
    <t>Social Security Sector Development Program</t>
  </si>
  <si>
    <t>Second Health Sector Development</t>
  </si>
  <si>
    <t>Financial Regulation and Governance Program</t>
  </si>
  <si>
    <t>34135-013</t>
  </si>
  <si>
    <t>Third Education Development Project</t>
  </si>
  <si>
    <t>34187-013</t>
  </si>
  <si>
    <t>Second Phase of the Governance Reform Program</t>
  </si>
  <si>
    <t>35376-013</t>
  </si>
  <si>
    <t>Capacity Building for Governance Reform Program</t>
  </si>
  <si>
    <t>35376-023</t>
  </si>
  <si>
    <t>7259/2343</t>
  </si>
  <si>
    <t>Khan Bank</t>
  </si>
  <si>
    <t>G0158</t>
  </si>
  <si>
    <t>Education for the Poor—Financial Crisis Response Project</t>
  </si>
  <si>
    <t>2307/G0070</t>
  </si>
  <si>
    <t>Customs Modernization Project</t>
  </si>
  <si>
    <t>G0086</t>
  </si>
  <si>
    <t>Third Health Sector Development Project</t>
  </si>
  <si>
    <t>41119-012</t>
  </si>
  <si>
    <t>Social Welfare Support Program</t>
  </si>
  <si>
    <t>49210-001</t>
  </si>
  <si>
    <t>Project/Program</t>
  </si>
  <si>
    <t>Loan</t>
  </si>
  <si>
    <t>Program Cluster (Program)</t>
  </si>
  <si>
    <t>Program Cluster (Project)</t>
  </si>
  <si>
    <t>Sector Project Loan</t>
  </si>
  <si>
    <t>NA</t>
  </si>
  <si>
    <t>Fund Source (Regular OCR, Concessional OCR, ADF grant and Others only)</t>
  </si>
  <si>
    <t>Actual Financing Concessional OCR 
($M)</t>
  </si>
  <si>
    <t>Actual Financing ADF Grant
($M)</t>
  </si>
  <si>
    <t>Actual Financing Concessional OCR+ADF ($M)</t>
  </si>
  <si>
    <t>Actual Financing/ Expenditure 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</si>
  <si>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</si>
  <si>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</si>
  <si>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</si>
  <si>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</si>
  <si>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</si>
  <si>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</si>
  <si>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</si>
  <si>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Energy saved (gigawatt-hour equivalent per year)</t>
  </si>
  <si>
    <t>Wastewater treatment capacity added or improved (m3 per day)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</si>
  <si>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</si>
  <si>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</si>
  <si>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</si>
  <si>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</si>
  <si>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</si>
  <si>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</si>
  <si>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</si>
  <si>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</si>
  <si>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No</t>
  </si>
  <si>
    <t>NDF</t>
  </si>
  <si>
    <t>Multilateral</t>
  </si>
  <si>
    <t>Germany</t>
  </si>
  <si>
    <t>Republic of Korea e-Asia and Knowledge Partnership Fund, PRC, Millennium Challenge Corporation</t>
  </si>
  <si>
    <t>Korea, PRC, USA</t>
  </si>
  <si>
    <t>DED</t>
  </si>
  <si>
    <t>Ace European Group, Catlin Insurance Company</t>
  </si>
  <si>
    <t>-</t>
  </si>
  <si>
    <t>https://www.adb.org/documents/development-effectiveness-review-2018-report</t>
  </si>
  <si>
    <t xml:space="preserve">Sources: ADB project and/or program completion reports and extended annual review reports issued in 2010–2018, staff estimates, and ADB Strategy, Policy and Review Department.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</si>
  <si>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</si>
  <si>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Contributing to ADB RF 
(Yes or No)</t>
  </si>
  <si>
    <t>MONGOLIA</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</si>
  <si>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</si>
  <si>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</si>
  <si>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</si>
  <si>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</si>
  <si>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Approved Financing Total Project Cost Estimates ($M)</t>
  </si>
  <si>
    <t>Actual Expenditure ADB (Concessional OCR+ADF Grant+Regular OCR) 
$M</t>
  </si>
  <si>
    <t>Indicator no.</t>
  </si>
  <si>
    <t>Type</t>
  </si>
  <si>
    <t>Indicator Name</t>
  </si>
  <si>
    <t>Achieved Result</t>
  </si>
  <si>
    <t>A. Sovereign operation</t>
  </si>
  <si>
    <t>B. Nonsovereign operation</t>
  </si>
  <si>
    <t>TenGer Financial Group / XacLeasing LLC Supporting Leasing Finance</t>
  </si>
  <si>
    <t>RFI</t>
  </si>
  <si>
    <t>People benefiting from increased rural investment (number)</t>
  </si>
  <si>
    <t>1.2.2</t>
  </si>
  <si>
    <t>TI</t>
  </si>
  <si>
    <t>Models for business development and financing established or improved (number)</t>
  </si>
  <si>
    <t>2.1.3</t>
  </si>
  <si>
    <t>Women-owned or -led SME loan accounts opened or women-owned or -led SME end borrowers reached (number)</t>
  </si>
  <si>
    <t>C. Technical assistance</t>
  </si>
  <si>
    <t>Development of Road Safety Policy and Action Plan</t>
  </si>
  <si>
    <t>4.2.1</t>
  </si>
  <si>
    <t>Measures to improve regulatory, legal, and institutional environment for better planning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</si>
  <si>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</si>
  <si>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</si>
  <si>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</si>
  <si>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</si>
  <si>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Development of State Audit Capacity</t>
  </si>
  <si>
    <t>6.1.4</t>
  </si>
  <si>
    <t>Transparency and accountability measures in procurement and financial management supported in implementation (number) </t>
  </si>
  <si>
    <t>Fostering Value-Added Activities in Western Mongolia</t>
  </si>
  <si>
    <t>6.1.2</t>
  </si>
  <si>
    <t>Measures supported in implementation to improve capacity of public organizations to promote the private sector and finance sector (number)</t>
  </si>
  <si>
    <t>Improving Access to Affordable Medicines in Public Hospitals</t>
  </si>
  <si>
    <t>Entities with improved management functions and financial stability (number) </t>
  </si>
  <si>
    <t>Entities with improved service delivery (number) </t>
  </si>
  <si>
    <t>1.1.2</t>
  </si>
  <si>
    <t>Health services established or improved (number) </t>
  </si>
  <si>
    <t xml:space="preserve">Intelligent Transport Systems Development for Mongolia </t>
  </si>
  <si>
    <t>Entities with improved urban planning and financial sustainability (number)</t>
  </si>
  <si>
    <t>4.1.1</t>
  </si>
  <si>
    <t>Service providers with improved performance (number)</t>
  </si>
  <si>
    <t>Promoting Effectiveness of Development Cooperation</t>
  </si>
  <si>
    <t>6.2.2</t>
  </si>
  <si>
    <t>Measures supported in implementation to strengthen subnational entities' ability to better manage their public finances (number)</t>
  </si>
  <si>
    <t>Public Finance Resource Management</t>
  </si>
  <si>
    <t>Strengthening the Capacity of Judicial Training</t>
  </si>
  <si>
    <t>Sustainable Forest Management to Improve Livelihood of Local Communities</t>
  </si>
  <si>
    <t>Jobs generated (number)</t>
  </si>
  <si>
    <t>Skilled jobs for women generated (number) </t>
  </si>
  <si>
    <t>2.1.1</t>
  </si>
  <si>
    <t>Women enrolled in TVET and other job training (number) </t>
  </si>
  <si>
    <t>3.1.2</t>
  </si>
  <si>
    <t>People with increased capacity in implementing mitigation and low-carbon development actions (number)</t>
  </si>
  <si>
    <t>3.1.3</t>
  </si>
  <si>
    <t>Low-carbon infrastructure assets established or improved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</si>
  <si>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</si>
  <si>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</si>
  <si>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</si>
  <si>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</si>
  <si>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</si>
  <si>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</si>
  <si>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</si>
  <si>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</si>
  <si>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</si>
  <si>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</si>
  <si>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</si>
  <si>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</si>
  <si>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</si>
  <si>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</si>
  <si>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4:  Making Cities More Livable</t>
  </si>
  <si>
    <t>2020 Development Effectiveness Review</t>
  </si>
  <si>
    <t>https://www.adb.org/documents/development-effectiveness-review-2020-report</t>
  </si>
  <si>
    <t>Banking Sector Rehabilitation and Financial Stability Strengthening Program</t>
  </si>
  <si>
    <t>Social Welfare Support Program Phase 2</t>
  </si>
  <si>
    <t>1.1.3</t>
  </si>
  <si>
    <t>1.3.3</t>
  </si>
  <si>
    <t>Western Regional Road Corridor Development Project, Phase 1</t>
  </si>
  <si>
    <t>1.1.1</t>
  </si>
  <si>
    <t>7.1.1</t>
  </si>
  <si>
    <t>7.1.2</t>
  </si>
  <si>
    <t>Social protection schemes established or improved (number)</t>
  </si>
  <si>
    <t>Measures for increased inclusiveness supported in implementation (number)</t>
  </si>
  <si>
    <t>People enrolled in improved education and/or training (number) </t>
  </si>
  <si>
    <t>Transport and ICT connectivity assets established or improved (number)</t>
  </si>
  <si>
    <t>Measures to improve the efficiency and/or productivity of cross-border connectivity supported in implementation (number) </t>
  </si>
  <si>
    <t>Building Trade Policy Capacity: Formulating an International Trade Policy</t>
  </si>
  <si>
    <t>7.2.1</t>
  </si>
  <si>
    <t>Conservation of Forest Genetic Resources</t>
  </si>
  <si>
    <t>3.3.4</t>
  </si>
  <si>
    <t>Gender-Responsive Sector and Local Development Policies and Actions</t>
  </si>
  <si>
    <t>2.3.2</t>
  </si>
  <si>
    <t>Strengthening Capacity for Environmental-Economic Accounting</t>
  </si>
  <si>
    <t>Strengthening Hospital Autonomy</t>
  </si>
  <si>
    <t>6.2.3</t>
  </si>
  <si>
    <t>Supporting Financial Sector Development and Stability</t>
  </si>
  <si>
    <t>Transparency and Efficiency in Public Financial Management</t>
  </si>
  <si>
    <t>Measures to improve execution of provisions in existing or new trade or investment agreements supported in implementation (number)</t>
  </si>
  <si>
    <t>Solutions to conserve, restore, and/or enhance terrestrial, coastal, and marine areas implemented (number) </t>
  </si>
  <si>
    <t>Measures on gender equality supported in implementation (number)</t>
  </si>
  <si>
    <t>Measures to strengthen SOE governance supported in implementation (number)</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</si>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</sst>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409]d\-mmm\-yy;@"/>
    <numFmt numFmtId="166" formatCode="#,##0.0"/>
    <numFmt numFmtId="167" formatCode="[$-409]dd\-mmm\-yy;@"/>
    <numFmt numFmtId="168" formatCode="0.0"/>
    <numFmt numFmtId="169" formatCode="_(* #,##0_);_(* \(#,##0\);_(* &quot;-&quot;??_);_(@_)"/>
    <numFmt numFmtId="170" formatCode="[$-3409]dd\-mmm\-yy;@"/>
  </numFmts>
  <fonts count="31"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name val="Arial"/>
      <family val="2"/>
    </font>
    <font>
      <sz val="9"/>
      <name val="Arial"/>
      <family val="2"/>
    </font>
    <font>
      <b/>
      <sz val="12"/>
      <name val="Arial"/>
      <family val="2"/>
    </font>
    <font>
      <sz val="10"/>
      <name val="Arial"/>
      <family val="2"/>
    </font>
    <font>
      <b/>
      <sz val="9"/>
      <name val="Arial"/>
      <family val="2"/>
    </font>
    <font>
      <sz val="9"/>
      <color theme="1"/>
      <name val="Arial"/>
      <family val="2"/>
    </font>
    <font>
      <sz val="9"/>
      <color indexed="8"/>
      <name val="Arial"/>
      <family val="2"/>
    </font>
    <font>
      <b/>
      <sz val="9"/>
      <color rgb="FFC00000"/>
      <name val="Arial"/>
      <family val="2"/>
    </font>
    <font>
      <b/>
      <sz val="10"/>
      <color rgb="FFC00000"/>
      <name val="Arial"/>
      <family val="2"/>
    </font>
    <font>
      <u/>
      <sz val="11"/>
      <color theme="10"/>
      <name val="Arial"/>
      <family val="2"/>
    </font>
    <font>
      <b/>
      <sz val="10"/>
      <color rgb="FFFF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color rgb="FF000000"/>
      <name val="Calibri"/>
      <family val="2"/>
    </font>
    <font>
      <u/>
      <sz val="11"/>
      <color theme="10"/>
      <name val="Calibri"/>
      <family val="2"/>
      <scheme val="minor"/>
    </font>
    <font>
      <b/>
      <i/>
      <sz val="12"/>
      <color theme="1"/>
      <name val="Calibri"/>
      <family val="2"/>
      <scheme val="minor"/>
    </font>
    <font>
      <b/>
      <sz val="12"/>
      <color rgb="FF0070C0"/>
      <name val="Calibri"/>
      <family val="2"/>
      <scheme val="minor"/>
    </font>
    <font>
      <b/>
      <i/>
      <sz val="10"/>
      <color rgb="FF00000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BDAF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86DEEA"/>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164" fontId="5" fillId="0" borderId="0" applyFont="0" applyFill="0" applyBorder="0" applyAlignment="0" applyProtection="0"/>
    <xf numFmtId="164" fontId="4" fillId="0" borderId="0" applyFont="0" applyFill="0" applyBorder="0" applyAlignment="0" applyProtection="0"/>
    <xf numFmtId="0" fontId="5" fillId="0" borderId="0"/>
    <xf numFmtId="0" fontId="8" fillId="0" borderId="0" applyNumberFormat="0" applyFill="0" applyBorder="0" applyAlignment="0" applyProtection="0"/>
    <xf numFmtId="0" fontId="8" fillId="0" borderId="0" applyNumberFormat="0" applyFill="0" applyBorder="0" applyAlignment="0" applyProtection="0"/>
    <xf numFmtId="164" fontId="8"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xf numFmtId="0" fontId="2" fillId="0" borderId="0"/>
    <xf numFmtId="164" fontId="2" fillId="0" borderId="0" applyFont="0" applyFill="0" applyBorder="0" applyAlignment="0" applyProtection="0"/>
  </cellStyleXfs>
  <cellXfs count="164">
    <xf numFmtId="0" fontId="0" fillId="0" borderId="0" xfId="0"/>
    <xf numFmtId="0" fontId="6" fillId="0" borderId="0" xfId="0" applyFont="1" applyFill="1" applyAlignment="1">
      <alignment horizontal="left"/>
    </xf>
    <xf numFmtId="0" fontId="6"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right"/>
    </xf>
    <xf numFmtId="0" fontId="7" fillId="0" borderId="0" xfId="0" applyFont="1"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9" fillId="0" borderId="0" xfId="0" applyFont="1" applyAlignment="1">
      <alignment horizontal="center"/>
    </xf>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right"/>
    </xf>
    <xf numFmtId="0" fontId="9" fillId="2" borderId="1" xfId="0" applyFont="1" applyFill="1" applyBorder="1" applyAlignment="1" applyProtection="1">
      <alignment horizontal="center" vertical="center" wrapText="1"/>
    </xf>
    <xf numFmtId="0" fontId="6" fillId="0" borderId="1" xfId="0" applyFont="1" applyBorder="1" applyAlignment="1">
      <alignment horizontal="left"/>
    </xf>
    <xf numFmtId="0" fontId="6" fillId="0" borderId="1" xfId="0" applyFont="1" applyFill="1" applyBorder="1" applyAlignment="1">
      <alignment horizontal="center"/>
    </xf>
    <xf numFmtId="165" fontId="6" fillId="0" borderId="1" xfId="0" applyNumberFormat="1" applyFont="1" applyFill="1" applyBorder="1" applyAlignment="1">
      <alignment horizontal="center"/>
    </xf>
    <xf numFmtId="1" fontId="10" fillId="0" borderId="1" xfId="1" applyNumberFormat="1" applyFont="1" applyFill="1" applyBorder="1" applyAlignment="1">
      <alignment horizontal="right"/>
    </xf>
    <xf numFmtId="166" fontId="6" fillId="0" borderId="1" xfId="1" applyNumberFormat="1" applyFont="1" applyFill="1" applyBorder="1" applyAlignment="1">
      <alignment horizontal="center"/>
    </xf>
    <xf numFmtId="37" fontId="6" fillId="0" borderId="1" xfId="1" applyNumberFormat="1" applyFont="1" applyFill="1" applyBorder="1" applyAlignment="1">
      <alignment horizontal="right"/>
    </xf>
    <xf numFmtId="3" fontId="6" fillId="0" borderId="1" xfId="1" applyNumberFormat="1" applyFont="1" applyFill="1" applyBorder="1" applyAlignment="1">
      <alignment horizontal="right"/>
    </xf>
    <xf numFmtId="0" fontId="10" fillId="0" borderId="1" xfId="0" applyFont="1" applyFill="1" applyBorder="1" applyAlignment="1">
      <alignment horizontal="center"/>
    </xf>
    <xf numFmtId="167" fontId="10" fillId="0" borderId="1" xfId="0" applyNumberFormat="1" applyFont="1" applyFill="1" applyBorder="1" applyAlignment="1">
      <alignment horizontal="center"/>
    </xf>
    <xf numFmtId="165" fontId="10" fillId="0" borderId="1" xfId="0" applyNumberFormat="1" applyFont="1" applyFill="1" applyBorder="1" applyAlignment="1">
      <alignment horizontal="center"/>
    </xf>
    <xf numFmtId="3" fontId="6" fillId="0" borderId="1" xfId="0" applyNumberFormat="1" applyFont="1" applyFill="1" applyBorder="1"/>
    <xf numFmtId="1" fontId="10" fillId="0" borderId="1" xfId="0" applyNumberFormat="1" applyFont="1" applyFill="1" applyBorder="1"/>
    <xf numFmtId="1" fontId="10" fillId="0" borderId="1" xfId="1" applyNumberFormat="1" applyFont="1" applyFill="1" applyBorder="1"/>
    <xf numFmtId="3" fontId="6" fillId="0" borderId="1" xfId="1" applyNumberFormat="1" applyFont="1" applyFill="1" applyBorder="1"/>
    <xf numFmtId="37" fontId="6" fillId="0" borderId="1" xfId="1" applyNumberFormat="1" applyFont="1" applyFill="1" applyBorder="1"/>
    <xf numFmtId="0" fontId="10" fillId="0" borderId="1" xfId="0" applyFont="1" applyFill="1" applyBorder="1" applyAlignment="1">
      <alignment horizontal="center" vertical="top"/>
    </xf>
    <xf numFmtId="1" fontId="10" fillId="0" borderId="1" xfId="0" applyNumberFormat="1" applyFont="1" applyBorder="1"/>
    <xf numFmtId="1" fontId="10" fillId="0" borderId="1" xfId="1" applyNumberFormat="1" applyFont="1" applyBorder="1"/>
    <xf numFmtId="0" fontId="6" fillId="0" borderId="1" xfId="0" quotePrefix="1" applyFont="1" applyBorder="1" applyAlignment="1">
      <alignment horizontal="left"/>
    </xf>
    <xf numFmtId="1" fontId="10" fillId="0" borderId="1" xfId="0" applyNumberFormat="1" applyFont="1" applyBorder="1" applyAlignment="1">
      <alignment horizontal="right"/>
    </xf>
    <xf numFmtId="0" fontId="10" fillId="0" borderId="1" xfId="3" applyFont="1" applyFill="1" applyBorder="1" applyAlignment="1">
      <alignment horizontal="center"/>
    </xf>
    <xf numFmtId="165" fontId="10" fillId="0" borderId="1" xfId="3" applyNumberFormat="1" applyFont="1" applyFill="1" applyBorder="1" applyAlignment="1">
      <alignment horizontal="center"/>
    </xf>
    <xf numFmtId="15" fontId="10" fillId="0" borderId="1" xfId="3" applyNumberFormat="1" applyFont="1" applyFill="1" applyBorder="1" applyAlignment="1">
      <alignment horizontal="center"/>
    </xf>
    <xf numFmtId="168" fontId="6" fillId="0" borderId="1" xfId="0" applyNumberFormat="1" applyFont="1" applyBorder="1" applyAlignment="1">
      <alignment horizontal="center"/>
    </xf>
    <xf numFmtId="0" fontId="6" fillId="0" borderId="1" xfId="0" applyFont="1" applyBorder="1" applyAlignment="1">
      <alignment horizontal="center"/>
    </xf>
    <xf numFmtId="37" fontId="6" fillId="0" borderId="1" xfId="1" applyNumberFormat="1" applyFont="1" applyBorder="1"/>
    <xf numFmtId="3" fontId="6" fillId="0" borderId="1" xfId="0" applyNumberFormat="1" applyFont="1" applyBorder="1"/>
    <xf numFmtId="170" fontId="10" fillId="0" borderId="1" xfId="0" applyNumberFormat="1" applyFont="1" applyBorder="1" applyAlignment="1">
      <alignment horizontal="center" vertical="center"/>
    </xf>
    <xf numFmtId="165" fontId="11" fillId="0" borderId="1" xfId="4" applyNumberFormat="1" applyFont="1" applyBorder="1" applyAlignment="1">
      <alignment horizontal="center" vertical="top"/>
    </xf>
    <xf numFmtId="0" fontId="10" fillId="0" borderId="1" xfId="0" applyFont="1" applyFill="1" applyBorder="1" applyAlignment="1">
      <alignment horizontal="right" vertical="top"/>
    </xf>
    <xf numFmtId="0" fontId="13" fillId="0" borderId="0" xfId="0" quotePrefix="1" applyFont="1"/>
    <xf numFmtId="0" fontId="12" fillId="0" borderId="0" xfId="0" applyFont="1" applyAlignment="1">
      <alignment horizontal="center"/>
    </xf>
    <xf numFmtId="0" fontId="9" fillId="0" borderId="0" xfId="0" applyFont="1" applyFill="1"/>
    <xf numFmtId="0" fontId="14" fillId="0" borderId="0" xfId="8" applyFill="1"/>
    <xf numFmtId="0" fontId="8" fillId="0" borderId="0" xfId="0" applyFont="1" applyFill="1" applyAlignment="1">
      <alignment horizontal="left"/>
    </xf>
    <xf numFmtId="0" fontId="8" fillId="0" borderId="0" xfId="0" applyFont="1" applyFill="1" applyAlignment="1">
      <alignment wrapText="1"/>
    </xf>
    <xf numFmtId="0" fontId="8" fillId="0" borderId="0" xfId="0" applyFont="1" applyFill="1"/>
    <xf numFmtId="0" fontId="8" fillId="0" borderId="0" xfId="0" applyFont="1" applyFill="1" applyAlignment="1">
      <alignment horizontal="center"/>
    </xf>
    <xf numFmtId="0" fontId="8" fillId="0" borderId="0" xfId="0" applyFont="1" applyFill="1" applyAlignment="1">
      <alignment horizontal="right"/>
    </xf>
    <xf numFmtId="0" fontId="8" fillId="0" borderId="0" xfId="0" applyFont="1" applyFill="1" applyBorder="1"/>
    <xf numFmtId="0" fontId="9" fillId="4"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6" borderId="1" xfId="0"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169" fontId="9" fillId="7" borderId="0" xfId="1" applyNumberFormat="1" applyFont="1" applyFill="1"/>
    <xf numFmtId="0" fontId="9" fillId="0" borderId="0" xfId="0" applyFont="1" applyAlignment="1">
      <alignment horizontal="right"/>
    </xf>
    <xf numFmtId="0" fontId="6" fillId="0" borderId="1" xfId="0" applyFont="1" applyFill="1" applyBorder="1" applyAlignment="1">
      <alignment horizontal="right"/>
    </xf>
    <xf numFmtId="0" fontId="10" fillId="0" borderId="1" xfId="0" applyFont="1" applyFill="1" applyBorder="1" applyAlignment="1">
      <alignment horizontal="right"/>
    </xf>
    <xf numFmtId="0" fontId="10" fillId="3" borderId="1" xfId="4" applyFont="1" applyFill="1" applyBorder="1" applyAlignment="1">
      <alignment horizontal="right" wrapText="1"/>
    </xf>
    <xf numFmtId="169" fontId="9" fillId="7" borderId="0" xfId="1" applyNumberFormat="1" applyFont="1" applyFill="1" applyAlignment="1">
      <alignment horizontal="left"/>
    </xf>
    <xf numFmtId="168" fontId="6" fillId="0" borderId="1" xfId="0" applyNumberFormat="1" applyFont="1" applyFill="1" applyBorder="1"/>
    <xf numFmtId="168" fontId="6" fillId="0" borderId="1" xfId="0" applyNumberFormat="1" applyFont="1" applyFill="1" applyBorder="1" applyAlignment="1">
      <alignment horizontal="right"/>
    </xf>
    <xf numFmtId="168" fontId="6" fillId="0" borderId="1" xfId="1" applyNumberFormat="1" applyFont="1" applyFill="1" applyBorder="1" applyAlignment="1">
      <alignment horizontal="right"/>
    </xf>
    <xf numFmtId="168" fontId="6" fillId="0" borderId="1" xfId="0" applyNumberFormat="1" applyFont="1" applyFill="1" applyBorder="1" applyAlignment="1"/>
    <xf numFmtId="0" fontId="15" fillId="0" borderId="0" xfId="0" applyFont="1" applyFill="1"/>
    <xf numFmtId="0" fontId="9" fillId="10" borderId="1" xfId="0" applyFont="1" applyFill="1" applyBorder="1" applyAlignment="1" applyProtection="1">
      <alignment horizontal="center" vertical="center" wrapText="1"/>
    </xf>
    <xf numFmtId="0" fontId="9" fillId="11" borderId="1" xfId="0" applyFont="1" applyFill="1" applyBorder="1" applyAlignment="1" applyProtection="1">
      <alignment horizontal="center" vertical="center" wrapText="1"/>
    </xf>
    <xf numFmtId="0" fontId="9" fillId="12" borderId="1" xfId="0" applyFont="1" applyFill="1" applyBorder="1" applyAlignment="1" applyProtection="1">
      <alignment horizontal="center" vertical="center" wrapText="1"/>
    </xf>
    <xf numFmtId="169" fontId="9" fillId="7" borderId="0" xfId="1" applyNumberFormat="1" applyFont="1" applyFill="1" applyAlignment="1">
      <alignment horizontal="right"/>
    </xf>
    <xf numFmtId="0" fontId="9" fillId="7" borderId="0" xfId="1" applyNumberFormat="1" applyFont="1" applyFill="1"/>
    <xf numFmtId="0" fontId="9" fillId="13" borderId="1" xfId="0" applyFont="1" applyFill="1" applyBorder="1" applyAlignment="1" applyProtection="1">
      <alignment horizontal="center" vertical="center" wrapText="1"/>
    </xf>
    <xf numFmtId="1" fontId="10" fillId="0" borderId="1" xfId="1" applyNumberFormat="1" applyFont="1" applyBorder="1" applyAlignment="1">
      <alignment horizontal="center"/>
    </xf>
    <xf numFmtId="169" fontId="9" fillId="7" borderId="0" xfId="1" applyNumberFormat="1" applyFont="1" applyFill="1" applyAlignment="1">
      <alignment horizontal="center"/>
    </xf>
    <xf numFmtId="0" fontId="16" fillId="0" borderId="0" xfId="0" applyFont="1"/>
    <xf numFmtId="1" fontId="10" fillId="0" borderId="1" xfId="1" applyNumberFormat="1" applyFont="1" applyFill="1" applyBorder="1" applyAlignment="1">
      <alignment horizontal="center"/>
    </xf>
    <xf numFmtId="0" fontId="10" fillId="3" borderId="1" xfId="4" applyFont="1" applyFill="1" applyBorder="1" applyAlignment="1">
      <alignment horizontal="center" wrapText="1"/>
    </xf>
    <xf numFmtId="1" fontId="10" fillId="0" borderId="1" xfId="1" applyNumberFormat="1" applyFont="1" applyFill="1" applyBorder="1" applyAlignment="1">
      <alignment horizontal="left"/>
    </xf>
    <xf numFmtId="1" fontId="10" fillId="0" borderId="1" xfId="1" applyNumberFormat="1" applyFont="1" applyBorder="1" applyAlignment="1">
      <alignment horizontal="left"/>
    </xf>
    <xf numFmtId="0" fontId="18" fillId="0" borderId="0" xfId="9" applyFont="1"/>
    <xf numFmtId="0" fontId="18" fillId="0" borderId="0" xfId="9" applyFont="1" applyAlignment="1">
      <alignment wrapText="1"/>
    </xf>
    <xf numFmtId="169" fontId="18" fillId="0" borderId="0" xfId="10" applyNumberFormat="1" applyFont="1"/>
    <xf numFmtId="0" fontId="2" fillId="0" borderId="0" xfId="9"/>
    <xf numFmtId="0" fontId="19" fillId="0" borderId="0" xfId="9" applyFont="1" applyAlignment="1">
      <alignment vertical="center"/>
    </xf>
    <xf numFmtId="0" fontId="19" fillId="0" borderId="0" xfId="9" applyFont="1"/>
    <xf numFmtId="0" fontId="17" fillId="0" borderId="0" xfId="9" applyFont="1"/>
    <xf numFmtId="0" fontId="21" fillId="0" borderId="0" xfId="9" applyFont="1"/>
    <xf numFmtId="169" fontId="0" fillId="0" borderId="0" xfId="10" applyNumberFormat="1" applyFont="1"/>
    <xf numFmtId="0" fontId="22" fillId="0" borderId="0" xfId="0" applyFont="1"/>
    <xf numFmtId="0" fontId="23" fillId="0" borderId="0" xfId="8" applyFont="1" applyFill="1"/>
    <xf numFmtId="0" fontId="18" fillId="2" borderId="0" xfId="9" applyFont="1" applyFill="1" applyBorder="1" applyAlignment="1">
      <alignment horizontal="center" vertical="top"/>
    </xf>
    <xf numFmtId="0" fontId="18" fillId="2" borderId="0" xfId="9" applyFont="1" applyFill="1" applyBorder="1" applyAlignment="1">
      <alignment horizontal="center" vertical="top" wrapText="1"/>
    </xf>
    <xf numFmtId="169" fontId="18" fillId="2" borderId="0" xfId="10" applyNumberFormat="1" applyFont="1" applyFill="1" applyBorder="1" applyAlignment="1">
      <alignment horizontal="center" vertical="top"/>
    </xf>
    <xf numFmtId="0" fontId="19" fillId="14" borderId="0" xfId="9" applyFont="1" applyFill="1" applyBorder="1" applyAlignment="1">
      <alignment horizontal="left" vertical="top"/>
    </xf>
    <xf numFmtId="0" fontId="19" fillId="14" borderId="0" xfId="9" quotePrefix="1" applyFont="1" applyFill="1" applyBorder="1" applyAlignment="1">
      <alignment horizontal="right" vertical="top" wrapText="1"/>
    </xf>
    <xf numFmtId="169" fontId="19" fillId="14" borderId="0" xfId="10" quotePrefix="1" applyNumberFormat="1" applyFont="1" applyFill="1" applyBorder="1" applyAlignment="1">
      <alignment horizontal="right" vertical="top"/>
    </xf>
    <xf numFmtId="0" fontId="19" fillId="0" borderId="0" xfId="9" applyFont="1" applyBorder="1" applyAlignment="1">
      <alignment horizontal="left" vertical="top"/>
    </xf>
    <xf numFmtId="0" fontId="19" fillId="0" borderId="0" xfId="9" quotePrefix="1" applyFont="1" applyBorder="1" applyAlignment="1">
      <alignment horizontal="right" vertical="top" wrapText="1"/>
    </xf>
    <xf numFmtId="169" fontId="19" fillId="0" borderId="0" xfId="10" quotePrefix="1" applyNumberFormat="1" applyFont="1" applyBorder="1" applyAlignment="1">
      <alignment horizontal="right" vertical="top"/>
    </xf>
    <xf numFmtId="0" fontId="20" fillId="0" borderId="0" xfId="9" applyFont="1" applyBorder="1" applyAlignment="1">
      <alignment horizontal="left" vertical="top"/>
    </xf>
    <xf numFmtId="0" fontId="20" fillId="0" borderId="0" xfId="9" quotePrefix="1" applyFont="1" applyBorder="1" applyAlignment="1">
      <alignment vertical="top" wrapText="1"/>
    </xf>
    <xf numFmtId="169" fontId="20" fillId="0" borderId="0" xfId="10" quotePrefix="1" applyNumberFormat="1" applyFont="1" applyBorder="1" applyAlignment="1">
      <alignment vertical="top"/>
    </xf>
    <xf numFmtId="0" fontId="18" fillId="0" borderId="0" xfId="9" applyFont="1" applyBorder="1" applyAlignment="1">
      <alignment horizontal="left" vertical="top"/>
    </xf>
    <xf numFmtId="0" fontId="18" fillId="0" borderId="0" xfId="9" quotePrefix="1" applyFont="1" applyBorder="1" applyAlignment="1">
      <alignment vertical="top" wrapText="1"/>
    </xf>
    <xf numFmtId="169" fontId="18" fillId="0" borderId="0" xfId="10" quotePrefix="1" applyNumberFormat="1" applyFont="1" applyBorder="1" applyAlignment="1">
      <alignment vertical="top"/>
    </xf>
    <xf numFmtId="0" fontId="19" fillId="0" borderId="0" xfId="9" applyFont="1" applyBorder="1" applyAlignment="1">
      <alignment vertical="top" wrapText="1"/>
    </xf>
    <xf numFmtId="169" fontId="19" fillId="0" borderId="0" xfId="10" applyNumberFormat="1" applyFont="1" applyBorder="1" applyAlignment="1">
      <alignment vertical="top"/>
    </xf>
    <xf numFmtId="0" fontId="20" fillId="0" borderId="0" xfId="9" quotePrefix="1" applyFont="1" applyBorder="1" applyAlignment="1">
      <alignment horizontal="left" vertical="top"/>
    </xf>
    <xf numFmtId="0" fontId="18" fillId="0" borderId="0" xfId="9" applyFont="1" applyBorder="1" applyAlignment="1">
      <alignment vertical="top" wrapText="1"/>
    </xf>
    <xf numFmtId="169" fontId="18" fillId="0" borderId="0" xfId="10" applyNumberFormat="1" applyFont="1" applyBorder="1" applyAlignment="1">
      <alignment vertical="top"/>
    </xf>
    <xf numFmtId="0" fontId="18" fillId="0" borderId="0" xfId="9" quotePrefix="1" applyFont="1" applyBorder="1" applyAlignment="1">
      <alignment horizontal="left" vertical="top"/>
    </xf>
    <xf numFmtId="0" fontId="20" fillId="0" borderId="0" xfId="9" applyFont="1" applyBorder="1" applyAlignment="1">
      <alignment vertical="top" wrapText="1"/>
    </xf>
    <xf numFmtId="169" fontId="20" fillId="0" borderId="0" xfId="10" applyNumberFormat="1" applyFont="1" applyBorder="1" applyAlignment="1">
      <alignment vertical="top"/>
    </xf>
    <xf numFmtId="0" fontId="24" fillId="2" borderId="2" xfId="9" applyFont="1" applyFill="1" applyBorder="1" applyAlignment="1">
      <alignment horizontal="center" vertical="top"/>
    </xf>
    <xf numFmtId="0" fontId="24" fillId="2" borderId="3" xfId="9" applyFont="1" applyFill="1" applyBorder="1" applyAlignment="1">
      <alignment horizontal="center" vertical="top"/>
    </xf>
    <xf numFmtId="169" fontId="24" fillId="2" borderId="3" xfId="1" applyNumberFormat="1" applyFont="1" applyFill="1" applyBorder="1" applyAlignment="1">
      <alignment horizontal="center" vertical="top"/>
    </xf>
    <xf numFmtId="169" fontId="24" fillId="2" borderId="4" xfId="1" applyNumberFormat="1" applyFont="1" applyFill="1" applyBorder="1" applyAlignment="1">
      <alignment horizontal="center" vertical="top"/>
    </xf>
    <xf numFmtId="0" fontId="25" fillId="0" borderId="5" xfId="9" quotePrefix="1" applyFont="1" applyBorder="1" applyAlignment="1">
      <alignment horizontal="left" vertical="top"/>
    </xf>
    <xf numFmtId="169" fontId="25" fillId="0" borderId="0" xfId="1" quotePrefix="1" applyNumberFormat="1" applyFont="1" applyBorder="1" applyAlignment="1">
      <alignment horizontal="right" vertical="top"/>
    </xf>
    <xf numFmtId="169" fontId="18" fillId="15" borderId="6" xfId="1" applyNumberFormat="1" applyFont="1" applyFill="1" applyBorder="1" applyAlignment="1">
      <alignment horizontal="right" vertical="top" wrapText="1"/>
    </xf>
    <xf numFmtId="169" fontId="18" fillId="0" borderId="0" xfId="1" quotePrefix="1" applyNumberFormat="1" applyFont="1" applyBorder="1" applyAlignment="1">
      <alignment horizontal="right" vertical="top"/>
    </xf>
    <xf numFmtId="169" fontId="18" fillId="0" borderId="8" xfId="10" applyNumberFormat="1" applyFont="1" applyBorder="1" applyAlignment="1">
      <alignment vertical="top"/>
    </xf>
    <xf numFmtId="169" fontId="18" fillId="15" borderId="9" xfId="1" applyNumberFormat="1" applyFont="1" applyFill="1" applyBorder="1" applyAlignment="1">
      <alignment horizontal="right" vertical="top" wrapText="1"/>
    </xf>
    <xf numFmtId="0" fontId="25" fillId="0" borderId="0" xfId="9" applyFont="1" applyBorder="1" applyAlignment="1">
      <alignment horizontal="left" vertical="top"/>
    </xf>
    <xf numFmtId="0" fontId="25" fillId="0" borderId="0" xfId="9" applyFont="1" applyBorder="1" applyAlignment="1">
      <alignment vertical="top" wrapText="1"/>
    </xf>
    <xf numFmtId="0" fontId="18" fillId="0" borderId="0" xfId="9" applyFont="1" applyBorder="1"/>
    <xf numFmtId="0" fontId="18" fillId="0" borderId="0" xfId="9" applyNumberFormat="1" applyFont="1" applyBorder="1" applyAlignment="1">
      <alignment horizontal="left" vertical="top"/>
    </xf>
    <xf numFmtId="0" fontId="18" fillId="0" borderId="0" xfId="9" applyNumberFormat="1" applyFont="1" applyBorder="1" applyAlignment="1">
      <alignment vertical="top" wrapText="1"/>
    </xf>
    <xf numFmtId="169" fontId="0" fillId="0" borderId="0" xfId="10" applyNumberFormat="1" applyFont="1" applyBorder="1"/>
    <xf numFmtId="0" fontId="18" fillId="0" borderId="5" xfId="9" applyNumberFormat="1" applyFont="1" applyBorder="1" applyAlignment="1">
      <alignment horizontal="left" vertical="top"/>
    </xf>
    <xf numFmtId="0" fontId="26" fillId="0" borderId="7" xfId="0" applyFont="1" applyBorder="1" applyAlignment="1">
      <alignment horizontal="left" vertical="top"/>
    </xf>
    <xf numFmtId="0" fontId="26" fillId="0" borderId="8" xfId="0" applyFont="1" applyBorder="1" applyAlignment="1">
      <alignment horizontal="left" vertical="top"/>
    </xf>
    <xf numFmtId="0" fontId="26" fillId="0" borderId="8" xfId="0" applyFont="1" applyBorder="1" applyAlignment="1">
      <alignment vertical="top" wrapText="1"/>
    </xf>
    <xf numFmtId="0" fontId="27" fillId="0" borderId="0" xfId="8" applyFont="1" applyFill="1"/>
    <xf numFmtId="169" fontId="18" fillId="0" borderId="0" xfId="1" quotePrefix="1" applyNumberFormat="1" applyFont="1" applyBorder="1" applyAlignment="1">
      <alignment vertical="top"/>
    </xf>
    <xf numFmtId="0" fontId="25" fillId="0" borderId="0" xfId="9" quotePrefix="1" applyFont="1" applyBorder="1" applyAlignment="1">
      <alignment vertical="top" wrapText="1"/>
    </xf>
    <xf numFmtId="0" fontId="28" fillId="0" borderId="0" xfId="9" applyFont="1"/>
    <xf numFmtId="0" fontId="1" fillId="0" borderId="0" xfId="9" applyFont="1"/>
    <xf numFmtId="0" fontId="29" fillId="0" borderId="0" xfId="9" applyFont="1" applyAlignment="1">
      <alignment horizontal="left" vertical="center"/>
    </xf>
    <xf numFmtId="0" fontId="26" fillId="0" borderId="0" xfId="0" applyFont="1" applyBorder="1" applyAlignment="1">
      <alignment horizontal="left" vertical="top"/>
    </xf>
    <xf numFmtId="0" fontId="26" fillId="0" borderId="0" xfId="0" applyFont="1" applyBorder="1" applyAlignment="1">
      <alignment vertical="top" wrapText="1"/>
    </xf>
    <xf numFmtId="0" fontId="30" fillId="0" borderId="5" xfId="0" applyFont="1" applyBorder="1" applyAlignment="1">
      <alignment horizontal="left" vertical="top"/>
    </xf>
    <xf numFmtId="0" fontId="18" fillId="0" borderId="7" xfId="9" applyNumberFormat="1" applyFont="1" applyBorder="1" applyAlignment="1">
      <alignment horizontal="left" vertical="top"/>
    </xf>
    <xf numFmtId="0" fontId="18" fillId="0" borderId="8" xfId="9" applyNumberFormat="1" applyFont="1" applyBorder="1" applyAlignment="1">
      <alignment horizontal="left" vertical="top"/>
    </xf>
    <xf numFmtId="0" fontId="18" fillId="0" borderId="8" xfId="9" applyNumberFormat="1" applyFont="1" applyBorder="1" applyAlignment="1">
      <alignment vertical="top" wrapText="1"/>
    </xf>
    <xf numFmtId="0" fontId="25" fillId="0" borderId="0" xfId="9" applyFont="1" applyAlignment="1">
      <alignment horizontal="left" vertical="top"/>
    </xf>
    <xf numFmtId="0" fontId="25" fillId="0" borderId="0" xfId="9" applyFont="1" applyAlignment="1">
      <alignment vertical="top" wrapText="1"/>
    </xf>
    <xf numFmtId="0" fontId="18" fillId="0" borderId="5" xfId="9" applyFont="1" applyBorder="1" applyAlignment="1">
      <alignment horizontal="left" vertical="top"/>
    </xf>
    <xf numFmtId="0" fontId="18" fillId="0" borderId="0" xfId="9" applyFont="1" applyAlignment="1">
      <alignment horizontal="left" vertical="top"/>
    </xf>
    <xf numFmtId="0" fontId="18" fillId="0" borderId="0" xfId="9" applyFont="1" applyAlignment="1">
      <alignment vertical="top" wrapText="1"/>
    </xf>
    <xf numFmtId="0" fontId="9" fillId="13" borderId="1" xfId="0" applyFont="1" applyFill="1" applyBorder="1" applyAlignment="1">
      <alignment horizontal="center"/>
    </xf>
    <xf numFmtId="0" fontId="9" fillId="10" borderId="1" xfId="0" applyFont="1" applyFill="1" applyBorder="1" applyAlignment="1">
      <alignment horizontal="center"/>
    </xf>
    <xf numFmtId="0" fontId="9" fillId="11" borderId="1" xfId="0" applyFont="1" applyFill="1" applyBorder="1" applyAlignment="1">
      <alignment horizontal="center"/>
    </xf>
    <xf numFmtId="0" fontId="9" fillId="9" borderId="1" xfId="0" applyFont="1" applyFill="1" applyBorder="1" applyAlignment="1">
      <alignment horizontal="center"/>
    </xf>
    <xf numFmtId="0" fontId="9" fillId="8" borderId="1" xfId="0" applyFont="1" applyFill="1" applyBorder="1" applyAlignment="1">
      <alignment horizontal="center"/>
    </xf>
    <xf numFmtId="0" fontId="9" fillId="5" borderId="1" xfId="0" applyFont="1" applyFill="1" applyBorder="1" applyAlignment="1">
      <alignment horizontal="center"/>
    </xf>
  </cellXfs>
  <cellStyles count="11">
    <cellStyle name="Comma" xfId="1" builtinId="3"/>
    <cellStyle name="Comma 2" xfId="10" xr:uid="{7A849B2C-2862-7945-8480-89C34BAC0FBE}"/>
    <cellStyle name="Comma 2 2" xfId="2" xr:uid="{00000000-0005-0000-0000-000002000000}"/>
    <cellStyle name="Comma 6" xfId="7" xr:uid="{00000000-0005-0000-0000-000003000000}"/>
    <cellStyle name="Comma 7" xfId="6" xr:uid="{00000000-0005-0000-0000-000004000000}"/>
    <cellStyle name="Hyperlink" xfId="8" builtinId="8"/>
    <cellStyle name="Normal" xfId="0" builtinId="0"/>
    <cellStyle name="Normal 12" xfId="3" xr:uid="{00000000-0005-0000-0000-000007000000}"/>
    <cellStyle name="Normal 2" xfId="9" xr:uid="{D369C4F5-1091-9345-A303-D96BDEB791D5}"/>
    <cellStyle name="Normal 2 2 5" xfId="4" xr:uid="{00000000-0005-0000-0000-000008000000}"/>
    <cellStyle name="Normal 21" xfId="5" xr:uid="{00000000-0005-0000-0000-000009000000}"/>
  </cellStyles>
  <dxfs count="12">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86DEEA"/>
      <color rgb="FF2EC6DA"/>
      <color rgb="FFEBDAF2"/>
      <color rgb="FFFCFCEA"/>
      <color rgb="FFCCCCFF"/>
      <color rgb="FFCCFF99"/>
      <color rgb="FF8BCC34"/>
      <color rgb="FFFFCC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7BAF0B-1BFC-2143-B8D1-637263A08F0B}" name="Table1367891011121314151617181920" displayName="Table1367891011121314151617181920" ref="A6:D51" totalsRowShown="0" headerRowDxfId="11" tableBorderDxfId="10">
  <tableColumns count="4">
    <tableColumn id="1" xr3:uid="{FD1AD4C9-CB6E-FF46-A688-F91C4C37DE2B}" name="Indicator no." dataDxfId="9"/>
    <tableColumn id="5" xr3:uid="{EB46FD2B-FD46-7D4D-87BD-03C92DE35A7D}" name="Type" dataDxfId="8"/>
    <tableColumn id="2" xr3:uid="{D5D19B27-375C-4346-854A-740E9250B580}" name="Indicator Name" dataDxfId="7"/>
    <tableColumn id="4" xr3:uid="{218AA302-8135-3D4C-A828-A95E99D66472}"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BD8A71-443D-6E4C-ABA0-F5F4175519BA}" name="Table13678910111213141516171819203" displayName="Table13678910111213141516171819203" ref="A6:D46" totalsRowShown="0" headerRowDxfId="5" tableBorderDxfId="4">
  <tableColumns count="4">
    <tableColumn id="1" xr3:uid="{9A6E79FF-DE32-A54F-A982-5C18620A29DD}" name="Indicator no." dataDxfId="3"/>
    <tableColumn id="5" xr3:uid="{24A589D7-AFCF-2944-9465-879263F50D5F}" name="Type" dataDxfId="2"/>
    <tableColumn id="2" xr3:uid="{92C6E2F5-CCF6-4E4B-9D69-29E14BFB647D}" name="Indicator Name" dataDxfId="1"/>
    <tableColumn id="4" xr3:uid="{8EBF167F-DA44-6248-BE53-50961A299B3B}"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38"/>
  <sheetViews>
    <sheetView zoomScale="91" zoomScaleNormal="91" workbookViewId="0">
      <selection activeCell="A6" sqref="A6"/>
    </sheetView>
  </sheetViews>
  <sheetFormatPr defaultColWidth="8.796875" defaultRowHeight="13.8" x14ac:dyDescent="0.25"/>
  <cols>
    <col min="3" max="3" width="35.19921875" customWidth="1"/>
    <col min="6" max="6" width="16.796875" customWidth="1"/>
    <col min="10" max="10" width="18.5" customWidth="1"/>
    <col min="11" max="12" width="0" hidden="1" customWidth="1"/>
    <col min="13" max="23" width="11.5" customWidth="1"/>
    <col min="24" max="24" width="12.796875" customWidth="1"/>
    <col min="25" max="32" width="11.5" customWidth="1"/>
    <col min="33" max="77" width="14.69921875" customWidth="1"/>
  </cols>
  <sheetData>
    <row r="1" spans="1:77" ht="17.399999999999999" x14ac:dyDescent="0.3">
      <c r="A1" s="82" t="s">
        <v>151</v>
      </c>
    </row>
    <row r="2" spans="1:77" ht="15.6" x14ac:dyDescent="0.3">
      <c r="A2" s="6" t="s">
        <v>85</v>
      </c>
      <c r="B2" s="11"/>
      <c r="C2" s="14"/>
      <c r="D2" s="47"/>
      <c r="E2" s="12"/>
      <c r="F2" s="12"/>
      <c r="G2" s="13"/>
      <c r="H2" s="13"/>
      <c r="I2" s="13"/>
      <c r="J2" s="13"/>
      <c r="K2" s="15"/>
      <c r="L2" s="12"/>
      <c r="M2" s="12"/>
      <c r="N2" s="12"/>
      <c r="O2" s="12"/>
      <c r="P2" s="12"/>
      <c r="Q2" s="12"/>
      <c r="R2" s="12"/>
      <c r="S2" s="12"/>
      <c r="T2" s="12"/>
      <c r="U2" s="12"/>
      <c r="V2" s="12"/>
      <c r="W2" s="12"/>
      <c r="X2" s="12"/>
      <c r="Y2" s="12"/>
      <c r="Z2" s="12"/>
      <c r="AA2" s="12"/>
      <c r="AB2" s="12"/>
      <c r="AC2" s="13"/>
      <c r="AD2" s="11"/>
      <c r="AE2" s="11"/>
      <c r="AF2" s="15"/>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row>
    <row r="3" spans="1:77" ht="15.6" x14ac:dyDescent="0.3">
      <c r="A3" s="6" t="s">
        <v>86</v>
      </c>
      <c r="B3" s="1"/>
      <c r="C3" s="2"/>
      <c r="D3" s="3"/>
      <c r="E3" s="3"/>
      <c r="F3" s="3"/>
      <c r="G3" s="4"/>
      <c r="H3" s="4"/>
      <c r="I3" s="4"/>
      <c r="J3" s="4"/>
      <c r="K3" s="5"/>
      <c r="L3" s="3"/>
      <c r="M3" s="3"/>
      <c r="N3" s="3"/>
      <c r="O3" s="3"/>
      <c r="P3" s="3"/>
      <c r="Q3" s="3"/>
      <c r="R3" s="3"/>
      <c r="S3" s="3"/>
      <c r="T3" s="3"/>
      <c r="U3" s="3"/>
      <c r="V3" s="3"/>
      <c r="W3" s="3"/>
      <c r="X3" s="3"/>
      <c r="Y3" s="3"/>
      <c r="Z3" s="3"/>
      <c r="AA3" s="3"/>
      <c r="AB3" s="3"/>
      <c r="AC3" s="4"/>
      <c r="AD3" s="1"/>
      <c r="AE3" s="1"/>
      <c r="AF3" s="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77" x14ac:dyDescent="0.25">
      <c r="A4" s="50" t="s">
        <v>147</v>
      </c>
      <c r="B4" s="51"/>
      <c r="C4" s="52"/>
      <c r="D4" s="53"/>
      <c r="E4" s="73"/>
      <c r="F4" s="53"/>
      <c r="G4" s="54"/>
      <c r="H4" s="54"/>
      <c r="I4" s="54"/>
      <c r="J4" s="54"/>
      <c r="K4" s="55"/>
      <c r="L4" s="53"/>
      <c r="M4" s="53"/>
      <c r="N4" s="53"/>
      <c r="O4" s="53"/>
      <c r="P4" s="53"/>
      <c r="Q4" s="53"/>
      <c r="R4" s="53"/>
      <c r="S4" s="53"/>
      <c r="T4" s="53"/>
      <c r="U4" s="53"/>
      <c r="V4" s="53"/>
      <c r="W4" s="53"/>
      <c r="X4" s="53"/>
      <c r="Y4" s="53"/>
      <c r="Z4" s="53"/>
      <c r="AA4" s="53"/>
      <c r="AB4" s="55"/>
      <c r="AC4" s="54"/>
      <c r="AD4" s="51"/>
      <c r="AE4" s="51"/>
      <c r="AF4" s="55"/>
      <c r="AG4" s="53"/>
      <c r="AH4" s="53"/>
      <c r="AI4" s="53"/>
      <c r="AJ4" s="53"/>
      <c r="AK4" s="53"/>
      <c r="AL4" s="53"/>
      <c r="AM4" s="53"/>
      <c r="AN4" s="53"/>
      <c r="AO4" s="53"/>
      <c r="AP4" s="53"/>
      <c r="AQ4" s="56"/>
      <c r="AR4" s="53"/>
      <c r="AS4" s="53"/>
      <c r="AT4" s="53"/>
      <c r="AU4" s="53"/>
      <c r="AV4" s="53"/>
      <c r="AW4" s="53"/>
      <c r="AX4" s="53"/>
      <c r="AY4" s="53"/>
      <c r="AZ4" s="53"/>
      <c r="BA4" s="53"/>
      <c r="BB4" s="56"/>
      <c r="BC4" s="53"/>
      <c r="BD4" s="53"/>
      <c r="BE4" s="53"/>
      <c r="BF4" s="53"/>
      <c r="BG4" s="53"/>
      <c r="BH4" s="53"/>
      <c r="BI4" s="53"/>
      <c r="BJ4" s="53"/>
      <c r="BK4" s="56"/>
      <c r="BL4" s="53"/>
      <c r="BM4" s="53"/>
      <c r="BN4" s="53"/>
      <c r="BO4" s="53"/>
      <c r="BP4" s="56"/>
      <c r="BQ4" s="53"/>
      <c r="BR4" s="53"/>
      <c r="BS4" s="53"/>
      <c r="BT4" s="53"/>
      <c r="BU4" s="53"/>
      <c r="BV4" s="53"/>
      <c r="BW4" s="53"/>
      <c r="BX4" s="53"/>
      <c r="BY4" s="53"/>
    </row>
    <row r="5" spans="1:77" x14ac:dyDescent="0.25">
      <c r="B5" s="7"/>
      <c r="C5" s="8"/>
      <c r="D5" s="9"/>
      <c r="E5" s="9"/>
      <c r="F5" s="9"/>
      <c r="G5" s="10"/>
      <c r="H5" s="10"/>
      <c r="I5" s="10"/>
      <c r="J5" s="10"/>
      <c r="K5" s="64"/>
      <c r="L5" s="9"/>
      <c r="M5" s="9"/>
      <c r="N5" s="9"/>
      <c r="O5" s="9"/>
      <c r="P5" s="49"/>
      <c r="Q5" s="49"/>
      <c r="R5" s="49"/>
      <c r="S5" s="49"/>
      <c r="T5" s="9"/>
      <c r="U5" s="9"/>
      <c r="V5" s="9"/>
      <c r="W5" s="9"/>
      <c r="X5" s="9"/>
      <c r="Y5" s="9"/>
      <c r="Z5" s="9"/>
      <c r="AA5" s="9"/>
      <c r="AB5" s="9"/>
      <c r="AC5" s="10"/>
      <c r="AD5" s="7"/>
      <c r="AE5" s="7"/>
      <c r="AF5" s="48"/>
      <c r="AG5" s="159" t="s">
        <v>66</v>
      </c>
      <c r="AH5" s="159"/>
      <c r="AI5" s="159"/>
      <c r="AJ5" s="159"/>
      <c r="AK5" s="159"/>
      <c r="AL5" s="159"/>
      <c r="AM5" s="159"/>
      <c r="AN5" s="159"/>
      <c r="AO5" s="159"/>
      <c r="AP5" s="159"/>
      <c r="AQ5" s="160" t="s">
        <v>0</v>
      </c>
      <c r="AR5" s="160"/>
      <c r="AS5" s="160"/>
      <c r="AT5" s="160"/>
      <c r="AU5" s="160"/>
      <c r="AV5" s="160"/>
      <c r="AW5" s="160"/>
      <c r="AX5" s="160"/>
      <c r="AY5" s="160"/>
      <c r="AZ5" s="160"/>
      <c r="BA5" s="161" t="s">
        <v>1</v>
      </c>
      <c r="BB5" s="161"/>
      <c r="BC5" s="161"/>
      <c r="BD5" s="161"/>
      <c r="BE5" s="161"/>
      <c r="BF5" s="161"/>
      <c r="BG5" s="161"/>
      <c r="BH5" s="161"/>
      <c r="BI5" s="162" t="s">
        <v>2</v>
      </c>
      <c r="BJ5" s="162"/>
      <c r="BK5" s="162"/>
      <c r="BL5" s="162"/>
      <c r="BM5" s="163" t="s">
        <v>3</v>
      </c>
      <c r="BN5" s="163"/>
      <c r="BO5" s="163"/>
      <c r="BP5" s="163"/>
      <c r="BQ5" s="163"/>
      <c r="BR5" s="163"/>
      <c r="BS5" s="163"/>
      <c r="BT5" s="163"/>
      <c r="BU5" s="163"/>
      <c r="BV5" s="163"/>
      <c r="BW5" s="163"/>
      <c r="BX5" s="158" t="s">
        <v>4</v>
      </c>
      <c r="BY5" s="158"/>
    </row>
    <row r="6" spans="1:77" ht="84" customHeight="1" x14ac:dyDescent="0.25">
      <c r="A6" s="16" t="s">
        <v>67</v>
      </c>
      <c r="B6" s="59" t="s">
        <v>5</v>
      </c>
      <c r="C6" s="16" t="s">
        <v>6</v>
      </c>
      <c r="D6" s="16" t="s">
        <v>7</v>
      </c>
      <c r="E6" s="16" t="s">
        <v>8</v>
      </c>
      <c r="F6" s="16" t="s">
        <v>9</v>
      </c>
      <c r="G6" s="16" t="s">
        <v>10</v>
      </c>
      <c r="H6" s="16" t="s">
        <v>11</v>
      </c>
      <c r="I6" s="16" t="s">
        <v>12</v>
      </c>
      <c r="J6" s="16" t="s">
        <v>116</v>
      </c>
      <c r="K6" s="76" t="s">
        <v>130</v>
      </c>
      <c r="L6" s="76" t="s">
        <v>131</v>
      </c>
      <c r="M6" s="76" t="s">
        <v>132</v>
      </c>
      <c r="N6" s="76" t="s">
        <v>133</v>
      </c>
      <c r="O6" s="76" t="s">
        <v>134</v>
      </c>
      <c r="P6" s="76" t="s">
        <v>135</v>
      </c>
      <c r="Q6" s="76" t="s">
        <v>136</v>
      </c>
      <c r="R6" s="76" t="s">
        <v>137</v>
      </c>
      <c r="S6" s="76" t="s">
        <v>156</v>
      </c>
      <c r="T6" s="57" t="s">
        <v>117</v>
      </c>
      <c r="U6" s="57" t="s">
        <v>118</v>
      </c>
      <c r="V6" s="57" t="s">
        <v>119</v>
      </c>
      <c r="W6" s="57" t="s">
        <v>120</v>
      </c>
      <c r="X6" s="57" t="s">
        <v>157</v>
      </c>
      <c r="Y6" s="57" t="s">
        <v>121</v>
      </c>
      <c r="Z6" s="57" t="s">
        <v>122</v>
      </c>
      <c r="AA6" s="57" t="s">
        <v>123</v>
      </c>
      <c r="AB6" s="57" t="s">
        <v>124</v>
      </c>
      <c r="AC6" s="57" t="s">
        <v>125</v>
      </c>
      <c r="AD6" s="57" t="s">
        <v>126</v>
      </c>
      <c r="AE6" s="57" t="s">
        <v>127</v>
      </c>
      <c r="AF6" s="60" t="s">
        <v>150</v>
      </c>
      <c r="AG6" s="74" t="s">
        <v>13</v>
      </c>
      <c r="AH6" s="74" t="s">
        <v>128</v>
      </c>
      <c r="AI6" s="74" t="s">
        <v>14</v>
      </c>
      <c r="AJ6" s="74" t="s">
        <v>15</v>
      </c>
      <c r="AK6" s="74" t="s">
        <v>16</v>
      </c>
      <c r="AL6" s="74" t="s">
        <v>17</v>
      </c>
      <c r="AM6" s="74" t="s">
        <v>18</v>
      </c>
      <c r="AN6" s="74" t="s">
        <v>19</v>
      </c>
      <c r="AO6" s="74" t="s">
        <v>20</v>
      </c>
      <c r="AP6" s="74" t="s">
        <v>21</v>
      </c>
      <c r="AQ6" s="75" t="s">
        <v>22</v>
      </c>
      <c r="AR6" s="75" t="s">
        <v>23</v>
      </c>
      <c r="AS6" s="75" t="s">
        <v>24</v>
      </c>
      <c r="AT6" s="75" t="s">
        <v>25</v>
      </c>
      <c r="AU6" s="75" t="s">
        <v>26</v>
      </c>
      <c r="AV6" s="75" t="s">
        <v>27</v>
      </c>
      <c r="AW6" s="75" t="s">
        <v>28</v>
      </c>
      <c r="AX6" s="75" t="s">
        <v>29</v>
      </c>
      <c r="AY6" s="75" t="s">
        <v>30</v>
      </c>
      <c r="AZ6" s="75" t="s">
        <v>31</v>
      </c>
      <c r="BA6" s="62" t="s">
        <v>32</v>
      </c>
      <c r="BB6" s="62" t="s">
        <v>73</v>
      </c>
      <c r="BC6" s="62" t="s">
        <v>74</v>
      </c>
      <c r="BD6" s="62" t="s">
        <v>33</v>
      </c>
      <c r="BE6" s="62" t="s">
        <v>129</v>
      </c>
      <c r="BF6" s="62" t="s">
        <v>34</v>
      </c>
      <c r="BG6" s="62" t="s">
        <v>35</v>
      </c>
      <c r="BH6" s="62" t="s">
        <v>36</v>
      </c>
      <c r="BI6" s="61" t="s">
        <v>37</v>
      </c>
      <c r="BJ6" s="61" t="s">
        <v>75</v>
      </c>
      <c r="BK6" s="61" t="s">
        <v>76</v>
      </c>
      <c r="BL6" s="61" t="s">
        <v>38</v>
      </c>
      <c r="BM6" s="58" t="s">
        <v>39</v>
      </c>
      <c r="BN6" s="58" t="s">
        <v>77</v>
      </c>
      <c r="BO6" s="58" t="s">
        <v>78</v>
      </c>
      <c r="BP6" s="58" t="s">
        <v>40</v>
      </c>
      <c r="BQ6" s="58" t="s">
        <v>79</v>
      </c>
      <c r="BR6" s="58" t="s">
        <v>80</v>
      </c>
      <c r="BS6" s="58" t="s">
        <v>81</v>
      </c>
      <c r="BT6" s="58" t="s">
        <v>41</v>
      </c>
      <c r="BU6" s="58" t="s">
        <v>82</v>
      </c>
      <c r="BV6" s="58" t="s">
        <v>83</v>
      </c>
      <c r="BW6" s="58" t="s">
        <v>84</v>
      </c>
      <c r="BX6" s="79" t="s">
        <v>42</v>
      </c>
      <c r="BY6" s="79" t="s">
        <v>43</v>
      </c>
    </row>
    <row r="7" spans="1:77" x14ac:dyDescent="0.25">
      <c r="A7" s="17">
        <v>2010</v>
      </c>
      <c r="B7" s="17">
        <v>1907</v>
      </c>
      <c r="C7" s="17" t="s">
        <v>50</v>
      </c>
      <c r="D7" s="17">
        <v>31243</v>
      </c>
      <c r="E7" s="17" t="s">
        <v>51</v>
      </c>
      <c r="F7" s="17" t="s">
        <v>44</v>
      </c>
      <c r="G7" s="18" t="s">
        <v>45</v>
      </c>
      <c r="H7" s="19">
        <v>37474</v>
      </c>
      <c r="I7" s="19">
        <v>40128</v>
      </c>
      <c r="J7" s="18" t="s">
        <v>46</v>
      </c>
      <c r="K7" s="65"/>
      <c r="L7" s="20"/>
      <c r="M7" s="20">
        <v>20.100000000000001</v>
      </c>
      <c r="N7" s="20">
        <v>0</v>
      </c>
      <c r="O7" s="20">
        <v>20.100000000000001</v>
      </c>
      <c r="P7" s="20">
        <v>0</v>
      </c>
      <c r="Q7" s="20">
        <v>6.4</v>
      </c>
      <c r="R7" s="20">
        <v>0</v>
      </c>
      <c r="S7" s="20">
        <v>26.5</v>
      </c>
      <c r="T7" s="20"/>
      <c r="U7" s="20"/>
      <c r="V7" s="20">
        <v>16.5</v>
      </c>
      <c r="W7" s="20">
        <v>0</v>
      </c>
      <c r="X7" s="20">
        <v>16.5</v>
      </c>
      <c r="Y7" s="20">
        <v>0</v>
      </c>
      <c r="Z7" s="20">
        <v>2.5</v>
      </c>
      <c r="AA7" s="20">
        <v>0</v>
      </c>
      <c r="AB7" s="20">
        <v>19</v>
      </c>
      <c r="AC7" s="83" t="s">
        <v>138</v>
      </c>
      <c r="AD7" s="85"/>
      <c r="AE7" s="85"/>
      <c r="AF7" s="21" t="s">
        <v>47</v>
      </c>
      <c r="AG7" s="22">
        <v>0</v>
      </c>
      <c r="AH7" s="22">
        <v>0</v>
      </c>
      <c r="AI7" s="22">
        <v>0</v>
      </c>
      <c r="AJ7" s="22">
        <v>0</v>
      </c>
      <c r="AK7" s="22">
        <v>0</v>
      </c>
      <c r="AL7" s="22">
        <v>0</v>
      </c>
      <c r="AM7" s="22">
        <v>0</v>
      </c>
      <c r="AN7" s="22">
        <v>0</v>
      </c>
      <c r="AO7" s="23">
        <v>0</v>
      </c>
      <c r="AP7" s="23">
        <v>0</v>
      </c>
      <c r="AQ7" s="23">
        <v>0</v>
      </c>
      <c r="AR7" s="23">
        <v>0</v>
      </c>
      <c r="AS7" s="23">
        <v>0</v>
      </c>
      <c r="AT7" s="23">
        <v>0</v>
      </c>
      <c r="AU7" s="23">
        <v>0</v>
      </c>
      <c r="AV7" s="23">
        <v>0</v>
      </c>
      <c r="AW7" s="23">
        <v>0</v>
      </c>
      <c r="AX7" s="23">
        <v>0</v>
      </c>
      <c r="AY7" s="23">
        <v>0</v>
      </c>
      <c r="AZ7" s="23">
        <v>0</v>
      </c>
      <c r="BA7" s="23">
        <v>37</v>
      </c>
      <c r="BB7" s="23">
        <v>0</v>
      </c>
      <c r="BC7" s="23">
        <v>37</v>
      </c>
      <c r="BD7" s="23">
        <v>2</v>
      </c>
      <c r="BE7" s="23">
        <v>0</v>
      </c>
      <c r="BF7" s="23">
        <v>169.66</v>
      </c>
      <c r="BG7" s="23">
        <v>0</v>
      </c>
      <c r="BH7" s="23">
        <v>0</v>
      </c>
      <c r="BI7" s="23">
        <v>0</v>
      </c>
      <c r="BJ7" s="23">
        <v>0</v>
      </c>
      <c r="BK7" s="23">
        <v>0</v>
      </c>
      <c r="BL7" s="23">
        <v>0</v>
      </c>
      <c r="BM7" s="23">
        <v>0</v>
      </c>
      <c r="BN7" s="23">
        <v>0</v>
      </c>
      <c r="BO7" s="23">
        <v>0</v>
      </c>
      <c r="BP7" s="23">
        <v>0</v>
      </c>
      <c r="BQ7" s="23">
        <v>0</v>
      </c>
      <c r="BR7" s="23">
        <v>0</v>
      </c>
      <c r="BS7" s="23">
        <v>0</v>
      </c>
      <c r="BT7" s="23">
        <v>0</v>
      </c>
      <c r="BU7" s="23">
        <v>0</v>
      </c>
      <c r="BV7" s="23">
        <v>0</v>
      </c>
      <c r="BW7" s="23">
        <v>0</v>
      </c>
      <c r="BX7" s="23">
        <v>0</v>
      </c>
      <c r="BY7" s="23">
        <v>0</v>
      </c>
    </row>
    <row r="8" spans="1:77" x14ac:dyDescent="0.25">
      <c r="A8" s="17">
        <v>2010</v>
      </c>
      <c r="B8" s="17">
        <v>1736</v>
      </c>
      <c r="C8" s="17" t="s">
        <v>87</v>
      </c>
      <c r="D8" s="17">
        <v>30531</v>
      </c>
      <c r="E8" s="17" t="s">
        <v>51</v>
      </c>
      <c r="F8" s="17" t="s">
        <v>44</v>
      </c>
      <c r="G8" s="18" t="s">
        <v>45</v>
      </c>
      <c r="H8" s="19">
        <v>36552</v>
      </c>
      <c r="I8" s="19">
        <v>40456</v>
      </c>
      <c r="J8" s="18" t="s">
        <v>46</v>
      </c>
      <c r="K8" s="65"/>
      <c r="L8" s="20"/>
      <c r="M8" s="20">
        <v>9.9</v>
      </c>
      <c r="N8" s="20">
        <v>0</v>
      </c>
      <c r="O8" s="20">
        <v>9.9</v>
      </c>
      <c r="P8" s="20">
        <v>0</v>
      </c>
      <c r="Q8" s="20">
        <v>2.84</v>
      </c>
      <c r="R8" s="20">
        <v>0</v>
      </c>
      <c r="S8" s="20">
        <v>12.74</v>
      </c>
      <c r="T8" s="20"/>
      <c r="U8" s="20"/>
      <c r="V8" s="20">
        <v>9.66</v>
      </c>
      <c r="W8" s="20">
        <v>0</v>
      </c>
      <c r="X8" s="20">
        <v>9.66</v>
      </c>
      <c r="Y8" s="20">
        <v>0</v>
      </c>
      <c r="Z8" s="20">
        <v>0.48</v>
      </c>
      <c r="AA8" s="20">
        <v>0</v>
      </c>
      <c r="AB8" s="20">
        <v>10.14</v>
      </c>
      <c r="AC8" s="83" t="s">
        <v>138</v>
      </c>
      <c r="AD8" s="85"/>
      <c r="AE8" s="85"/>
      <c r="AF8" s="21" t="s">
        <v>138</v>
      </c>
      <c r="AG8" s="22">
        <v>0</v>
      </c>
      <c r="AH8" s="22">
        <v>0</v>
      </c>
      <c r="AI8" s="22">
        <v>0</v>
      </c>
      <c r="AJ8" s="22">
        <v>0</v>
      </c>
      <c r="AK8" s="22">
        <v>0</v>
      </c>
      <c r="AL8" s="22">
        <v>0</v>
      </c>
      <c r="AM8" s="22">
        <v>0</v>
      </c>
      <c r="AN8" s="22">
        <v>0</v>
      </c>
      <c r="AO8" s="23">
        <v>0</v>
      </c>
      <c r="AP8" s="23">
        <v>0</v>
      </c>
      <c r="AQ8" s="23">
        <v>0</v>
      </c>
      <c r="AR8" s="23">
        <v>0</v>
      </c>
      <c r="AS8" s="23">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c r="BO8" s="23">
        <v>0</v>
      </c>
      <c r="BP8" s="23">
        <v>0</v>
      </c>
      <c r="BQ8" s="23">
        <v>0</v>
      </c>
      <c r="BR8" s="23">
        <v>0</v>
      </c>
      <c r="BS8" s="23">
        <v>0</v>
      </c>
      <c r="BT8" s="23">
        <v>0</v>
      </c>
      <c r="BU8" s="23">
        <v>0</v>
      </c>
      <c r="BV8" s="23">
        <v>0</v>
      </c>
      <c r="BW8" s="23">
        <v>0</v>
      </c>
      <c r="BX8" s="23">
        <v>0</v>
      </c>
      <c r="BY8" s="23">
        <v>0</v>
      </c>
    </row>
    <row r="9" spans="1:77" x14ac:dyDescent="0.25">
      <c r="A9" s="17">
        <v>2010</v>
      </c>
      <c r="B9" s="17" t="s">
        <v>88</v>
      </c>
      <c r="C9" s="17" t="s">
        <v>89</v>
      </c>
      <c r="D9" s="17">
        <v>33335</v>
      </c>
      <c r="E9" s="17" t="s">
        <v>51</v>
      </c>
      <c r="F9" s="17" t="s">
        <v>110</v>
      </c>
      <c r="G9" s="18" t="s">
        <v>45</v>
      </c>
      <c r="H9" s="19">
        <v>37131</v>
      </c>
      <c r="I9" s="19">
        <v>40095</v>
      </c>
      <c r="J9" s="18" t="s">
        <v>46</v>
      </c>
      <c r="K9" s="65"/>
      <c r="L9" s="20"/>
      <c r="M9" s="20">
        <v>12</v>
      </c>
      <c r="N9" s="20">
        <v>0</v>
      </c>
      <c r="O9" s="20">
        <v>12</v>
      </c>
      <c r="P9" s="20">
        <v>4</v>
      </c>
      <c r="Q9" s="20">
        <v>2</v>
      </c>
      <c r="R9" s="20">
        <v>0</v>
      </c>
      <c r="S9" s="20">
        <v>18</v>
      </c>
      <c r="T9" s="20"/>
      <c r="U9" s="20"/>
      <c r="V9" s="20">
        <v>9.9920000000000009</v>
      </c>
      <c r="W9" s="20">
        <v>0</v>
      </c>
      <c r="X9" s="20">
        <v>9.9920000000000009</v>
      </c>
      <c r="Y9" s="20">
        <v>4.6159999999999997</v>
      </c>
      <c r="Z9" s="20">
        <v>1.5109999999999999</v>
      </c>
      <c r="AA9" s="20">
        <v>0</v>
      </c>
      <c r="AB9" s="20">
        <v>16.119</v>
      </c>
      <c r="AC9" s="83" t="s">
        <v>47</v>
      </c>
      <c r="AD9" s="85" t="s">
        <v>139</v>
      </c>
      <c r="AE9" s="85" t="s">
        <v>140</v>
      </c>
      <c r="AF9" s="21" t="s">
        <v>138</v>
      </c>
      <c r="AG9" s="22">
        <v>0</v>
      </c>
      <c r="AH9" s="22">
        <v>0</v>
      </c>
      <c r="AI9" s="22">
        <v>0</v>
      </c>
      <c r="AJ9" s="22">
        <v>0</v>
      </c>
      <c r="AK9" s="22">
        <v>0</v>
      </c>
      <c r="AL9" s="22">
        <v>0</v>
      </c>
      <c r="AM9" s="22">
        <v>0</v>
      </c>
      <c r="AN9" s="22">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row>
    <row r="10" spans="1:77" x14ac:dyDescent="0.25">
      <c r="A10" s="17">
        <v>2010</v>
      </c>
      <c r="B10" s="17">
        <v>1998</v>
      </c>
      <c r="C10" s="17" t="s">
        <v>90</v>
      </c>
      <c r="D10" s="17">
        <v>31242</v>
      </c>
      <c r="E10" s="17" t="s">
        <v>51</v>
      </c>
      <c r="F10" s="17" t="s">
        <v>44</v>
      </c>
      <c r="G10" s="18" t="s">
        <v>45</v>
      </c>
      <c r="H10" s="19">
        <v>37777</v>
      </c>
      <c r="I10" s="19">
        <v>40491</v>
      </c>
      <c r="J10" s="18" t="s">
        <v>46</v>
      </c>
      <c r="K10" s="65"/>
      <c r="L10" s="20"/>
      <c r="M10" s="20">
        <v>14</v>
      </c>
      <c r="N10" s="20">
        <v>0</v>
      </c>
      <c r="O10" s="20">
        <v>14</v>
      </c>
      <c r="P10" s="20">
        <v>0</v>
      </c>
      <c r="Q10" s="20">
        <v>3.5</v>
      </c>
      <c r="R10" s="20">
        <v>0</v>
      </c>
      <c r="S10" s="20">
        <v>17.5</v>
      </c>
      <c r="T10" s="20"/>
      <c r="U10" s="20"/>
      <c r="V10" s="20">
        <v>15.4</v>
      </c>
      <c r="W10" s="20">
        <v>0</v>
      </c>
      <c r="X10" s="20">
        <v>15.4</v>
      </c>
      <c r="Y10" s="20">
        <v>0</v>
      </c>
      <c r="Z10" s="20">
        <v>2.9</v>
      </c>
      <c r="AA10" s="20">
        <v>0</v>
      </c>
      <c r="AB10" s="20">
        <v>18.3</v>
      </c>
      <c r="AC10" s="83" t="s">
        <v>138</v>
      </c>
      <c r="AD10" s="85"/>
      <c r="AE10" s="85"/>
      <c r="AF10" s="21" t="s">
        <v>138</v>
      </c>
      <c r="AG10" s="22">
        <v>0</v>
      </c>
      <c r="AH10" s="22">
        <v>0</v>
      </c>
      <c r="AI10" s="22">
        <v>0</v>
      </c>
      <c r="AJ10" s="22">
        <v>0</v>
      </c>
      <c r="AK10" s="22">
        <v>0</v>
      </c>
      <c r="AL10" s="22">
        <v>0</v>
      </c>
      <c r="AM10" s="22">
        <v>0</v>
      </c>
      <c r="AN10" s="22">
        <v>0</v>
      </c>
      <c r="AO10" s="23">
        <v>0</v>
      </c>
      <c r="AP10" s="23">
        <v>0</v>
      </c>
      <c r="AQ10" s="23">
        <v>0</v>
      </c>
      <c r="AR10" s="23">
        <v>0</v>
      </c>
      <c r="AS10" s="23">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c r="BO10" s="23">
        <v>0</v>
      </c>
      <c r="BP10" s="23">
        <v>0</v>
      </c>
      <c r="BQ10" s="23">
        <v>0</v>
      </c>
      <c r="BR10" s="23">
        <v>0</v>
      </c>
      <c r="BS10" s="23">
        <v>0</v>
      </c>
      <c r="BT10" s="23">
        <v>0</v>
      </c>
      <c r="BU10" s="23">
        <v>0</v>
      </c>
      <c r="BV10" s="23">
        <v>0</v>
      </c>
      <c r="BW10" s="23">
        <v>0</v>
      </c>
      <c r="BX10" s="23">
        <v>0</v>
      </c>
      <c r="BY10" s="23">
        <v>0</v>
      </c>
    </row>
    <row r="11" spans="1:77" x14ac:dyDescent="0.25">
      <c r="A11" s="17">
        <v>2012</v>
      </c>
      <c r="B11" s="17">
        <v>2218</v>
      </c>
      <c r="C11" s="17" t="s">
        <v>91</v>
      </c>
      <c r="D11" s="17" t="s">
        <v>92</v>
      </c>
      <c r="E11" s="17" t="s">
        <v>51</v>
      </c>
      <c r="F11" s="17" t="s">
        <v>49</v>
      </c>
      <c r="G11" s="24" t="s">
        <v>45</v>
      </c>
      <c r="H11" s="26">
        <v>38701</v>
      </c>
      <c r="I11" s="26">
        <v>40359</v>
      </c>
      <c r="J11" s="24" t="s">
        <v>46</v>
      </c>
      <c r="K11" s="66"/>
      <c r="L11" s="28"/>
      <c r="M11" s="28">
        <v>10</v>
      </c>
      <c r="N11" s="28">
        <v>0</v>
      </c>
      <c r="O11" s="20">
        <v>10</v>
      </c>
      <c r="P11" s="28">
        <v>0</v>
      </c>
      <c r="Q11" s="28">
        <v>0</v>
      </c>
      <c r="R11" s="20">
        <v>0</v>
      </c>
      <c r="S11" s="20">
        <v>10</v>
      </c>
      <c r="T11" s="20"/>
      <c r="U11" s="29"/>
      <c r="V11" s="29">
        <v>5.1503290000000002</v>
      </c>
      <c r="W11" s="29">
        <v>0</v>
      </c>
      <c r="X11" s="20">
        <v>5.1503290000000002</v>
      </c>
      <c r="Y11" s="29">
        <v>0</v>
      </c>
      <c r="Z11" s="29">
        <v>0</v>
      </c>
      <c r="AA11" s="29">
        <v>0</v>
      </c>
      <c r="AB11" s="20">
        <v>5.1503290000000002</v>
      </c>
      <c r="AC11" s="83" t="s">
        <v>138</v>
      </c>
      <c r="AD11" s="85"/>
      <c r="AE11" s="85"/>
      <c r="AF11" s="21" t="s">
        <v>138</v>
      </c>
      <c r="AG11" s="22">
        <v>0</v>
      </c>
      <c r="AH11" s="22">
        <v>0</v>
      </c>
      <c r="AI11" s="22">
        <v>0</v>
      </c>
      <c r="AJ11" s="22">
        <v>0</v>
      </c>
      <c r="AK11" s="22">
        <v>0</v>
      </c>
      <c r="AL11" s="22">
        <v>0</v>
      </c>
      <c r="AM11" s="22">
        <v>0</v>
      </c>
      <c r="AN11" s="22">
        <v>0</v>
      </c>
      <c r="AO11" s="23">
        <v>0</v>
      </c>
      <c r="AP11" s="23">
        <v>0</v>
      </c>
      <c r="AQ11" s="23">
        <v>0</v>
      </c>
      <c r="AR11" s="23">
        <v>0</v>
      </c>
      <c r="AS11" s="23">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30">
        <v>0</v>
      </c>
      <c r="BN11" s="30">
        <v>0</v>
      </c>
      <c r="BO11" s="27">
        <v>0</v>
      </c>
      <c r="BP11" s="27">
        <v>0</v>
      </c>
      <c r="BQ11" s="27">
        <v>0</v>
      </c>
      <c r="BR11" s="27">
        <v>0</v>
      </c>
      <c r="BS11" s="27">
        <v>0</v>
      </c>
      <c r="BT11" s="27">
        <v>0</v>
      </c>
      <c r="BU11" s="23">
        <v>0</v>
      </c>
      <c r="BV11" s="23">
        <v>0</v>
      </c>
      <c r="BW11" s="23">
        <v>0</v>
      </c>
      <c r="BX11" s="23">
        <v>0</v>
      </c>
      <c r="BY11" s="23">
        <v>0</v>
      </c>
    </row>
    <row r="12" spans="1:77" x14ac:dyDescent="0.25">
      <c r="A12" s="17">
        <v>2012</v>
      </c>
      <c r="B12" s="17">
        <v>2238</v>
      </c>
      <c r="C12" s="17" t="s">
        <v>93</v>
      </c>
      <c r="D12" s="17" t="s">
        <v>94</v>
      </c>
      <c r="E12" s="17" t="s">
        <v>51</v>
      </c>
      <c r="F12" s="17" t="s">
        <v>44</v>
      </c>
      <c r="G12" s="24" t="s">
        <v>45</v>
      </c>
      <c r="H12" s="26">
        <v>38889</v>
      </c>
      <c r="I12" s="26">
        <v>41086</v>
      </c>
      <c r="J12" s="24" t="s">
        <v>46</v>
      </c>
      <c r="K12" s="66"/>
      <c r="L12" s="28"/>
      <c r="M12" s="28">
        <v>13</v>
      </c>
      <c r="N12" s="28">
        <v>0</v>
      </c>
      <c r="O12" s="20">
        <v>13</v>
      </c>
      <c r="P12" s="28">
        <v>0</v>
      </c>
      <c r="Q12" s="28">
        <v>3.3780000000000001</v>
      </c>
      <c r="R12" s="28">
        <v>0</v>
      </c>
      <c r="S12" s="20">
        <v>16.378</v>
      </c>
      <c r="T12" s="20"/>
      <c r="U12" s="29"/>
      <c r="V12" s="29">
        <v>13.39</v>
      </c>
      <c r="W12" s="29">
        <v>0</v>
      </c>
      <c r="X12" s="20">
        <v>13.39</v>
      </c>
      <c r="Y12" s="29">
        <v>0</v>
      </c>
      <c r="Z12" s="29">
        <v>0.73</v>
      </c>
      <c r="AA12" s="29">
        <v>0</v>
      </c>
      <c r="AB12" s="20">
        <v>14.120000000000001</v>
      </c>
      <c r="AC12" s="83" t="s">
        <v>138</v>
      </c>
      <c r="AD12" s="85"/>
      <c r="AE12" s="85"/>
      <c r="AF12" s="21" t="s">
        <v>138</v>
      </c>
      <c r="AG12" s="22">
        <v>0</v>
      </c>
      <c r="AH12" s="22">
        <v>0</v>
      </c>
      <c r="AI12" s="22">
        <v>0</v>
      </c>
      <c r="AJ12" s="22">
        <v>0</v>
      </c>
      <c r="AK12" s="22">
        <v>0</v>
      </c>
      <c r="AL12" s="22">
        <v>0</v>
      </c>
      <c r="AM12" s="22">
        <v>0</v>
      </c>
      <c r="AN12" s="22">
        <v>0</v>
      </c>
      <c r="AO12" s="23">
        <v>0</v>
      </c>
      <c r="AP12" s="23">
        <v>0</v>
      </c>
      <c r="AQ12" s="23">
        <v>0</v>
      </c>
      <c r="AR12" s="23">
        <v>0</v>
      </c>
      <c r="AS12" s="23">
        <v>0</v>
      </c>
      <c r="AT12" s="23">
        <v>0</v>
      </c>
      <c r="AU12" s="23">
        <v>0</v>
      </c>
      <c r="AV12" s="23">
        <v>0</v>
      </c>
      <c r="AW12" s="23">
        <v>0</v>
      </c>
      <c r="AX12" s="23">
        <v>0</v>
      </c>
      <c r="AY12" s="23">
        <v>0</v>
      </c>
      <c r="AZ12" s="23">
        <v>0</v>
      </c>
      <c r="BA12" s="27">
        <v>0</v>
      </c>
      <c r="BB12" s="23">
        <v>0</v>
      </c>
      <c r="BC12" s="23">
        <v>0</v>
      </c>
      <c r="BD12" s="27">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row>
    <row r="13" spans="1:77" x14ac:dyDescent="0.25">
      <c r="A13" s="17">
        <v>2012</v>
      </c>
      <c r="B13" s="17">
        <v>2010</v>
      </c>
      <c r="C13" s="17" t="s">
        <v>95</v>
      </c>
      <c r="D13" s="17" t="s">
        <v>96</v>
      </c>
      <c r="E13" s="17" t="s">
        <v>51</v>
      </c>
      <c r="F13" s="17" t="s">
        <v>112</v>
      </c>
      <c r="G13" s="24" t="s">
        <v>45</v>
      </c>
      <c r="H13" s="26">
        <v>37908</v>
      </c>
      <c r="I13" s="26">
        <v>39801</v>
      </c>
      <c r="J13" s="24" t="s">
        <v>46</v>
      </c>
      <c r="K13" s="66"/>
      <c r="L13" s="28"/>
      <c r="M13" s="28">
        <v>13.5</v>
      </c>
      <c r="N13" s="28">
        <v>0</v>
      </c>
      <c r="O13" s="20">
        <v>13.5</v>
      </c>
      <c r="P13" s="28">
        <v>0</v>
      </c>
      <c r="Q13" s="28">
        <v>0</v>
      </c>
      <c r="R13" s="20">
        <v>0</v>
      </c>
      <c r="S13" s="20">
        <v>13.5</v>
      </c>
      <c r="T13" s="20"/>
      <c r="U13" s="29"/>
      <c r="V13" s="29">
        <v>14.12</v>
      </c>
      <c r="W13" s="29">
        <v>0</v>
      </c>
      <c r="X13" s="20">
        <v>14.12</v>
      </c>
      <c r="Y13" s="29">
        <v>0</v>
      </c>
      <c r="Z13" s="29">
        <v>0</v>
      </c>
      <c r="AA13" s="29">
        <v>0</v>
      </c>
      <c r="AB13" s="20">
        <v>14.12</v>
      </c>
      <c r="AC13" s="83" t="s">
        <v>138</v>
      </c>
      <c r="AD13" s="85"/>
      <c r="AE13" s="85"/>
      <c r="AF13" s="21" t="s">
        <v>138</v>
      </c>
      <c r="AG13" s="22">
        <v>0</v>
      </c>
      <c r="AH13" s="22">
        <v>0</v>
      </c>
      <c r="AI13" s="22">
        <v>0</v>
      </c>
      <c r="AJ13" s="22">
        <v>0</v>
      </c>
      <c r="AK13" s="22">
        <v>0</v>
      </c>
      <c r="AL13" s="22">
        <v>0</v>
      </c>
      <c r="AM13" s="22">
        <v>0</v>
      </c>
      <c r="AN13" s="22">
        <v>0</v>
      </c>
      <c r="AO13" s="23">
        <v>0</v>
      </c>
      <c r="AP13" s="23">
        <v>0</v>
      </c>
      <c r="AQ13" s="23">
        <v>0</v>
      </c>
      <c r="AR13" s="23">
        <v>0</v>
      </c>
      <c r="AS13" s="23">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c r="BO13" s="23">
        <v>0</v>
      </c>
      <c r="BP13" s="23">
        <v>0</v>
      </c>
      <c r="BQ13" s="23">
        <v>0</v>
      </c>
      <c r="BR13" s="23">
        <v>0</v>
      </c>
      <c r="BS13" s="23">
        <v>0</v>
      </c>
      <c r="BT13" s="23">
        <v>0</v>
      </c>
      <c r="BU13" s="23">
        <v>0</v>
      </c>
      <c r="BV13" s="23">
        <v>0</v>
      </c>
      <c r="BW13" s="23">
        <v>0</v>
      </c>
      <c r="BX13" s="23">
        <v>0</v>
      </c>
      <c r="BY13" s="27">
        <v>0</v>
      </c>
    </row>
    <row r="14" spans="1:77" x14ac:dyDescent="0.25">
      <c r="A14" s="17">
        <v>2012</v>
      </c>
      <c r="B14" s="17">
        <v>2011</v>
      </c>
      <c r="C14" s="17" t="s">
        <v>97</v>
      </c>
      <c r="D14" s="17" t="s">
        <v>98</v>
      </c>
      <c r="E14" s="17" t="s">
        <v>51</v>
      </c>
      <c r="F14" s="17" t="s">
        <v>113</v>
      </c>
      <c r="G14" s="24" t="s">
        <v>45</v>
      </c>
      <c r="H14" s="25">
        <v>37908</v>
      </c>
      <c r="I14" s="25">
        <v>40759</v>
      </c>
      <c r="J14" s="24" t="s">
        <v>46</v>
      </c>
      <c r="K14" s="66"/>
      <c r="L14" s="28"/>
      <c r="M14" s="28">
        <v>2</v>
      </c>
      <c r="N14" s="28">
        <v>0</v>
      </c>
      <c r="O14" s="20">
        <v>2</v>
      </c>
      <c r="P14" s="28">
        <v>0</v>
      </c>
      <c r="Q14" s="28">
        <v>0</v>
      </c>
      <c r="R14" s="20">
        <v>0</v>
      </c>
      <c r="S14" s="20">
        <v>2</v>
      </c>
      <c r="T14" s="20"/>
      <c r="U14" s="29"/>
      <c r="V14" s="29">
        <v>2.0089999999999999</v>
      </c>
      <c r="W14" s="29">
        <v>0</v>
      </c>
      <c r="X14" s="20">
        <v>2.0089999999999999</v>
      </c>
      <c r="Y14" s="29">
        <v>0</v>
      </c>
      <c r="Z14" s="29">
        <v>0.4</v>
      </c>
      <c r="AA14" s="29">
        <v>0</v>
      </c>
      <c r="AB14" s="20">
        <v>2.4089999999999998</v>
      </c>
      <c r="AC14" s="83" t="s">
        <v>138</v>
      </c>
      <c r="AD14" s="85"/>
      <c r="AE14" s="85"/>
      <c r="AF14" s="21" t="s">
        <v>138</v>
      </c>
      <c r="AG14" s="22">
        <v>0</v>
      </c>
      <c r="AH14" s="22">
        <v>0</v>
      </c>
      <c r="AI14" s="22">
        <v>0</v>
      </c>
      <c r="AJ14" s="22">
        <v>0</v>
      </c>
      <c r="AK14" s="22">
        <v>0</v>
      </c>
      <c r="AL14" s="22">
        <v>0</v>
      </c>
      <c r="AM14" s="22">
        <v>0</v>
      </c>
      <c r="AN14" s="22">
        <v>0</v>
      </c>
      <c r="AO14" s="23">
        <v>0</v>
      </c>
      <c r="AP14" s="23">
        <v>0</v>
      </c>
      <c r="AQ14" s="27">
        <v>0</v>
      </c>
      <c r="AR14" s="23">
        <v>0</v>
      </c>
      <c r="AS14" s="27">
        <v>0</v>
      </c>
      <c r="AT14" s="23">
        <v>0</v>
      </c>
      <c r="AU14" s="27">
        <v>0</v>
      </c>
      <c r="AV14" s="27">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row>
    <row r="15" spans="1:77" x14ac:dyDescent="0.25">
      <c r="A15" s="17">
        <v>2013</v>
      </c>
      <c r="B15" s="35" t="s">
        <v>65</v>
      </c>
      <c r="C15" s="17" t="s">
        <v>54</v>
      </c>
      <c r="D15" s="17" t="s">
        <v>55</v>
      </c>
      <c r="E15" s="17" t="s">
        <v>51</v>
      </c>
      <c r="F15" s="17" t="s">
        <v>49</v>
      </c>
      <c r="G15" s="37" t="s">
        <v>45</v>
      </c>
      <c r="H15" s="38">
        <v>39988</v>
      </c>
      <c r="I15" s="39">
        <v>41182</v>
      </c>
      <c r="J15" s="84" t="s">
        <v>46</v>
      </c>
      <c r="K15" s="67"/>
      <c r="L15" s="33"/>
      <c r="M15" s="33">
        <v>60</v>
      </c>
      <c r="N15" s="33">
        <v>0</v>
      </c>
      <c r="O15" s="33">
        <v>60</v>
      </c>
      <c r="P15" s="33">
        <v>50</v>
      </c>
      <c r="Q15" s="33">
        <v>0</v>
      </c>
      <c r="R15" s="33">
        <v>0</v>
      </c>
      <c r="S15" s="33">
        <v>110</v>
      </c>
      <c r="T15" s="33"/>
      <c r="U15" s="34"/>
      <c r="V15" s="34">
        <v>60.768000000000001</v>
      </c>
      <c r="W15" s="34">
        <v>0</v>
      </c>
      <c r="X15" s="34">
        <v>60.768000000000001</v>
      </c>
      <c r="Y15" s="34">
        <v>0</v>
      </c>
      <c r="Z15" s="34">
        <v>0</v>
      </c>
      <c r="AA15" s="34">
        <v>0</v>
      </c>
      <c r="AB15" s="34">
        <v>60.768000000000001</v>
      </c>
      <c r="AC15" s="80" t="s">
        <v>138</v>
      </c>
      <c r="AD15" s="86"/>
      <c r="AE15" s="86"/>
      <c r="AF15" s="40" t="s">
        <v>47</v>
      </c>
      <c r="AG15" s="22">
        <v>0</v>
      </c>
      <c r="AH15" s="22">
        <v>0</v>
      </c>
      <c r="AI15" s="31">
        <v>0</v>
      </c>
      <c r="AJ15" s="31">
        <v>0</v>
      </c>
      <c r="AK15" s="31">
        <v>0</v>
      </c>
      <c r="AL15" s="31">
        <v>0</v>
      </c>
      <c r="AM15" s="31">
        <v>0</v>
      </c>
      <c r="AN15" s="31">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23806</v>
      </c>
      <c r="BU15" s="27">
        <v>18092.560000000001</v>
      </c>
      <c r="BV15" s="27">
        <v>5713.4399999999987</v>
      </c>
      <c r="BW15" s="27">
        <v>0</v>
      </c>
      <c r="BX15" s="27">
        <v>0</v>
      </c>
      <c r="BY15" s="27">
        <v>0</v>
      </c>
    </row>
    <row r="16" spans="1:77" x14ac:dyDescent="0.25">
      <c r="A16" s="17">
        <v>2013</v>
      </c>
      <c r="B16" s="17" t="s">
        <v>99</v>
      </c>
      <c r="C16" s="17" t="s">
        <v>100</v>
      </c>
      <c r="D16" s="17">
        <v>41911</v>
      </c>
      <c r="E16" s="17" t="s">
        <v>51</v>
      </c>
      <c r="F16" s="17" t="s">
        <v>111</v>
      </c>
      <c r="G16" s="24" t="s">
        <v>53</v>
      </c>
      <c r="H16" s="45">
        <v>39296</v>
      </c>
      <c r="I16" s="45">
        <v>41594</v>
      </c>
      <c r="J16" s="32" t="s">
        <v>48</v>
      </c>
      <c r="K16" s="46"/>
      <c r="L16" s="36"/>
      <c r="M16" s="36">
        <v>0</v>
      </c>
      <c r="N16" s="33">
        <v>10</v>
      </c>
      <c r="O16" s="33">
        <v>10</v>
      </c>
      <c r="P16" s="69">
        <v>0</v>
      </c>
      <c r="Q16" s="69">
        <v>0</v>
      </c>
      <c r="R16" s="70">
        <v>0</v>
      </c>
      <c r="S16" s="71">
        <v>10</v>
      </c>
      <c r="T16" s="33"/>
      <c r="U16" s="34"/>
      <c r="V16" s="34">
        <v>0</v>
      </c>
      <c r="W16" s="34">
        <v>10</v>
      </c>
      <c r="X16" s="34">
        <v>10</v>
      </c>
      <c r="Y16" s="34">
        <v>0</v>
      </c>
      <c r="Z16" s="34">
        <v>0</v>
      </c>
      <c r="AA16" s="34">
        <v>0</v>
      </c>
      <c r="AB16" s="34">
        <v>10</v>
      </c>
      <c r="AC16" s="80" t="s">
        <v>138</v>
      </c>
      <c r="AD16" s="86"/>
      <c r="AE16" s="86"/>
      <c r="AF16" s="41" t="s">
        <v>138</v>
      </c>
      <c r="AG16" s="22">
        <v>0</v>
      </c>
      <c r="AH16" s="22">
        <v>0</v>
      </c>
      <c r="AI16" s="42">
        <v>0</v>
      </c>
      <c r="AJ16" s="42">
        <v>0</v>
      </c>
      <c r="AK16" s="42">
        <v>0</v>
      </c>
      <c r="AL16" s="42">
        <v>0</v>
      </c>
      <c r="AM16" s="42">
        <v>0</v>
      </c>
      <c r="AN16" s="43">
        <v>0</v>
      </c>
      <c r="AO16" s="43">
        <v>0</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17">
        <v>2014</v>
      </c>
      <c r="B17" s="17" t="s">
        <v>101</v>
      </c>
      <c r="C17" s="17" t="s">
        <v>102</v>
      </c>
      <c r="D17" s="17">
        <v>43127</v>
      </c>
      <c r="E17" s="17" t="s">
        <v>51</v>
      </c>
      <c r="F17" s="17" t="s">
        <v>44</v>
      </c>
      <c r="G17" s="24" t="s">
        <v>45</v>
      </c>
      <c r="H17" s="19">
        <v>40074</v>
      </c>
      <c r="I17" s="45">
        <v>41869</v>
      </c>
      <c r="J17" s="32" t="s">
        <v>46</v>
      </c>
      <c r="K17" s="46"/>
      <c r="L17" s="36"/>
      <c r="M17" s="36">
        <v>17</v>
      </c>
      <c r="N17" s="33">
        <v>0</v>
      </c>
      <c r="O17" s="33">
        <v>17</v>
      </c>
      <c r="P17" s="72">
        <v>0</v>
      </c>
      <c r="Q17" s="72">
        <v>9.36</v>
      </c>
      <c r="R17" s="70">
        <v>0</v>
      </c>
      <c r="S17" s="71">
        <v>26.36</v>
      </c>
      <c r="T17" s="33"/>
      <c r="U17" s="34"/>
      <c r="V17" s="34">
        <v>16.989999999999998</v>
      </c>
      <c r="W17" s="34">
        <v>0</v>
      </c>
      <c r="X17" s="34">
        <v>16.989999999999998</v>
      </c>
      <c r="Y17" s="34">
        <v>0</v>
      </c>
      <c r="Z17" s="34">
        <v>9.19</v>
      </c>
      <c r="AA17" s="34">
        <v>0</v>
      </c>
      <c r="AB17" s="34">
        <v>26.18</v>
      </c>
      <c r="AC17" s="80" t="s">
        <v>138</v>
      </c>
      <c r="AD17" s="86"/>
      <c r="AE17" s="86"/>
      <c r="AF17" s="41" t="s">
        <v>138</v>
      </c>
      <c r="AG17" s="22">
        <v>0</v>
      </c>
      <c r="AH17" s="22">
        <v>0</v>
      </c>
      <c r="AI17" s="42">
        <v>0</v>
      </c>
      <c r="AJ17" s="42">
        <v>0</v>
      </c>
      <c r="AK17" s="42">
        <v>0</v>
      </c>
      <c r="AL17" s="42">
        <v>0</v>
      </c>
      <c r="AM17" s="42">
        <v>0</v>
      </c>
      <c r="AN17" s="43">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0</v>
      </c>
    </row>
    <row r="18" spans="1:77" x14ac:dyDescent="0.25">
      <c r="A18" s="17">
        <v>2014</v>
      </c>
      <c r="B18" s="17" t="s">
        <v>103</v>
      </c>
      <c r="C18" s="17" t="s">
        <v>104</v>
      </c>
      <c r="D18" s="17">
        <v>35376</v>
      </c>
      <c r="E18" s="17" t="s">
        <v>51</v>
      </c>
      <c r="F18" s="17" t="s">
        <v>44</v>
      </c>
      <c r="G18" s="24" t="s">
        <v>45</v>
      </c>
      <c r="H18" s="19">
        <v>39071</v>
      </c>
      <c r="I18" s="45">
        <v>40890</v>
      </c>
      <c r="J18" s="32" t="s">
        <v>46</v>
      </c>
      <c r="K18" s="46"/>
      <c r="L18" s="36"/>
      <c r="M18" s="36">
        <v>5</v>
      </c>
      <c r="N18" s="33">
        <v>0</v>
      </c>
      <c r="O18" s="33">
        <v>5</v>
      </c>
      <c r="P18" s="72">
        <v>0</v>
      </c>
      <c r="Q18" s="72">
        <v>1.26</v>
      </c>
      <c r="R18" s="70">
        <v>0</v>
      </c>
      <c r="S18" s="71">
        <v>6.26</v>
      </c>
      <c r="T18" s="33"/>
      <c r="U18" s="34"/>
      <c r="V18" s="34">
        <v>5.68</v>
      </c>
      <c r="W18" s="34">
        <v>0</v>
      </c>
      <c r="X18" s="34">
        <v>5.68</v>
      </c>
      <c r="Y18" s="34">
        <v>0</v>
      </c>
      <c r="Z18" s="34">
        <v>1.34</v>
      </c>
      <c r="AA18" s="34">
        <v>0</v>
      </c>
      <c r="AB18" s="34">
        <v>7.02</v>
      </c>
      <c r="AC18" s="80" t="s">
        <v>138</v>
      </c>
      <c r="AD18" s="86"/>
      <c r="AE18" s="86"/>
      <c r="AF18" s="41" t="s">
        <v>138</v>
      </c>
      <c r="AG18" s="22">
        <v>0</v>
      </c>
      <c r="AH18" s="22">
        <v>0</v>
      </c>
      <c r="AI18" s="42">
        <v>0</v>
      </c>
      <c r="AJ18" s="42">
        <v>0</v>
      </c>
      <c r="AK18" s="42">
        <v>0</v>
      </c>
      <c r="AL18" s="42">
        <v>0</v>
      </c>
      <c r="AM18" s="42">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17">
        <v>2015</v>
      </c>
      <c r="B19" s="17" t="s">
        <v>63</v>
      </c>
      <c r="C19" s="17" t="s">
        <v>52</v>
      </c>
      <c r="D19" s="17" t="s">
        <v>56</v>
      </c>
      <c r="E19" s="17" t="s">
        <v>51</v>
      </c>
      <c r="F19" s="17" t="s">
        <v>44</v>
      </c>
      <c r="G19" s="24" t="s">
        <v>45</v>
      </c>
      <c r="H19" s="19">
        <v>39773</v>
      </c>
      <c r="I19" s="45">
        <v>41973</v>
      </c>
      <c r="J19" s="32" t="s">
        <v>46</v>
      </c>
      <c r="K19" s="46"/>
      <c r="L19" s="36"/>
      <c r="M19" s="36">
        <v>10</v>
      </c>
      <c r="N19" s="33">
        <v>0</v>
      </c>
      <c r="O19" s="33">
        <v>10</v>
      </c>
      <c r="P19" s="72">
        <v>0</v>
      </c>
      <c r="Q19" s="72">
        <v>0.83</v>
      </c>
      <c r="R19" s="70">
        <v>0</v>
      </c>
      <c r="S19" s="71">
        <v>10.83</v>
      </c>
      <c r="T19" s="33"/>
      <c r="U19" s="34"/>
      <c r="V19" s="34">
        <v>9.99</v>
      </c>
      <c r="W19" s="34">
        <v>0</v>
      </c>
      <c r="X19" s="34">
        <v>9.99</v>
      </c>
      <c r="Y19" s="34">
        <v>0</v>
      </c>
      <c r="Z19" s="34">
        <v>0.54</v>
      </c>
      <c r="AA19" s="34">
        <v>0</v>
      </c>
      <c r="AB19" s="34">
        <v>10.530000000000001</v>
      </c>
      <c r="AC19" s="80" t="s">
        <v>138</v>
      </c>
      <c r="AD19" s="86"/>
      <c r="AE19" s="86"/>
      <c r="AF19" s="41" t="s">
        <v>47</v>
      </c>
      <c r="AG19" s="22">
        <v>0</v>
      </c>
      <c r="AH19" s="22">
        <v>0</v>
      </c>
      <c r="AI19" s="42">
        <v>0</v>
      </c>
      <c r="AJ19" s="42">
        <v>0</v>
      </c>
      <c r="AK19" s="42">
        <v>0</v>
      </c>
      <c r="AL19" s="42">
        <v>0</v>
      </c>
      <c r="AM19" s="42">
        <v>0</v>
      </c>
      <c r="AN19" s="43">
        <v>0</v>
      </c>
      <c r="AO19" s="43">
        <v>0</v>
      </c>
      <c r="AP19" s="43">
        <v>0</v>
      </c>
      <c r="AQ19" s="43">
        <v>0</v>
      </c>
      <c r="AR19" s="43">
        <v>0</v>
      </c>
      <c r="AS19" s="43">
        <v>0</v>
      </c>
      <c r="AT19" s="43">
        <v>0</v>
      </c>
      <c r="AU19" s="43">
        <v>0</v>
      </c>
      <c r="AV19" s="43">
        <v>0</v>
      </c>
      <c r="AW19" s="43">
        <v>0</v>
      </c>
      <c r="AX19" s="43">
        <v>0</v>
      </c>
      <c r="AY19" s="43">
        <v>0</v>
      </c>
      <c r="AZ19" s="43">
        <v>0</v>
      </c>
      <c r="BA19" s="43">
        <v>0</v>
      </c>
      <c r="BB19" s="43">
        <v>0</v>
      </c>
      <c r="BC19" s="43">
        <v>0</v>
      </c>
      <c r="BD19" s="43">
        <v>0</v>
      </c>
      <c r="BE19" s="43">
        <v>0</v>
      </c>
      <c r="BF19" s="43">
        <v>0</v>
      </c>
      <c r="BG19" s="43">
        <v>0</v>
      </c>
      <c r="BH19" s="43">
        <v>0</v>
      </c>
      <c r="BI19" s="43">
        <v>0</v>
      </c>
      <c r="BJ19" s="43">
        <v>0</v>
      </c>
      <c r="BK19" s="43">
        <v>0</v>
      </c>
      <c r="BL19" s="43">
        <v>0</v>
      </c>
      <c r="BM19" s="43">
        <v>0</v>
      </c>
      <c r="BN19" s="43">
        <v>0</v>
      </c>
      <c r="BO19" s="43">
        <v>0</v>
      </c>
      <c r="BP19" s="43">
        <v>0</v>
      </c>
      <c r="BQ19" s="43">
        <v>0</v>
      </c>
      <c r="BR19" s="43">
        <v>0</v>
      </c>
      <c r="BS19" s="43">
        <v>0</v>
      </c>
      <c r="BT19" s="43">
        <v>3526</v>
      </c>
      <c r="BU19" s="43">
        <v>2538.7199999999998</v>
      </c>
      <c r="BV19" s="43">
        <v>987</v>
      </c>
      <c r="BW19" s="43">
        <v>0</v>
      </c>
      <c r="BX19" s="43">
        <v>0</v>
      </c>
      <c r="BY19" s="43">
        <v>0</v>
      </c>
    </row>
    <row r="20" spans="1:77" x14ac:dyDescent="0.25">
      <c r="A20" s="17">
        <v>2015</v>
      </c>
      <c r="B20" s="17">
        <v>2087</v>
      </c>
      <c r="C20" s="17" t="s">
        <v>57</v>
      </c>
      <c r="D20" s="17" t="s">
        <v>58</v>
      </c>
      <c r="E20" s="17" t="s">
        <v>51</v>
      </c>
      <c r="F20" s="17" t="s">
        <v>44</v>
      </c>
      <c r="G20" s="24" t="s">
        <v>45</v>
      </c>
      <c r="H20" s="19">
        <v>38190</v>
      </c>
      <c r="I20" s="45">
        <v>42004</v>
      </c>
      <c r="J20" s="32" t="s">
        <v>46</v>
      </c>
      <c r="K20" s="46"/>
      <c r="L20" s="36"/>
      <c r="M20" s="36">
        <v>41.43</v>
      </c>
      <c r="N20" s="33">
        <v>0</v>
      </c>
      <c r="O20" s="33">
        <v>41.43</v>
      </c>
      <c r="P20" s="72">
        <v>25.4</v>
      </c>
      <c r="Q20" s="72">
        <v>15.6</v>
      </c>
      <c r="R20" s="70">
        <v>0</v>
      </c>
      <c r="S20" s="71">
        <v>82.429999999999993</v>
      </c>
      <c r="T20" s="33"/>
      <c r="U20" s="34"/>
      <c r="V20" s="34">
        <v>67</v>
      </c>
      <c r="W20" s="34">
        <v>0</v>
      </c>
      <c r="X20" s="34">
        <v>67</v>
      </c>
      <c r="Y20" s="34">
        <v>56.300000000000004</v>
      </c>
      <c r="Z20" s="34">
        <v>29.7</v>
      </c>
      <c r="AA20" s="34">
        <v>0</v>
      </c>
      <c r="AB20" s="34">
        <v>153</v>
      </c>
      <c r="AC20" s="80" t="s">
        <v>47</v>
      </c>
      <c r="AD20" s="86" t="s">
        <v>142</v>
      </c>
      <c r="AE20" s="86" t="s">
        <v>143</v>
      </c>
      <c r="AF20" s="41" t="s">
        <v>47</v>
      </c>
      <c r="AG20" s="22">
        <v>0</v>
      </c>
      <c r="AH20" s="22">
        <v>0</v>
      </c>
      <c r="AI20" s="42">
        <v>0</v>
      </c>
      <c r="AJ20" s="42">
        <v>0</v>
      </c>
      <c r="AK20" s="42">
        <v>0</v>
      </c>
      <c r="AL20" s="42">
        <v>0</v>
      </c>
      <c r="AM20" s="42">
        <v>0</v>
      </c>
      <c r="AN20" s="43">
        <v>0</v>
      </c>
      <c r="AO20" s="43">
        <v>0</v>
      </c>
      <c r="AP20" s="43">
        <v>0</v>
      </c>
      <c r="AQ20" s="43">
        <v>102720</v>
      </c>
      <c r="AR20" s="43">
        <v>0</v>
      </c>
      <c r="AS20" s="43">
        <v>155.01666</v>
      </c>
      <c r="AT20" s="43">
        <v>428</v>
      </c>
      <c r="AU20" s="43">
        <v>37.049999999999997</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x14ac:dyDescent="0.25">
      <c r="A21" s="17">
        <v>2015</v>
      </c>
      <c r="B21" s="17">
        <v>2621</v>
      </c>
      <c r="C21" s="17" t="s">
        <v>59</v>
      </c>
      <c r="D21" s="17" t="s">
        <v>60</v>
      </c>
      <c r="E21" s="17" t="s">
        <v>51</v>
      </c>
      <c r="F21" s="17" t="s">
        <v>44</v>
      </c>
      <c r="G21" s="24" t="s">
        <v>45</v>
      </c>
      <c r="H21" s="19">
        <v>40267</v>
      </c>
      <c r="I21" s="45">
        <v>41850</v>
      </c>
      <c r="J21" s="32" t="s">
        <v>46</v>
      </c>
      <c r="K21" s="46"/>
      <c r="L21" s="36"/>
      <c r="M21" s="36">
        <v>8</v>
      </c>
      <c r="N21" s="33">
        <v>0</v>
      </c>
      <c r="O21" s="33">
        <v>8</v>
      </c>
      <c r="P21" s="72">
        <v>0</v>
      </c>
      <c r="Q21" s="72">
        <v>0</v>
      </c>
      <c r="R21" s="70">
        <v>0</v>
      </c>
      <c r="S21" s="71">
        <v>8</v>
      </c>
      <c r="T21" s="33"/>
      <c r="U21" s="34"/>
      <c r="V21" s="34">
        <v>0</v>
      </c>
      <c r="W21" s="34">
        <v>0</v>
      </c>
      <c r="X21" s="34">
        <v>0</v>
      </c>
      <c r="Y21" s="34">
        <v>0</v>
      </c>
      <c r="Z21" s="34">
        <v>0</v>
      </c>
      <c r="AA21" s="34">
        <v>0</v>
      </c>
      <c r="AB21" s="34">
        <v>0</v>
      </c>
      <c r="AC21" s="80" t="s">
        <v>138</v>
      </c>
      <c r="AD21" s="86"/>
      <c r="AE21" s="86"/>
      <c r="AF21" s="41" t="s">
        <v>47</v>
      </c>
      <c r="AG21" s="22">
        <v>0</v>
      </c>
      <c r="AH21" s="22">
        <v>0</v>
      </c>
      <c r="AI21" s="42">
        <v>0</v>
      </c>
      <c r="AJ21" s="42">
        <v>0</v>
      </c>
      <c r="AK21" s="42">
        <v>0</v>
      </c>
      <c r="AL21" s="42">
        <v>0</v>
      </c>
      <c r="AM21" s="42">
        <v>0</v>
      </c>
      <c r="AN21" s="43">
        <v>0</v>
      </c>
      <c r="AO21" s="43">
        <v>0</v>
      </c>
      <c r="AP21" s="43">
        <v>0</v>
      </c>
      <c r="AQ21" s="43">
        <v>102720</v>
      </c>
      <c r="AR21" s="43">
        <v>0</v>
      </c>
      <c r="AS21" s="43">
        <v>155.01666</v>
      </c>
      <c r="AT21" s="43">
        <v>0</v>
      </c>
      <c r="AU21" s="43">
        <v>0</v>
      </c>
      <c r="AV21" s="43">
        <v>0</v>
      </c>
      <c r="AW21" s="43">
        <v>0</v>
      </c>
      <c r="AX21" s="43">
        <v>0</v>
      </c>
      <c r="AY21" s="43">
        <v>0</v>
      </c>
      <c r="AZ21" s="43">
        <v>0</v>
      </c>
      <c r="BA21" s="43">
        <v>0</v>
      </c>
      <c r="BB21" s="43">
        <v>0</v>
      </c>
      <c r="BC21" s="43">
        <v>0</v>
      </c>
      <c r="BD21" s="43">
        <v>0</v>
      </c>
      <c r="BE21" s="43">
        <v>0</v>
      </c>
      <c r="BF21" s="43">
        <v>0</v>
      </c>
      <c r="BG21" s="43">
        <v>0</v>
      </c>
      <c r="BH21" s="43">
        <v>0</v>
      </c>
      <c r="BI21" s="43">
        <v>0</v>
      </c>
      <c r="BJ21" s="43">
        <v>0</v>
      </c>
      <c r="BK21" s="43">
        <v>0</v>
      </c>
      <c r="BL21" s="43">
        <v>0</v>
      </c>
      <c r="BM21" s="43">
        <v>0</v>
      </c>
      <c r="BN21" s="43">
        <v>0</v>
      </c>
      <c r="BO21" s="43">
        <v>0</v>
      </c>
      <c r="BP21" s="43">
        <v>0</v>
      </c>
      <c r="BQ21" s="43">
        <v>0</v>
      </c>
      <c r="BR21" s="43">
        <v>0</v>
      </c>
      <c r="BS21" s="43">
        <v>0</v>
      </c>
      <c r="BT21" s="43">
        <v>0</v>
      </c>
      <c r="BU21" s="43">
        <v>0</v>
      </c>
      <c r="BV21" s="43">
        <v>0</v>
      </c>
      <c r="BW21" s="43">
        <v>0</v>
      </c>
      <c r="BX21" s="43">
        <v>0</v>
      </c>
      <c r="BY21" s="43">
        <v>0</v>
      </c>
    </row>
    <row r="22" spans="1:77" x14ac:dyDescent="0.25">
      <c r="A22" s="17">
        <v>2015</v>
      </c>
      <c r="B22" s="17" t="s">
        <v>64</v>
      </c>
      <c r="C22" s="17" t="s">
        <v>59</v>
      </c>
      <c r="D22" s="17" t="s">
        <v>60</v>
      </c>
      <c r="E22" s="17" t="s">
        <v>51</v>
      </c>
      <c r="F22" s="17" t="s">
        <v>44</v>
      </c>
      <c r="G22" s="24" t="s">
        <v>45</v>
      </c>
      <c r="H22" s="19">
        <v>40267</v>
      </c>
      <c r="I22" s="45">
        <v>42004</v>
      </c>
      <c r="J22" s="32" t="s">
        <v>46</v>
      </c>
      <c r="K22" s="46"/>
      <c r="L22" s="36"/>
      <c r="M22" s="36">
        <v>16</v>
      </c>
      <c r="N22" s="33">
        <v>0</v>
      </c>
      <c r="O22" s="33">
        <v>16</v>
      </c>
      <c r="P22" s="72">
        <v>0</v>
      </c>
      <c r="Q22" s="72">
        <v>0</v>
      </c>
      <c r="R22" s="70">
        <v>0</v>
      </c>
      <c r="S22" s="71">
        <v>16</v>
      </c>
      <c r="T22" s="33"/>
      <c r="U22" s="34"/>
      <c r="V22" s="34">
        <v>0</v>
      </c>
      <c r="W22" s="34">
        <v>0</v>
      </c>
      <c r="X22" s="34">
        <v>0</v>
      </c>
      <c r="Y22" s="34">
        <v>0</v>
      </c>
      <c r="Z22" s="34">
        <v>0</v>
      </c>
      <c r="AA22" s="34">
        <v>0</v>
      </c>
      <c r="AB22" s="34">
        <v>0</v>
      </c>
      <c r="AC22" s="80" t="s">
        <v>138</v>
      </c>
      <c r="AD22" s="86"/>
      <c r="AE22" s="86"/>
      <c r="AF22" s="41" t="s">
        <v>47</v>
      </c>
      <c r="AG22" s="22">
        <v>0</v>
      </c>
      <c r="AH22" s="22">
        <v>0</v>
      </c>
      <c r="AI22" s="42">
        <v>0</v>
      </c>
      <c r="AJ22" s="42">
        <v>0</v>
      </c>
      <c r="AK22" s="42">
        <v>0</v>
      </c>
      <c r="AL22" s="42">
        <v>0</v>
      </c>
      <c r="AM22" s="42">
        <v>0</v>
      </c>
      <c r="AN22" s="43">
        <v>0</v>
      </c>
      <c r="AO22" s="43">
        <v>0</v>
      </c>
      <c r="AP22" s="43">
        <v>0</v>
      </c>
      <c r="AQ22" s="43">
        <v>102720</v>
      </c>
      <c r="AR22" s="43">
        <v>0</v>
      </c>
      <c r="AS22" s="43">
        <v>155.01666</v>
      </c>
      <c r="AT22" s="43">
        <v>0</v>
      </c>
      <c r="AU22" s="43">
        <v>0</v>
      </c>
      <c r="AV22" s="43">
        <v>0</v>
      </c>
      <c r="AW22" s="43">
        <v>0</v>
      </c>
      <c r="AX22" s="43">
        <v>0</v>
      </c>
      <c r="AY22" s="43">
        <v>0</v>
      </c>
      <c r="AZ22" s="43">
        <v>0</v>
      </c>
      <c r="BA22" s="43">
        <v>0</v>
      </c>
      <c r="BB22" s="43">
        <v>0</v>
      </c>
      <c r="BC22" s="43">
        <v>0</v>
      </c>
      <c r="BD22" s="43">
        <v>0</v>
      </c>
      <c r="BE22" s="43">
        <v>0</v>
      </c>
      <c r="BF22" s="43">
        <v>0</v>
      </c>
      <c r="BG22" s="43">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x14ac:dyDescent="0.25">
      <c r="A23" s="17">
        <v>2015</v>
      </c>
      <c r="B23" s="17" t="s">
        <v>105</v>
      </c>
      <c r="C23" s="17" t="s">
        <v>106</v>
      </c>
      <c r="D23" s="17" t="s">
        <v>107</v>
      </c>
      <c r="E23" s="17" t="s">
        <v>51</v>
      </c>
      <c r="F23" s="17" t="s">
        <v>44</v>
      </c>
      <c r="G23" s="24" t="s">
        <v>45</v>
      </c>
      <c r="H23" s="19">
        <v>39405</v>
      </c>
      <c r="I23" s="45">
        <v>41820</v>
      </c>
      <c r="J23" s="32" t="s">
        <v>46</v>
      </c>
      <c r="K23" s="46"/>
      <c r="L23" s="36"/>
      <c r="M23" s="36">
        <v>14</v>
      </c>
      <c r="N23" s="33">
        <v>0</v>
      </c>
      <c r="O23" s="33">
        <v>14</v>
      </c>
      <c r="P23" s="72">
        <v>0</v>
      </c>
      <c r="Q23" s="72">
        <v>3.6</v>
      </c>
      <c r="R23" s="70">
        <v>0</v>
      </c>
      <c r="S23" s="71">
        <v>17.600000000000001</v>
      </c>
      <c r="T23" s="33"/>
      <c r="U23" s="34"/>
      <c r="V23" s="34">
        <v>12.8</v>
      </c>
      <c r="W23" s="34">
        <v>0</v>
      </c>
      <c r="X23" s="34">
        <v>12.8</v>
      </c>
      <c r="Y23" s="34">
        <v>0</v>
      </c>
      <c r="Z23" s="34">
        <v>3.4</v>
      </c>
      <c r="AA23" s="34">
        <v>0</v>
      </c>
      <c r="AB23" s="34">
        <v>16.2</v>
      </c>
      <c r="AC23" s="80" t="s">
        <v>138</v>
      </c>
      <c r="AD23" s="86"/>
      <c r="AE23" s="86"/>
      <c r="AF23" s="41" t="s">
        <v>138</v>
      </c>
      <c r="AG23" s="22">
        <v>0</v>
      </c>
      <c r="AH23" s="22">
        <v>0</v>
      </c>
      <c r="AI23" s="42">
        <v>0</v>
      </c>
      <c r="AJ23" s="42">
        <v>0</v>
      </c>
      <c r="AK23" s="42">
        <v>0</v>
      </c>
      <c r="AL23" s="42">
        <v>0</v>
      </c>
      <c r="AM23" s="42">
        <v>0</v>
      </c>
      <c r="AN23" s="43">
        <v>0</v>
      </c>
      <c r="AO23" s="43">
        <v>0</v>
      </c>
      <c r="AP23" s="43">
        <v>0</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43">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x14ac:dyDescent="0.25">
      <c r="A24" s="17">
        <v>2016</v>
      </c>
      <c r="B24" s="17">
        <v>2301</v>
      </c>
      <c r="C24" s="17" t="s">
        <v>61</v>
      </c>
      <c r="D24" s="17" t="s">
        <v>62</v>
      </c>
      <c r="E24" s="17" t="s">
        <v>51</v>
      </c>
      <c r="F24" s="17" t="s">
        <v>114</v>
      </c>
      <c r="G24" s="24" t="s">
        <v>45</v>
      </c>
      <c r="H24" s="19">
        <v>39070</v>
      </c>
      <c r="I24" s="45">
        <v>42356</v>
      </c>
      <c r="J24" s="32" t="s">
        <v>46</v>
      </c>
      <c r="K24" s="46"/>
      <c r="L24" s="36"/>
      <c r="M24" s="36">
        <v>35.229999999999997</v>
      </c>
      <c r="N24" s="33">
        <v>0</v>
      </c>
      <c r="O24" s="33">
        <v>35.229999999999997</v>
      </c>
      <c r="P24" s="72">
        <v>2.1</v>
      </c>
      <c r="Q24" s="72">
        <v>7.3</v>
      </c>
      <c r="R24" s="70">
        <v>0</v>
      </c>
      <c r="S24" s="71">
        <v>44.629999999999995</v>
      </c>
      <c r="T24" s="33"/>
      <c r="U24" s="34"/>
      <c r="V24" s="34">
        <v>35.030999999999999</v>
      </c>
      <c r="W24" s="34">
        <v>0</v>
      </c>
      <c r="X24" s="34">
        <v>35.030999999999999</v>
      </c>
      <c r="Y24" s="34">
        <v>0.2</v>
      </c>
      <c r="Z24" s="34">
        <v>6.1</v>
      </c>
      <c r="AA24" s="34">
        <v>0</v>
      </c>
      <c r="AB24" s="34">
        <v>41.331000000000003</v>
      </c>
      <c r="AC24" s="80" t="s">
        <v>47</v>
      </c>
      <c r="AD24" s="86" t="s">
        <v>144</v>
      </c>
      <c r="AE24" s="86" t="s">
        <v>141</v>
      </c>
      <c r="AF24" s="41" t="s">
        <v>47</v>
      </c>
      <c r="AG24" s="22">
        <v>0</v>
      </c>
      <c r="AH24" s="22">
        <v>0</v>
      </c>
      <c r="AI24" s="42">
        <v>0</v>
      </c>
      <c r="AJ24" s="42">
        <v>0</v>
      </c>
      <c r="AK24" s="42">
        <v>0</v>
      </c>
      <c r="AL24" s="42">
        <v>0</v>
      </c>
      <c r="AM24" s="42">
        <v>0</v>
      </c>
      <c r="AN24" s="43">
        <v>0</v>
      </c>
      <c r="AO24" s="43">
        <v>0</v>
      </c>
      <c r="AP24" s="43">
        <v>0</v>
      </c>
      <c r="AQ24" s="43">
        <v>0</v>
      </c>
      <c r="AR24" s="43">
        <v>0</v>
      </c>
      <c r="AS24" s="43">
        <v>12.3</v>
      </c>
      <c r="AT24" s="43">
        <v>0</v>
      </c>
      <c r="AU24" s="43">
        <v>12.3</v>
      </c>
      <c r="AV24" s="43">
        <v>0</v>
      </c>
      <c r="AW24" s="43">
        <v>12.3</v>
      </c>
      <c r="AX24" s="43">
        <v>0</v>
      </c>
      <c r="AY24" s="43">
        <v>0</v>
      </c>
      <c r="AZ24" s="43">
        <v>0</v>
      </c>
      <c r="BA24" s="43">
        <v>41611</v>
      </c>
      <c r="BB24" s="43">
        <v>0</v>
      </c>
      <c r="BC24" s="43">
        <v>41611</v>
      </c>
      <c r="BD24" s="43">
        <v>0</v>
      </c>
      <c r="BE24" s="43">
        <v>1950</v>
      </c>
      <c r="BF24" s="43">
        <v>120.4</v>
      </c>
      <c r="BG24" s="43">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x14ac:dyDescent="0.25">
      <c r="A25" s="17">
        <v>2017</v>
      </c>
      <c r="B25" s="17">
        <v>3136</v>
      </c>
      <c r="C25" s="17" t="s">
        <v>68</v>
      </c>
      <c r="D25" s="17" t="s">
        <v>69</v>
      </c>
      <c r="E25" s="17" t="s">
        <v>51</v>
      </c>
      <c r="F25" s="17" t="s">
        <v>44</v>
      </c>
      <c r="G25" s="24" t="s">
        <v>53</v>
      </c>
      <c r="H25" s="44">
        <v>2014</v>
      </c>
      <c r="I25" s="44" t="s">
        <v>115</v>
      </c>
      <c r="J25" s="32" t="s">
        <v>72</v>
      </c>
      <c r="K25" s="46">
        <v>0</v>
      </c>
      <c r="L25" s="33">
        <v>0</v>
      </c>
      <c r="M25" s="33">
        <v>0</v>
      </c>
      <c r="N25" s="33">
        <v>40</v>
      </c>
      <c r="O25" s="33">
        <v>40</v>
      </c>
      <c r="P25" s="33">
        <v>0</v>
      </c>
      <c r="Q25" s="33">
        <v>0</v>
      </c>
      <c r="R25" s="33">
        <v>0</v>
      </c>
      <c r="S25" s="33">
        <v>40</v>
      </c>
      <c r="T25" s="33">
        <v>0</v>
      </c>
      <c r="U25" s="34">
        <v>0</v>
      </c>
      <c r="V25" s="34">
        <v>0</v>
      </c>
      <c r="W25" s="34">
        <v>40</v>
      </c>
      <c r="X25" s="34">
        <v>40</v>
      </c>
      <c r="Y25" s="34">
        <v>0</v>
      </c>
      <c r="Z25" s="34">
        <v>0</v>
      </c>
      <c r="AA25" s="34">
        <v>0</v>
      </c>
      <c r="AB25" s="34">
        <v>40</v>
      </c>
      <c r="AC25" s="80" t="s">
        <v>138</v>
      </c>
      <c r="AD25" s="86"/>
      <c r="AE25" s="86"/>
      <c r="AF25" s="41" t="s">
        <v>47</v>
      </c>
      <c r="AG25" s="22">
        <v>0</v>
      </c>
      <c r="AH25" s="22">
        <v>0</v>
      </c>
      <c r="AI25" s="42">
        <v>0</v>
      </c>
      <c r="AJ25" s="42">
        <v>0</v>
      </c>
      <c r="AK25" s="42">
        <v>0</v>
      </c>
      <c r="AL25" s="42">
        <v>0</v>
      </c>
      <c r="AM25" s="42">
        <v>0</v>
      </c>
      <c r="AN25" s="43">
        <v>0</v>
      </c>
      <c r="AO25" s="43">
        <v>0</v>
      </c>
      <c r="AP25" s="43">
        <v>0</v>
      </c>
      <c r="AQ25" s="43">
        <v>0</v>
      </c>
      <c r="AR25" s="43">
        <v>0</v>
      </c>
      <c r="AS25" s="43">
        <v>0</v>
      </c>
      <c r="AT25" s="43">
        <v>0</v>
      </c>
      <c r="AU25" s="43">
        <v>0</v>
      </c>
      <c r="AV25" s="43">
        <v>0</v>
      </c>
      <c r="AW25" s="43">
        <v>0</v>
      </c>
      <c r="AX25" s="43">
        <v>0</v>
      </c>
      <c r="AY25" s="43">
        <v>0</v>
      </c>
      <c r="AZ25" s="43">
        <v>0</v>
      </c>
      <c r="BA25" s="43">
        <v>0</v>
      </c>
      <c r="BB25" s="43">
        <v>0</v>
      </c>
      <c r="BC25" s="43">
        <v>0</v>
      </c>
      <c r="BD25" s="43">
        <v>0</v>
      </c>
      <c r="BE25" s="43">
        <v>0</v>
      </c>
      <c r="BF25" s="43">
        <v>0</v>
      </c>
      <c r="BG25" s="43">
        <v>0</v>
      </c>
      <c r="BH25" s="43">
        <v>0</v>
      </c>
      <c r="BI25" s="43">
        <v>0</v>
      </c>
      <c r="BJ25" s="43">
        <v>0</v>
      </c>
      <c r="BK25" s="43">
        <v>0</v>
      </c>
      <c r="BL25" s="43">
        <v>16225</v>
      </c>
      <c r="BM25" s="43">
        <v>0</v>
      </c>
      <c r="BN25" s="43">
        <v>0</v>
      </c>
      <c r="BO25" s="43">
        <v>0</v>
      </c>
      <c r="BP25" s="43">
        <v>0</v>
      </c>
      <c r="BQ25" s="43">
        <v>0</v>
      </c>
      <c r="BR25" s="43">
        <v>0</v>
      </c>
      <c r="BS25" s="43">
        <v>0</v>
      </c>
      <c r="BT25" s="43">
        <v>0</v>
      </c>
      <c r="BU25" s="43">
        <v>0</v>
      </c>
      <c r="BV25" s="43">
        <v>0</v>
      </c>
      <c r="BW25" s="43">
        <v>0</v>
      </c>
      <c r="BX25" s="43">
        <v>0</v>
      </c>
      <c r="BY25" s="43">
        <v>0</v>
      </c>
    </row>
    <row r="26" spans="1:77" x14ac:dyDescent="0.25">
      <c r="A26" s="17">
        <v>2017</v>
      </c>
      <c r="B26" s="17">
        <v>3102</v>
      </c>
      <c r="C26" s="17" t="s">
        <v>70</v>
      </c>
      <c r="D26" s="17" t="s">
        <v>71</v>
      </c>
      <c r="E26" s="17" t="s">
        <v>51</v>
      </c>
      <c r="F26" s="17" t="s">
        <v>44</v>
      </c>
      <c r="G26" s="24" t="s">
        <v>53</v>
      </c>
      <c r="H26" s="44">
        <v>2013</v>
      </c>
      <c r="I26" s="44" t="s">
        <v>115</v>
      </c>
      <c r="J26" s="32" t="s">
        <v>72</v>
      </c>
      <c r="K26" s="46">
        <v>0</v>
      </c>
      <c r="L26" s="33">
        <v>0</v>
      </c>
      <c r="M26" s="33">
        <v>0</v>
      </c>
      <c r="N26" s="33">
        <v>30</v>
      </c>
      <c r="O26" s="33">
        <v>30</v>
      </c>
      <c r="P26" s="33">
        <v>0</v>
      </c>
      <c r="Q26" s="33">
        <v>0</v>
      </c>
      <c r="R26" s="33">
        <v>0</v>
      </c>
      <c r="S26" s="33">
        <v>30</v>
      </c>
      <c r="T26" s="33">
        <v>0</v>
      </c>
      <c r="U26" s="34">
        <v>0</v>
      </c>
      <c r="V26" s="34">
        <v>0</v>
      </c>
      <c r="W26" s="34">
        <v>30</v>
      </c>
      <c r="X26" s="34">
        <v>30</v>
      </c>
      <c r="Y26" s="34">
        <v>15</v>
      </c>
      <c r="Z26" s="34">
        <v>0</v>
      </c>
      <c r="AA26" s="34">
        <v>0</v>
      </c>
      <c r="AB26" s="34">
        <v>45</v>
      </c>
      <c r="AC26" s="80" t="s">
        <v>47</v>
      </c>
      <c r="AD26" s="86" t="s">
        <v>145</v>
      </c>
      <c r="AE26" s="86"/>
      <c r="AF26" s="41" t="s">
        <v>47</v>
      </c>
      <c r="AG26" s="22">
        <v>0</v>
      </c>
      <c r="AH26" s="22">
        <v>0</v>
      </c>
      <c r="AI26" s="42">
        <v>0</v>
      </c>
      <c r="AJ26" s="42">
        <v>0</v>
      </c>
      <c r="AK26" s="42">
        <v>0</v>
      </c>
      <c r="AL26" s="42">
        <v>0</v>
      </c>
      <c r="AM26" s="42">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v>0</v>
      </c>
      <c r="BL26" s="43">
        <v>21517</v>
      </c>
      <c r="BM26" s="43">
        <v>0</v>
      </c>
      <c r="BN26" s="43">
        <v>0</v>
      </c>
      <c r="BO26" s="43">
        <v>0</v>
      </c>
      <c r="BP26" s="43">
        <v>0</v>
      </c>
      <c r="BQ26" s="43">
        <v>0</v>
      </c>
      <c r="BR26" s="43">
        <v>0</v>
      </c>
      <c r="BS26" s="43">
        <v>0</v>
      </c>
      <c r="BT26" s="43">
        <v>0</v>
      </c>
      <c r="BU26" s="43">
        <v>0</v>
      </c>
      <c r="BV26" s="43">
        <v>0</v>
      </c>
      <c r="BW26" s="43">
        <v>0</v>
      </c>
      <c r="BX26" s="43">
        <v>0</v>
      </c>
      <c r="BY26" s="43">
        <v>0</v>
      </c>
    </row>
    <row r="27" spans="1:77" x14ac:dyDescent="0.25">
      <c r="A27" s="17">
        <v>2018</v>
      </c>
      <c r="B27" s="17">
        <v>3297</v>
      </c>
      <c r="C27" s="17" t="s">
        <v>108</v>
      </c>
      <c r="D27" s="17" t="s">
        <v>109</v>
      </c>
      <c r="E27" s="17" t="s">
        <v>51</v>
      </c>
      <c r="F27" s="17" t="s">
        <v>49</v>
      </c>
      <c r="G27" s="24" t="s">
        <v>45</v>
      </c>
      <c r="H27" s="44">
        <v>42276</v>
      </c>
      <c r="I27" s="44">
        <v>42536</v>
      </c>
      <c r="J27" s="32" t="s">
        <v>72</v>
      </c>
      <c r="K27" s="46">
        <v>0</v>
      </c>
      <c r="L27" s="33">
        <v>0</v>
      </c>
      <c r="M27" s="33">
        <v>0</v>
      </c>
      <c r="N27" s="33">
        <v>150</v>
      </c>
      <c r="O27" s="33">
        <v>150</v>
      </c>
      <c r="P27" s="33">
        <v>0</v>
      </c>
      <c r="Q27" s="33">
        <v>0</v>
      </c>
      <c r="R27" s="33">
        <v>0</v>
      </c>
      <c r="S27" s="33">
        <v>150</v>
      </c>
      <c r="T27" s="33">
        <v>0</v>
      </c>
      <c r="U27" s="34">
        <v>0</v>
      </c>
      <c r="V27" s="34">
        <v>0</v>
      </c>
      <c r="W27" s="34">
        <v>150</v>
      </c>
      <c r="X27" s="34">
        <v>150</v>
      </c>
      <c r="Y27" s="34">
        <v>0</v>
      </c>
      <c r="Z27" s="34">
        <v>0</v>
      </c>
      <c r="AA27" s="34">
        <v>0</v>
      </c>
      <c r="AB27" s="34">
        <v>150</v>
      </c>
      <c r="AC27" s="80" t="s">
        <v>138</v>
      </c>
      <c r="AD27" s="86" t="s">
        <v>146</v>
      </c>
      <c r="AE27" s="86"/>
      <c r="AF27" s="41" t="s">
        <v>138</v>
      </c>
      <c r="AG27" s="22">
        <v>0</v>
      </c>
      <c r="AH27" s="22">
        <v>0</v>
      </c>
      <c r="AI27" s="42">
        <v>0</v>
      </c>
      <c r="AJ27" s="42">
        <v>0</v>
      </c>
      <c r="AK27" s="42">
        <v>0</v>
      </c>
      <c r="AL27" s="42">
        <v>0</v>
      </c>
      <c r="AM27" s="42">
        <v>0</v>
      </c>
      <c r="AN27" s="43">
        <v>0</v>
      </c>
      <c r="AO27" s="43">
        <v>0</v>
      </c>
      <c r="AP27" s="43">
        <v>0</v>
      </c>
      <c r="AQ27" s="43">
        <v>0</v>
      </c>
      <c r="AR27" s="43">
        <v>0</v>
      </c>
      <c r="AS27" s="43">
        <v>0</v>
      </c>
      <c r="AT27" s="43">
        <v>0</v>
      </c>
      <c r="AU27" s="43">
        <v>0</v>
      </c>
      <c r="AV27" s="43">
        <v>0</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3">
        <v>0</v>
      </c>
      <c r="BN27" s="43">
        <v>0</v>
      </c>
      <c r="BO27" s="43">
        <v>0</v>
      </c>
      <c r="BP27" s="43">
        <v>0</v>
      </c>
      <c r="BQ27" s="43">
        <v>0</v>
      </c>
      <c r="BR27" s="43">
        <v>0</v>
      </c>
      <c r="BS27" s="43">
        <v>0</v>
      </c>
      <c r="BT27" s="43">
        <v>0</v>
      </c>
      <c r="BU27" s="43">
        <v>0</v>
      </c>
      <c r="BV27" s="43">
        <v>0</v>
      </c>
      <c r="BW27" s="43">
        <v>0</v>
      </c>
      <c r="BX27" s="43">
        <v>0</v>
      </c>
      <c r="BY27" s="43">
        <v>0</v>
      </c>
    </row>
    <row r="28" spans="1:77" x14ac:dyDescent="0.25">
      <c r="A28" s="12"/>
      <c r="B28" s="11"/>
      <c r="C28" s="14"/>
      <c r="D28" s="12"/>
      <c r="E28" s="12"/>
      <c r="F28" s="12"/>
      <c r="G28" s="13"/>
      <c r="H28" s="13"/>
      <c r="I28" s="13"/>
      <c r="J28" s="13"/>
      <c r="K28" s="15"/>
      <c r="L28" s="12"/>
      <c r="M28" s="12"/>
      <c r="N28" s="12"/>
      <c r="O28" s="12"/>
      <c r="P28" s="12"/>
      <c r="Q28" s="12"/>
      <c r="R28" s="12"/>
      <c r="S28" s="12"/>
      <c r="T28" s="12"/>
      <c r="U28" s="12"/>
      <c r="V28" s="12"/>
      <c r="W28" s="12"/>
      <c r="X28" s="12"/>
      <c r="Y28" s="12"/>
      <c r="Z28" s="12"/>
      <c r="AA28" s="12"/>
      <c r="AB28" s="12"/>
      <c r="AC28" s="13"/>
      <c r="AD28" s="11"/>
      <c r="AE28" s="11"/>
      <c r="AF28" s="15"/>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row>
    <row r="29" spans="1:77" x14ac:dyDescent="0.25">
      <c r="A29" s="12"/>
      <c r="B29" s="11"/>
      <c r="C29" s="14"/>
      <c r="D29" s="12"/>
      <c r="E29" s="12"/>
      <c r="F29" s="12"/>
      <c r="G29" s="13"/>
      <c r="H29" s="13"/>
      <c r="I29" s="13"/>
      <c r="J29" s="13"/>
      <c r="K29" s="15"/>
      <c r="L29" s="12"/>
      <c r="M29" s="12"/>
      <c r="N29" s="12"/>
      <c r="O29" s="12"/>
      <c r="P29" s="12"/>
      <c r="Q29" s="12"/>
      <c r="R29" s="12"/>
      <c r="S29" s="12"/>
      <c r="T29" s="12"/>
      <c r="U29" s="12"/>
      <c r="V29" s="12"/>
      <c r="W29" s="12"/>
      <c r="X29" s="12"/>
      <c r="Y29" s="12"/>
      <c r="Z29" s="12"/>
      <c r="AA29" s="12"/>
      <c r="AB29" s="12"/>
      <c r="AC29" s="13"/>
      <c r="AD29" s="11"/>
      <c r="AE29" s="11"/>
      <c r="AF29" s="15"/>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row>
    <row r="30" spans="1:77" x14ac:dyDescent="0.25">
      <c r="A30" s="63">
        <v>21</v>
      </c>
      <c r="B30" s="63">
        <v>21</v>
      </c>
      <c r="C30" s="63">
        <v>21</v>
      </c>
      <c r="D30" s="63">
        <v>21</v>
      </c>
      <c r="E30" s="63">
        <v>21</v>
      </c>
      <c r="F30" s="63">
        <v>21</v>
      </c>
      <c r="G30" s="63">
        <v>21</v>
      </c>
      <c r="H30" s="63">
        <v>21</v>
      </c>
      <c r="I30" s="63">
        <v>21</v>
      </c>
      <c r="J30" s="81">
        <v>21</v>
      </c>
      <c r="K30" s="77">
        <v>0</v>
      </c>
      <c r="L30" s="63">
        <v>0</v>
      </c>
      <c r="M30" s="63">
        <v>301.16000000000003</v>
      </c>
      <c r="N30" s="63">
        <v>230</v>
      </c>
      <c r="O30" s="63">
        <v>531.16000000000008</v>
      </c>
      <c r="P30" s="63">
        <v>81.5</v>
      </c>
      <c r="Q30" s="63">
        <v>56.067999999999998</v>
      </c>
      <c r="R30" s="63">
        <v>0</v>
      </c>
      <c r="S30" s="63">
        <v>668.72800000000007</v>
      </c>
      <c r="T30" s="63">
        <v>0</v>
      </c>
      <c r="U30" s="63">
        <v>0</v>
      </c>
      <c r="V30" s="63">
        <v>294.48032900000004</v>
      </c>
      <c r="W30" s="63">
        <v>230</v>
      </c>
      <c r="X30" s="63">
        <v>524.48032899999998</v>
      </c>
      <c r="Y30" s="63">
        <v>76.116000000000014</v>
      </c>
      <c r="Z30" s="63">
        <v>58.790999999999997</v>
      </c>
      <c r="AA30" s="63">
        <v>0</v>
      </c>
      <c r="AB30" s="63">
        <v>659.38732900000002</v>
      </c>
      <c r="AC30" s="81">
        <v>21</v>
      </c>
      <c r="AD30" s="68">
        <v>5</v>
      </c>
      <c r="AE30" s="68">
        <v>3</v>
      </c>
      <c r="AF30" s="63">
        <v>21</v>
      </c>
      <c r="AG30" s="63">
        <v>0</v>
      </c>
      <c r="AH30" s="63">
        <v>0</v>
      </c>
      <c r="AI30" s="78">
        <v>0</v>
      </c>
      <c r="AJ30" s="63">
        <v>0</v>
      </c>
      <c r="AK30" s="63">
        <v>0</v>
      </c>
      <c r="AL30" s="63">
        <v>0</v>
      </c>
      <c r="AM30" s="63">
        <v>0</v>
      </c>
      <c r="AN30" s="63">
        <v>0</v>
      </c>
      <c r="AO30" s="63">
        <v>0</v>
      </c>
      <c r="AP30" s="63">
        <v>0</v>
      </c>
      <c r="AQ30" s="63">
        <v>308160</v>
      </c>
      <c r="AR30" s="63">
        <v>0</v>
      </c>
      <c r="AS30" s="63">
        <v>477.34998000000002</v>
      </c>
      <c r="AT30" s="63">
        <v>428</v>
      </c>
      <c r="AU30" s="63">
        <v>49.349999999999994</v>
      </c>
      <c r="AV30" s="63">
        <v>0</v>
      </c>
      <c r="AW30" s="63">
        <v>12.3</v>
      </c>
      <c r="AX30" s="63">
        <v>0</v>
      </c>
      <c r="AY30" s="78">
        <v>0</v>
      </c>
      <c r="AZ30" s="78">
        <v>0</v>
      </c>
      <c r="BA30" s="63">
        <v>41648</v>
      </c>
      <c r="BB30" s="63">
        <v>0</v>
      </c>
      <c r="BC30" s="63">
        <v>41648</v>
      </c>
      <c r="BD30" s="63">
        <v>2</v>
      </c>
      <c r="BE30" s="63">
        <v>1950</v>
      </c>
      <c r="BF30" s="63">
        <v>290.06</v>
      </c>
      <c r="BG30" s="63">
        <v>0</v>
      </c>
      <c r="BH30" s="63">
        <v>0</v>
      </c>
      <c r="BI30" s="63">
        <v>0</v>
      </c>
      <c r="BJ30" s="63">
        <v>0</v>
      </c>
      <c r="BK30" s="63">
        <v>0</v>
      </c>
      <c r="BL30" s="63">
        <v>37742</v>
      </c>
      <c r="BM30" s="63">
        <v>0</v>
      </c>
      <c r="BN30" s="63">
        <v>0</v>
      </c>
      <c r="BO30" s="63">
        <v>0</v>
      </c>
      <c r="BP30" s="63">
        <v>0</v>
      </c>
      <c r="BQ30" s="63">
        <v>0</v>
      </c>
      <c r="BR30" s="63">
        <v>0</v>
      </c>
      <c r="BS30" s="63">
        <v>0</v>
      </c>
      <c r="BT30" s="63">
        <v>27332</v>
      </c>
      <c r="BU30" s="63">
        <v>20631.280000000002</v>
      </c>
      <c r="BV30" s="63">
        <v>6700.4399999999987</v>
      </c>
      <c r="BW30" s="63">
        <v>0</v>
      </c>
      <c r="BX30" s="63">
        <v>0</v>
      </c>
      <c r="BY30" s="63">
        <v>0</v>
      </c>
    </row>
    <row r="31" spans="1:77" x14ac:dyDescent="0.25">
      <c r="A31" s="12"/>
      <c r="B31" s="11"/>
      <c r="C31" s="14"/>
      <c r="D31" s="12"/>
      <c r="E31" s="12"/>
      <c r="F31" s="12"/>
      <c r="G31" s="13"/>
      <c r="H31" s="13"/>
      <c r="I31" s="13"/>
      <c r="J31" s="13"/>
      <c r="K31" s="15"/>
      <c r="L31" s="12"/>
      <c r="M31" s="12"/>
      <c r="N31" s="12"/>
      <c r="O31" s="12"/>
      <c r="P31" s="12"/>
      <c r="Q31" s="12"/>
      <c r="R31" s="12"/>
      <c r="S31" s="12"/>
      <c r="T31" s="12"/>
      <c r="U31" s="12"/>
      <c r="V31" s="12"/>
      <c r="W31" s="12"/>
      <c r="X31" s="12"/>
      <c r="Y31" s="12"/>
      <c r="Z31" s="12"/>
      <c r="AA31" s="12"/>
      <c r="AB31" s="12"/>
      <c r="AC31" s="13"/>
      <c r="AD31" s="11"/>
      <c r="AE31" s="11"/>
      <c r="AF31" s="15"/>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row>
    <row r="32" spans="1:77" x14ac:dyDescent="0.25">
      <c r="A32" s="12" t="s">
        <v>149</v>
      </c>
      <c r="B32" s="11"/>
      <c r="C32" s="14"/>
      <c r="D32" s="12"/>
      <c r="E32" s="12"/>
      <c r="F32" s="12"/>
      <c r="G32" s="13"/>
      <c r="H32" s="13"/>
      <c r="I32" s="13"/>
      <c r="J32" s="13"/>
      <c r="K32" s="15"/>
      <c r="L32" s="12"/>
      <c r="M32" s="12"/>
      <c r="N32" s="12"/>
      <c r="O32" s="12"/>
      <c r="P32" s="12"/>
      <c r="Q32" s="12"/>
      <c r="R32" s="12"/>
      <c r="S32" s="12"/>
      <c r="T32" s="12"/>
      <c r="U32" s="12"/>
      <c r="V32" s="12"/>
      <c r="W32" s="12"/>
      <c r="X32" s="12"/>
      <c r="Y32" s="12"/>
      <c r="Z32" s="12"/>
      <c r="AA32" s="12"/>
      <c r="AB32" s="12"/>
      <c r="AC32" s="13"/>
      <c r="AD32" s="11"/>
      <c r="AE32" s="11"/>
      <c r="AF32" s="15"/>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row>
    <row r="33" spans="1:77" x14ac:dyDescent="0.25">
      <c r="A33" s="12" t="s">
        <v>152</v>
      </c>
      <c r="B33" s="11"/>
      <c r="C33" s="14"/>
      <c r="D33" s="12"/>
      <c r="E33" s="12"/>
      <c r="F33" s="12"/>
      <c r="G33" s="13"/>
      <c r="H33" s="13"/>
      <c r="I33" s="13"/>
      <c r="J33" s="13"/>
      <c r="K33" s="15"/>
      <c r="L33" s="12"/>
      <c r="M33" s="12"/>
      <c r="N33" s="12"/>
      <c r="O33" s="12"/>
      <c r="P33" s="12"/>
      <c r="Q33" s="12"/>
      <c r="R33" s="12"/>
      <c r="S33" s="12"/>
      <c r="T33" s="12"/>
      <c r="U33" s="12"/>
      <c r="V33" s="12"/>
      <c r="W33" s="12"/>
      <c r="X33" s="12"/>
      <c r="Y33" s="12"/>
      <c r="Z33" s="12"/>
      <c r="AA33" s="12"/>
      <c r="AB33" s="12"/>
      <c r="AC33" s="13"/>
      <c r="AD33" s="11"/>
      <c r="AE33" s="11"/>
      <c r="AF33" s="15"/>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row>
    <row r="34" spans="1:77" x14ac:dyDescent="0.25">
      <c r="A34" s="12" t="s">
        <v>153</v>
      </c>
      <c r="B34" s="11"/>
      <c r="C34" s="14"/>
      <c r="D34" s="12"/>
      <c r="E34" s="12"/>
      <c r="F34" s="12"/>
      <c r="G34" s="13"/>
      <c r="H34" s="13"/>
      <c r="I34" s="13"/>
      <c r="J34" s="13"/>
      <c r="K34" s="15"/>
      <c r="L34" s="12"/>
      <c r="M34" s="12"/>
      <c r="N34" s="12"/>
      <c r="O34" s="12"/>
      <c r="P34" s="12"/>
      <c r="Q34" s="12"/>
      <c r="R34" s="12"/>
      <c r="S34" s="12"/>
      <c r="T34" s="12"/>
      <c r="U34" s="12"/>
      <c r="V34" s="12"/>
      <c r="W34" s="12"/>
      <c r="X34" s="12"/>
      <c r="Y34" s="12"/>
      <c r="Z34" s="12"/>
      <c r="AA34" s="12"/>
      <c r="AB34" s="12"/>
      <c r="AC34" s="13"/>
      <c r="AD34" s="11"/>
      <c r="AE34" s="11"/>
      <c r="AF34" s="15"/>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row>
    <row r="35" spans="1:77" x14ac:dyDescent="0.25">
      <c r="A35" s="12" t="s">
        <v>154</v>
      </c>
    </row>
    <row r="36" spans="1:77" x14ac:dyDescent="0.25">
      <c r="A36" s="12" t="s">
        <v>155</v>
      </c>
    </row>
    <row r="37" spans="1:77" x14ac:dyDescent="0.25">
      <c r="A37" s="12"/>
    </row>
    <row r="38" spans="1:77" x14ac:dyDescent="0.25">
      <c r="A38" s="12" t="s">
        <v>148</v>
      </c>
    </row>
  </sheetData>
  <mergeCells count="6">
    <mergeCell ref="BX5:BY5"/>
    <mergeCell ref="AG5:AP5"/>
    <mergeCell ref="AQ5:AZ5"/>
    <mergeCell ref="BA5:BH5"/>
    <mergeCell ref="BI5:BL5"/>
    <mergeCell ref="BM5:BW5"/>
  </mergeCells>
  <hyperlinks>
    <hyperlink ref="A4" r:id="rId1" xr:uid="{00000000-0004-0000-0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7EF6-C4E2-524A-9E93-AF19BFCBE747}">
  <dimension ref="A1:D51"/>
  <sheetViews>
    <sheetView zoomScale="135" workbookViewId="0"/>
  </sheetViews>
  <sheetFormatPr defaultColWidth="10.796875" defaultRowHeight="15.6" x14ac:dyDescent="0.3"/>
  <cols>
    <col min="1" max="2" width="10.796875" style="90"/>
    <col min="3" max="3" width="62.5" style="90" customWidth="1"/>
    <col min="4" max="4" width="13.296875" style="95" customWidth="1"/>
    <col min="5" max="16384" width="10.796875" style="90"/>
  </cols>
  <sheetData>
    <row r="1" spans="1:4" x14ac:dyDescent="0.3">
      <c r="A1" s="96" t="s">
        <v>151</v>
      </c>
      <c r="B1" s="87"/>
      <c r="C1" s="88"/>
      <c r="D1" s="89"/>
    </row>
    <row r="2" spans="1:4" x14ac:dyDescent="0.3">
      <c r="A2" s="96" t="s">
        <v>209</v>
      </c>
      <c r="B2" s="87"/>
      <c r="C2" s="88"/>
      <c r="D2" s="89"/>
    </row>
    <row r="3" spans="1:4" x14ac:dyDescent="0.3">
      <c r="A3" s="96" t="s">
        <v>210</v>
      </c>
      <c r="B3" s="87"/>
      <c r="C3" s="88"/>
      <c r="D3" s="89"/>
    </row>
    <row r="4" spans="1:4" x14ac:dyDescent="0.3">
      <c r="A4" s="97" t="s">
        <v>211</v>
      </c>
      <c r="B4" s="87"/>
      <c r="C4" s="88"/>
      <c r="D4" s="89"/>
    </row>
    <row r="5" spans="1:4" x14ac:dyDescent="0.3">
      <c r="A5" s="91"/>
      <c r="B5" s="92"/>
      <c r="C5" s="88"/>
      <c r="D5" s="89"/>
    </row>
    <row r="6" spans="1:4" x14ac:dyDescent="0.3">
      <c r="A6" s="98" t="s">
        <v>158</v>
      </c>
      <c r="B6" s="98" t="s">
        <v>159</v>
      </c>
      <c r="C6" s="99" t="s">
        <v>160</v>
      </c>
      <c r="D6" s="100" t="s">
        <v>161</v>
      </c>
    </row>
    <row r="7" spans="1:4" s="93" customFormat="1" x14ac:dyDescent="0.3">
      <c r="A7" s="101" t="s">
        <v>162</v>
      </c>
      <c r="B7" s="101"/>
      <c r="C7" s="102"/>
      <c r="D7" s="103" t="s">
        <v>146</v>
      </c>
    </row>
    <row r="8" spans="1:4" s="93" customFormat="1" ht="15" customHeight="1" x14ac:dyDescent="0.3">
      <c r="A8" s="104" t="s">
        <v>163</v>
      </c>
      <c r="B8" s="104"/>
      <c r="C8" s="105"/>
      <c r="D8" s="106"/>
    </row>
    <row r="9" spans="1:4" s="94" customFormat="1" ht="15" customHeight="1" x14ac:dyDescent="0.3">
      <c r="A9" s="107" t="s">
        <v>164</v>
      </c>
      <c r="B9" s="107"/>
      <c r="C9" s="108"/>
      <c r="D9" s="109"/>
    </row>
    <row r="10" spans="1:4" ht="15" customHeight="1" x14ac:dyDescent="0.3">
      <c r="A10" s="110">
        <v>5.0999999999999996</v>
      </c>
      <c r="B10" s="110" t="s">
        <v>165</v>
      </c>
      <c r="C10" s="111" t="s">
        <v>166</v>
      </c>
      <c r="D10" s="112">
        <v>208</v>
      </c>
    </row>
    <row r="11" spans="1:4" ht="15" customHeight="1" x14ac:dyDescent="0.3">
      <c r="A11" s="110" t="s">
        <v>167</v>
      </c>
      <c r="B11" s="110" t="s">
        <v>168</v>
      </c>
      <c r="C11" s="111" t="s">
        <v>169</v>
      </c>
      <c r="D11" s="112">
        <v>1</v>
      </c>
    </row>
    <row r="12" spans="1:4" ht="15" customHeight="1" x14ac:dyDescent="0.3">
      <c r="A12" s="110" t="s">
        <v>170</v>
      </c>
      <c r="B12" s="110" t="s">
        <v>168</v>
      </c>
      <c r="C12" s="111" t="s">
        <v>171</v>
      </c>
      <c r="D12" s="112">
        <v>104</v>
      </c>
    </row>
    <row r="13" spans="1:4" s="93" customFormat="1" ht="15" customHeight="1" x14ac:dyDescent="0.3">
      <c r="A13" s="104" t="s">
        <v>172</v>
      </c>
      <c r="B13" s="104"/>
      <c r="C13" s="113"/>
      <c r="D13" s="114"/>
    </row>
    <row r="14" spans="1:4" ht="15" customHeight="1" x14ac:dyDescent="0.3">
      <c r="A14" s="115" t="s">
        <v>173</v>
      </c>
      <c r="B14" s="110"/>
      <c r="C14" s="116"/>
      <c r="D14" s="117"/>
    </row>
    <row r="15" spans="1:4" ht="15" customHeight="1" x14ac:dyDescent="0.3">
      <c r="A15" s="118" t="s">
        <v>174</v>
      </c>
      <c r="B15" s="110" t="s">
        <v>168</v>
      </c>
      <c r="C15" s="116" t="s">
        <v>175</v>
      </c>
      <c r="D15" s="117">
        <v>1</v>
      </c>
    </row>
    <row r="16" spans="1:4" ht="15" customHeight="1" x14ac:dyDescent="0.3">
      <c r="A16" s="118" t="s">
        <v>176</v>
      </c>
      <c r="B16" s="110" t="s">
        <v>168</v>
      </c>
      <c r="C16" s="116" t="s">
        <v>177</v>
      </c>
      <c r="D16" s="117">
        <v>547</v>
      </c>
    </row>
    <row r="17" spans="1:4" ht="15" customHeight="1" x14ac:dyDescent="0.3">
      <c r="A17" s="118" t="s">
        <v>178</v>
      </c>
      <c r="B17" s="110" t="s">
        <v>168</v>
      </c>
      <c r="C17" s="116" t="s">
        <v>179</v>
      </c>
      <c r="D17" s="117">
        <v>1</v>
      </c>
    </row>
    <row r="18" spans="1:4" s="94" customFormat="1" ht="15" customHeight="1" x14ac:dyDescent="0.3">
      <c r="A18" s="115" t="s">
        <v>180</v>
      </c>
      <c r="B18" s="107"/>
      <c r="C18" s="119"/>
      <c r="D18" s="120"/>
    </row>
    <row r="19" spans="1:4" ht="15" customHeight="1" x14ac:dyDescent="0.3">
      <c r="A19" s="118" t="s">
        <v>176</v>
      </c>
      <c r="B19" s="110" t="s">
        <v>168</v>
      </c>
      <c r="C19" s="116" t="s">
        <v>177</v>
      </c>
      <c r="D19" s="117">
        <v>77</v>
      </c>
    </row>
    <row r="20" spans="1:4" ht="15" customHeight="1" x14ac:dyDescent="0.3">
      <c r="A20" s="118" t="s">
        <v>181</v>
      </c>
      <c r="B20" s="110" t="s">
        <v>168</v>
      </c>
      <c r="C20" s="116" t="s">
        <v>182</v>
      </c>
      <c r="D20" s="117">
        <v>1</v>
      </c>
    </row>
    <row r="21" spans="1:4" s="94" customFormat="1" ht="15" customHeight="1" x14ac:dyDescent="0.3">
      <c r="A21" s="115" t="s">
        <v>183</v>
      </c>
      <c r="B21" s="107"/>
      <c r="C21" s="119"/>
      <c r="D21" s="120"/>
    </row>
    <row r="22" spans="1:4" ht="15" customHeight="1" x14ac:dyDescent="0.3">
      <c r="A22" s="118">
        <v>5.0999999999999996</v>
      </c>
      <c r="B22" s="110" t="s">
        <v>165</v>
      </c>
      <c r="C22" s="116" t="s">
        <v>166</v>
      </c>
      <c r="D22" s="117">
        <v>10136</v>
      </c>
    </row>
    <row r="23" spans="1:4" ht="15" customHeight="1" x14ac:dyDescent="0.3">
      <c r="A23" s="118" t="s">
        <v>184</v>
      </c>
      <c r="B23" s="110" t="s">
        <v>168</v>
      </c>
      <c r="C23" s="116" t="s">
        <v>185</v>
      </c>
      <c r="D23" s="117">
        <v>1</v>
      </c>
    </row>
    <row r="24" spans="1:4" s="94" customFormat="1" ht="15" customHeight="1" x14ac:dyDescent="0.3">
      <c r="A24" s="115" t="s">
        <v>186</v>
      </c>
      <c r="B24" s="107"/>
      <c r="C24" s="119"/>
      <c r="D24" s="120"/>
    </row>
    <row r="25" spans="1:4" ht="15" customHeight="1" x14ac:dyDescent="0.3">
      <c r="A25" s="118">
        <v>6.1</v>
      </c>
      <c r="B25" s="110" t="s">
        <v>165</v>
      </c>
      <c r="C25" s="116" t="s">
        <v>187</v>
      </c>
      <c r="D25" s="117">
        <v>2</v>
      </c>
    </row>
    <row r="26" spans="1:4" ht="15" customHeight="1" x14ac:dyDescent="0.3">
      <c r="A26" s="118">
        <v>6.2</v>
      </c>
      <c r="B26" s="110" t="s">
        <v>165</v>
      </c>
      <c r="C26" s="116" t="s">
        <v>188</v>
      </c>
      <c r="D26" s="117">
        <v>37</v>
      </c>
    </row>
    <row r="27" spans="1:4" ht="15" customHeight="1" x14ac:dyDescent="0.3">
      <c r="A27" s="118" t="s">
        <v>189</v>
      </c>
      <c r="B27" s="110" t="s">
        <v>168</v>
      </c>
      <c r="C27" s="116" t="s">
        <v>190</v>
      </c>
      <c r="D27" s="117">
        <v>6</v>
      </c>
    </row>
    <row r="28" spans="1:4" ht="15" customHeight="1" x14ac:dyDescent="0.3">
      <c r="A28" s="118" t="s">
        <v>181</v>
      </c>
      <c r="B28" s="110" t="s">
        <v>168</v>
      </c>
      <c r="C28" s="116" t="s">
        <v>182</v>
      </c>
      <c r="D28" s="117">
        <v>1</v>
      </c>
    </row>
    <row r="29" spans="1:4" ht="15" customHeight="1" x14ac:dyDescent="0.3">
      <c r="A29" s="118" t="s">
        <v>178</v>
      </c>
      <c r="B29" s="110" t="s">
        <v>168</v>
      </c>
      <c r="C29" s="116" t="s">
        <v>179</v>
      </c>
      <c r="D29" s="117">
        <v>1</v>
      </c>
    </row>
    <row r="30" spans="1:4" s="94" customFormat="1" ht="15" customHeight="1" x14ac:dyDescent="0.3">
      <c r="A30" s="115" t="s">
        <v>191</v>
      </c>
      <c r="B30" s="107"/>
      <c r="C30" s="119"/>
      <c r="D30" s="120"/>
    </row>
    <row r="31" spans="1:4" ht="15" customHeight="1" x14ac:dyDescent="0.3">
      <c r="A31" s="118">
        <v>4.2</v>
      </c>
      <c r="B31" s="110" t="s">
        <v>165</v>
      </c>
      <c r="C31" s="116" t="s">
        <v>192</v>
      </c>
      <c r="D31" s="117">
        <v>5</v>
      </c>
    </row>
    <row r="32" spans="1:4" ht="15" customHeight="1" x14ac:dyDescent="0.3">
      <c r="A32" s="118" t="s">
        <v>193</v>
      </c>
      <c r="B32" s="110" t="s">
        <v>168</v>
      </c>
      <c r="C32" s="116" t="s">
        <v>194</v>
      </c>
      <c r="D32" s="117">
        <v>5</v>
      </c>
    </row>
    <row r="33" spans="1:4" ht="15" customHeight="1" x14ac:dyDescent="0.3">
      <c r="A33" s="118" t="s">
        <v>174</v>
      </c>
      <c r="B33" s="110" t="s">
        <v>168</v>
      </c>
      <c r="C33" s="116" t="s">
        <v>175</v>
      </c>
      <c r="D33" s="117">
        <v>3</v>
      </c>
    </row>
    <row r="34" spans="1:4" ht="15" customHeight="1" x14ac:dyDescent="0.3">
      <c r="A34" s="118" t="s">
        <v>176</v>
      </c>
      <c r="B34" s="110" t="s">
        <v>168</v>
      </c>
      <c r="C34" s="116" t="s">
        <v>177</v>
      </c>
      <c r="D34" s="117">
        <v>80</v>
      </c>
    </row>
    <row r="35" spans="1:4" ht="15" customHeight="1" x14ac:dyDescent="0.3">
      <c r="A35" s="118" t="s">
        <v>184</v>
      </c>
      <c r="B35" s="110" t="s">
        <v>168</v>
      </c>
      <c r="C35" s="116" t="s">
        <v>185</v>
      </c>
      <c r="D35" s="117">
        <v>1</v>
      </c>
    </row>
    <row r="36" spans="1:4" s="94" customFormat="1" ht="15" customHeight="1" x14ac:dyDescent="0.3">
      <c r="A36" s="115" t="s">
        <v>195</v>
      </c>
      <c r="B36" s="107"/>
      <c r="C36" s="119"/>
      <c r="D36" s="120"/>
    </row>
    <row r="37" spans="1:4" ht="15" customHeight="1" x14ac:dyDescent="0.3">
      <c r="A37" s="118" t="s">
        <v>176</v>
      </c>
      <c r="B37" s="110" t="s">
        <v>168</v>
      </c>
      <c r="C37" s="116" t="s">
        <v>177</v>
      </c>
      <c r="D37" s="117">
        <v>250</v>
      </c>
    </row>
    <row r="38" spans="1:4" ht="15" customHeight="1" x14ac:dyDescent="0.3">
      <c r="A38" s="118" t="s">
        <v>196</v>
      </c>
      <c r="B38" s="110" t="s">
        <v>168</v>
      </c>
      <c r="C38" s="116" t="s">
        <v>197</v>
      </c>
      <c r="D38" s="117">
        <v>1</v>
      </c>
    </row>
    <row r="39" spans="1:4" s="94" customFormat="1" ht="15" customHeight="1" x14ac:dyDescent="0.3">
      <c r="A39" s="115" t="s">
        <v>198</v>
      </c>
      <c r="B39" s="107"/>
      <c r="C39" s="119"/>
      <c r="D39" s="120"/>
    </row>
    <row r="40" spans="1:4" ht="15" customHeight="1" x14ac:dyDescent="0.3">
      <c r="A40" s="118">
        <v>6.1</v>
      </c>
      <c r="B40" s="110" t="s">
        <v>165</v>
      </c>
      <c r="C40" s="116" t="s">
        <v>187</v>
      </c>
      <c r="D40" s="117">
        <v>1</v>
      </c>
    </row>
    <row r="41" spans="1:4" ht="15" customHeight="1" x14ac:dyDescent="0.3">
      <c r="A41" s="118" t="s">
        <v>176</v>
      </c>
      <c r="B41" s="110" t="s">
        <v>168</v>
      </c>
      <c r="C41" s="116" t="s">
        <v>177</v>
      </c>
      <c r="D41" s="117">
        <v>45</v>
      </c>
    </row>
    <row r="42" spans="1:4" ht="15" customHeight="1" x14ac:dyDescent="0.3">
      <c r="A42" s="118" t="s">
        <v>184</v>
      </c>
      <c r="B42" s="110" t="s">
        <v>168</v>
      </c>
      <c r="C42" s="116" t="s">
        <v>185</v>
      </c>
      <c r="D42" s="117">
        <v>1</v>
      </c>
    </row>
    <row r="43" spans="1:4" s="94" customFormat="1" ht="15" customHeight="1" x14ac:dyDescent="0.3">
      <c r="A43" s="115" t="s">
        <v>199</v>
      </c>
      <c r="B43" s="107"/>
      <c r="C43" s="119"/>
      <c r="D43" s="120"/>
    </row>
    <row r="44" spans="1:4" ht="15" customHeight="1" x14ac:dyDescent="0.3">
      <c r="A44" s="118" t="s">
        <v>176</v>
      </c>
      <c r="B44" s="110" t="s">
        <v>168</v>
      </c>
      <c r="C44" s="116" t="s">
        <v>177</v>
      </c>
      <c r="D44" s="117">
        <v>395</v>
      </c>
    </row>
    <row r="45" spans="1:4" s="94" customFormat="1" ht="15" customHeight="1" x14ac:dyDescent="0.3">
      <c r="A45" s="115" t="s">
        <v>200</v>
      </c>
      <c r="B45" s="107"/>
      <c r="C45" s="119"/>
      <c r="D45" s="120"/>
    </row>
    <row r="46" spans="1:4" ht="15" customHeight="1" x14ac:dyDescent="0.3">
      <c r="A46" s="118">
        <v>1.2</v>
      </c>
      <c r="B46" s="110" t="s">
        <v>165</v>
      </c>
      <c r="C46" s="116" t="s">
        <v>201</v>
      </c>
      <c r="D46" s="117">
        <v>30</v>
      </c>
    </row>
    <row r="47" spans="1:4" ht="15" customHeight="1" x14ac:dyDescent="0.3">
      <c r="A47" s="118">
        <v>2.1</v>
      </c>
      <c r="B47" s="110" t="s">
        <v>165</v>
      </c>
      <c r="C47" s="116" t="s">
        <v>202</v>
      </c>
      <c r="D47" s="117">
        <v>21</v>
      </c>
    </row>
    <row r="48" spans="1:4" ht="15" customHeight="1" x14ac:dyDescent="0.3">
      <c r="A48" s="118" t="s">
        <v>203</v>
      </c>
      <c r="B48" s="110" t="s">
        <v>168</v>
      </c>
      <c r="C48" s="116" t="s">
        <v>204</v>
      </c>
      <c r="D48" s="117">
        <v>168.2</v>
      </c>
    </row>
    <row r="49" spans="1:4" ht="15" customHeight="1" x14ac:dyDescent="0.3">
      <c r="A49" s="118" t="s">
        <v>205</v>
      </c>
      <c r="B49" s="110" t="s">
        <v>168</v>
      </c>
      <c r="C49" s="116" t="s">
        <v>206</v>
      </c>
      <c r="D49" s="117">
        <v>348</v>
      </c>
    </row>
    <row r="50" spans="1:4" ht="15" customHeight="1" x14ac:dyDescent="0.3">
      <c r="A50" s="118" t="s">
        <v>207</v>
      </c>
      <c r="B50" s="110" t="s">
        <v>168</v>
      </c>
      <c r="C50" s="116" t="s">
        <v>208</v>
      </c>
      <c r="D50" s="117">
        <v>1</v>
      </c>
    </row>
    <row r="51" spans="1:4" ht="15" customHeight="1" x14ac:dyDescent="0.3">
      <c r="A51" s="118" t="s">
        <v>178</v>
      </c>
      <c r="B51" s="110" t="s">
        <v>168</v>
      </c>
      <c r="C51" s="116" t="s">
        <v>179</v>
      </c>
      <c r="D51" s="117">
        <v>1</v>
      </c>
    </row>
  </sheetData>
  <hyperlinks>
    <hyperlink ref="A4" r:id="rId1" xr:uid="{C3C7FC46-E58F-B54B-8824-225692A13D2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B26E-9BF7-2D41-BAF7-D94E0262539B}">
  <dimension ref="A1:D46"/>
  <sheetViews>
    <sheetView zoomScale="135" workbookViewId="0">
      <selection activeCell="D45" sqref="D45"/>
    </sheetView>
  </sheetViews>
  <sheetFormatPr defaultColWidth="10.796875" defaultRowHeight="15.6" x14ac:dyDescent="0.3"/>
  <cols>
    <col min="1" max="2" width="10.796875" style="90"/>
    <col min="3" max="3" width="62.5" style="90" customWidth="1"/>
    <col min="4" max="4" width="13.296875" style="95" customWidth="1"/>
    <col min="5" max="16384" width="10.796875" style="90"/>
  </cols>
  <sheetData>
    <row r="1" spans="1:4" x14ac:dyDescent="0.3">
      <c r="A1" s="96" t="s">
        <v>151</v>
      </c>
      <c r="B1" s="87"/>
      <c r="C1" s="88"/>
      <c r="D1" s="89"/>
    </row>
    <row r="2" spans="1:4" x14ac:dyDescent="0.3">
      <c r="A2" s="96" t="s">
        <v>224</v>
      </c>
      <c r="B2" s="87"/>
      <c r="C2" s="88"/>
      <c r="D2" s="89"/>
    </row>
    <row r="3" spans="1:4" x14ac:dyDescent="0.3">
      <c r="A3" s="96" t="s">
        <v>210</v>
      </c>
      <c r="B3" s="87"/>
      <c r="C3" s="88"/>
      <c r="D3" s="89"/>
    </row>
    <row r="4" spans="1:4" x14ac:dyDescent="0.3">
      <c r="A4" s="141" t="s">
        <v>225</v>
      </c>
      <c r="B4" s="87"/>
      <c r="C4" s="88"/>
      <c r="D4" s="89"/>
    </row>
    <row r="5" spans="1:4" x14ac:dyDescent="0.3">
      <c r="A5" s="91"/>
      <c r="B5" s="92"/>
      <c r="C5" s="88"/>
      <c r="D5" s="89"/>
    </row>
    <row r="6" spans="1:4" x14ac:dyDescent="0.3">
      <c r="A6" s="98" t="s">
        <v>158</v>
      </c>
      <c r="B6" s="98" t="s">
        <v>159</v>
      </c>
      <c r="C6" s="99" t="s">
        <v>160</v>
      </c>
      <c r="D6" s="100" t="s">
        <v>161</v>
      </c>
    </row>
    <row r="7" spans="1:4" s="93" customFormat="1" ht="15" customHeight="1" x14ac:dyDescent="0.3">
      <c r="A7" s="104" t="s">
        <v>162</v>
      </c>
      <c r="B7" s="104"/>
      <c r="C7" s="105"/>
      <c r="D7" s="106"/>
    </row>
    <row r="8" spans="1:4" s="144" customFormat="1" ht="15" customHeight="1" x14ac:dyDescent="0.3">
      <c r="A8" s="107" t="s">
        <v>226</v>
      </c>
      <c r="B8" s="131"/>
      <c r="C8" s="143"/>
      <c r="D8" s="142"/>
    </row>
    <row r="9" spans="1:4" s="145" customFormat="1" ht="15" customHeight="1" x14ac:dyDescent="0.3">
      <c r="A9" s="110" t="s">
        <v>184</v>
      </c>
      <c r="B9" s="110" t="s">
        <v>168</v>
      </c>
      <c r="C9" s="111" t="s">
        <v>185</v>
      </c>
      <c r="D9" s="142">
        <v>7</v>
      </c>
    </row>
    <row r="10" spans="1:4" s="145" customFormat="1" ht="15" customHeight="1" x14ac:dyDescent="0.3">
      <c r="A10" s="107" t="s">
        <v>227</v>
      </c>
      <c r="B10" s="110"/>
      <c r="C10" s="111"/>
      <c r="D10" s="142"/>
    </row>
    <row r="11" spans="1:4" s="145" customFormat="1" ht="15" customHeight="1" x14ac:dyDescent="0.3">
      <c r="A11" s="110" t="s">
        <v>228</v>
      </c>
      <c r="B11" s="110" t="s">
        <v>168</v>
      </c>
      <c r="C11" s="111" t="s">
        <v>234</v>
      </c>
      <c r="D11" s="142">
        <v>3</v>
      </c>
    </row>
    <row r="12" spans="1:4" s="145" customFormat="1" ht="15" customHeight="1" x14ac:dyDescent="0.3">
      <c r="A12" s="110" t="s">
        <v>229</v>
      </c>
      <c r="B12" s="110" t="s">
        <v>168</v>
      </c>
      <c r="C12" s="111" t="s">
        <v>235</v>
      </c>
      <c r="D12" s="142">
        <v>3</v>
      </c>
    </row>
    <row r="13" spans="1:4" s="145" customFormat="1" ht="15" customHeight="1" x14ac:dyDescent="0.3">
      <c r="A13" s="110" t="s">
        <v>181</v>
      </c>
      <c r="B13" s="110" t="s">
        <v>168</v>
      </c>
      <c r="C13" s="111" t="s">
        <v>182</v>
      </c>
      <c r="D13" s="142">
        <v>2</v>
      </c>
    </row>
    <row r="14" spans="1:4" s="145" customFormat="1" ht="15" customHeight="1" x14ac:dyDescent="0.3">
      <c r="A14" s="110" t="s">
        <v>196</v>
      </c>
      <c r="B14" s="110" t="s">
        <v>168</v>
      </c>
      <c r="C14" s="111" t="s">
        <v>197</v>
      </c>
      <c r="D14" s="142">
        <v>4</v>
      </c>
    </row>
    <row r="15" spans="1:4" s="145" customFormat="1" ht="15" customHeight="1" x14ac:dyDescent="0.3">
      <c r="A15" s="107" t="s">
        <v>230</v>
      </c>
      <c r="B15" s="110"/>
      <c r="C15" s="111"/>
      <c r="D15" s="142"/>
    </row>
    <row r="16" spans="1:4" s="145" customFormat="1" ht="15" customHeight="1" x14ac:dyDescent="0.3">
      <c r="A16" s="110">
        <v>1.2</v>
      </c>
      <c r="B16" s="110" t="s">
        <v>165</v>
      </c>
      <c r="C16" s="111" t="s">
        <v>201</v>
      </c>
      <c r="D16" s="142">
        <v>264</v>
      </c>
    </row>
    <row r="17" spans="1:4" s="145" customFormat="1" ht="15" customHeight="1" x14ac:dyDescent="0.3">
      <c r="A17" s="110">
        <v>6.2</v>
      </c>
      <c r="B17" s="110" t="s">
        <v>165</v>
      </c>
      <c r="C17" s="111" t="s">
        <v>188</v>
      </c>
      <c r="D17" s="142">
        <v>0</v>
      </c>
    </row>
    <row r="18" spans="1:4" s="145" customFormat="1" ht="15" customHeight="1" x14ac:dyDescent="0.3">
      <c r="A18" s="110" t="s">
        <v>231</v>
      </c>
      <c r="B18" s="110" t="s">
        <v>168</v>
      </c>
      <c r="C18" s="111" t="s">
        <v>236</v>
      </c>
      <c r="D18" s="142">
        <v>4097</v>
      </c>
    </row>
    <row r="19" spans="1:4" s="145" customFormat="1" ht="15" customHeight="1" x14ac:dyDescent="0.3">
      <c r="A19" s="110" t="s">
        <v>203</v>
      </c>
      <c r="B19" s="110" t="s">
        <v>168</v>
      </c>
      <c r="C19" s="111" t="s">
        <v>204</v>
      </c>
      <c r="D19" s="142">
        <v>1736</v>
      </c>
    </row>
    <row r="20" spans="1:4" s="145" customFormat="1" ht="15" customHeight="1" x14ac:dyDescent="0.3">
      <c r="A20" s="110" t="s">
        <v>232</v>
      </c>
      <c r="B20" s="110" t="s">
        <v>168</v>
      </c>
      <c r="C20" s="111" t="s">
        <v>237</v>
      </c>
      <c r="D20" s="142">
        <v>2</v>
      </c>
    </row>
    <row r="21" spans="1:4" s="145" customFormat="1" ht="15" customHeight="1" x14ac:dyDescent="0.3">
      <c r="A21" s="110" t="s">
        <v>233</v>
      </c>
      <c r="B21" s="110" t="s">
        <v>168</v>
      </c>
      <c r="C21" s="111" t="s">
        <v>238</v>
      </c>
      <c r="D21" s="142">
        <v>1</v>
      </c>
    </row>
    <row r="22" spans="1:4" ht="15" customHeight="1" x14ac:dyDescent="0.3">
      <c r="A22" s="101" t="s">
        <v>163</v>
      </c>
      <c r="B22" s="101"/>
      <c r="C22" s="102"/>
      <c r="D22" s="103" t="s">
        <v>146</v>
      </c>
    </row>
    <row r="23" spans="1:4" s="93" customFormat="1" ht="15" customHeight="1" x14ac:dyDescent="0.3">
      <c r="A23" s="104" t="s">
        <v>172</v>
      </c>
      <c r="B23" s="104"/>
      <c r="C23" s="113"/>
      <c r="D23" s="114"/>
    </row>
    <row r="24" spans="1:4" ht="15" customHeight="1" x14ac:dyDescent="0.3">
      <c r="A24" s="115" t="s">
        <v>239</v>
      </c>
      <c r="B24" s="110"/>
      <c r="C24" s="116"/>
      <c r="D24" s="117"/>
    </row>
    <row r="25" spans="1:4" ht="15" customHeight="1" x14ac:dyDescent="0.3">
      <c r="A25" s="118" t="s">
        <v>240</v>
      </c>
      <c r="B25" s="110" t="s">
        <v>168</v>
      </c>
      <c r="C25" s="116" t="s">
        <v>250</v>
      </c>
      <c r="D25" s="117">
        <v>1</v>
      </c>
    </row>
    <row r="26" spans="1:4" ht="15" customHeight="1" x14ac:dyDescent="0.3">
      <c r="A26" s="115" t="s">
        <v>241</v>
      </c>
      <c r="B26" s="110"/>
      <c r="C26" s="116"/>
      <c r="D26" s="117"/>
    </row>
    <row r="27" spans="1:4" ht="15" customHeight="1" x14ac:dyDescent="0.3">
      <c r="A27" s="118" t="s">
        <v>231</v>
      </c>
      <c r="B27" s="110" t="s">
        <v>168</v>
      </c>
      <c r="C27" s="116" t="s">
        <v>236</v>
      </c>
      <c r="D27" s="117">
        <v>200</v>
      </c>
    </row>
    <row r="28" spans="1:4" s="94" customFormat="1" ht="15" customHeight="1" x14ac:dyDescent="0.3">
      <c r="A28" s="118" t="s">
        <v>242</v>
      </c>
      <c r="B28" s="110" t="s">
        <v>168</v>
      </c>
      <c r="C28" s="116" t="s">
        <v>251</v>
      </c>
      <c r="D28" s="117">
        <v>1</v>
      </c>
    </row>
    <row r="29" spans="1:4" ht="15" customHeight="1" x14ac:dyDescent="0.3">
      <c r="A29" s="118" t="s">
        <v>178</v>
      </c>
      <c r="B29" s="110" t="s">
        <v>168</v>
      </c>
      <c r="C29" s="116" t="s">
        <v>179</v>
      </c>
      <c r="D29" s="117">
        <v>2</v>
      </c>
    </row>
    <row r="30" spans="1:4" ht="15" customHeight="1" x14ac:dyDescent="0.3">
      <c r="A30" s="115" t="s">
        <v>243</v>
      </c>
      <c r="B30" s="110"/>
      <c r="C30" s="116"/>
      <c r="D30" s="117"/>
    </row>
    <row r="31" spans="1:4" s="94" customFormat="1" ht="15" customHeight="1" x14ac:dyDescent="0.3">
      <c r="A31" s="118" t="s">
        <v>203</v>
      </c>
      <c r="B31" s="110" t="s">
        <v>168</v>
      </c>
      <c r="C31" s="116" t="s">
        <v>204</v>
      </c>
      <c r="D31" s="117">
        <v>635.98</v>
      </c>
    </row>
    <row r="32" spans="1:4" ht="15" customHeight="1" x14ac:dyDescent="0.3">
      <c r="A32" s="118" t="s">
        <v>244</v>
      </c>
      <c r="B32" s="110" t="s">
        <v>168</v>
      </c>
      <c r="C32" s="116" t="s">
        <v>252</v>
      </c>
      <c r="D32" s="117">
        <v>7</v>
      </c>
    </row>
    <row r="33" spans="1:4" ht="15" customHeight="1" x14ac:dyDescent="0.3">
      <c r="A33" s="118" t="s">
        <v>176</v>
      </c>
      <c r="B33" s="110" t="s">
        <v>168</v>
      </c>
      <c r="C33" s="116" t="s">
        <v>177</v>
      </c>
      <c r="D33" s="117">
        <v>1297</v>
      </c>
    </row>
    <row r="34" spans="1:4" s="94" customFormat="1" ht="15" customHeight="1" x14ac:dyDescent="0.3">
      <c r="A34" s="115" t="s">
        <v>245</v>
      </c>
      <c r="B34" s="110"/>
      <c r="C34" s="116"/>
      <c r="D34" s="117"/>
    </row>
    <row r="35" spans="1:4" ht="15" customHeight="1" x14ac:dyDescent="0.3">
      <c r="A35" s="118" t="s">
        <v>176</v>
      </c>
      <c r="B35" s="110" t="s">
        <v>168</v>
      </c>
      <c r="C35" s="116" t="s">
        <v>177</v>
      </c>
      <c r="D35" s="117">
        <v>50</v>
      </c>
    </row>
    <row r="36" spans="1:4" ht="15" customHeight="1" x14ac:dyDescent="0.3">
      <c r="A36" s="115" t="s">
        <v>246</v>
      </c>
      <c r="B36" s="110"/>
      <c r="C36" s="116"/>
      <c r="D36" s="117"/>
    </row>
    <row r="37" spans="1:4" ht="15" customHeight="1" x14ac:dyDescent="0.3">
      <c r="A37" s="118">
        <v>6.1</v>
      </c>
      <c r="B37" s="110" t="s">
        <v>165</v>
      </c>
      <c r="C37" s="116" t="s">
        <v>187</v>
      </c>
      <c r="D37" s="117">
        <v>4</v>
      </c>
    </row>
    <row r="38" spans="1:4" ht="15" customHeight="1" x14ac:dyDescent="0.3">
      <c r="A38" s="118" t="s">
        <v>231</v>
      </c>
      <c r="B38" s="110" t="s">
        <v>168</v>
      </c>
      <c r="C38" s="116" t="s">
        <v>236</v>
      </c>
      <c r="D38" s="117">
        <v>1085</v>
      </c>
    </row>
    <row r="39" spans="1:4" ht="15" customHeight="1" x14ac:dyDescent="0.3">
      <c r="A39" s="118" t="s">
        <v>178</v>
      </c>
      <c r="B39" s="110" t="s">
        <v>168</v>
      </c>
      <c r="C39" s="116" t="s">
        <v>179</v>
      </c>
      <c r="D39" s="117">
        <v>1</v>
      </c>
    </row>
    <row r="40" spans="1:4" s="94" customFormat="1" ht="15" customHeight="1" x14ac:dyDescent="0.3">
      <c r="A40" s="118" t="s">
        <v>247</v>
      </c>
      <c r="B40" s="110" t="s">
        <v>168</v>
      </c>
      <c r="C40" s="116" t="s">
        <v>253</v>
      </c>
      <c r="D40" s="117">
        <v>1</v>
      </c>
    </row>
    <row r="41" spans="1:4" s="94" customFormat="1" ht="15" customHeight="1" x14ac:dyDescent="0.3">
      <c r="A41" s="115" t="s">
        <v>248</v>
      </c>
      <c r="B41" s="107"/>
      <c r="C41" s="119"/>
      <c r="D41" s="120"/>
    </row>
    <row r="42" spans="1:4" ht="15" customHeight="1" x14ac:dyDescent="0.3">
      <c r="A42" s="118" t="s">
        <v>176</v>
      </c>
      <c r="B42" s="110" t="s">
        <v>168</v>
      </c>
      <c r="C42" s="116" t="s">
        <v>177</v>
      </c>
      <c r="D42" s="117">
        <v>117</v>
      </c>
    </row>
    <row r="43" spans="1:4" ht="15" customHeight="1" x14ac:dyDescent="0.3">
      <c r="A43" s="118" t="s">
        <v>184</v>
      </c>
      <c r="B43" s="110" t="s">
        <v>168</v>
      </c>
      <c r="C43" s="116" t="s">
        <v>185</v>
      </c>
      <c r="D43" s="117">
        <v>1</v>
      </c>
    </row>
    <row r="44" spans="1:4" s="94" customFormat="1" ht="15" customHeight="1" x14ac:dyDescent="0.3">
      <c r="A44" s="115" t="s">
        <v>249</v>
      </c>
      <c r="B44" s="107"/>
      <c r="C44" s="119"/>
      <c r="D44" s="120"/>
    </row>
    <row r="45" spans="1:4" ht="15" customHeight="1" x14ac:dyDescent="0.3">
      <c r="A45" s="118" t="s">
        <v>176</v>
      </c>
      <c r="B45" s="110" t="s">
        <v>168</v>
      </c>
      <c r="C45" s="116" t="s">
        <v>177</v>
      </c>
      <c r="D45" s="117">
        <v>70</v>
      </c>
    </row>
    <row r="46" spans="1:4" s="94" customFormat="1" ht="15" customHeight="1" x14ac:dyDescent="0.3">
      <c r="A46" s="118" t="s">
        <v>181</v>
      </c>
      <c r="B46" s="110" t="s">
        <v>168</v>
      </c>
      <c r="C46" s="116" t="s">
        <v>182</v>
      </c>
      <c r="D46" s="117">
        <v>2</v>
      </c>
    </row>
  </sheetData>
  <hyperlinks>
    <hyperlink ref="A4" r:id="rId1" xr:uid="{EFCF825E-DEE3-704E-9888-3FF0B04D8BC3}"/>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7753-851F-C543-8555-B8DF0904525D}">
  <dimension ref="A1:G54"/>
  <sheetViews>
    <sheetView tabSelected="1" zoomScale="135" workbookViewId="0">
      <selection activeCell="C29" sqref="C29"/>
    </sheetView>
  </sheetViews>
  <sheetFormatPr defaultColWidth="10.796875" defaultRowHeight="15.6" x14ac:dyDescent="0.3"/>
  <cols>
    <col min="1" max="1" width="13.296875" style="90" customWidth="1"/>
    <col min="2" max="2" width="10.796875" style="90"/>
    <col min="3" max="3" width="62.5" style="90" customWidth="1"/>
    <col min="4" max="4" width="13.296875" style="95" customWidth="1"/>
    <col min="5" max="16384" width="10.796875" style="90"/>
  </cols>
  <sheetData>
    <row r="1" spans="1:7" x14ac:dyDescent="0.3">
      <c r="A1" s="96" t="s">
        <v>151</v>
      </c>
      <c r="B1" s="87"/>
      <c r="C1" s="88"/>
      <c r="D1" s="89"/>
    </row>
    <row r="2" spans="1:7" x14ac:dyDescent="0.3">
      <c r="A2" s="146">
        <v>2019</v>
      </c>
      <c r="B2" s="92"/>
      <c r="C2" s="88"/>
      <c r="D2" s="89"/>
    </row>
    <row r="3" spans="1:7" x14ac:dyDescent="0.3">
      <c r="A3" s="121" t="s">
        <v>212</v>
      </c>
      <c r="B3" s="122" t="s">
        <v>159</v>
      </c>
      <c r="C3" s="122" t="s">
        <v>213</v>
      </c>
      <c r="D3" s="123" t="s">
        <v>214</v>
      </c>
      <c r="E3" s="123" t="s">
        <v>215</v>
      </c>
      <c r="F3" s="123" t="s">
        <v>216</v>
      </c>
      <c r="G3" s="124" t="s">
        <v>217</v>
      </c>
    </row>
    <row r="4" spans="1:7" x14ac:dyDescent="0.3">
      <c r="A4" s="125" t="s">
        <v>218</v>
      </c>
      <c r="B4" s="153"/>
      <c r="C4" s="154"/>
      <c r="D4" s="126"/>
      <c r="E4" s="87"/>
      <c r="F4" s="87"/>
      <c r="G4" s="127"/>
    </row>
    <row r="5" spans="1:7" x14ac:dyDescent="0.3">
      <c r="A5" s="155">
        <v>1.2</v>
      </c>
      <c r="B5" s="156" t="s">
        <v>165</v>
      </c>
      <c r="C5" s="157" t="s">
        <v>201</v>
      </c>
      <c r="D5" s="117">
        <v>0</v>
      </c>
      <c r="E5" s="117">
        <v>0</v>
      </c>
      <c r="F5" s="117">
        <v>30</v>
      </c>
      <c r="G5" s="127">
        <f>SUM(D5:F5)</f>
        <v>30</v>
      </c>
    </row>
    <row r="6" spans="1:7" x14ac:dyDescent="0.3">
      <c r="A6" s="155" t="s">
        <v>189</v>
      </c>
      <c r="B6" s="156" t="s">
        <v>168</v>
      </c>
      <c r="C6" s="157" t="s">
        <v>190</v>
      </c>
      <c r="D6" s="117">
        <v>0</v>
      </c>
      <c r="E6" s="117">
        <v>0</v>
      </c>
      <c r="F6" s="117">
        <v>6</v>
      </c>
      <c r="G6" s="127">
        <f t="shared" ref="G6:G28" si="0">SUM(D6:F6)</f>
        <v>6</v>
      </c>
    </row>
    <row r="7" spans="1:7" x14ac:dyDescent="0.3">
      <c r="A7" s="155" t="s">
        <v>167</v>
      </c>
      <c r="B7" s="156" t="s">
        <v>168</v>
      </c>
      <c r="C7" s="157" t="s">
        <v>169</v>
      </c>
      <c r="D7" s="117">
        <v>0</v>
      </c>
      <c r="E7" s="117">
        <v>1</v>
      </c>
      <c r="F7" s="128">
        <v>0</v>
      </c>
      <c r="G7" s="127">
        <f t="shared" si="0"/>
        <v>1</v>
      </c>
    </row>
    <row r="8" spans="1:7" x14ac:dyDescent="0.3">
      <c r="A8" s="125" t="s">
        <v>219</v>
      </c>
      <c r="B8" s="153"/>
      <c r="C8" s="154"/>
      <c r="D8" s="117"/>
      <c r="E8" s="117"/>
      <c r="F8" s="128"/>
      <c r="G8" s="127"/>
    </row>
    <row r="9" spans="1:7" x14ac:dyDescent="0.3">
      <c r="A9" s="155">
        <v>2.1</v>
      </c>
      <c r="B9" s="156" t="s">
        <v>165</v>
      </c>
      <c r="C9" s="157" t="s">
        <v>202</v>
      </c>
      <c r="D9" s="117">
        <v>0</v>
      </c>
      <c r="E9" s="117">
        <v>0</v>
      </c>
      <c r="F9" s="117">
        <v>21</v>
      </c>
      <c r="G9" s="127">
        <f t="shared" si="0"/>
        <v>21</v>
      </c>
    </row>
    <row r="10" spans="1:7" x14ac:dyDescent="0.3">
      <c r="A10" s="155" t="s">
        <v>203</v>
      </c>
      <c r="B10" s="156" t="s">
        <v>168</v>
      </c>
      <c r="C10" s="157" t="s">
        <v>204</v>
      </c>
      <c r="D10" s="117">
        <v>0</v>
      </c>
      <c r="E10" s="117">
        <v>0</v>
      </c>
      <c r="F10" s="117">
        <v>168.2</v>
      </c>
      <c r="G10" s="127">
        <f t="shared" si="0"/>
        <v>168.2</v>
      </c>
    </row>
    <row r="11" spans="1:7" ht="27.6" x14ac:dyDescent="0.3">
      <c r="A11" s="155" t="s">
        <v>170</v>
      </c>
      <c r="B11" s="156" t="s">
        <v>168</v>
      </c>
      <c r="C11" s="157" t="s">
        <v>171</v>
      </c>
      <c r="D11" s="117">
        <v>0</v>
      </c>
      <c r="E11" s="117">
        <v>104</v>
      </c>
      <c r="F11" s="128">
        <v>0</v>
      </c>
      <c r="G11" s="127">
        <f t="shared" si="0"/>
        <v>104</v>
      </c>
    </row>
    <row r="12" spans="1:7" x14ac:dyDescent="0.3">
      <c r="A12" s="125" t="s">
        <v>220</v>
      </c>
      <c r="B12" s="153"/>
      <c r="C12" s="154"/>
      <c r="D12" s="117"/>
      <c r="E12" s="117"/>
      <c r="F12" s="128"/>
      <c r="G12" s="127"/>
    </row>
    <row r="13" spans="1:7" ht="27.6" x14ac:dyDescent="0.3">
      <c r="A13" s="155" t="s">
        <v>205</v>
      </c>
      <c r="B13" s="156" t="s">
        <v>168</v>
      </c>
      <c r="C13" s="157" t="s">
        <v>206</v>
      </c>
      <c r="D13" s="117">
        <v>0</v>
      </c>
      <c r="E13" s="117">
        <v>0</v>
      </c>
      <c r="F13" s="117">
        <v>348</v>
      </c>
      <c r="G13" s="127">
        <f t="shared" si="0"/>
        <v>348</v>
      </c>
    </row>
    <row r="14" spans="1:7" x14ac:dyDescent="0.3">
      <c r="A14" s="155" t="s">
        <v>207</v>
      </c>
      <c r="B14" s="156" t="s">
        <v>168</v>
      </c>
      <c r="C14" s="157" t="s">
        <v>208</v>
      </c>
      <c r="D14" s="117">
        <v>0</v>
      </c>
      <c r="E14" s="117">
        <v>0</v>
      </c>
      <c r="F14" s="117">
        <v>1</v>
      </c>
      <c r="G14" s="127">
        <f t="shared" si="0"/>
        <v>1</v>
      </c>
    </row>
    <row r="15" spans="1:7" x14ac:dyDescent="0.3">
      <c r="A15" s="125" t="s">
        <v>223</v>
      </c>
      <c r="B15" s="156"/>
      <c r="C15" s="157"/>
      <c r="D15" s="117"/>
      <c r="E15" s="117"/>
      <c r="F15" s="128"/>
      <c r="G15" s="127"/>
    </row>
    <row r="16" spans="1:7" x14ac:dyDescent="0.3">
      <c r="A16" s="155">
        <v>4.2</v>
      </c>
      <c r="B16" s="156" t="s">
        <v>165</v>
      </c>
      <c r="C16" s="157" t="s">
        <v>192</v>
      </c>
      <c r="D16" s="117">
        <v>0</v>
      </c>
      <c r="E16" s="117">
        <v>0</v>
      </c>
      <c r="F16" s="117">
        <v>5</v>
      </c>
      <c r="G16" s="127">
        <f t="shared" si="0"/>
        <v>5</v>
      </c>
    </row>
    <row r="17" spans="1:7" x14ac:dyDescent="0.3">
      <c r="A17" s="155" t="s">
        <v>193</v>
      </c>
      <c r="B17" s="156" t="s">
        <v>168</v>
      </c>
      <c r="C17" s="157" t="s">
        <v>194</v>
      </c>
      <c r="D17" s="117">
        <v>0</v>
      </c>
      <c r="E17" s="117">
        <v>0</v>
      </c>
      <c r="F17" s="117">
        <v>5</v>
      </c>
      <c r="G17" s="127">
        <f t="shared" si="0"/>
        <v>5</v>
      </c>
    </row>
    <row r="18" spans="1:7" ht="27.6" x14ac:dyDescent="0.3">
      <c r="A18" s="155" t="s">
        <v>174</v>
      </c>
      <c r="B18" s="156" t="s">
        <v>168</v>
      </c>
      <c r="C18" s="157" t="s">
        <v>175</v>
      </c>
      <c r="D18" s="117">
        <v>0</v>
      </c>
      <c r="E18" s="117">
        <v>0</v>
      </c>
      <c r="F18" s="117">
        <f>3+1</f>
        <v>4</v>
      </c>
      <c r="G18" s="127">
        <f t="shared" si="0"/>
        <v>4</v>
      </c>
    </row>
    <row r="19" spans="1:7" x14ac:dyDescent="0.3">
      <c r="A19" s="125" t="s">
        <v>221</v>
      </c>
      <c r="B19" s="153"/>
      <c r="C19" s="154"/>
      <c r="D19" s="117"/>
      <c r="E19" s="117"/>
      <c r="F19" s="128"/>
      <c r="G19" s="127"/>
    </row>
    <row r="20" spans="1:7" x14ac:dyDescent="0.3">
      <c r="A20" s="155">
        <v>5.0999999999999996</v>
      </c>
      <c r="B20" s="156" t="s">
        <v>165</v>
      </c>
      <c r="C20" s="157" t="s">
        <v>166</v>
      </c>
      <c r="D20" s="136">
        <v>0</v>
      </c>
      <c r="E20" s="117">
        <v>208</v>
      </c>
      <c r="F20" s="128">
        <v>10136</v>
      </c>
      <c r="G20" s="127">
        <f t="shared" si="0"/>
        <v>10344</v>
      </c>
    </row>
    <row r="21" spans="1:7" x14ac:dyDescent="0.3">
      <c r="A21" s="125" t="s">
        <v>222</v>
      </c>
      <c r="B21" s="153"/>
      <c r="C21" s="154"/>
      <c r="D21" s="117"/>
      <c r="E21" s="117"/>
      <c r="F21" s="128"/>
      <c r="G21" s="127"/>
    </row>
    <row r="22" spans="1:7" x14ac:dyDescent="0.3">
      <c r="A22" s="155">
        <v>6.1</v>
      </c>
      <c r="B22" s="156" t="s">
        <v>165</v>
      </c>
      <c r="C22" s="157" t="s">
        <v>187</v>
      </c>
      <c r="D22" s="117">
        <v>0</v>
      </c>
      <c r="E22" s="117">
        <v>0</v>
      </c>
      <c r="F22" s="117">
        <f>2+1</f>
        <v>3</v>
      </c>
      <c r="G22" s="127">
        <f t="shared" si="0"/>
        <v>3</v>
      </c>
    </row>
    <row r="23" spans="1:7" x14ac:dyDescent="0.3">
      <c r="A23" s="155">
        <v>6.2</v>
      </c>
      <c r="B23" s="156" t="s">
        <v>165</v>
      </c>
      <c r="C23" s="157" t="s">
        <v>188</v>
      </c>
      <c r="D23" s="117">
        <v>0</v>
      </c>
      <c r="E23" s="117">
        <v>0</v>
      </c>
      <c r="F23" s="117">
        <v>37</v>
      </c>
      <c r="G23" s="127">
        <f t="shared" si="0"/>
        <v>37</v>
      </c>
    </row>
    <row r="24" spans="1:7" ht="27.6" x14ac:dyDescent="0.3">
      <c r="A24" s="155" t="s">
        <v>176</v>
      </c>
      <c r="B24" s="156" t="s">
        <v>168</v>
      </c>
      <c r="C24" s="157" t="s">
        <v>177</v>
      </c>
      <c r="D24" s="117">
        <v>0</v>
      </c>
      <c r="E24" s="117">
        <v>0</v>
      </c>
      <c r="F24" s="117">
        <f>547+77+80+250+45+395</f>
        <v>1394</v>
      </c>
      <c r="G24" s="127">
        <f t="shared" si="0"/>
        <v>1394</v>
      </c>
    </row>
    <row r="25" spans="1:7" ht="27.6" x14ac:dyDescent="0.3">
      <c r="A25" s="155" t="s">
        <v>184</v>
      </c>
      <c r="B25" s="156" t="s">
        <v>168</v>
      </c>
      <c r="C25" s="157" t="s">
        <v>185</v>
      </c>
      <c r="D25" s="117">
        <v>0</v>
      </c>
      <c r="E25" s="117">
        <v>0</v>
      </c>
      <c r="F25" s="117">
        <f>1+1+1</f>
        <v>3</v>
      </c>
      <c r="G25" s="127">
        <f t="shared" si="0"/>
        <v>3</v>
      </c>
    </row>
    <row r="26" spans="1:7" ht="27.6" x14ac:dyDescent="0.3">
      <c r="A26" s="155" t="s">
        <v>181</v>
      </c>
      <c r="B26" s="156" t="s">
        <v>168</v>
      </c>
      <c r="C26" s="157" t="s">
        <v>182</v>
      </c>
      <c r="D26" s="117">
        <v>0</v>
      </c>
      <c r="E26" s="117">
        <v>0</v>
      </c>
      <c r="F26" s="117">
        <f>1+1</f>
        <v>2</v>
      </c>
      <c r="G26" s="127">
        <f t="shared" si="0"/>
        <v>2</v>
      </c>
    </row>
    <row r="27" spans="1:7" ht="27.6" x14ac:dyDescent="0.3">
      <c r="A27" s="155" t="s">
        <v>178</v>
      </c>
      <c r="B27" s="156" t="s">
        <v>168</v>
      </c>
      <c r="C27" s="157" t="s">
        <v>179</v>
      </c>
      <c r="D27" s="117">
        <v>0</v>
      </c>
      <c r="E27" s="117">
        <v>0</v>
      </c>
      <c r="F27" s="117">
        <f>1+1+1</f>
        <v>3</v>
      </c>
      <c r="G27" s="127">
        <f t="shared" si="0"/>
        <v>3</v>
      </c>
    </row>
    <row r="28" spans="1:7" ht="27.6" x14ac:dyDescent="0.3">
      <c r="A28" s="138" t="s">
        <v>196</v>
      </c>
      <c r="B28" s="139" t="s">
        <v>168</v>
      </c>
      <c r="C28" s="140" t="s">
        <v>197</v>
      </c>
      <c r="D28" s="129">
        <v>0</v>
      </c>
      <c r="E28" s="129">
        <v>0</v>
      </c>
      <c r="F28" s="129">
        <v>1</v>
      </c>
      <c r="G28" s="130">
        <f t="shared" si="0"/>
        <v>1</v>
      </c>
    </row>
    <row r="29" spans="1:7" x14ac:dyDescent="0.3">
      <c r="A29" s="146"/>
      <c r="B29" s="92"/>
      <c r="C29" s="88"/>
      <c r="D29" s="89"/>
    </row>
    <row r="30" spans="1:7" x14ac:dyDescent="0.3">
      <c r="A30" s="146">
        <v>2020</v>
      </c>
      <c r="B30" s="92"/>
      <c r="C30" s="88"/>
      <c r="D30" s="89"/>
    </row>
    <row r="31" spans="1:7" x14ac:dyDescent="0.3">
      <c r="A31" s="121" t="s">
        <v>212</v>
      </c>
      <c r="B31" s="122" t="s">
        <v>159</v>
      </c>
      <c r="C31" s="122" t="s">
        <v>213</v>
      </c>
      <c r="D31" s="123" t="s">
        <v>214</v>
      </c>
      <c r="E31" s="123" t="s">
        <v>215</v>
      </c>
      <c r="F31" s="123" t="s">
        <v>216</v>
      </c>
      <c r="G31" s="124" t="s">
        <v>217</v>
      </c>
    </row>
    <row r="32" spans="1:7" x14ac:dyDescent="0.3">
      <c r="A32" s="125" t="s">
        <v>218</v>
      </c>
      <c r="B32" s="131"/>
      <c r="C32" s="132"/>
      <c r="D32" s="126"/>
      <c r="E32" s="133"/>
      <c r="F32" s="133"/>
      <c r="G32" s="127"/>
    </row>
    <row r="33" spans="1:7" x14ac:dyDescent="0.3">
      <c r="A33" s="137">
        <v>1.2</v>
      </c>
      <c r="B33" s="134" t="s">
        <v>165</v>
      </c>
      <c r="C33" s="135" t="s">
        <v>201</v>
      </c>
      <c r="D33" s="117">
        <v>264</v>
      </c>
      <c r="E33" s="117">
        <v>0</v>
      </c>
      <c r="F33" s="117">
        <v>0</v>
      </c>
      <c r="G33" s="127">
        <f t="shared" ref="G33:G54" si="1">SUM(D33:F33)</f>
        <v>264</v>
      </c>
    </row>
    <row r="34" spans="1:7" x14ac:dyDescent="0.3">
      <c r="A34" s="137" t="s">
        <v>231</v>
      </c>
      <c r="B34" s="134" t="s">
        <v>168</v>
      </c>
      <c r="C34" s="135" t="s">
        <v>236</v>
      </c>
      <c r="D34" s="117">
        <v>4097</v>
      </c>
      <c r="E34" s="117">
        <v>0</v>
      </c>
      <c r="F34" s="117">
        <f>200+1085</f>
        <v>1285</v>
      </c>
      <c r="G34" s="127">
        <f t="shared" si="1"/>
        <v>5382</v>
      </c>
    </row>
    <row r="35" spans="1:7" x14ac:dyDescent="0.3">
      <c r="A35" s="137" t="s">
        <v>228</v>
      </c>
      <c r="B35" s="134" t="s">
        <v>168</v>
      </c>
      <c r="C35" s="135" t="s">
        <v>234</v>
      </c>
      <c r="D35" s="117">
        <v>3</v>
      </c>
      <c r="E35" s="117">
        <v>0</v>
      </c>
      <c r="F35" s="128">
        <v>0</v>
      </c>
      <c r="G35" s="127">
        <f t="shared" si="1"/>
        <v>3</v>
      </c>
    </row>
    <row r="36" spans="1:7" x14ac:dyDescent="0.3">
      <c r="A36" s="137" t="s">
        <v>229</v>
      </c>
      <c r="B36" s="134" t="s">
        <v>168</v>
      </c>
      <c r="C36" s="135" t="s">
        <v>235</v>
      </c>
      <c r="D36" s="117">
        <v>3</v>
      </c>
      <c r="E36" s="117">
        <v>0</v>
      </c>
      <c r="F36" s="128">
        <v>0</v>
      </c>
      <c r="G36" s="127">
        <f t="shared" si="1"/>
        <v>3</v>
      </c>
    </row>
    <row r="37" spans="1:7" x14ac:dyDescent="0.3">
      <c r="A37" s="125" t="s">
        <v>219</v>
      </c>
      <c r="B37" s="134"/>
      <c r="C37" s="135"/>
      <c r="D37" s="117"/>
      <c r="E37" s="117"/>
      <c r="F37" s="128"/>
      <c r="G37" s="127"/>
    </row>
    <row r="38" spans="1:7" x14ac:dyDescent="0.3">
      <c r="A38" s="137" t="s">
        <v>203</v>
      </c>
      <c r="B38" s="134" t="s">
        <v>168</v>
      </c>
      <c r="C38" s="135" t="s">
        <v>204</v>
      </c>
      <c r="D38" s="117">
        <v>1736</v>
      </c>
      <c r="E38" s="117">
        <v>0</v>
      </c>
      <c r="F38" s="128">
        <v>636</v>
      </c>
      <c r="G38" s="127">
        <f t="shared" si="1"/>
        <v>2372</v>
      </c>
    </row>
    <row r="39" spans="1:7" x14ac:dyDescent="0.3">
      <c r="A39" s="137" t="s">
        <v>244</v>
      </c>
      <c r="B39" s="134" t="s">
        <v>168</v>
      </c>
      <c r="C39" s="135" t="s">
        <v>252</v>
      </c>
      <c r="D39" s="117">
        <v>0</v>
      </c>
      <c r="E39" s="117">
        <v>0</v>
      </c>
      <c r="F39" s="128">
        <v>7</v>
      </c>
      <c r="G39" s="127">
        <f t="shared" si="1"/>
        <v>7</v>
      </c>
    </row>
    <row r="40" spans="1:7" x14ac:dyDescent="0.3">
      <c r="A40" s="125" t="s">
        <v>220</v>
      </c>
      <c r="B40" s="131"/>
      <c r="C40" s="132"/>
      <c r="D40" s="117"/>
      <c r="E40" s="117"/>
      <c r="F40" s="128"/>
      <c r="G40" s="127"/>
    </row>
    <row r="41" spans="1:7" ht="27.6" x14ac:dyDescent="0.3">
      <c r="A41" s="137" t="s">
        <v>242</v>
      </c>
      <c r="B41" s="134" t="s">
        <v>168</v>
      </c>
      <c r="C41" s="135" t="s">
        <v>251</v>
      </c>
      <c r="D41" s="117">
        <v>0</v>
      </c>
      <c r="E41" s="117">
        <v>0</v>
      </c>
      <c r="F41" s="117">
        <v>1</v>
      </c>
      <c r="G41" s="127">
        <f t="shared" si="1"/>
        <v>1</v>
      </c>
    </row>
    <row r="42" spans="1:7" x14ac:dyDescent="0.3">
      <c r="A42" s="125" t="s">
        <v>222</v>
      </c>
      <c r="B42" s="131"/>
      <c r="C42" s="132"/>
      <c r="D42" s="117"/>
      <c r="E42" s="117"/>
      <c r="F42" s="128"/>
      <c r="G42" s="127"/>
    </row>
    <row r="43" spans="1:7" x14ac:dyDescent="0.3">
      <c r="A43" s="137">
        <v>6.1</v>
      </c>
      <c r="B43" s="134" t="s">
        <v>165</v>
      </c>
      <c r="C43" s="135" t="s">
        <v>187</v>
      </c>
      <c r="D43" s="117">
        <v>0</v>
      </c>
      <c r="E43" s="117">
        <v>0</v>
      </c>
      <c r="F43" s="117">
        <v>4</v>
      </c>
      <c r="G43" s="127">
        <f t="shared" si="1"/>
        <v>4</v>
      </c>
    </row>
    <row r="44" spans="1:7" x14ac:dyDescent="0.3">
      <c r="A44" s="137">
        <v>6.2</v>
      </c>
      <c r="B44" s="134" t="s">
        <v>165</v>
      </c>
      <c r="C44" s="135" t="s">
        <v>188</v>
      </c>
      <c r="D44" s="117">
        <v>0</v>
      </c>
      <c r="E44" s="117">
        <v>0</v>
      </c>
      <c r="F44" s="117">
        <v>0</v>
      </c>
      <c r="G44" s="127">
        <f t="shared" si="1"/>
        <v>0</v>
      </c>
    </row>
    <row r="45" spans="1:7" ht="27.6" x14ac:dyDescent="0.3">
      <c r="A45" s="137" t="s">
        <v>176</v>
      </c>
      <c r="B45" s="134" t="s">
        <v>168</v>
      </c>
      <c r="C45" s="135" t="s">
        <v>177</v>
      </c>
      <c r="D45" s="117">
        <v>0</v>
      </c>
      <c r="E45" s="117">
        <v>0</v>
      </c>
      <c r="F45" s="117">
        <f>1297+50+117+70</f>
        <v>1534</v>
      </c>
      <c r="G45" s="127">
        <f t="shared" si="1"/>
        <v>1534</v>
      </c>
    </row>
    <row r="46" spans="1:7" ht="27.6" x14ac:dyDescent="0.3">
      <c r="A46" s="137" t="s">
        <v>184</v>
      </c>
      <c r="B46" s="134" t="s">
        <v>168</v>
      </c>
      <c r="C46" s="135" t="s">
        <v>185</v>
      </c>
      <c r="D46" s="117">
        <v>7</v>
      </c>
      <c r="E46" s="117">
        <v>0</v>
      </c>
      <c r="F46" s="117">
        <v>1</v>
      </c>
      <c r="G46" s="127">
        <f t="shared" si="1"/>
        <v>8</v>
      </c>
    </row>
    <row r="47" spans="1:7" ht="27.6" x14ac:dyDescent="0.3">
      <c r="A47" s="137" t="s">
        <v>181</v>
      </c>
      <c r="B47" s="134" t="s">
        <v>168</v>
      </c>
      <c r="C47" s="135" t="s">
        <v>182</v>
      </c>
      <c r="D47" s="117">
        <v>2</v>
      </c>
      <c r="E47" s="117">
        <v>0</v>
      </c>
      <c r="F47" s="117">
        <v>2</v>
      </c>
      <c r="G47" s="127">
        <f t="shared" si="1"/>
        <v>4</v>
      </c>
    </row>
    <row r="48" spans="1:7" ht="27.6" x14ac:dyDescent="0.3">
      <c r="A48" s="137" t="s">
        <v>178</v>
      </c>
      <c r="B48" s="134" t="s">
        <v>168</v>
      </c>
      <c r="C48" s="135" t="s">
        <v>179</v>
      </c>
      <c r="D48" s="117">
        <v>0</v>
      </c>
      <c r="E48" s="117">
        <v>0</v>
      </c>
      <c r="F48" s="117">
        <f>2+1</f>
        <v>3</v>
      </c>
      <c r="G48" s="127">
        <f t="shared" si="1"/>
        <v>3</v>
      </c>
    </row>
    <row r="49" spans="1:7" ht="27.6" x14ac:dyDescent="0.3">
      <c r="A49" s="137" t="s">
        <v>196</v>
      </c>
      <c r="B49" s="134" t="s">
        <v>168</v>
      </c>
      <c r="C49" s="135" t="s">
        <v>197</v>
      </c>
      <c r="D49" s="117">
        <v>4</v>
      </c>
      <c r="E49" s="117">
        <v>0</v>
      </c>
      <c r="F49" s="117">
        <v>0</v>
      </c>
      <c r="G49" s="127">
        <f t="shared" si="1"/>
        <v>4</v>
      </c>
    </row>
    <row r="50" spans="1:7" x14ac:dyDescent="0.3">
      <c r="A50" s="137" t="s">
        <v>247</v>
      </c>
      <c r="B50" s="134" t="s">
        <v>168</v>
      </c>
      <c r="C50" s="135" t="s">
        <v>253</v>
      </c>
      <c r="D50" s="117">
        <v>0</v>
      </c>
      <c r="E50" s="117">
        <v>0</v>
      </c>
      <c r="F50" s="117">
        <v>1</v>
      </c>
      <c r="G50" s="127">
        <f t="shared" si="1"/>
        <v>1</v>
      </c>
    </row>
    <row r="51" spans="1:7" x14ac:dyDescent="0.3">
      <c r="A51" s="149" t="s">
        <v>254</v>
      </c>
      <c r="B51" s="147"/>
      <c r="C51" s="148"/>
      <c r="D51" s="117"/>
      <c r="E51" s="117"/>
      <c r="F51" s="117"/>
      <c r="G51" s="127"/>
    </row>
    <row r="52" spans="1:7" x14ac:dyDescent="0.3">
      <c r="A52" s="137" t="s">
        <v>232</v>
      </c>
      <c r="B52" s="134" t="s">
        <v>168</v>
      </c>
      <c r="C52" s="135" t="s">
        <v>237</v>
      </c>
      <c r="D52" s="117">
        <v>2</v>
      </c>
      <c r="E52" s="117">
        <v>0</v>
      </c>
      <c r="F52" s="117">
        <v>0</v>
      </c>
      <c r="G52" s="127">
        <f t="shared" si="1"/>
        <v>2</v>
      </c>
    </row>
    <row r="53" spans="1:7" ht="27.6" x14ac:dyDescent="0.3">
      <c r="A53" s="137" t="s">
        <v>233</v>
      </c>
      <c r="B53" s="134" t="s">
        <v>168</v>
      </c>
      <c r="C53" s="135" t="s">
        <v>238</v>
      </c>
      <c r="D53" s="117">
        <v>1</v>
      </c>
      <c r="E53" s="117">
        <v>0</v>
      </c>
      <c r="F53" s="117">
        <v>0</v>
      </c>
      <c r="G53" s="127">
        <f t="shared" si="1"/>
        <v>1</v>
      </c>
    </row>
    <row r="54" spans="1:7" ht="27.6" x14ac:dyDescent="0.3">
      <c r="A54" s="150" t="s">
        <v>240</v>
      </c>
      <c r="B54" s="151" t="s">
        <v>168</v>
      </c>
      <c r="C54" s="152" t="s">
        <v>250</v>
      </c>
      <c r="D54" s="129">
        <v>0</v>
      </c>
      <c r="E54" s="129">
        <v>0</v>
      </c>
      <c r="F54" s="129">
        <v>1</v>
      </c>
      <c r="G54" s="130">
        <f t="shared" si="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80639-7C7F-41C5-A9D1-01B846675A8F}">
  <ds:schemaRefs>
    <ds:schemaRef ds:uri="http://purl.org/dc/elements/1.1/"/>
    <ds:schemaRef ds:uri="c1fdd505-2570-46c2-bd04-3e0f2d874cf5"/>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00e8ff9-9ee0-49b5-be24-8a4cae0e22ab"/>
    <ds:schemaRef ds:uri="a4fb19f8-e303-47ed-b2f8-d8a5044c492f"/>
  </ds:schemaRefs>
</ds:datastoreItem>
</file>

<file path=customXml/itemProps2.xml><?xml version="1.0" encoding="utf-8"?>
<ds:datastoreItem xmlns:ds="http://schemas.openxmlformats.org/officeDocument/2006/customXml" ds:itemID="{6DD4B296-3452-4C0E-9469-B4E1B926377B}">
  <ds:schemaRefs>
    <ds:schemaRef ds:uri="http://schemas.microsoft.com/sharepoint/v3/contenttype/forms"/>
  </ds:schemaRefs>
</ds:datastoreItem>
</file>

<file path=customXml/itemProps3.xml><?xml version="1.0" encoding="utf-8"?>
<ds:datastoreItem xmlns:ds="http://schemas.openxmlformats.org/officeDocument/2006/customXml" ds:itemID="{2165F3BA-78E1-405E-8A31-3DF549F42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Mongolia</dc:title>
  <dc:subject>Results of ADB-supported Operations by S2030 Operational Priorities, 2020</dc:subject>
  <dc:creator>erl</dc:creator>
  <cp:keywords>strategy 2030, development effectiveness indicators, operational priorities, results of adb-supported operations</cp:keywords>
  <cp:lastModifiedBy>Vanessa Bautista</cp:lastModifiedBy>
  <dcterms:created xsi:type="dcterms:W3CDTF">2017-04-18T03:32:31Z</dcterms:created>
  <dcterms:modified xsi:type="dcterms:W3CDTF">2021-05-27T16:25:17Z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