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CA5C5755-DEFB-4E5D-AF00-43168EBFA005}"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5" r:id="rId3"/>
    <sheet name="2019-2020 Aggregate"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4" l="1"/>
  <c r="D32" i="4"/>
  <c r="G32" i="4"/>
  <c r="G33" i="4"/>
  <c r="D34" i="4"/>
  <c r="G34" i="4"/>
  <c r="G35" i="4"/>
  <c r="D37" i="4"/>
  <c r="G37" i="4"/>
  <c r="G38" i="4"/>
  <c r="G39" i="4"/>
  <c r="G40" i="4"/>
  <c r="D41" i="4"/>
  <c r="G41" i="4"/>
  <c r="D42" i="4"/>
  <c r="G42" i="4"/>
  <c r="G43" i="4"/>
  <c r="G45" i="4"/>
  <c r="G46" i="4"/>
  <c r="G47" i="4"/>
  <c r="G48" i="4"/>
  <c r="G49" i="4"/>
  <c r="G51" i="4"/>
  <c r="G52" i="4"/>
  <c r="G53" i="4"/>
  <c r="G55" i="4"/>
  <c r="D56" i="4"/>
  <c r="G56" i="4"/>
  <c r="F58" i="4"/>
  <c r="G58" i="4"/>
  <c r="D59" i="4"/>
  <c r="G59" i="4"/>
  <c r="D60" i="4"/>
  <c r="F60" i="4"/>
  <c r="G60" i="4"/>
  <c r="G61" i="4"/>
  <c r="G62" i="4"/>
  <c r="D63" i="4"/>
  <c r="G63" i="4"/>
  <c r="D64" i="4"/>
  <c r="G64" i="4"/>
  <c r="G65" i="4"/>
  <c r="G67" i="4"/>
  <c r="F68" i="4"/>
  <c r="G68" i="4"/>
  <c r="D30" i="4"/>
  <c r="G30" i="4"/>
  <c r="G11" i="4"/>
  <c r="G12" i="4"/>
  <c r="G13" i="4"/>
  <c r="G14" i="4"/>
  <c r="G16" i="4"/>
  <c r="G17" i="4"/>
  <c r="G18" i="4"/>
  <c r="G20" i="4"/>
  <c r="G21" i="4"/>
  <c r="G22" i="4"/>
  <c r="G24" i="4"/>
  <c r="G25" i="4"/>
  <c r="G8" i="4"/>
  <c r="G10" i="4"/>
  <c r="G6" i="4"/>
</calcChain>
</file>

<file path=xl/sharedStrings.xml><?xml version="1.0" encoding="utf-8"?>
<sst xmlns="http://schemas.openxmlformats.org/spreadsheetml/2006/main" count="874" uniqueCount="322">
  <si>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</si>
  <si>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</si>
  <si>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</si>
  <si>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</si>
  <si>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</si>
  <si>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</si>
  <si>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</si>
  <si>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UK, Switzerland</t>
  </si>
  <si>
    <t>DFID (Department for International Development) &amp; SDC (Swiss Agency for Development and Cooperation)</t>
  </si>
  <si>
    <t>COL</t>
  </si>
  <si>
    <t>S</t>
  </si>
  <si>
    <t>Project</t>
  </si>
  <si>
    <t>Bangladesh</t>
  </si>
  <si>
    <t>31309-013</t>
  </si>
  <si>
    <t>Post-Literacy and Continuing Education Project</t>
  </si>
  <si>
    <t>1881/3899-G</t>
  </si>
  <si>
    <t>-</t>
  </si>
  <si>
    <t>Private Sector Sponsors and Banks (large subprojects); Asian Clean Energy Fund; Climate Change Fund</t>
  </si>
  <si>
    <t>40517-013/40517-042</t>
  </si>
  <si>
    <t xml:space="preserve">Public–Private Infrastructure Development Facility
</t>
  </si>
  <si>
    <t>2453/2454/0253/0254</t>
  </si>
  <si>
    <t>Regular OCR</t>
  </si>
  <si>
    <t>Swizerland</t>
  </si>
  <si>
    <t>SDC = Swiss Agency for Development and Cooperation</t>
  </si>
  <si>
    <t>39408-013</t>
  </si>
  <si>
    <t>Skills Development Project</t>
  </si>
  <si>
    <t>2425/0140-G</t>
  </si>
  <si>
    <t>KfW, GTZ</t>
  </si>
  <si>
    <t>Concessional OCR</t>
  </si>
  <si>
    <t>Sector project loan</t>
  </si>
  <si>
    <t>40559-013</t>
  </si>
  <si>
    <t>Second Urban Governance and Infrastructure Improvement (Sector) Project</t>
  </si>
  <si>
    <t>Multilateral</t>
  </si>
  <si>
    <t>OFID</t>
  </si>
  <si>
    <t>ADF</t>
  </si>
  <si>
    <t>Sector Project Loan</t>
  </si>
  <si>
    <t>36297-013</t>
  </si>
  <si>
    <t>Secondary Towns Water Supply and Sanitation Sector Project</t>
  </si>
  <si>
    <t>2265/8225</t>
  </si>
  <si>
    <t>No</t>
  </si>
  <si>
    <t>Sector Dev Program/Project Loan</t>
  </si>
  <si>
    <t>36107-013/36107-023</t>
  </si>
  <si>
    <t>Sustainable Power Sector Development Program</t>
  </si>
  <si>
    <t>2333/2334</t>
  </si>
  <si>
    <t>OCR</t>
  </si>
  <si>
    <t>2332</t>
  </si>
  <si>
    <t>Project Loan</t>
  </si>
  <si>
    <t>44192-013/44192-014</t>
  </si>
  <si>
    <t>Bangladesh–India Electrical Grid Interconnection Project</t>
  </si>
  <si>
    <t>2661/3031</t>
  </si>
  <si>
    <t>ADF/OCR</t>
  </si>
  <si>
    <t>Program</t>
  </si>
  <si>
    <t>43477-013</t>
  </si>
  <si>
    <t>Second Capital Market Development Program</t>
  </si>
  <si>
    <t>2951/2952/2953</t>
  </si>
  <si>
    <t>SDP (Program/Project)</t>
  </si>
  <si>
    <t>37307-013</t>
  </si>
  <si>
    <t>Secondary Education Sector Development Program</t>
  </si>
  <si>
    <t>2266/2267</t>
  </si>
  <si>
    <t>UK, Germany</t>
  </si>
  <si>
    <t>DFID, KfW, GIZ</t>
  </si>
  <si>
    <t>36224-013</t>
  </si>
  <si>
    <t>Second Rural Infrastructure Improvement Project</t>
  </si>
  <si>
    <t>26427-013</t>
  </si>
  <si>
    <t>Secondary Towns Integrated Flood Protection Project (Phase 2)</t>
  </si>
  <si>
    <t>36200-013</t>
  </si>
  <si>
    <t>Small and Medium-Sized Enterprise Development Project</t>
  </si>
  <si>
    <t>Improvement of Capital Market and Insurance Governance Project</t>
  </si>
  <si>
    <t>Canada</t>
  </si>
  <si>
    <t>CIDA</t>
  </si>
  <si>
    <t>Teaching Quality Improvement in Secondary Education Project</t>
  </si>
  <si>
    <t>Agribusiness Development Project</t>
  </si>
  <si>
    <t>Sweden, UK, Multilateral</t>
  </si>
  <si>
    <t>Sida, DFID, UNFPA</t>
  </si>
  <si>
    <t>Second Urban Primary Health Care Project</t>
  </si>
  <si>
    <t>Chittagong Port Trade Facilitation Project</t>
  </si>
  <si>
    <t>Road Network Improvement and Maintenance Project II</t>
  </si>
  <si>
    <t>PKSF, NGOs</t>
  </si>
  <si>
    <t>35228-013</t>
  </si>
  <si>
    <t>Second Participatory Livestock Development Project</t>
  </si>
  <si>
    <t>SDP - Project loan</t>
  </si>
  <si>
    <t>36205-013</t>
  </si>
  <si>
    <t>Power Sector Development Program (Project Loan)</t>
  </si>
  <si>
    <t>Australia, Canada, UK, Japan, Netherlands, Sweden, Norway, Multilateral</t>
  </si>
  <si>
    <t>AusAID, CIDA, DFID, EC, Govt of Japan, Govt of the Netherlands, IDA, JICA, NORAD, Sida, UNICEF</t>
  </si>
  <si>
    <t>30216-013</t>
  </si>
  <si>
    <t>Second Primary Education Development Program</t>
  </si>
  <si>
    <t>34038-013</t>
  </si>
  <si>
    <t>Jamuna–Meghna River Erosion Mitigation Project</t>
  </si>
  <si>
    <t>32223-013</t>
  </si>
  <si>
    <t>Road Network Improvement and Maintenance Project</t>
  </si>
  <si>
    <t>43175-013</t>
  </si>
  <si>
    <t>Public Expenditure Support Facility Program and Countercyclical Support Facility Support Program</t>
  </si>
  <si>
    <t>42166-013</t>
  </si>
  <si>
    <t>Emergency Assistance for Food Security Project</t>
  </si>
  <si>
    <t>Sector Project</t>
  </si>
  <si>
    <t>29041-013</t>
  </si>
  <si>
    <t>Urban Governance and Infrastructure</t>
  </si>
  <si>
    <t>Netherlands</t>
  </si>
  <si>
    <t>Govt of Netherlands</t>
  </si>
  <si>
    <t>30209-013</t>
  </si>
  <si>
    <t>Second Small-Scale Water Resources Development Sector Project</t>
  </si>
  <si>
    <t xml:space="preserve">S </t>
  </si>
  <si>
    <t>Northwest Crop Diversification Project</t>
  </si>
  <si>
    <t>TA loan</t>
  </si>
  <si>
    <t>Small and Medium Enterprise Sector Development Program (TA loan)</t>
  </si>
  <si>
    <t>Small and Medium Enterprise Sector Development Program (Project loan)</t>
  </si>
  <si>
    <t>Small and Medium Enterprise Sector Development Program (Program loan)</t>
  </si>
  <si>
    <t>2148/2149</t>
  </si>
  <si>
    <t>Dhaka Clean Fuel Project</t>
  </si>
  <si>
    <t>1942/1943</t>
  </si>
  <si>
    <t>Germany, Multilateral, Bangladesh</t>
  </si>
  <si>
    <t>KfW, NDF, Export Credit Agencies</t>
  </si>
  <si>
    <t>West Zone Power System Development Project</t>
  </si>
  <si>
    <t>1884/1885</t>
  </si>
  <si>
    <t>Japan, Canada, Netherlands, Multilateral</t>
  </si>
  <si>
    <t>JBIC/JICA, CIDA, OFID</t>
  </si>
  <si>
    <t>Emergency Disaster Damage Rehabilitation</t>
  </si>
  <si>
    <t>PKSF</t>
  </si>
  <si>
    <t>Chittagong Hill Tracts Rural Development Project</t>
  </si>
  <si>
    <t>Dhaka Power System Upgrade Project</t>
  </si>
  <si>
    <t>Germany</t>
  </si>
  <si>
    <t>Rural Infrastructure Improvement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</si>
  <si>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</si>
  <si>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</si>
  <si>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</si>
  <si>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</si>
  <si>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</si>
  <si>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</si>
  <si>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</si>
  <si>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</si>
  <si>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</si>
  <si>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</si>
  <si>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</si>
  <si>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</si>
  <si>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</si>
  <si>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</si>
  <si>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</si>
  <si>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</si>
  <si>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</si>
  <si>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</si>
  <si>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</si>
  <si>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</si>
  <si>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</si>
  <si>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</si>
  <si>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</si>
  <si>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</si>
  <si>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</si>
  <si>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</si>
  <si>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</si>
  <si>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</si>
  <si>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</si>
  <si>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</si>
  <si>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</si>
  <si>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</si>
  <si>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</si>
  <si>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</si>
  <si>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</si>
  <si>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</si>
  <si>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</si>
  <si>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</si>
  <si>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</si>
  <si>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</si>
  <si>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</si>
  <si>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</si>
  <si>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</si>
  <si>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</si>
  <si>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</si>
  <si>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</si>
  <si>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</si>
  <si>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</si>
  <si>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</si>
  <si>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</si>
  <si>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</si>
  <si>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</si>
  <si>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</si>
  <si>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</si>
  <si>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</si>
  <si>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</si>
  <si>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</si>
  <si>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</si>
  <si>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</si>
  <si>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</si>
  <si>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</si>
  <si>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</si>
  <si>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</si>
  <si>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</si>
  <si>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</si>
  <si>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</si>
  <si>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</si>
  <si>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</si>
  <si>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</si>
  <si>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</si>
  <si>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</si>
  <si>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</si>
  <si>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</si>
  <si>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</si>
  <si>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</si>
  <si>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</si>
  <si>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</si>
  <si>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</si>
  <si>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</si>
  <si>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</si>
  <si>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</si>
  <si>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</si>
  <si>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</si>
  <si>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</si>
  <si>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</si>
  <si>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</si>
  <si>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BANGLADESH</t>
  </si>
  <si>
    <t>Indicator no.</t>
  </si>
  <si>
    <t>Type</t>
  </si>
  <si>
    <t>Indicator Name</t>
  </si>
  <si>
    <t>Achieved Result</t>
  </si>
  <si>
    <t>A. Sovereign operation</t>
  </si>
  <si>
    <t>South Asia Subregional Economic Cooperation Information Highway Project</t>
  </si>
  <si>
    <t>RFI</t>
  </si>
  <si>
    <t>TI</t>
  </si>
  <si>
    <t>7.1.1</t>
  </si>
  <si>
    <t>Transport and ICT connectivity assets established or improved (number)</t>
  </si>
  <si>
    <t>7.1.2</t>
  </si>
  <si>
    <t>Measures to improve the efficiency and/or productivity of cross-border connectivity supported in implementation (number) </t>
  </si>
  <si>
    <t>Gas Transmission and Development Project</t>
  </si>
  <si>
    <t>Total annual greenhouse gas emissions reduction (tCO2e/year)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</si>
  <si>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</si>
  <si>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</si>
  <si>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</si>
  <si>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</si>
  <si>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1.1.1</t>
  </si>
  <si>
    <t>People enrolled in improved education and/or training (number) </t>
  </si>
  <si>
    <t>2.1.4</t>
  </si>
  <si>
    <t>Women and girls benefiting from new or improved infrastructure (number) </t>
  </si>
  <si>
    <t>3.1.4</t>
  </si>
  <si>
    <t>Installed renewable energy capacity (megawatts)</t>
  </si>
  <si>
    <t>3.3.2</t>
  </si>
  <si>
    <t>Solutions to enhance pollution control and resource efficiency implemented (number) </t>
  </si>
  <si>
    <t>3.3.4</t>
  </si>
  <si>
    <t>Solutions to conserve, restore, and/or enhance terrestrial, coastal, and marine areas implemented (number) </t>
  </si>
  <si>
    <t>4.1.2</t>
  </si>
  <si>
    <t>Urban infrastructure assets established or improved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</si>
  <si>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</si>
  <si>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</si>
  <si>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</si>
  <si>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</si>
  <si>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</si>
  <si>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</si>
  <si>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</si>
  <si>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</si>
  <si>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</si>
  <si>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</si>
  <si>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</si>
  <si>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</si>
  <si>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</si>
  <si>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</si>
  <si>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</si>
  <si>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</si>
  <si>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</si>
  <si>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</si>
  <si>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</si>
  <si>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</si>
  <si>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OP 7: Fostering Regional Cooperation and Integration</t>
  </si>
  <si>
    <t>2020 Development Effectiveness Review</t>
  </si>
  <si>
    <t>https://www.adb.org/documents/development-effectiveness-review-2020-report</t>
  </si>
  <si>
    <t>Dhaka–Chittagong Expressway Public–Private Partnership Design Project</t>
  </si>
  <si>
    <t>5.1.1</t>
  </si>
  <si>
    <t>Natural Gas Access Improvement Project</t>
  </si>
  <si>
    <t>6.1.1</t>
  </si>
  <si>
    <t>Power System Expansion and Efficiency Improvement Investment Program (Tranche 1)</t>
  </si>
  <si>
    <t>3.1.3</t>
  </si>
  <si>
    <t>Railway Sector Investment Program (Multitranche Financing Facility and Tranche 3)</t>
  </si>
  <si>
    <t>Railway Sector Investment Program (Tranches 1,2 and 4)</t>
  </si>
  <si>
    <t>6.2.2</t>
  </si>
  <si>
    <t>6.2.3</t>
  </si>
  <si>
    <t>Second Teaching Quality Improvement in Secondary Education Project</t>
  </si>
  <si>
    <t>1.3.1</t>
  </si>
  <si>
    <t>2.3.2</t>
  </si>
  <si>
    <t>2.4.1</t>
  </si>
  <si>
    <t>Strengthening Governance Management Project</t>
  </si>
  <si>
    <t>4.1.1</t>
  </si>
  <si>
    <t>Sustainable Rural Infrastructure Improvement Project</t>
  </si>
  <si>
    <t>2.1.2</t>
  </si>
  <si>
    <t>2.5.3</t>
  </si>
  <si>
    <t>3.2.4</t>
  </si>
  <si>
    <t>Third Primary Education Development Project</t>
  </si>
  <si>
    <t>1.1.2</t>
  </si>
  <si>
    <t>1.3.3</t>
  </si>
  <si>
    <t>Capacity Building for Portfolio Management</t>
  </si>
  <si>
    <t>6.1.4</t>
  </si>
  <si>
    <t>Enabling Poor Women's Benefits from Enhanced Access to Energy in Hatiya Island</t>
  </si>
  <si>
    <t>Enhancing the Institutional Capacity of the Implementation Monitoring and Evaluation Division, Ministry of Planning</t>
  </si>
  <si>
    <t>SASEC Bangladesh–India Electrical Grid Interconnection Project</t>
  </si>
  <si>
    <t>Strategic Master Plan for Chittagong Port</t>
  </si>
  <si>
    <t>Strengthening Monitoring and Enforcement in the Meghna River for Dhaka's Sustainable Water Supply</t>
  </si>
  <si>
    <t>Study on Energy Security</t>
  </si>
  <si>
    <t>3.1.5</t>
  </si>
  <si>
    <t>Support for the Third Primary Education Development Project</t>
  </si>
  <si>
    <t>Bibiyana II Gas Power Project</t>
  </si>
  <si>
    <t>Rural infrastructure assets established or improved (number)</t>
  </si>
  <si>
    <t>Government officials with increased capacity to design, implement, monitor, and evaluate relevant measures (number)</t>
  </si>
  <si>
    <t>Low-carbon infrastructure assets established or improved (number)</t>
  </si>
  <si>
    <t>Entities with improved service delivery (number) </t>
  </si>
  <si>
    <t>Measures supported in implementation to strengthen subnational entities' ability to better manage their public finances (number)</t>
  </si>
  <si>
    <t>Measures to strengthen SOE governance supported in implementation (number)</t>
  </si>
  <si>
    <t>People benefiting from improved health services, education services, or social protection (number)</t>
  </si>
  <si>
    <t>Jobs generated (number)</t>
  </si>
  <si>
    <t>Skilled jobs for women generated (number) </t>
  </si>
  <si>
    <t>Infrastructure assets established or improved (number)</t>
  </si>
  <si>
    <t>Measures on gender equality supported in implementation (number)</t>
  </si>
  <si>
    <t>Time-saving or gender-responsive infrastructure assets and/or services established or improved (number)</t>
  </si>
  <si>
    <t>Service providers with improved performance (number)</t>
  </si>
  <si>
    <t>People benefiting from increased rural investment (number)</t>
  </si>
  <si>
    <t>Women opening new accounts (number) </t>
  </si>
  <si>
    <t>Savings and insurance schemes for women implemented or established (number)</t>
  </si>
  <si>
    <t>National and subnational disaster risk reduction and/or management plans supported in implementation (number) </t>
  </si>
  <si>
    <t>Women and girls completing secondary and tertiary education, and/or other training (number)</t>
  </si>
  <si>
    <t>Health services established or improved (number) </t>
  </si>
  <si>
    <t>Measures for increased inclusiveness supported in implementation (number)</t>
  </si>
  <si>
    <t>Transparency and accountability measures in procurement and financial management supported in implementation (number) </t>
  </si>
  <si>
    <t>Low-carbon solutions promoted and implemented (number) </t>
  </si>
  <si>
    <t>OP 3: Tackilng Climate Change, Building Resilience, and Enhancing Environmental Sustainability</t>
  </si>
  <si>
    <t>OP 4. Making Cities More Livable</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</si>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</sst>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3409]dd\-mmm\-yy;@"/>
    <numFmt numFmtId="167" formatCode="0.0"/>
    <numFmt numFmtId="168" formatCode="[$-409]d\-mmm\-yy;@"/>
    <numFmt numFmtId="169" formatCode="#,##0.0"/>
    <numFmt numFmtId="170" formatCode="[$-C09]dd\-mmm\-yy;@"/>
    <numFmt numFmtId="171" formatCode="[$-409]dd\-mmm\-yy;@"/>
  </numFmts>
  <fonts count="30"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i/>
      <sz val="12"/>
      <color theme="1"/>
      <name val="Calibri"/>
      <family val="2"/>
      <scheme val="minor"/>
    </font>
    <font>
      <b/>
      <i/>
      <sz val="12"/>
      <color theme="1"/>
      <name val="Calibri"/>
      <family val="2"/>
      <scheme val="minor"/>
    </font>
    <font>
      <u/>
      <sz val="11"/>
      <color theme="10"/>
      <name val="Calibri"/>
      <family val="2"/>
    </font>
    <font>
      <b/>
      <sz val="12"/>
      <color rgb="FF0070C0"/>
      <name val="Calibri"/>
      <family val="2"/>
      <scheme val="minor"/>
    </font>
    <font>
      <b/>
      <sz val="12"/>
      <color rgb="FF0070C0"/>
      <name val="Calibri Bold"/>
    </font>
  </fonts>
  <fills count="17">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4" fillId="0" borderId="0" applyFont="0" applyFill="0" applyBorder="0" applyAlignment="0" applyProtection="0"/>
    <xf numFmtId="0" fontId="8" fillId="0" borderId="0" applyNumberFormat="0" applyFill="0" applyBorder="0" applyAlignment="0" applyProtection="0"/>
    <xf numFmtId="164" fontId="8"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xf numFmtId="0" fontId="2" fillId="0" borderId="0"/>
    <xf numFmtId="164" fontId="2" fillId="0" borderId="0" applyFont="0" applyFill="0" applyBorder="0" applyAlignment="0" applyProtection="0"/>
  </cellStyleXfs>
  <cellXfs count="181">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2" borderId="0" xfId="1" applyNumberFormat="1" applyFont="1" applyFill="1"/>
    <xf numFmtId="0" fontId="6" fillId="2" borderId="0" xfId="1" applyNumberFormat="1" applyFont="1" applyFill="1"/>
    <xf numFmtId="165" fontId="6" fillId="2" borderId="0" xfId="1" applyNumberFormat="1" applyFont="1" applyFill="1" applyAlignment="1">
      <alignment horizontal="left"/>
    </xf>
    <xf numFmtId="165" fontId="6" fillId="2" borderId="0" xfId="1" applyNumberFormat="1" applyFont="1" applyFill="1" applyAlignment="1">
      <alignment horizontal="center"/>
    </xf>
    <xf numFmtId="165"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2" applyNumberFormat="1" applyFont="1" applyBorder="1" applyAlignment="1">
      <alignment horizontal="center" vertical="top"/>
    </xf>
    <xf numFmtId="168" fontId="5" fillId="0" borderId="1" xfId="0" applyNumberFormat="1" applyFont="1" applyFill="1" applyBorder="1" applyAlignment="1">
      <alignment horizontal="center"/>
    </xf>
    <xf numFmtId="167" fontId="5" fillId="0" borderId="1" xfId="0" applyNumberFormat="1" applyFont="1" applyFill="1" applyBorder="1"/>
    <xf numFmtId="168" fontId="9" fillId="3" borderId="1" xfId="2" applyNumberFormat="1" applyFont="1" applyFill="1" applyBorder="1" applyAlignment="1">
      <alignment horizontal="center" vertical="top"/>
    </xf>
    <xf numFmtId="168" fontId="5" fillId="3" borderId="1" xfId="3" applyNumberFormat="1" applyFont="1" applyFill="1" applyBorder="1" applyAlignment="1">
      <alignment horizontal="center"/>
    </xf>
    <xf numFmtId="15" fontId="5" fillId="3" borderId="1" xfId="3" applyNumberFormat="1" applyFont="1" applyFill="1" applyBorder="1" applyAlignment="1">
      <alignment horizontal="center"/>
    </xf>
    <xf numFmtId="169" fontId="5" fillId="0" borderId="1" xfId="0" applyNumberFormat="1" applyFont="1" applyFill="1" applyBorder="1" applyAlignment="1"/>
    <xf numFmtId="168" fontId="5" fillId="3" borderId="1" xfId="4" applyNumberFormat="1" applyFont="1" applyFill="1" applyBorder="1" applyAlignment="1">
      <alignment horizontal="center"/>
    </xf>
    <xf numFmtId="170" fontId="5" fillId="3" borderId="1" xfId="4" applyNumberFormat="1" applyFont="1" applyFill="1" applyBorder="1" applyAlignment="1">
      <alignment horizontal="center"/>
    </xf>
    <xf numFmtId="15" fontId="7" fillId="0" borderId="1" xfId="0" applyNumberFormat="1" applyFont="1" applyBorder="1" applyAlignment="1">
      <alignment horizontal="center" vertical="top"/>
    </xf>
    <xf numFmtId="166" fontId="7" fillId="0" borderId="1" xfId="0" applyNumberFormat="1" applyFont="1" applyBorder="1" applyAlignment="1">
      <alignment horizontal="center" vertical="top"/>
    </xf>
    <xf numFmtId="0" fontId="7" fillId="4" borderId="1" xfId="0" applyFont="1" applyFill="1" applyBorder="1" applyAlignment="1">
      <alignment horizontal="right" vertical="top"/>
    </xf>
    <xf numFmtId="0" fontId="7" fillId="4" borderId="1" xfId="0" applyFont="1" applyFill="1" applyBorder="1" applyAlignment="1">
      <alignment horizontal="center" vertical="top"/>
    </xf>
    <xf numFmtId="15" fontId="7" fillId="0" borderId="1" xfId="0" applyNumberFormat="1" applyFont="1" applyBorder="1" applyAlignment="1">
      <alignment horizontal="center" vertical="center"/>
    </xf>
    <xf numFmtId="171" fontId="7" fillId="0" borderId="1" xfId="0" applyNumberFormat="1" applyFont="1" applyFill="1" applyBorder="1" applyAlignment="1">
      <alignment horizontal="center"/>
    </xf>
    <xf numFmtId="3" fontId="5" fillId="0" borderId="1" xfId="1" applyNumberFormat="1" applyFont="1" applyFill="1" applyBorder="1" applyAlignment="1">
      <alignment horizontal="right"/>
    </xf>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applyAlignment="1">
      <alignment horizontal="right"/>
    </xf>
    <xf numFmtId="0" fontId="7" fillId="0" borderId="1" xfId="0" applyFont="1" applyBorder="1" applyAlignment="1">
      <alignment horizontal="right"/>
    </xf>
    <xf numFmtId="0" fontId="7" fillId="0" borderId="1" xfId="0" applyFont="1" applyBorder="1" applyAlignment="1">
      <alignment horizontal="center"/>
    </xf>
    <xf numFmtId="15" fontId="7" fillId="0" borderId="1" xfId="0" applyNumberFormat="1" applyFont="1" applyBorder="1" applyAlignment="1">
      <alignment horizontal="center"/>
    </xf>
    <xf numFmtId="1" fontId="7" fillId="0" borderId="1" xfId="1" applyNumberFormat="1" applyFont="1" applyFill="1" applyBorder="1" applyAlignment="1">
      <alignment horizontal="right" vertical="top"/>
    </xf>
    <xf numFmtId="1" fontId="7" fillId="0" borderId="1" xfId="1" applyNumberFormat="1" applyFont="1" applyFill="1" applyBorder="1"/>
    <xf numFmtId="1" fontId="7" fillId="0" borderId="1" xfId="0" applyNumberFormat="1" applyFont="1" applyFill="1" applyBorder="1" applyAlignment="1">
      <alignment horizontal="right"/>
    </xf>
    <xf numFmtId="0" fontId="7" fillId="0" borderId="1" xfId="0" applyFont="1" applyFill="1" applyBorder="1" applyAlignment="1">
      <alignment horizontal="right"/>
    </xf>
    <xf numFmtId="15" fontId="7" fillId="0" borderId="1" xfId="0" applyNumberFormat="1" applyFont="1" applyFill="1" applyBorder="1" applyAlignment="1">
      <alignment horizontal="center"/>
    </xf>
    <xf numFmtId="3" fontId="5" fillId="0" borderId="1" xfId="0" applyNumberFormat="1" applyFont="1" applyFill="1" applyBorder="1"/>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 fontId="7" fillId="0" borderId="1" xfId="0" applyNumberFormat="1" applyFont="1" applyFill="1" applyBorder="1"/>
    <xf numFmtId="168" fontId="7" fillId="0" borderId="1" xfId="0" applyNumberFormat="1" applyFont="1" applyFill="1" applyBorder="1" applyAlignment="1">
      <alignment horizontal="center"/>
    </xf>
    <xf numFmtId="0" fontId="5" fillId="0" borderId="1" xfId="0" applyFont="1" applyFill="1" applyBorder="1" applyAlignment="1">
      <alignment horizontal="right"/>
    </xf>
    <xf numFmtId="0" fontId="5" fillId="0" borderId="1" xfId="0" applyFont="1" applyFill="1" applyBorder="1" applyAlignment="1">
      <alignment horizontal="center"/>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6" fillId="14"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5"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5"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165" fontId="0" fillId="0" borderId="0" xfId="7" applyNumberFormat="1" applyFont="1"/>
    <xf numFmtId="0" fontId="20" fillId="0" borderId="0" xfId="0" applyFont="1" applyFill="1"/>
    <xf numFmtId="0" fontId="21" fillId="0" borderId="0" xfId="5" applyFont="1" applyFill="1"/>
    <xf numFmtId="0" fontId="18" fillId="0" borderId="0" xfId="6" applyFont="1" applyBorder="1" applyAlignment="1">
      <alignment horizontal="left" vertical="top"/>
    </xf>
    <xf numFmtId="0" fontId="18" fillId="0" borderId="0" xfId="6" quotePrefix="1" applyFont="1" applyBorder="1" applyAlignment="1">
      <alignment horizontal="right" vertical="top" wrapText="1"/>
    </xf>
    <xf numFmtId="165" fontId="18" fillId="0" borderId="0" xfId="7" quotePrefix="1" applyNumberFormat="1" applyFont="1" applyBorder="1" applyAlignment="1">
      <alignment horizontal="right" vertical="top"/>
    </xf>
    <xf numFmtId="0" fontId="19" fillId="0" borderId="0" xfId="6" applyFont="1" applyBorder="1" applyAlignment="1">
      <alignment horizontal="left" vertical="top"/>
    </xf>
    <xf numFmtId="0" fontId="17" fillId="0" borderId="0" xfId="6" applyFont="1" applyBorder="1" applyAlignment="1">
      <alignment horizontal="left" vertical="top"/>
    </xf>
    <xf numFmtId="0" fontId="17" fillId="0" borderId="0" xfId="6" quotePrefix="1" applyFont="1" applyBorder="1" applyAlignment="1">
      <alignment vertical="top" wrapText="1"/>
    </xf>
    <xf numFmtId="165" fontId="17" fillId="0" borderId="0" xfId="7" quotePrefix="1" applyNumberFormat="1" applyFont="1" applyBorder="1" applyAlignment="1">
      <alignment vertical="top"/>
    </xf>
    <xf numFmtId="0" fontId="19" fillId="0" borderId="0" xfId="6" quotePrefix="1" applyFont="1" applyBorder="1" applyAlignment="1">
      <alignment vertical="top" wrapText="1"/>
    </xf>
    <xf numFmtId="165" fontId="19" fillId="0" borderId="0" xfId="7" quotePrefix="1" applyNumberFormat="1" applyFont="1" applyBorder="1" applyAlignment="1">
      <alignment vertical="top"/>
    </xf>
    <xf numFmtId="0" fontId="22" fillId="14" borderId="0" xfId="6" applyFont="1" applyFill="1" applyAlignment="1">
      <alignment horizontal="center" vertical="top"/>
    </xf>
    <xf numFmtId="0" fontId="22" fillId="14" borderId="0" xfId="6" applyFont="1" applyFill="1" applyAlignment="1">
      <alignment horizontal="center" vertical="top" wrapText="1"/>
    </xf>
    <xf numFmtId="0" fontId="18" fillId="15" borderId="0" xfId="6" applyFont="1" applyFill="1" applyAlignment="1">
      <alignment horizontal="left" vertical="top"/>
    </xf>
    <xf numFmtId="0" fontId="18" fillId="15" borderId="0" xfId="6" applyFont="1" applyFill="1" applyBorder="1" applyAlignment="1">
      <alignment horizontal="left" vertical="top"/>
    </xf>
    <xf numFmtId="0" fontId="18" fillId="15" borderId="0" xfId="6" quotePrefix="1" applyFont="1" applyFill="1" applyBorder="1" applyAlignment="1">
      <alignment horizontal="right" vertical="top" wrapText="1"/>
    </xf>
    <xf numFmtId="165" fontId="18" fillId="15" borderId="0" xfId="7" quotePrefix="1" applyNumberFormat="1" applyFont="1" applyFill="1" applyBorder="1" applyAlignment="1">
      <alignment horizontal="right" vertical="top" wrapText="1"/>
    </xf>
    <xf numFmtId="0" fontId="23" fillId="14" borderId="2" xfId="6" applyFont="1" applyFill="1" applyBorder="1" applyAlignment="1">
      <alignment horizontal="center" vertical="top"/>
    </xf>
    <xf numFmtId="0" fontId="23" fillId="14" borderId="3" xfId="6" applyFont="1" applyFill="1" applyBorder="1" applyAlignment="1">
      <alignment horizontal="center" vertical="top"/>
    </xf>
    <xf numFmtId="165" fontId="23" fillId="14"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5" fontId="24" fillId="16" borderId="6" xfId="1" applyNumberFormat="1" applyFont="1" applyFill="1" applyBorder="1" applyAlignment="1">
      <alignment vertical="top" wrapText="1"/>
    </xf>
    <xf numFmtId="165" fontId="17" fillId="16" borderId="6" xfId="1" applyNumberFormat="1" applyFont="1" applyFill="1" applyBorder="1" applyAlignment="1">
      <alignment horizontal="right" vertical="top" wrapText="1"/>
    </xf>
    <xf numFmtId="165" fontId="19" fillId="16" borderId="6" xfId="1" applyNumberFormat="1" applyFont="1" applyFill="1" applyBorder="1" applyAlignment="1">
      <alignment horizontal="right" vertical="top" wrapText="1"/>
    </xf>
    <xf numFmtId="164" fontId="17" fillId="0" borderId="8" xfId="6" quotePrefix="1" applyNumberFormat="1" applyFont="1" applyBorder="1" applyAlignment="1">
      <alignment horizontal="right" vertical="top"/>
    </xf>
    <xf numFmtId="165" fontId="17" fillId="16" borderId="9" xfId="1" applyNumberFormat="1" applyFont="1" applyFill="1" applyBorder="1" applyAlignment="1">
      <alignment horizontal="right" vertical="top" wrapText="1"/>
    </xf>
    <xf numFmtId="0" fontId="17" fillId="0" borderId="0" xfId="6" applyNumberFormat="1" applyFont="1" applyBorder="1" applyAlignment="1">
      <alignment horizontal="left" vertical="top"/>
    </xf>
    <xf numFmtId="0" fontId="17" fillId="0" borderId="0" xfId="6" quotePrefix="1" applyNumberFormat="1" applyFont="1" applyBorder="1" applyAlignment="1">
      <alignment vertical="top" wrapText="1"/>
    </xf>
    <xf numFmtId="0" fontId="24" fillId="0" borderId="0" xfId="6" applyFont="1" applyBorder="1" applyAlignment="1">
      <alignment horizontal="left" vertical="top"/>
    </xf>
    <xf numFmtId="0" fontId="24" fillId="0" borderId="0" xfId="6" applyFont="1" applyBorder="1" applyAlignment="1">
      <alignment vertical="top" wrapText="1"/>
    </xf>
    <xf numFmtId="164" fontId="24" fillId="0" borderId="0" xfId="6" quotePrefix="1" applyNumberFormat="1" applyFont="1" applyBorder="1" applyAlignment="1">
      <alignment horizontal="right" vertical="top"/>
    </xf>
    <xf numFmtId="164" fontId="17" fillId="0" borderId="0" xfId="6" quotePrefix="1" applyNumberFormat="1" applyFont="1" applyBorder="1" applyAlignment="1">
      <alignment horizontal="right" vertical="top"/>
    </xf>
    <xf numFmtId="165" fontId="19" fillId="0" borderId="0" xfId="6" quotePrefix="1" applyNumberFormat="1" applyFont="1" applyBorder="1" applyAlignment="1">
      <alignment horizontal="right" vertical="top"/>
    </xf>
    <xf numFmtId="165" fontId="24" fillId="0" borderId="0" xfId="6" quotePrefix="1" applyNumberFormat="1" applyFont="1" applyBorder="1" applyAlignment="1">
      <alignment horizontal="right" vertical="top"/>
    </xf>
    <xf numFmtId="0" fontId="17" fillId="0" borderId="0" xfId="6" applyNumberFormat="1" applyFont="1" applyBorder="1" applyAlignment="1">
      <alignment vertical="top" wrapText="1"/>
    </xf>
    <xf numFmtId="165" fontId="17" fillId="0" borderId="0" xfId="7" applyNumberFormat="1" applyFont="1" applyBorder="1" applyAlignment="1">
      <alignment vertical="top"/>
    </xf>
    <xf numFmtId="0" fontId="17" fillId="0" borderId="5" xfId="6" applyNumberFormat="1" applyFont="1" applyBorder="1" applyAlignment="1">
      <alignment horizontal="left" vertical="top"/>
    </xf>
    <xf numFmtId="0" fontId="17" fillId="0" borderId="7" xfId="6" applyNumberFormat="1" applyFont="1" applyBorder="1" applyAlignment="1">
      <alignment horizontal="left" vertical="top"/>
    </xf>
    <xf numFmtId="0" fontId="17" fillId="0" borderId="8" xfId="6" applyNumberFormat="1" applyFont="1" applyBorder="1" applyAlignment="1">
      <alignment horizontal="left" vertical="top"/>
    </xf>
    <xf numFmtId="0" fontId="17" fillId="0" borderId="8" xfId="6" applyNumberFormat="1" applyFont="1" applyBorder="1" applyAlignment="1">
      <alignment vertical="top" wrapText="1"/>
    </xf>
    <xf numFmtId="165" fontId="17" fillId="0" borderId="8" xfId="7" applyNumberFormat="1" applyFont="1" applyBorder="1" applyAlignment="1">
      <alignment vertical="top"/>
    </xf>
    <xf numFmtId="164" fontId="19" fillId="0" borderId="0" xfId="6" quotePrefix="1" applyNumberFormat="1" applyFont="1" applyBorder="1" applyAlignment="1">
      <alignment horizontal="right" vertical="top"/>
    </xf>
    <xf numFmtId="0" fontId="25" fillId="0" borderId="0" xfId="6" applyFont="1"/>
    <xf numFmtId="0" fontId="24" fillId="0" borderId="5" xfId="6" applyFont="1" applyBorder="1" applyAlignment="1">
      <alignment horizontal="left" vertical="top"/>
    </xf>
    <xf numFmtId="0" fontId="26" fillId="0" borderId="0" xfId="6" applyFont="1"/>
    <xf numFmtId="165" fontId="17" fillId="0" borderId="0" xfId="1" quotePrefix="1" applyNumberFormat="1" applyFont="1" applyBorder="1" applyAlignment="1">
      <alignment vertical="top"/>
    </xf>
    <xf numFmtId="0" fontId="18" fillId="0" borderId="0" xfId="6" applyFont="1" applyFill="1" applyAlignment="1">
      <alignment horizontal="left" vertical="top"/>
    </xf>
    <xf numFmtId="0" fontId="18" fillId="0" borderId="0" xfId="6" applyFont="1" applyFill="1" applyBorder="1" applyAlignment="1">
      <alignment horizontal="left" vertical="top"/>
    </xf>
    <xf numFmtId="0" fontId="18" fillId="0" borderId="0" xfId="6" quotePrefix="1" applyFont="1" applyFill="1" applyBorder="1" applyAlignment="1">
      <alignment horizontal="right" vertical="top" wrapText="1"/>
    </xf>
    <xf numFmtId="0" fontId="27" fillId="0" borderId="0" xfId="5" applyFont="1" applyFill="1"/>
    <xf numFmtId="165" fontId="18" fillId="0" borderId="0" xfId="1" quotePrefix="1" applyNumberFormat="1" applyFont="1" applyBorder="1" applyAlignment="1">
      <alignment horizontal="right" vertical="top"/>
    </xf>
    <xf numFmtId="165" fontId="18" fillId="0" borderId="0" xfId="1" quotePrefix="1" applyNumberFormat="1" applyFont="1" applyFill="1" applyBorder="1" applyAlignment="1">
      <alignment horizontal="right" vertical="top" wrapText="1"/>
    </xf>
    <xf numFmtId="0" fontId="1" fillId="0" borderId="0" xfId="6" applyFont="1"/>
    <xf numFmtId="0" fontId="28" fillId="0" borderId="0" xfId="6" applyFont="1" applyAlignment="1">
      <alignment horizontal="left"/>
    </xf>
    <xf numFmtId="0" fontId="29" fillId="0" borderId="0" xfId="0" applyFont="1" applyAlignment="1">
      <alignment horizontal="left"/>
    </xf>
    <xf numFmtId="165" fontId="23" fillId="14" borderId="3" xfId="1" applyNumberFormat="1" applyFont="1" applyFill="1" applyBorder="1" applyAlignment="1">
      <alignment horizontal="center" vertical="top"/>
    </xf>
    <xf numFmtId="165" fontId="24" fillId="0" borderId="0" xfId="1" quotePrefix="1" applyNumberFormat="1" applyFont="1" applyBorder="1" applyAlignment="1">
      <alignment horizontal="right" vertical="top"/>
    </xf>
    <xf numFmtId="0" fontId="17" fillId="0" borderId="5" xfId="6" applyFont="1" applyBorder="1" applyAlignment="1">
      <alignment horizontal="left" vertical="top"/>
    </xf>
    <xf numFmtId="165" fontId="17" fillId="0" borderId="0" xfId="1" quotePrefix="1" applyNumberFormat="1" applyFont="1" applyBorder="1" applyAlignment="1">
      <alignment horizontal="right" vertical="top"/>
    </xf>
    <xf numFmtId="165" fontId="19" fillId="0" borderId="0" xfId="1" quotePrefix="1" applyNumberFormat="1" applyFont="1" applyBorder="1" applyAlignment="1">
      <alignment horizontal="right" vertical="top"/>
    </xf>
    <xf numFmtId="0" fontId="17" fillId="0" borderId="5" xfId="6" quotePrefix="1"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165" fontId="17" fillId="0" borderId="8" xfId="1" quotePrefix="1" applyNumberFormat="1" applyFont="1" applyBorder="1" applyAlignment="1">
      <alignment horizontal="right" vertical="top"/>
    </xf>
    <xf numFmtId="165" fontId="0" fillId="0" borderId="0" xfId="1" applyNumberFormat="1" applyFont="1"/>
    <xf numFmtId="165" fontId="17" fillId="0" borderId="0" xfId="1" applyNumberFormat="1" applyFont="1"/>
    <xf numFmtId="0" fontId="17" fillId="0" borderId="0" xfId="6" applyFont="1" applyBorder="1"/>
    <xf numFmtId="0" fontId="17" fillId="0" borderId="0" xfId="6" applyFont="1" applyBorder="1" applyAlignment="1">
      <alignment vertical="top" wrapText="1"/>
    </xf>
    <xf numFmtId="0" fontId="6" fillId="5" borderId="1" xfId="0" applyFont="1" applyFill="1" applyBorder="1" applyAlignment="1">
      <alignment horizontal="center"/>
    </xf>
    <xf numFmtId="0" fontId="6" fillId="10"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cellXfs>
  <cellStyles count="8">
    <cellStyle name="Comma" xfId="1" builtinId="3"/>
    <cellStyle name="Comma 2" xfId="7" xr:uid="{BBB37BCD-18DD-7F4C-BFBC-6F4E611FA875}"/>
    <cellStyle name="Comma 6" xfId="4" xr:uid="{00000000-0005-0000-0000-000001000000}"/>
    <cellStyle name="Comma 7" xfId="3" xr:uid="{00000000-0005-0000-0000-000002000000}"/>
    <cellStyle name="Hyperlink" xfId="5" builtinId="8"/>
    <cellStyle name="Normal" xfId="0" builtinId="0"/>
    <cellStyle name="Normal 2" xfId="6" xr:uid="{63EE1521-40E2-2845-9CB0-A1FD59B16CCC}"/>
    <cellStyle name="Normal 2 2 5" xfId="2"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271E45-018B-7C4C-BF70-893C063D5535}" name="Table136" displayName="Table136" ref="A6:D26" totalsRowShown="0" headerRowDxfId="11" tableBorderDxfId="10" headerRowCellStyle="Normal 2">
  <tableColumns count="4">
    <tableColumn id="1" xr3:uid="{579241CB-96E3-974A-AB70-850955A7237E}" name="Indicator no." dataDxfId="9"/>
    <tableColumn id="5" xr3:uid="{1D0C713F-9906-E247-A0FB-38E9F7602F6E}" name="Type" dataDxfId="8"/>
    <tableColumn id="2" xr3:uid="{CBD3947B-442E-9A48-83B8-0C8BC0E57FA1}" name="Indicator Name" dataDxfId="7"/>
    <tableColumn id="4" xr3:uid="{18CC41B2-4A10-4847-96F6-6E36A0566D52}"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9A98B3-7CAF-8E44-80EF-1E8DD416E796}" name="Table1363" displayName="Table1363" ref="A6:D86" totalsRowShown="0" headerRowDxfId="5" tableBorderDxfId="4" headerRowCellStyle="Normal 2">
  <tableColumns count="4">
    <tableColumn id="1" xr3:uid="{6790A80D-363A-7D48-A331-FEB8AFAAFBBC}" name="Indicator no." dataDxfId="3"/>
    <tableColumn id="5" xr3:uid="{5DC1F2B9-6A1D-4749-929C-6F736265D257}" name="Type" dataDxfId="2"/>
    <tableColumn id="2" xr3:uid="{6AB48ABD-AA41-3747-9B66-4272CBCC4188}" name="Indicator Name" dataDxfId="1"/>
    <tableColumn id="4" xr3:uid="{DFFA3A02-DB1F-C548-A634-DEA03221CED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0"/>
  <sheetViews>
    <sheetView topLeftCell="A2" zoomScale="93" zoomScaleNormal="93" workbookViewId="0">
      <selection activeCell="A4" sqref="A4"/>
    </sheetView>
  </sheetViews>
  <sheetFormatPr defaultColWidth="8.796875" defaultRowHeight="13.8" x14ac:dyDescent="0.25"/>
  <cols>
    <col min="3" max="3" width="44.19921875" customWidth="1"/>
    <col min="5" max="5" width="10.69921875" customWidth="1"/>
    <col min="10" max="10" width="17" customWidth="1"/>
    <col min="11" max="12" width="12.69921875" hidden="1" customWidth="1"/>
    <col min="13" max="14" width="12.69921875" customWidth="1"/>
    <col min="15" max="15" width="16.296875" customWidth="1"/>
    <col min="16" max="19" width="12.69921875" customWidth="1"/>
    <col min="20" max="21" width="12.69921875" hidden="1" customWidth="1"/>
    <col min="22" max="23" width="12.69921875" customWidth="1"/>
    <col min="24" max="24" width="13.796875" customWidth="1"/>
    <col min="25" max="51" width="12.69921875" customWidth="1"/>
    <col min="52" max="52" width="16.69921875" customWidth="1"/>
    <col min="53" max="58" width="12.69921875" customWidth="1"/>
    <col min="59" max="59" width="14.69921875" customWidth="1"/>
    <col min="60" max="63" width="12.69921875" customWidth="1"/>
    <col min="64" max="64" width="15.296875" customWidth="1"/>
    <col min="65" max="65" width="12.69921875" customWidth="1"/>
    <col min="66" max="66" width="14.5" customWidth="1"/>
    <col min="67" max="67" width="12.69921875" customWidth="1"/>
    <col min="68" max="68" width="14.296875" customWidth="1"/>
    <col min="69" max="71" width="15.19921875" customWidth="1"/>
    <col min="72" max="75" width="12.69921875" customWidth="1"/>
    <col min="76" max="77" width="15.296875" customWidth="1"/>
    <col min="78" max="78" width="12.69921875" customWidth="1"/>
  </cols>
  <sheetData>
    <row r="1" spans="1:77" ht="17.399999999999999" x14ac:dyDescent="0.3">
      <c r="A1" s="97" t="s">
        <v>209</v>
      </c>
    </row>
    <row r="2" spans="1:77" ht="15.6" x14ac:dyDescent="0.3">
      <c r="A2" s="95" t="s">
        <v>208</v>
      </c>
      <c r="B2" s="3"/>
      <c r="C2" s="5"/>
      <c r="D2" s="9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5" t="s">
        <v>207</v>
      </c>
      <c r="B3" s="92"/>
      <c r="C3" s="94"/>
      <c r="D3" s="90"/>
      <c r="E3" s="90"/>
      <c r="F3" s="90"/>
      <c r="G3" s="93"/>
      <c r="H3" s="93"/>
      <c r="I3" s="93"/>
      <c r="J3" s="93"/>
      <c r="K3" s="91"/>
      <c r="L3" s="90"/>
      <c r="M3" s="90"/>
      <c r="N3" s="90"/>
      <c r="O3" s="90"/>
      <c r="P3" s="90"/>
      <c r="Q3" s="90"/>
      <c r="R3" s="90"/>
      <c r="S3" s="90"/>
      <c r="T3" s="90"/>
      <c r="U3" s="90"/>
      <c r="V3" s="90"/>
      <c r="W3" s="90"/>
      <c r="X3" s="90"/>
      <c r="Y3" s="90"/>
      <c r="Z3" s="90"/>
      <c r="AA3" s="90"/>
      <c r="AB3" s="90"/>
      <c r="AC3" s="93"/>
      <c r="AD3" s="92"/>
      <c r="AE3" s="92"/>
      <c r="AF3" s="91"/>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row>
    <row r="4" spans="1:77" x14ac:dyDescent="0.25">
      <c r="A4" s="89" t="s">
        <v>206</v>
      </c>
      <c r="B4" s="85"/>
      <c r="C4" s="88"/>
      <c r="D4" s="82"/>
      <c r="E4" s="87"/>
      <c r="F4" s="82"/>
      <c r="G4" s="86"/>
      <c r="H4" s="86"/>
      <c r="I4" s="86"/>
      <c r="J4" s="86"/>
      <c r="K4" s="84"/>
      <c r="L4" s="82"/>
      <c r="M4" s="82"/>
      <c r="N4" s="82"/>
      <c r="O4" s="82"/>
      <c r="P4" s="82"/>
      <c r="Q4" s="82"/>
      <c r="R4" s="82"/>
      <c r="S4" s="82"/>
      <c r="T4" s="82"/>
      <c r="U4" s="82"/>
      <c r="V4" s="82"/>
      <c r="W4" s="82"/>
      <c r="X4" s="82"/>
      <c r="Y4" s="82"/>
      <c r="Z4" s="82"/>
      <c r="AA4" s="82"/>
      <c r="AB4" s="84"/>
      <c r="AC4" s="86"/>
      <c r="AD4" s="85"/>
      <c r="AE4" s="85"/>
      <c r="AF4" s="84"/>
      <c r="AG4" s="82"/>
      <c r="AH4" s="82"/>
      <c r="AI4" s="82"/>
      <c r="AJ4" s="82"/>
      <c r="AK4" s="82"/>
      <c r="AL4" s="82"/>
      <c r="AM4" s="82"/>
      <c r="AN4" s="82"/>
      <c r="AO4" s="82"/>
      <c r="AP4" s="82"/>
      <c r="AQ4" s="83"/>
      <c r="AR4" s="82"/>
      <c r="AS4" s="82"/>
      <c r="AT4" s="82"/>
      <c r="AU4" s="82"/>
      <c r="AV4" s="82"/>
      <c r="AW4" s="82"/>
      <c r="AX4" s="82"/>
      <c r="AY4" s="82"/>
      <c r="AZ4" s="82"/>
      <c r="BA4" s="82"/>
      <c r="BB4" s="83"/>
      <c r="BC4" s="82"/>
      <c r="BD4" s="82"/>
      <c r="BE4" s="82"/>
      <c r="BF4" s="82"/>
      <c r="BG4" s="82"/>
      <c r="BH4" s="82"/>
      <c r="BI4" s="82"/>
      <c r="BJ4" s="82"/>
      <c r="BK4" s="83"/>
      <c r="BL4" s="82"/>
      <c r="BM4" s="82"/>
      <c r="BN4" s="82"/>
      <c r="BO4" s="82"/>
      <c r="BP4" s="83"/>
      <c r="BQ4" s="82"/>
      <c r="BR4" s="82"/>
      <c r="BS4" s="82"/>
      <c r="BT4" s="82"/>
      <c r="BU4" s="82"/>
      <c r="BV4" s="82"/>
      <c r="BW4" s="82"/>
      <c r="BX4" s="82"/>
      <c r="BY4" s="82"/>
    </row>
    <row r="5" spans="1:77" x14ac:dyDescent="0.25">
      <c r="B5" s="76"/>
      <c r="C5" s="81"/>
      <c r="D5" s="78"/>
      <c r="E5" s="78"/>
      <c r="F5" s="78"/>
      <c r="G5" s="77"/>
      <c r="H5" s="77"/>
      <c r="I5" s="77"/>
      <c r="J5" s="77"/>
      <c r="K5" s="80"/>
      <c r="L5" s="78"/>
      <c r="M5" s="78"/>
      <c r="N5" s="78"/>
      <c r="O5" s="78"/>
      <c r="P5" s="79"/>
      <c r="Q5" s="79"/>
      <c r="R5" s="79"/>
      <c r="S5" s="79"/>
      <c r="T5" s="78"/>
      <c r="U5" s="78"/>
      <c r="V5" s="78"/>
      <c r="W5" s="78"/>
      <c r="X5" s="78"/>
      <c r="Y5" s="78"/>
      <c r="Z5" s="78"/>
      <c r="AA5" s="78"/>
      <c r="AB5" s="78"/>
      <c r="AC5" s="77"/>
      <c r="AD5" s="76"/>
      <c r="AE5" s="76"/>
      <c r="AF5" s="75"/>
      <c r="AG5" s="176" t="s">
        <v>205</v>
      </c>
      <c r="AH5" s="176"/>
      <c r="AI5" s="176"/>
      <c r="AJ5" s="176"/>
      <c r="AK5" s="176"/>
      <c r="AL5" s="176"/>
      <c r="AM5" s="176"/>
      <c r="AN5" s="176"/>
      <c r="AO5" s="176"/>
      <c r="AP5" s="176"/>
      <c r="AQ5" s="177" t="s">
        <v>204</v>
      </c>
      <c r="AR5" s="177"/>
      <c r="AS5" s="177"/>
      <c r="AT5" s="177"/>
      <c r="AU5" s="177"/>
      <c r="AV5" s="177"/>
      <c r="AW5" s="177"/>
      <c r="AX5" s="177"/>
      <c r="AY5" s="177"/>
      <c r="AZ5" s="177"/>
      <c r="BA5" s="178" t="s">
        <v>203</v>
      </c>
      <c r="BB5" s="178"/>
      <c r="BC5" s="178"/>
      <c r="BD5" s="178"/>
      <c r="BE5" s="178"/>
      <c r="BF5" s="178"/>
      <c r="BG5" s="178"/>
      <c r="BH5" s="178"/>
      <c r="BI5" s="179" t="s">
        <v>202</v>
      </c>
      <c r="BJ5" s="179"/>
      <c r="BK5" s="179"/>
      <c r="BL5" s="179"/>
      <c r="BM5" s="180" t="s">
        <v>201</v>
      </c>
      <c r="BN5" s="180"/>
      <c r="BO5" s="180"/>
      <c r="BP5" s="180"/>
      <c r="BQ5" s="180"/>
      <c r="BR5" s="180"/>
      <c r="BS5" s="180"/>
      <c r="BT5" s="180"/>
      <c r="BU5" s="180"/>
      <c r="BV5" s="180"/>
      <c r="BW5" s="180"/>
      <c r="BX5" s="175" t="s">
        <v>200</v>
      </c>
      <c r="BY5" s="175"/>
    </row>
    <row r="6" spans="1:77" ht="87" customHeight="1" x14ac:dyDescent="0.25">
      <c r="A6" s="73" t="s">
        <v>199</v>
      </c>
      <c r="B6" s="74" t="s">
        <v>198</v>
      </c>
      <c r="C6" s="73" t="s">
        <v>197</v>
      </c>
      <c r="D6" s="73" t="s">
        <v>196</v>
      </c>
      <c r="E6" s="73" t="s">
        <v>195</v>
      </c>
      <c r="F6" s="73" t="s">
        <v>194</v>
      </c>
      <c r="G6" s="73" t="s">
        <v>193</v>
      </c>
      <c r="H6" s="73" t="s">
        <v>192</v>
      </c>
      <c r="I6" s="73" t="s">
        <v>191</v>
      </c>
      <c r="J6" s="73" t="s">
        <v>190</v>
      </c>
      <c r="K6" s="72" t="s">
        <v>189</v>
      </c>
      <c r="L6" s="72" t="s">
        <v>188</v>
      </c>
      <c r="M6" s="72" t="s">
        <v>187</v>
      </c>
      <c r="N6" s="72" t="s">
        <v>186</v>
      </c>
      <c r="O6" s="72" t="s">
        <v>185</v>
      </c>
      <c r="P6" s="72" t="s">
        <v>184</v>
      </c>
      <c r="Q6" s="72" t="s">
        <v>183</v>
      </c>
      <c r="R6" s="72" t="s">
        <v>182</v>
      </c>
      <c r="S6" s="72" t="s">
        <v>181</v>
      </c>
      <c r="T6" s="71" t="s">
        <v>180</v>
      </c>
      <c r="U6" s="71" t="s">
        <v>179</v>
      </c>
      <c r="V6" s="71" t="s">
        <v>178</v>
      </c>
      <c r="W6" s="71" t="s">
        <v>177</v>
      </c>
      <c r="X6" s="71" t="s">
        <v>176</v>
      </c>
      <c r="Y6" s="71" t="s">
        <v>175</v>
      </c>
      <c r="Z6" s="71" t="s">
        <v>174</v>
      </c>
      <c r="AA6" s="71" t="s">
        <v>173</v>
      </c>
      <c r="AB6" s="71" t="s">
        <v>172</v>
      </c>
      <c r="AC6" s="71" t="s">
        <v>171</v>
      </c>
      <c r="AD6" s="71" t="s">
        <v>170</v>
      </c>
      <c r="AE6" s="71" t="s">
        <v>169</v>
      </c>
      <c r="AF6" s="70" t="s">
        <v>168</v>
      </c>
      <c r="AG6" s="69" t="s">
        <v>167</v>
      </c>
      <c r="AH6" s="69" t="s">
        <v>166</v>
      </c>
      <c r="AI6" s="69" t="s">
        <v>165</v>
      </c>
      <c r="AJ6" s="69" t="s">
        <v>164</v>
      </c>
      <c r="AK6" s="69" t="s">
        <v>163</v>
      </c>
      <c r="AL6" s="69" t="s">
        <v>162</v>
      </c>
      <c r="AM6" s="69" t="s">
        <v>161</v>
      </c>
      <c r="AN6" s="69" t="s">
        <v>160</v>
      </c>
      <c r="AO6" s="69" t="s">
        <v>159</v>
      </c>
      <c r="AP6" s="69" t="s">
        <v>158</v>
      </c>
      <c r="AQ6" s="68" t="s">
        <v>157</v>
      </c>
      <c r="AR6" s="68" t="s">
        <v>156</v>
      </c>
      <c r="AS6" s="68" t="s">
        <v>155</v>
      </c>
      <c r="AT6" s="68" t="s">
        <v>154</v>
      </c>
      <c r="AU6" s="68" t="s">
        <v>153</v>
      </c>
      <c r="AV6" s="68" t="s">
        <v>152</v>
      </c>
      <c r="AW6" s="68" t="s">
        <v>151</v>
      </c>
      <c r="AX6" s="68" t="s">
        <v>150</v>
      </c>
      <c r="AY6" s="68" t="s">
        <v>149</v>
      </c>
      <c r="AZ6" s="68" t="s">
        <v>148</v>
      </c>
      <c r="BA6" s="67" t="s">
        <v>147</v>
      </c>
      <c r="BB6" s="67" t="s">
        <v>146</v>
      </c>
      <c r="BC6" s="67" t="s">
        <v>145</v>
      </c>
      <c r="BD6" s="67" t="s">
        <v>144</v>
      </c>
      <c r="BE6" s="67" t="s">
        <v>143</v>
      </c>
      <c r="BF6" s="67" t="s">
        <v>142</v>
      </c>
      <c r="BG6" s="67" t="s">
        <v>141</v>
      </c>
      <c r="BH6" s="67" t="s">
        <v>140</v>
      </c>
      <c r="BI6" s="66" t="s">
        <v>139</v>
      </c>
      <c r="BJ6" s="66" t="s">
        <v>138</v>
      </c>
      <c r="BK6" s="66" t="s">
        <v>137</v>
      </c>
      <c r="BL6" s="66" t="s">
        <v>136</v>
      </c>
      <c r="BM6" s="65" t="s">
        <v>135</v>
      </c>
      <c r="BN6" s="65" t="s">
        <v>134</v>
      </c>
      <c r="BO6" s="65" t="s">
        <v>133</v>
      </c>
      <c r="BP6" s="65" t="s">
        <v>132</v>
      </c>
      <c r="BQ6" s="65" t="s">
        <v>131</v>
      </c>
      <c r="BR6" s="65" t="s">
        <v>130</v>
      </c>
      <c r="BS6" s="65" t="s">
        <v>129</v>
      </c>
      <c r="BT6" s="65" t="s">
        <v>128</v>
      </c>
      <c r="BU6" s="65" t="s">
        <v>127</v>
      </c>
      <c r="BV6" s="65" t="s">
        <v>126</v>
      </c>
      <c r="BW6" s="65" t="s">
        <v>125</v>
      </c>
      <c r="BX6" s="64" t="s">
        <v>124</v>
      </c>
      <c r="BY6" s="64" t="s">
        <v>123</v>
      </c>
    </row>
    <row r="7" spans="1:77" x14ac:dyDescent="0.25">
      <c r="A7" s="23">
        <v>2010</v>
      </c>
      <c r="B7" s="23">
        <v>1952</v>
      </c>
      <c r="C7" s="23" t="s">
        <v>122</v>
      </c>
      <c r="D7" s="23">
        <v>31304</v>
      </c>
      <c r="E7" s="23" t="s">
        <v>12</v>
      </c>
      <c r="F7" s="23" t="s">
        <v>11</v>
      </c>
      <c r="G7" s="63" t="s">
        <v>10</v>
      </c>
      <c r="H7" s="29">
        <v>37592</v>
      </c>
      <c r="I7" s="29">
        <v>40037</v>
      </c>
      <c r="J7" s="63" t="s">
        <v>34</v>
      </c>
      <c r="K7" s="62"/>
      <c r="L7" s="48"/>
      <c r="M7" s="48">
        <v>60</v>
      </c>
      <c r="N7" s="48">
        <v>0</v>
      </c>
      <c r="O7" s="48">
        <v>60</v>
      </c>
      <c r="P7" s="48">
        <v>16.899999999999999</v>
      </c>
      <c r="Q7" s="48">
        <v>35.5</v>
      </c>
      <c r="R7" s="48">
        <v>0</v>
      </c>
      <c r="S7" s="48">
        <v>112.4</v>
      </c>
      <c r="T7" s="48"/>
      <c r="U7" s="48"/>
      <c r="V7" s="48">
        <v>58.4</v>
      </c>
      <c r="W7" s="48">
        <v>0</v>
      </c>
      <c r="X7" s="48">
        <v>58.4</v>
      </c>
      <c r="Y7" s="48">
        <v>30</v>
      </c>
      <c r="Z7" s="48">
        <v>34.9</v>
      </c>
      <c r="AA7" s="48">
        <v>0</v>
      </c>
      <c r="AB7" s="48">
        <v>123.30000000000001</v>
      </c>
      <c r="AC7" s="59" t="s">
        <v>6</v>
      </c>
      <c r="AD7" s="58" t="s">
        <v>27</v>
      </c>
      <c r="AE7" s="58" t="s">
        <v>121</v>
      </c>
      <c r="AF7" s="44" t="s">
        <v>6</v>
      </c>
      <c r="AG7" s="13">
        <v>0</v>
      </c>
      <c r="AH7" s="13">
        <v>0</v>
      </c>
      <c r="AI7" s="13">
        <v>0</v>
      </c>
      <c r="AJ7" s="13">
        <v>0</v>
      </c>
      <c r="AK7" s="13">
        <v>0</v>
      </c>
      <c r="AL7" s="13">
        <v>0</v>
      </c>
      <c r="AM7" s="13">
        <v>0</v>
      </c>
      <c r="AN7" s="13">
        <v>0</v>
      </c>
      <c r="AO7" s="43">
        <v>0</v>
      </c>
      <c r="AP7" s="43">
        <v>0</v>
      </c>
      <c r="AQ7" s="43">
        <v>482128</v>
      </c>
      <c r="AR7" s="43">
        <v>0</v>
      </c>
      <c r="AS7" s="43">
        <v>1325</v>
      </c>
      <c r="AT7" s="43">
        <v>0</v>
      </c>
      <c r="AU7" s="43">
        <v>1325</v>
      </c>
      <c r="AV7" s="43">
        <v>1325</v>
      </c>
      <c r="AW7" s="43">
        <v>0</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x14ac:dyDescent="0.25">
      <c r="A8" s="23">
        <v>2010</v>
      </c>
      <c r="B8" s="23">
        <v>1730</v>
      </c>
      <c r="C8" s="23" t="s">
        <v>120</v>
      </c>
      <c r="D8" s="23">
        <v>28025</v>
      </c>
      <c r="E8" s="23" t="s">
        <v>12</v>
      </c>
      <c r="F8" s="23" t="s">
        <v>11</v>
      </c>
      <c r="G8" s="63" t="s">
        <v>10</v>
      </c>
      <c r="H8" s="29">
        <v>36515</v>
      </c>
      <c r="I8" s="29">
        <v>40294</v>
      </c>
      <c r="J8" s="63" t="s">
        <v>34</v>
      </c>
      <c r="K8" s="62"/>
      <c r="L8" s="48"/>
      <c r="M8" s="48">
        <v>75</v>
      </c>
      <c r="N8" s="48">
        <v>0</v>
      </c>
      <c r="O8" s="48">
        <v>75</v>
      </c>
      <c r="P8" s="48">
        <v>0</v>
      </c>
      <c r="Q8" s="48">
        <v>152.88</v>
      </c>
      <c r="R8" s="48">
        <v>0</v>
      </c>
      <c r="S8" s="48">
        <v>227.88</v>
      </c>
      <c r="T8" s="48"/>
      <c r="U8" s="48"/>
      <c r="V8" s="48">
        <v>50.85</v>
      </c>
      <c r="W8" s="48">
        <v>0</v>
      </c>
      <c r="X8" s="48">
        <v>50.85</v>
      </c>
      <c r="Y8" s="48">
        <v>0</v>
      </c>
      <c r="Z8" s="48">
        <v>116.05</v>
      </c>
      <c r="AA8" s="48">
        <v>0</v>
      </c>
      <c r="AB8" s="48">
        <v>166.9</v>
      </c>
      <c r="AC8" s="59" t="s">
        <v>39</v>
      </c>
      <c r="AD8" s="58"/>
      <c r="AE8" s="58"/>
      <c r="AF8" s="44" t="s">
        <v>6</v>
      </c>
      <c r="AG8" s="13">
        <v>0</v>
      </c>
      <c r="AH8" s="13">
        <v>0</v>
      </c>
      <c r="AI8" s="13">
        <v>0</v>
      </c>
      <c r="AJ8" s="13">
        <v>481999</v>
      </c>
      <c r="AK8" s="13">
        <v>339327.29599999991</v>
      </c>
      <c r="AL8" s="13">
        <v>142671.70400000009</v>
      </c>
      <c r="AM8" s="13">
        <v>0</v>
      </c>
      <c r="AN8" s="13">
        <v>0</v>
      </c>
      <c r="AO8" s="43">
        <v>40.9</v>
      </c>
      <c r="AP8" s="43">
        <v>2832</v>
      </c>
      <c r="AQ8" s="43">
        <v>0</v>
      </c>
      <c r="AR8" s="43">
        <v>0</v>
      </c>
      <c r="AS8" s="43">
        <v>0</v>
      </c>
      <c r="AT8" s="43">
        <v>0</v>
      </c>
      <c r="AU8" s="43">
        <v>0</v>
      </c>
      <c r="AV8" s="43">
        <v>0</v>
      </c>
      <c r="AW8" s="43">
        <v>0</v>
      </c>
      <c r="AX8" s="43">
        <v>0</v>
      </c>
      <c r="AY8" s="43">
        <v>0</v>
      </c>
      <c r="AZ8" s="43">
        <v>0</v>
      </c>
      <c r="BA8" s="43">
        <v>0</v>
      </c>
      <c r="BB8" s="43">
        <v>0</v>
      </c>
      <c r="BC8" s="43">
        <v>0</v>
      </c>
      <c r="BD8" s="43">
        <v>0</v>
      </c>
      <c r="BE8" s="43">
        <v>0</v>
      </c>
      <c r="BF8" s="43">
        <v>0</v>
      </c>
      <c r="BG8" s="43">
        <v>0</v>
      </c>
      <c r="BH8" s="43">
        <v>0</v>
      </c>
      <c r="BI8" s="43">
        <v>0</v>
      </c>
      <c r="BJ8" s="43">
        <v>0</v>
      </c>
      <c r="BK8" s="43">
        <v>0</v>
      </c>
      <c r="BL8" s="43">
        <v>0</v>
      </c>
      <c r="BM8" s="43">
        <v>0</v>
      </c>
      <c r="BN8" s="43">
        <v>0</v>
      </c>
      <c r="BO8" s="43">
        <v>0</v>
      </c>
      <c r="BP8" s="43">
        <v>0</v>
      </c>
      <c r="BQ8" s="43">
        <v>0</v>
      </c>
      <c r="BR8" s="43">
        <v>0</v>
      </c>
      <c r="BS8" s="43">
        <v>0</v>
      </c>
      <c r="BT8" s="43">
        <v>0</v>
      </c>
      <c r="BU8" s="43">
        <v>0</v>
      </c>
      <c r="BV8" s="43">
        <v>0</v>
      </c>
      <c r="BW8" s="43">
        <v>0</v>
      </c>
      <c r="BX8" s="43">
        <v>0</v>
      </c>
      <c r="BY8" s="43">
        <v>0</v>
      </c>
    </row>
    <row r="9" spans="1:77" x14ac:dyDescent="0.25">
      <c r="A9" s="23">
        <v>2010</v>
      </c>
      <c r="B9" s="23">
        <v>1731</v>
      </c>
      <c r="C9" s="23" t="s">
        <v>120</v>
      </c>
      <c r="D9" s="23">
        <v>28025</v>
      </c>
      <c r="E9" s="23" t="s">
        <v>12</v>
      </c>
      <c r="F9" s="23" t="s">
        <v>11</v>
      </c>
      <c r="G9" s="63" t="s">
        <v>10</v>
      </c>
      <c r="H9" s="29">
        <v>36515</v>
      </c>
      <c r="I9" s="29">
        <v>40343</v>
      </c>
      <c r="J9" s="63" t="s">
        <v>44</v>
      </c>
      <c r="K9" s="62"/>
      <c r="L9" s="48"/>
      <c r="M9" s="48">
        <v>0</v>
      </c>
      <c r="N9" s="48">
        <v>82</v>
      </c>
      <c r="O9" s="48">
        <v>82</v>
      </c>
      <c r="P9" s="48">
        <v>0</v>
      </c>
      <c r="Q9" s="48">
        <v>0</v>
      </c>
      <c r="R9" s="48">
        <v>0</v>
      </c>
      <c r="S9" s="48">
        <v>82</v>
      </c>
      <c r="T9" s="48"/>
      <c r="U9" s="48"/>
      <c r="V9" s="48">
        <v>0</v>
      </c>
      <c r="W9" s="48">
        <v>74.36</v>
      </c>
      <c r="X9" s="48">
        <v>74.36</v>
      </c>
      <c r="Y9" s="48">
        <v>0</v>
      </c>
      <c r="Z9" s="48">
        <v>0</v>
      </c>
      <c r="AA9" s="48">
        <v>0</v>
      </c>
      <c r="AB9" s="48">
        <v>74.36</v>
      </c>
      <c r="AC9" s="59" t="s">
        <v>39</v>
      </c>
      <c r="AD9" s="58"/>
      <c r="AE9" s="58"/>
      <c r="AF9" s="44" t="s">
        <v>6</v>
      </c>
      <c r="AG9" s="13">
        <v>0</v>
      </c>
      <c r="AH9" s="13">
        <v>0</v>
      </c>
      <c r="AI9" s="13">
        <v>0</v>
      </c>
      <c r="AJ9" s="13">
        <v>481999</v>
      </c>
      <c r="AK9" s="13">
        <v>339327.29599999991</v>
      </c>
      <c r="AL9" s="13">
        <v>142671.70400000009</v>
      </c>
      <c r="AM9" s="13">
        <v>0</v>
      </c>
      <c r="AN9" s="13">
        <v>0</v>
      </c>
      <c r="AO9" s="43">
        <v>40.9</v>
      </c>
      <c r="AP9" s="43">
        <v>2832</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x14ac:dyDescent="0.25">
      <c r="A10" s="23">
        <v>2010</v>
      </c>
      <c r="B10" s="23">
        <v>1771</v>
      </c>
      <c r="C10" s="23" t="s">
        <v>119</v>
      </c>
      <c r="D10" s="23">
        <v>32467</v>
      </c>
      <c r="E10" s="23" t="s">
        <v>12</v>
      </c>
      <c r="F10" s="23" t="s">
        <v>11</v>
      </c>
      <c r="G10" s="63" t="s">
        <v>10</v>
      </c>
      <c r="H10" s="29">
        <v>36825</v>
      </c>
      <c r="I10" s="29">
        <v>40231</v>
      </c>
      <c r="J10" s="63" t="s">
        <v>34</v>
      </c>
      <c r="K10" s="62"/>
      <c r="L10" s="48"/>
      <c r="M10" s="48">
        <v>30</v>
      </c>
      <c r="N10" s="48">
        <v>0</v>
      </c>
      <c r="O10" s="48">
        <v>30</v>
      </c>
      <c r="P10" s="48">
        <v>18.600000000000001</v>
      </c>
      <c r="Q10" s="48">
        <v>9.1</v>
      </c>
      <c r="R10" s="48">
        <v>2.6</v>
      </c>
      <c r="S10" s="48">
        <v>60.300000000000004</v>
      </c>
      <c r="T10" s="48"/>
      <c r="U10" s="48"/>
      <c r="V10" s="48">
        <v>29.69</v>
      </c>
      <c r="W10" s="48">
        <v>0</v>
      </c>
      <c r="X10" s="48">
        <v>29.69</v>
      </c>
      <c r="Y10" s="48">
        <v>2.65</v>
      </c>
      <c r="Z10" s="48">
        <v>8.4499999999999993</v>
      </c>
      <c r="AA10" s="48">
        <v>0.52</v>
      </c>
      <c r="AB10" s="48">
        <v>41.310000000000009</v>
      </c>
      <c r="AC10" s="59" t="s">
        <v>6</v>
      </c>
      <c r="AD10" s="58" t="s">
        <v>118</v>
      </c>
      <c r="AE10" s="58" t="s">
        <v>12</v>
      </c>
      <c r="AF10" s="44" t="s">
        <v>6</v>
      </c>
      <c r="AG10" s="13">
        <v>0</v>
      </c>
      <c r="AH10" s="13">
        <v>0</v>
      </c>
      <c r="AI10" s="13">
        <v>0</v>
      </c>
      <c r="AJ10" s="13">
        <v>0</v>
      </c>
      <c r="AK10" s="13">
        <v>0</v>
      </c>
      <c r="AL10" s="13">
        <v>0</v>
      </c>
      <c r="AM10" s="13">
        <v>0</v>
      </c>
      <c r="AN10" s="13">
        <v>0</v>
      </c>
      <c r="AO10" s="43">
        <v>0</v>
      </c>
      <c r="AP10" s="43">
        <v>0</v>
      </c>
      <c r="AQ10" s="43">
        <v>52944</v>
      </c>
      <c r="AR10" s="43">
        <v>0</v>
      </c>
      <c r="AS10" s="43">
        <v>252</v>
      </c>
      <c r="AT10" s="43">
        <v>0</v>
      </c>
      <c r="AU10" s="43">
        <v>252</v>
      </c>
      <c r="AV10" s="43">
        <v>252</v>
      </c>
      <c r="AW10" s="43">
        <v>0</v>
      </c>
      <c r="AX10" s="43">
        <v>0</v>
      </c>
      <c r="AY10" s="43">
        <v>0</v>
      </c>
      <c r="AZ10" s="43">
        <v>0</v>
      </c>
      <c r="BA10" s="43">
        <v>28406</v>
      </c>
      <c r="BB10" s="43">
        <v>28406</v>
      </c>
      <c r="BC10" s="43">
        <v>0</v>
      </c>
      <c r="BD10" s="43">
        <v>0</v>
      </c>
      <c r="BE10" s="43">
        <v>0</v>
      </c>
      <c r="BF10" s="43">
        <v>0</v>
      </c>
      <c r="BG10" s="43">
        <v>9831</v>
      </c>
      <c r="BH10" s="43">
        <v>0</v>
      </c>
      <c r="BI10" s="43">
        <v>22629</v>
      </c>
      <c r="BJ10" s="43">
        <v>21106.070129345189</v>
      </c>
      <c r="BK10" s="43">
        <v>1522.92987065481</v>
      </c>
      <c r="BL10" s="43">
        <v>0</v>
      </c>
      <c r="BM10" s="43">
        <v>0</v>
      </c>
      <c r="BN10" s="43">
        <v>0</v>
      </c>
      <c r="BO10" s="43">
        <v>0</v>
      </c>
      <c r="BP10" s="43">
        <v>0</v>
      </c>
      <c r="BQ10" s="43">
        <v>0</v>
      </c>
      <c r="BR10" s="43">
        <v>0</v>
      </c>
      <c r="BS10" s="43">
        <v>0</v>
      </c>
      <c r="BT10" s="43">
        <v>0</v>
      </c>
      <c r="BU10" s="43">
        <v>0</v>
      </c>
      <c r="BV10" s="43">
        <v>0</v>
      </c>
      <c r="BW10" s="43">
        <v>0</v>
      </c>
      <c r="BX10" s="43">
        <v>0</v>
      </c>
      <c r="BY10" s="43">
        <v>0</v>
      </c>
    </row>
    <row r="11" spans="1:77" x14ac:dyDescent="0.25">
      <c r="A11" s="23">
        <v>2011</v>
      </c>
      <c r="B11" s="23">
        <v>2409</v>
      </c>
      <c r="C11" s="23" t="s">
        <v>117</v>
      </c>
      <c r="D11" s="23">
        <v>41657</v>
      </c>
      <c r="E11" s="23" t="s">
        <v>12</v>
      </c>
      <c r="F11" s="23" t="s">
        <v>11</v>
      </c>
      <c r="G11" s="22" t="s">
        <v>10</v>
      </c>
      <c r="H11" s="42">
        <v>39478</v>
      </c>
      <c r="I11" s="42">
        <v>40653</v>
      </c>
      <c r="J11" s="22" t="s">
        <v>34</v>
      </c>
      <c r="K11" s="55"/>
      <c r="L11" s="48"/>
      <c r="M11" s="48">
        <v>120</v>
      </c>
      <c r="N11" s="48">
        <v>0</v>
      </c>
      <c r="O11" s="48">
        <v>120</v>
      </c>
      <c r="P11" s="48">
        <v>70</v>
      </c>
      <c r="Q11" s="48">
        <v>30</v>
      </c>
      <c r="R11" s="48">
        <v>0</v>
      </c>
      <c r="S11" s="48">
        <v>220</v>
      </c>
      <c r="T11" s="48"/>
      <c r="U11" s="48"/>
      <c r="V11" s="48">
        <v>118.15</v>
      </c>
      <c r="W11" s="48">
        <v>0</v>
      </c>
      <c r="X11" s="48">
        <v>118.15</v>
      </c>
      <c r="Y11" s="48">
        <v>123.72</v>
      </c>
      <c r="Z11" s="48">
        <v>38.880000000000003</v>
      </c>
      <c r="AA11" s="48">
        <v>0</v>
      </c>
      <c r="AB11" s="48">
        <v>280.75</v>
      </c>
      <c r="AC11" s="59" t="s">
        <v>6</v>
      </c>
      <c r="AD11" s="58" t="s">
        <v>116</v>
      </c>
      <c r="AE11" s="58" t="s">
        <v>115</v>
      </c>
      <c r="AF11" s="44" t="s">
        <v>6</v>
      </c>
      <c r="AG11" s="13">
        <v>0</v>
      </c>
      <c r="AH11" s="13">
        <v>0</v>
      </c>
      <c r="AI11" s="13">
        <v>0</v>
      </c>
      <c r="AJ11" s="13">
        <v>0</v>
      </c>
      <c r="AK11" s="13">
        <v>0</v>
      </c>
      <c r="AL11" s="13">
        <v>0</v>
      </c>
      <c r="AM11" s="13">
        <v>0</v>
      </c>
      <c r="AN11" s="13">
        <v>0</v>
      </c>
      <c r="AO11" s="43">
        <v>0</v>
      </c>
      <c r="AP11" s="43">
        <v>0</v>
      </c>
      <c r="AQ11" s="43">
        <v>0</v>
      </c>
      <c r="AR11" s="43">
        <v>0</v>
      </c>
      <c r="AS11" s="43">
        <v>2222.15</v>
      </c>
      <c r="AT11" s="43">
        <v>21</v>
      </c>
      <c r="AU11" s="43">
        <v>2201.15</v>
      </c>
      <c r="AV11" s="43">
        <v>1115.7415150000002</v>
      </c>
      <c r="AW11" s="43">
        <v>1106.4084849999999</v>
      </c>
      <c r="AX11" s="43">
        <v>0</v>
      </c>
      <c r="AY11" s="43">
        <v>0</v>
      </c>
      <c r="AZ11" s="43">
        <v>0</v>
      </c>
      <c r="BA11" s="43">
        <v>0</v>
      </c>
      <c r="BB11" s="43">
        <v>0</v>
      </c>
      <c r="BC11" s="43">
        <v>0</v>
      </c>
      <c r="BD11" s="43">
        <v>0</v>
      </c>
      <c r="BE11" s="43">
        <v>0</v>
      </c>
      <c r="BF11" s="43">
        <v>0</v>
      </c>
      <c r="BG11" s="43">
        <v>11500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x14ac:dyDescent="0.25">
      <c r="A12" s="23">
        <v>2011</v>
      </c>
      <c r="B12" s="23" t="s">
        <v>114</v>
      </c>
      <c r="C12" s="23" t="s">
        <v>113</v>
      </c>
      <c r="D12" s="23">
        <v>31296</v>
      </c>
      <c r="E12" s="23" t="s">
        <v>12</v>
      </c>
      <c r="F12" s="23" t="s">
        <v>11</v>
      </c>
      <c r="G12" s="22" t="s">
        <v>10</v>
      </c>
      <c r="H12" s="42">
        <v>37242</v>
      </c>
      <c r="I12" s="42">
        <v>40350</v>
      </c>
      <c r="J12" s="22" t="s">
        <v>50</v>
      </c>
      <c r="K12" s="55"/>
      <c r="L12" s="48"/>
      <c r="M12" s="48">
        <v>60.2</v>
      </c>
      <c r="N12" s="48">
        <v>138.69999999999999</v>
      </c>
      <c r="O12" s="48">
        <v>198.89999999999998</v>
      </c>
      <c r="P12" s="48">
        <v>60.1</v>
      </c>
      <c r="Q12" s="48">
        <v>143.1</v>
      </c>
      <c r="R12" s="48">
        <v>0</v>
      </c>
      <c r="S12" s="48">
        <v>402.1</v>
      </c>
      <c r="T12" s="48"/>
      <c r="U12" s="48"/>
      <c r="V12" s="48">
        <v>49.273074999999999</v>
      </c>
      <c r="W12" s="48">
        <v>114.82734499999999</v>
      </c>
      <c r="X12" s="48">
        <v>164.10041999999999</v>
      </c>
      <c r="Y12" s="48">
        <v>53.71</v>
      </c>
      <c r="Z12" s="48">
        <v>115.85</v>
      </c>
      <c r="AA12" s="48">
        <v>0</v>
      </c>
      <c r="AB12" s="48">
        <v>333.66041999999999</v>
      </c>
      <c r="AC12" s="59" t="s">
        <v>6</v>
      </c>
      <c r="AD12" s="58" t="s">
        <v>112</v>
      </c>
      <c r="AE12" s="58" t="s">
        <v>111</v>
      </c>
      <c r="AF12" s="44" t="s">
        <v>6</v>
      </c>
      <c r="AG12" s="13">
        <v>0</v>
      </c>
      <c r="AH12" s="13">
        <v>0</v>
      </c>
      <c r="AI12" s="13">
        <v>0</v>
      </c>
      <c r="AJ12" s="13">
        <v>259700</v>
      </c>
      <c r="AK12" s="13">
        <v>130395.37</v>
      </c>
      <c r="AL12" s="13">
        <v>129304.63</v>
      </c>
      <c r="AM12" s="13">
        <v>0</v>
      </c>
      <c r="AN12" s="13">
        <v>0</v>
      </c>
      <c r="AO12" s="43">
        <v>840</v>
      </c>
      <c r="AP12" s="43">
        <v>5300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x14ac:dyDescent="0.25">
      <c r="A13" s="23">
        <v>2011</v>
      </c>
      <c r="B13" s="23" t="s">
        <v>110</v>
      </c>
      <c r="C13" s="23" t="s">
        <v>109</v>
      </c>
      <c r="D13" s="23">
        <v>35466</v>
      </c>
      <c r="E13" s="23" t="s">
        <v>12</v>
      </c>
      <c r="F13" s="23" t="s">
        <v>11</v>
      </c>
      <c r="G13" s="22" t="s">
        <v>10</v>
      </c>
      <c r="H13" s="42">
        <v>37586</v>
      </c>
      <c r="I13" s="42">
        <v>40350</v>
      </c>
      <c r="J13" s="22" t="s">
        <v>50</v>
      </c>
      <c r="K13" s="55"/>
      <c r="L13" s="48"/>
      <c r="M13" s="48">
        <v>42.4</v>
      </c>
      <c r="N13" s="48">
        <v>30.2</v>
      </c>
      <c r="O13" s="48">
        <v>72.599999999999994</v>
      </c>
      <c r="P13" s="48">
        <v>9.3000000000000007</v>
      </c>
      <c r="Q13" s="48">
        <v>31.5</v>
      </c>
      <c r="R13" s="48">
        <v>0</v>
      </c>
      <c r="S13" s="48">
        <v>113.39999999999999</v>
      </c>
      <c r="T13" s="48"/>
      <c r="U13" s="48"/>
      <c r="V13" s="48">
        <v>15.58</v>
      </c>
      <c r="W13" s="48">
        <v>27.48</v>
      </c>
      <c r="X13" s="48">
        <v>43.06</v>
      </c>
      <c r="Y13" s="48">
        <v>0</v>
      </c>
      <c r="Z13" s="48">
        <v>22.35</v>
      </c>
      <c r="AA13" s="48">
        <v>0</v>
      </c>
      <c r="AB13" s="48">
        <v>65.41</v>
      </c>
      <c r="AC13" s="59" t="s">
        <v>39</v>
      </c>
      <c r="AD13" s="58"/>
      <c r="AE13" s="58"/>
      <c r="AF13" s="44" t="s">
        <v>6</v>
      </c>
      <c r="AG13" s="13">
        <v>0</v>
      </c>
      <c r="AH13" s="13">
        <v>0</v>
      </c>
      <c r="AI13" s="13">
        <v>0</v>
      </c>
      <c r="AJ13" s="13">
        <v>0</v>
      </c>
      <c r="AK13" s="13">
        <v>0</v>
      </c>
      <c r="AL13" s="13">
        <v>0</v>
      </c>
      <c r="AM13" s="13">
        <v>0</v>
      </c>
      <c r="AN13" s="13">
        <v>0</v>
      </c>
      <c r="AO13" s="43">
        <v>60</v>
      </c>
      <c r="AP13" s="43">
        <v>94.04</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0</v>
      </c>
      <c r="BM13" s="43">
        <v>0</v>
      </c>
      <c r="BN13" s="43">
        <v>0</v>
      </c>
      <c r="BO13" s="43">
        <v>0</v>
      </c>
      <c r="BP13" s="43">
        <v>0</v>
      </c>
      <c r="BQ13" s="43">
        <v>0</v>
      </c>
      <c r="BR13" s="43">
        <v>0</v>
      </c>
      <c r="BS13" s="43">
        <v>0</v>
      </c>
      <c r="BT13" s="43">
        <v>0</v>
      </c>
      <c r="BU13" s="43">
        <v>0</v>
      </c>
      <c r="BV13" s="43">
        <v>0</v>
      </c>
      <c r="BW13" s="43">
        <v>0</v>
      </c>
      <c r="BX13" s="43">
        <v>0</v>
      </c>
      <c r="BY13" s="43">
        <v>0</v>
      </c>
    </row>
    <row r="14" spans="1:77" x14ac:dyDescent="0.25">
      <c r="A14" s="23">
        <v>2011</v>
      </c>
      <c r="B14" s="23" t="s">
        <v>108</v>
      </c>
      <c r="C14" s="23" t="s">
        <v>107</v>
      </c>
      <c r="D14" s="23">
        <v>35225</v>
      </c>
      <c r="E14" s="23" t="s">
        <v>12</v>
      </c>
      <c r="F14" s="23" t="s">
        <v>51</v>
      </c>
      <c r="G14" s="22" t="s">
        <v>10</v>
      </c>
      <c r="H14" s="42">
        <v>38341</v>
      </c>
      <c r="I14" s="42">
        <v>40350</v>
      </c>
      <c r="J14" s="22" t="s">
        <v>34</v>
      </c>
      <c r="K14" s="55"/>
      <c r="L14" s="48"/>
      <c r="M14" s="48">
        <v>15</v>
      </c>
      <c r="N14" s="48">
        <v>0</v>
      </c>
      <c r="O14" s="48">
        <v>15</v>
      </c>
      <c r="P14" s="48">
        <v>16.7</v>
      </c>
      <c r="Q14" s="48">
        <v>0</v>
      </c>
      <c r="R14" s="48">
        <v>0</v>
      </c>
      <c r="S14" s="48">
        <v>31.7</v>
      </c>
      <c r="T14" s="48"/>
      <c r="U14" s="48"/>
      <c r="V14" s="48">
        <v>15.64</v>
      </c>
      <c r="W14" s="48">
        <v>0</v>
      </c>
      <c r="X14" s="48">
        <v>15.64</v>
      </c>
      <c r="Y14" s="48">
        <v>0</v>
      </c>
      <c r="Z14" s="48">
        <v>0</v>
      </c>
      <c r="AA14" s="48">
        <v>0</v>
      </c>
      <c r="AB14" s="48">
        <v>15.64</v>
      </c>
      <c r="AC14" s="59" t="s">
        <v>39</v>
      </c>
      <c r="AD14" s="58"/>
      <c r="AE14" s="58"/>
      <c r="AF14" s="44" t="s">
        <v>39</v>
      </c>
      <c r="AG14" s="13">
        <v>0</v>
      </c>
      <c r="AH14" s="13">
        <v>0</v>
      </c>
      <c r="AI14" s="13">
        <v>0</v>
      </c>
      <c r="AJ14" s="13">
        <v>0</v>
      </c>
      <c r="AK14" s="13">
        <v>0</v>
      </c>
      <c r="AL14" s="13">
        <v>0</v>
      </c>
      <c r="AM14" s="13">
        <v>0</v>
      </c>
      <c r="AN14" s="13">
        <v>0</v>
      </c>
      <c r="AO14" s="43">
        <v>0</v>
      </c>
      <c r="AP14" s="43">
        <v>0</v>
      </c>
      <c r="AQ14" s="43">
        <v>0</v>
      </c>
      <c r="AR14" s="43">
        <v>0</v>
      </c>
      <c r="AS14" s="43">
        <v>0</v>
      </c>
      <c r="AT14" s="43">
        <v>0</v>
      </c>
      <c r="AU14" s="43">
        <v>0</v>
      </c>
      <c r="AV14" s="43">
        <v>0</v>
      </c>
      <c r="AW14" s="43">
        <v>0</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x14ac:dyDescent="0.25">
      <c r="A15" s="23">
        <v>2011</v>
      </c>
      <c r="B15" s="23">
        <v>2149</v>
      </c>
      <c r="C15" s="23" t="s">
        <v>106</v>
      </c>
      <c r="D15" s="23">
        <v>35225</v>
      </c>
      <c r="E15" s="23" t="s">
        <v>12</v>
      </c>
      <c r="F15" s="23" t="s">
        <v>11</v>
      </c>
      <c r="G15" s="22" t="s">
        <v>10</v>
      </c>
      <c r="H15" s="42">
        <v>38341</v>
      </c>
      <c r="I15" s="42">
        <v>40350</v>
      </c>
      <c r="J15" s="22" t="s">
        <v>34</v>
      </c>
      <c r="K15" s="55"/>
      <c r="L15" s="48"/>
      <c r="M15" s="48">
        <v>30</v>
      </c>
      <c r="N15" s="48">
        <v>0</v>
      </c>
      <c r="O15" s="48">
        <v>30</v>
      </c>
      <c r="P15" s="48">
        <v>16.7</v>
      </c>
      <c r="Q15" s="48">
        <v>0</v>
      </c>
      <c r="R15" s="48">
        <v>0</v>
      </c>
      <c r="S15" s="48">
        <v>46.7</v>
      </c>
      <c r="T15" s="48"/>
      <c r="U15" s="48"/>
      <c r="V15" s="48">
        <v>30.23</v>
      </c>
      <c r="W15" s="48">
        <v>0</v>
      </c>
      <c r="X15" s="48">
        <v>30.23</v>
      </c>
      <c r="Y15" s="48">
        <v>0</v>
      </c>
      <c r="Z15" s="48">
        <v>0</v>
      </c>
      <c r="AA15" s="48">
        <v>0</v>
      </c>
      <c r="AB15" s="48">
        <v>30.23</v>
      </c>
      <c r="AC15" s="59" t="s">
        <v>39</v>
      </c>
      <c r="AD15" s="58"/>
      <c r="AE15" s="58"/>
      <c r="AF15" s="44" t="s">
        <v>6</v>
      </c>
      <c r="AG15" s="13">
        <v>0</v>
      </c>
      <c r="AH15" s="13">
        <v>0</v>
      </c>
      <c r="AI15" s="13">
        <v>0</v>
      </c>
      <c r="AJ15" s="13">
        <v>0</v>
      </c>
      <c r="AK15" s="13">
        <v>0</v>
      </c>
      <c r="AL15" s="13">
        <v>0</v>
      </c>
      <c r="AM15" s="13">
        <v>0</v>
      </c>
      <c r="AN15" s="13">
        <v>0</v>
      </c>
      <c r="AO15" s="43">
        <v>0</v>
      </c>
      <c r="AP15" s="43">
        <v>0</v>
      </c>
      <c r="AQ15" s="43">
        <v>0</v>
      </c>
      <c r="AR15" s="43">
        <v>0</v>
      </c>
      <c r="AS15" s="43">
        <v>0</v>
      </c>
      <c r="AT15" s="43">
        <v>0</v>
      </c>
      <c r="AU15" s="43">
        <v>0</v>
      </c>
      <c r="AV15" s="43">
        <v>0</v>
      </c>
      <c r="AW15" s="43">
        <v>0</v>
      </c>
      <c r="AX15" s="43">
        <v>0</v>
      </c>
      <c r="AY15" s="43">
        <v>0</v>
      </c>
      <c r="AZ15" s="43">
        <v>0</v>
      </c>
      <c r="BA15" s="43">
        <v>0</v>
      </c>
      <c r="BB15" s="43">
        <v>0</v>
      </c>
      <c r="BC15" s="43">
        <v>0</v>
      </c>
      <c r="BD15" s="43">
        <v>0</v>
      </c>
      <c r="BE15" s="43">
        <v>0</v>
      </c>
      <c r="BF15" s="43">
        <v>0</v>
      </c>
      <c r="BG15" s="43">
        <v>0</v>
      </c>
      <c r="BH15" s="43">
        <v>0</v>
      </c>
      <c r="BI15" s="43">
        <v>3264</v>
      </c>
      <c r="BJ15" s="43">
        <v>163.20000000000002</v>
      </c>
      <c r="BK15" s="43">
        <v>3100.8</v>
      </c>
      <c r="BL15" s="43">
        <v>0</v>
      </c>
      <c r="BM15" s="43">
        <v>0</v>
      </c>
      <c r="BN15" s="43">
        <v>0</v>
      </c>
      <c r="BO15" s="43">
        <v>0</v>
      </c>
      <c r="BP15" s="43">
        <v>0</v>
      </c>
      <c r="BQ15" s="43">
        <v>0</v>
      </c>
      <c r="BR15" s="43">
        <v>0</v>
      </c>
      <c r="BS15" s="43">
        <v>0</v>
      </c>
      <c r="BT15" s="43">
        <v>0</v>
      </c>
      <c r="BU15" s="43">
        <v>0</v>
      </c>
      <c r="BV15" s="43">
        <v>0</v>
      </c>
      <c r="BW15" s="43">
        <v>0</v>
      </c>
      <c r="BX15" s="43">
        <v>0</v>
      </c>
      <c r="BY15" s="43">
        <v>0</v>
      </c>
    </row>
    <row r="16" spans="1:77" x14ac:dyDescent="0.25">
      <c r="A16" s="23">
        <v>2011</v>
      </c>
      <c r="B16" s="23">
        <v>2150</v>
      </c>
      <c r="C16" s="23" t="s">
        <v>105</v>
      </c>
      <c r="D16" s="23">
        <v>35225</v>
      </c>
      <c r="E16" s="23" t="s">
        <v>12</v>
      </c>
      <c r="F16" s="23" t="s">
        <v>104</v>
      </c>
      <c r="G16" s="22" t="s">
        <v>10</v>
      </c>
      <c r="H16" s="42">
        <v>38341</v>
      </c>
      <c r="I16" s="42">
        <v>40350</v>
      </c>
      <c r="J16" s="22" t="s">
        <v>34</v>
      </c>
      <c r="K16" s="55"/>
      <c r="L16" s="48"/>
      <c r="M16" s="48">
        <v>5</v>
      </c>
      <c r="N16" s="48">
        <v>0</v>
      </c>
      <c r="O16" s="48">
        <v>5</v>
      </c>
      <c r="P16" s="48">
        <v>0</v>
      </c>
      <c r="Q16" s="48">
        <v>0</v>
      </c>
      <c r="R16" s="48">
        <v>0</v>
      </c>
      <c r="S16" s="48">
        <v>5</v>
      </c>
      <c r="T16" s="48"/>
      <c r="U16" s="48"/>
      <c r="V16" s="48">
        <v>3.22</v>
      </c>
      <c r="W16" s="48">
        <v>0</v>
      </c>
      <c r="X16" s="48">
        <v>3.22</v>
      </c>
      <c r="Y16" s="48">
        <v>0</v>
      </c>
      <c r="Z16" s="48">
        <v>1.3</v>
      </c>
      <c r="AA16" s="48">
        <v>0</v>
      </c>
      <c r="AB16" s="48">
        <v>4.5200000000000005</v>
      </c>
      <c r="AC16" s="59" t="s">
        <v>39</v>
      </c>
      <c r="AD16" s="58"/>
      <c r="AE16" s="58"/>
      <c r="AF16" s="44" t="s">
        <v>39</v>
      </c>
      <c r="AG16" s="13">
        <v>0</v>
      </c>
      <c r="AH16" s="13">
        <v>0</v>
      </c>
      <c r="AI16" s="13">
        <v>0</v>
      </c>
      <c r="AJ16" s="13">
        <v>0</v>
      </c>
      <c r="AK16" s="13">
        <v>0</v>
      </c>
      <c r="AL16" s="13">
        <v>0</v>
      </c>
      <c r="AM16" s="13">
        <v>0</v>
      </c>
      <c r="AN16" s="13">
        <v>0</v>
      </c>
      <c r="AO16" s="43">
        <v>0</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23">
        <v>2011</v>
      </c>
      <c r="B17" s="23">
        <v>1782</v>
      </c>
      <c r="C17" s="23" t="s">
        <v>103</v>
      </c>
      <c r="D17" s="23">
        <v>32193</v>
      </c>
      <c r="E17" s="23" t="s">
        <v>12</v>
      </c>
      <c r="F17" s="23" t="s">
        <v>11</v>
      </c>
      <c r="G17" s="22" t="s">
        <v>102</v>
      </c>
      <c r="H17" s="42">
        <v>36851</v>
      </c>
      <c r="I17" s="42">
        <v>40190</v>
      </c>
      <c r="J17" s="22" t="s">
        <v>34</v>
      </c>
      <c r="K17" s="55"/>
      <c r="L17" s="48"/>
      <c r="M17" s="48">
        <v>46.3</v>
      </c>
      <c r="N17" s="48">
        <v>0</v>
      </c>
      <c r="O17" s="48">
        <v>46.3</v>
      </c>
      <c r="P17" s="48">
        <v>0</v>
      </c>
      <c r="Q17" s="48">
        <v>9.6</v>
      </c>
      <c r="R17" s="48">
        <v>10.3</v>
      </c>
      <c r="S17" s="48">
        <v>66.2</v>
      </c>
      <c r="T17" s="48"/>
      <c r="U17" s="48"/>
      <c r="V17" s="48">
        <v>44.22</v>
      </c>
      <c r="W17" s="48">
        <v>0</v>
      </c>
      <c r="X17" s="48">
        <v>44.22</v>
      </c>
      <c r="Y17" s="48">
        <v>0</v>
      </c>
      <c r="Z17" s="48">
        <v>6.18</v>
      </c>
      <c r="AA17" s="48">
        <v>17.82</v>
      </c>
      <c r="AB17" s="48">
        <v>68.22</v>
      </c>
      <c r="AC17" s="59" t="s">
        <v>39</v>
      </c>
      <c r="AD17" s="58"/>
      <c r="AE17" s="58"/>
      <c r="AF17" s="44" t="s">
        <v>6</v>
      </c>
      <c r="AG17" s="13">
        <v>0</v>
      </c>
      <c r="AH17" s="13">
        <v>0</v>
      </c>
      <c r="AI17" s="13">
        <v>0</v>
      </c>
      <c r="AJ17" s="13">
        <v>0</v>
      </c>
      <c r="AK17" s="13">
        <v>0</v>
      </c>
      <c r="AL17" s="13">
        <v>0</v>
      </c>
      <c r="AM17" s="13">
        <v>0</v>
      </c>
      <c r="AN17" s="13">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258577</v>
      </c>
      <c r="BJ17" s="43">
        <v>130322.808</v>
      </c>
      <c r="BK17" s="43">
        <v>128254.192</v>
      </c>
      <c r="BL17" s="43">
        <v>0</v>
      </c>
      <c r="BM17" s="43">
        <v>0</v>
      </c>
      <c r="BN17" s="43">
        <v>0</v>
      </c>
      <c r="BO17" s="43">
        <v>0</v>
      </c>
      <c r="BP17" s="43">
        <v>0</v>
      </c>
      <c r="BQ17" s="43">
        <v>0</v>
      </c>
      <c r="BR17" s="43">
        <v>0</v>
      </c>
      <c r="BS17" s="43">
        <v>0</v>
      </c>
      <c r="BT17" s="43">
        <v>0</v>
      </c>
      <c r="BU17" s="43">
        <v>0</v>
      </c>
      <c r="BV17" s="43">
        <v>0</v>
      </c>
      <c r="BW17" s="43">
        <v>0</v>
      </c>
      <c r="BX17" s="43">
        <v>0</v>
      </c>
      <c r="BY17" s="43">
        <v>0</v>
      </c>
    </row>
    <row r="18" spans="1:77" x14ac:dyDescent="0.25">
      <c r="A18" s="23">
        <v>2012</v>
      </c>
      <c r="B18" s="23">
        <v>1831</v>
      </c>
      <c r="C18" s="23" t="s">
        <v>101</v>
      </c>
      <c r="D18" s="23" t="s">
        <v>100</v>
      </c>
      <c r="E18" s="23" t="s">
        <v>12</v>
      </c>
      <c r="F18" s="23" t="s">
        <v>11</v>
      </c>
      <c r="G18" s="22" t="s">
        <v>10</v>
      </c>
      <c r="H18" s="61">
        <v>37084</v>
      </c>
      <c r="I18" s="61">
        <v>40344</v>
      </c>
      <c r="J18" s="22" t="s">
        <v>34</v>
      </c>
      <c r="K18" s="55"/>
      <c r="L18" s="60"/>
      <c r="M18" s="60">
        <v>34</v>
      </c>
      <c r="N18" s="60">
        <v>0</v>
      </c>
      <c r="O18" s="48">
        <v>34</v>
      </c>
      <c r="P18" s="60">
        <v>24.3</v>
      </c>
      <c r="Q18" s="60">
        <v>17.3</v>
      </c>
      <c r="R18" s="48">
        <v>2.4</v>
      </c>
      <c r="S18" s="48">
        <v>78</v>
      </c>
      <c r="T18" s="48"/>
      <c r="U18" s="53"/>
      <c r="V18" s="53">
        <v>33.102899999999998</v>
      </c>
      <c r="W18" s="53">
        <v>0</v>
      </c>
      <c r="X18" s="48">
        <v>33.102899999999998</v>
      </c>
      <c r="Y18" s="53">
        <v>22.784099999999999</v>
      </c>
      <c r="Z18" s="53">
        <v>17.18</v>
      </c>
      <c r="AA18" s="53">
        <v>1.8</v>
      </c>
      <c r="AB18" s="48">
        <v>74.867000000000004</v>
      </c>
      <c r="AC18" s="59" t="s">
        <v>6</v>
      </c>
      <c r="AD18" s="58" t="s">
        <v>99</v>
      </c>
      <c r="AE18" s="58" t="s">
        <v>98</v>
      </c>
      <c r="AF18" s="44" t="s">
        <v>6</v>
      </c>
      <c r="AG18" s="13">
        <v>0</v>
      </c>
      <c r="AH18" s="13">
        <v>0</v>
      </c>
      <c r="AI18" s="13">
        <v>0</v>
      </c>
      <c r="AJ18" s="13">
        <v>0</v>
      </c>
      <c r="AK18" s="13">
        <v>0</v>
      </c>
      <c r="AL18" s="13">
        <v>0</v>
      </c>
      <c r="AM18" s="13">
        <v>0</v>
      </c>
      <c r="AN18" s="1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190000</v>
      </c>
      <c r="BH18" s="43">
        <v>193199.99999999997</v>
      </c>
      <c r="BI18" s="43">
        <v>28180</v>
      </c>
      <c r="BJ18" s="43">
        <v>9299.4</v>
      </c>
      <c r="BK18" s="43">
        <v>18880.600000000002</v>
      </c>
      <c r="BL18" s="57">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23">
        <v>2012</v>
      </c>
      <c r="B19" s="23">
        <v>1947</v>
      </c>
      <c r="C19" s="23" t="s">
        <v>97</v>
      </c>
      <c r="D19" s="23" t="s">
        <v>96</v>
      </c>
      <c r="E19" s="23" t="s">
        <v>12</v>
      </c>
      <c r="F19" s="23" t="s">
        <v>95</v>
      </c>
      <c r="G19" s="22" t="s">
        <v>10</v>
      </c>
      <c r="H19" s="61">
        <v>37588</v>
      </c>
      <c r="I19" s="61">
        <v>40520</v>
      </c>
      <c r="J19" s="22" t="s">
        <v>34</v>
      </c>
      <c r="K19" s="55"/>
      <c r="L19" s="60"/>
      <c r="M19" s="60">
        <v>60</v>
      </c>
      <c r="N19" s="60">
        <v>0</v>
      </c>
      <c r="O19" s="48">
        <v>60</v>
      </c>
      <c r="P19" s="60">
        <v>0</v>
      </c>
      <c r="Q19" s="60">
        <v>22.8</v>
      </c>
      <c r="R19" s="48">
        <v>4.2</v>
      </c>
      <c r="S19" s="48">
        <v>87</v>
      </c>
      <c r="T19" s="48"/>
      <c r="U19" s="53"/>
      <c r="V19" s="53">
        <v>65.099999999999994</v>
      </c>
      <c r="W19" s="53">
        <v>0</v>
      </c>
      <c r="X19" s="48">
        <v>65.099999999999994</v>
      </c>
      <c r="Y19" s="53">
        <v>0</v>
      </c>
      <c r="Z19" s="53">
        <v>22.13</v>
      </c>
      <c r="AA19" s="53">
        <v>0</v>
      </c>
      <c r="AB19" s="48">
        <v>87.22999999999999</v>
      </c>
      <c r="AC19" s="59" t="s">
        <v>39</v>
      </c>
      <c r="AD19" s="58"/>
      <c r="AE19" s="58"/>
      <c r="AF19" s="44" t="s">
        <v>6</v>
      </c>
      <c r="AG19" s="13">
        <v>0</v>
      </c>
      <c r="AH19" s="13">
        <v>0</v>
      </c>
      <c r="AI19" s="13">
        <v>0</v>
      </c>
      <c r="AJ19" s="13">
        <v>0</v>
      </c>
      <c r="AK19" s="13">
        <v>0</v>
      </c>
      <c r="AL19" s="13">
        <v>0</v>
      </c>
      <c r="AM19" s="13">
        <v>0</v>
      </c>
      <c r="AN19" s="13">
        <v>0</v>
      </c>
      <c r="AO19" s="43">
        <v>0</v>
      </c>
      <c r="AP19" s="43">
        <v>0</v>
      </c>
      <c r="AQ19" s="43">
        <v>0</v>
      </c>
      <c r="AR19" s="43">
        <v>0</v>
      </c>
      <c r="AS19" s="43">
        <v>581.46</v>
      </c>
      <c r="AT19" s="43">
        <v>0</v>
      </c>
      <c r="AU19" s="43">
        <v>581.46</v>
      </c>
      <c r="AV19" s="43">
        <v>0</v>
      </c>
      <c r="AW19" s="43">
        <v>581.46</v>
      </c>
      <c r="AX19" s="43">
        <v>0</v>
      </c>
      <c r="AY19" s="43">
        <v>0</v>
      </c>
      <c r="AZ19" s="43">
        <v>0</v>
      </c>
      <c r="BA19" s="43">
        <v>0</v>
      </c>
      <c r="BB19" s="43">
        <v>0</v>
      </c>
      <c r="BC19" s="43">
        <v>0</v>
      </c>
      <c r="BD19" s="43">
        <v>0</v>
      </c>
      <c r="BE19" s="43">
        <v>0</v>
      </c>
      <c r="BF19" s="43">
        <v>14</v>
      </c>
      <c r="BG19" s="43">
        <v>0</v>
      </c>
      <c r="BH19" s="43">
        <v>0</v>
      </c>
      <c r="BI19" s="43">
        <v>0</v>
      </c>
      <c r="BJ19" s="43">
        <v>0</v>
      </c>
      <c r="BK19" s="43">
        <v>0</v>
      </c>
      <c r="BL19" s="57">
        <v>0</v>
      </c>
      <c r="BM19" s="43">
        <v>0</v>
      </c>
      <c r="BN19" s="43">
        <v>0</v>
      </c>
      <c r="BO19" s="43">
        <v>0</v>
      </c>
      <c r="BP19" s="43">
        <v>0</v>
      </c>
      <c r="BQ19" s="43">
        <v>0</v>
      </c>
      <c r="BR19" s="43">
        <v>0</v>
      </c>
      <c r="BS19" s="43">
        <v>0</v>
      </c>
      <c r="BT19" s="43">
        <v>0</v>
      </c>
      <c r="BU19" s="43">
        <v>0</v>
      </c>
      <c r="BV19" s="43">
        <v>0</v>
      </c>
      <c r="BW19" s="43">
        <v>0</v>
      </c>
      <c r="BX19" s="43">
        <v>0</v>
      </c>
      <c r="BY19" s="43">
        <v>0</v>
      </c>
    </row>
    <row r="20" spans="1:77" x14ac:dyDescent="0.25">
      <c r="A20" s="23">
        <v>2012</v>
      </c>
      <c r="B20" s="23">
        <v>2430</v>
      </c>
      <c r="C20" s="23" t="s">
        <v>94</v>
      </c>
      <c r="D20" s="23" t="s">
        <v>93</v>
      </c>
      <c r="E20" s="23" t="s">
        <v>12</v>
      </c>
      <c r="F20" s="23" t="s">
        <v>11</v>
      </c>
      <c r="G20" s="22" t="s">
        <v>10</v>
      </c>
      <c r="H20" s="56">
        <v>39651</v>
      </c>
      <c r="I20" s="56">
        <v>40350</v>
      </c>
      <c r="J20" s="22" t="s">
        <v>34</v>
      </c>
      <c r="K20" s="55"/>
      <c r="L20" s="53"/>
      <c r="M20" s="53">
        <v>170</v>
      </c>
      <c r="N20" s="53">
        <v>0</v>
      </c>
      <c r="O20" s="48">
        <v>170</v>
      </c>
      <c r="P20" s="53">
        <v>100</v>
      </c>
      <c r="Q20" s="53">
        <v>0</v>
      </c>
      <c r="R20" s="53">
        <v>0</v>
      </c>
      <c r="S20" s="48">
        <v>270</v>
      </c>
      <c r="T20" s="48"/>
      <c r="U20" s="53"/>
      <c r="V20" s="53">
        <v>164.54900000000001</v>
      </c>
      <c r="W20" s="53">
        <v>0</v>
      </c>
      <c r="X20" s="52">
        <v>164.54900000000001</v>
      </c>
      <c r="Y20" s="53">
        <v>0</v>
      </c>
      <c r="Z20" s="53">
        <v>0</v>
      </c>
      <c r="AA20" s="52">
        <v>0</v>
      </c>
      <c r="AB20" s="47">
        <v>164.54900000000001</v>
      </c>
      <c r="AC20" s="46" t="s">
        <v>39</v>
      </c>
      <c r="AD20" s="45"/>
      <c r="AE20" s="45"/>
      <c r="AF20" s="44" t="s">
        <v>39</v>
      </c>
      <c r="AG20" s="13">
        <v>0</v>
      </c>
      <c r="AH20" s="13">
        <v>0</v>
      </c>
      <c r="AI20" s="13">
        <v>0</v>
      </c>
      <c r="AJ20" s="13">
        <v>0</v>
      </c>
      <c r="AK20" s="13">
        <v>0</v>
      </c>
      <c r="AL20" s="13">
        <v>0</v>
      </c>
      <c r="AM20" s="13">
        <v>0</v>
      </c>
      <c r="AN20" s="13">
        <v>0</v>
      </c>
      <c r="AO20" s="43">
        <v>0</v>
      </c>
      <c r="AP20" s="43">
        <v>0</v>
      </c>
      <c r="AQ20" s="43">
        <v>0</v>
      </c>
      <c r="AR20" s="43">
        <v>0</v>
      </c>
      <c r="AS20" s="43">
        <v>0</v>
      </c>
      <c r="AT20" s="43">
        <v>0</v>
      </c>
      <c r="AU20" s="43">
        <v>0</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x14ac:dyDescent="0.25">
      <c r="A21" s="23">
        <v>2012</v>
      </c>
      <c r="B21" s="23">
        <v>2566</v>
      </c>
      <c r="C21" s="23" t="s">
        <v>92</v>
      </c>
      <c r="D21" s="23" t="s">
        <v>91</v>
      </c>
      <c r="E21" s="23" t="s">
        <v>12</v>
      </c>
      <c r="F21" s="23" t="s">
        <v>51</v>
      </c>
      <c r="G21" s="22" t="s">
        <v>10</v>
      </c>
      <c r="H21" s="56">
        <v>40099</v>
      </c>
      <c r="I21" s="56">
        <v>40905</v>
      </c>
      <c r="J21" s="22" t="s">
        <v>34</v>
      </c>
      <c r="K21" s="55"/>
      <c r="L21" s="54"/>
      <c r="M21" s="54">
        <v>44.85</v>
      </c>
      <c r="N21" s="53">
        <v>0</v>
      </c>
      <c r="O21" s="48">
        <v>44.85</v>
      </c>
      <c r="P21" s="53">
        <v>0</v>
      </c>
      <c r="Q21" s="53">
        <v>0</v>
      </c>
      <c r="R21" s="53">
        <v>0</v>
      </c>
      <c r="S21" s="48">
        <v>44.85</v>
      </c>
      <c r="T21" s="48"/>
      <c r="U21" s="53"/>
      <c r="V21" s="53">
        <v>45.305999999999997</v>
      </c>
      <c r="W21" s="53">
        <v>0</v>
      </c>
      <c r="X21" s="52">
        <v>45.305999999999997</v>
      </c>
      <c r="Y21" s="53">
        <v>0</v>
      </c>
      <c r="Z21" s="53">
        <v>0</v>
      </c>
      <c r="AA21" s="52">
        <v>0</v>
      </c>
      <c r="AB21" s="47">
        <v>45.305999999999997</v>
      </c>
      <c r="AC21" s="46" t="s">
        <v>39</v>
      </c>
      <c r="AD21" s="45"/>
      <c r="AE21" s="45"/>
      <c r="AF21" s="44" t="s">
        <v>39</v>
      </c>
      <c r="AG21" s="13">
        <v>0</v>
      </c>
      <c r="AH21" s="13">
        <v>0</v>
      </c>
      <c r="AI21" s="13">
        <v>0</v>
      </c>
      <c r="AJ21" s="13">
        <v>0</v>
      </c>
      <c r="AK21" s="13">
        <v>0</v>
      </c>
      <c r="AL21" s="13">
        <v>0</v>
      </c>
      <c r="AM21" s="13">
        <v>0</v>
      </c>
      <c r="AN21" s="13">
        <v>0</v>
      </c>
      <c r="AO21" s="43">
        <v>0</v>
      </c>
      <c r="AP21" s="43">
        <v>0</v>
      </c>
      <c r="AQ21" s="43">
        <v>0</v>
      </c>
      <c r="AR21" s="43">
        <v>0</v>
      </c>
      <c r="AS21" s="43">
        <v>0</v>
      </c>
      <c r="AT21" s="43">
        <v>0</v>
      </c>
      <c r="AU21" s="43">
        <v>0</v>
      </c>
      <c r="AV21" s="43">
        <v>0</v>
      </c>
      <c r="AW21" s="43">
        <v>0</v>
      </c>
      <c r="AX21" s="43">
        <v>0</v>
      </c>
      <c r="AY21" s="43">
        <v>0</v>
      </c>
      <c r="AZ21" s="43">
        <v>0</v>
      </c>
      <c r="BA21" s="43">
        <v>0</v>
      </c>
      <c r="BB21" s="43">
        <v>0</v>
      </c>
      <c r="BC21" s="43">
        <v>0</v>
      </c>
      <c r="BD21" s="43">
        <v>0</v>
      </c>
      <c r="BE21" s="43">
        <v>0</v>
      </c>
      <c r="BF21" s="43">
        <v>0</v>
      </c>
      <c r="BG21" s="43">
        <v>0</v>
      </c>
      <c r="BH21" s="43">
        <v>0</v>
      </c>
      <c r="BI21" s="43">
        <v>0</v>
      </c>
      <c r="BJ21" s="43">
        <v>0</v>
      </c>
      <c r="BK21" s="43">
        <v>0</v>
      </c>
      <c r="BL21" s="43">
        <v>0</v>
      </c>
      <c r="BM21" s="43">
        <v>0</v>
      </c>
      <c r="BN21" s="43">
        <v>0</v>
      </c>
      <c r="BO21" s="43">
        <v>0</v>
      </c>
      <c r="BP21" s="43">
        <v>0</v>
      </c>
      <c r="BQ21" s="43">
        <v>0</v>
      </c>
      <c r="BR21" s="43">
        <v>0</v>
      </c>
      <c r="BS21" s="43">
        <v>0</v>
      </c>
      <c r="BT21" s="43">
        <v>0</v>
      </c>
      <c r="BU21" s="43">
        <v>0</v>
      </c>
      <c r="BV21" s="43">
        <v>0</v>
      </c>
      <c r="BW21" s="43">
        <v>0</v>
      </c>
      <c r="BX21" s="43">
        <v>0</v>
      </c>
      <c r="BY21" s="43">
        <v>0</v>
      </c>
    </row>
    <row r="22" spans="1:77" x14ac:dyDescent="0.25">
      <c r="A22" s="23">
        <v>2012</v>
      </c>
      <c r="B22" s="23">
        <v>2567</v>
      </c>
      <c r="C22" s="23" t="s">
        <v>92</v>
      </c>
      <c r="D22" s="23" t="s">
        <v>91</v>
      </c>
      <c r="E22" s="23" t="s">
        <v>12</v>
      </c>
      <c r="F22" s="23" t="s">
        <v>51</v>
      </c>
      <c r="G22" s="50" t="s">
        <v>10</v>
      </c>
      <c r="H22" s="51">
        <v>40099</v>
      </c>
      <c r="I22" s="51">
        <v>40905</v>
      </c>
      <c r="J22" s="50" t="s">
        <v>34</v>
      </c>
      <c r="K22" s="49"/>
      <c r="L22" s="18"/>
      <c r="M22" s="18">
        <v>100</v>
      </c>
      <c r="N22" s="18">
        <v>0</v>
      </c>
      <c r="O22" s="48">
        <v>100</v>
      </c>
      <c r="P22" s="18">
        <v>0</v>
      </c>
      <c r="Q22" s="18">
        <v>0</v>
      </c>
      <c r="R22" s="18">
        <v>0</v>
      </c>
      <c r="S22" s="48">
        <v>100</v>
      </c>
      <c r="T22" s="48"/>
      <c r="U22" s="17"/>
      <c r="V22" s="17">
        <v>100.982</v>
      </c>
      <c r="W22" s="17">
        <v>0</v>
      </c>
      <c r="X22" s="48">
        <v>100.982</v>
      </c>
      <c r="Y22" s="17">
        <v>0</v>
      </c>
      <c r="Z22" s="17">
        <v>0</v>
      </c>
      <c r="AA22" s="17">
        <v>0</v>
      </c>
      <c r="AB22" s="47">
        <v>100.982</v>
      </c>
      <c r="AC22" s="46" t="s">
        <v>39</v>
      </c>
      <c r="AD22" s="45"/>
      <c r="AE22" s="45"/>
      <c r="AF22" s="44" t="s">
        <v>39</v>
      </c>
      <c r="AG22" s="13">
        <v>0</v>
      </c>
      <c r="AH22" s="13">
        <v>0</v>
      </c>
      <c r="AI22" s="13">
        <v>0</v>
      </c>
      <c r="AJ22" s="13">
        <v>0</v>
      </c>
      <c r="AK22" s="13">
        <v>0</v>
      </c>
      <c r="AL22" s="13">
        <v>0</v>
      </c>
      <c r="AM22" s="13">
        <v>0</v>
      </c>
      <c r="AN22" s="13">
        <v>0</v>
      </c>
      <c r="AO22" s="43">
        <v>0</v>
      </c>
      <c r="AP22" s="43">
        <v>0</v>
      </c>
      <c r="AQ22" s="43">
        <v>0</v>
      </c>
      <c r="AR22" s="43">
        <v>0</v>
      </c>
      <c r="AS22" s="43">
        <v>0</v>
      </c>
      <c r="AT22" s="43">
        <v>0</v>
      </c>
      <c r="AU22" s="43">
        <v>0</v>
      </c>
      <c r="AV22" s="43">
        <v>0</v>
      </c>
      <c r="AW22" s="43">
        <v>0</v>
      </c>
      <c r="AX22" s="43">
        <v>0</v>
      </c>
      <c r="AY22" s="43">
        <v>0</v>
      </c>
      <c r="AZ22" s="43">
        <v>0</v>
      </c>
      <c r="BA22" s="43">
        <v>0</v>
      </c>
      <c r="BB22" s="43">
        <v>0</v>
      </c>
      <c r="BC22" s="43">
        <v>0</v>
      </c>
      <c r="BD22" s="43">
        <v>0</v>
      </c>
      <c r="BE22" s="43">
        <v>0</v>
      </c>
      <c r="BF22" s="43">
        <v>0</v>
      </c>
      <c r="BG22" s="43">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x14ac:dyDescent="0.25">
      <c r="A23" s="23">
        <v>2012</v>
      </c>
      <c r="B23" s="23">
        <v>2568</v>
      </c>
      <c r="C23" s="23" t="s">
        <v>92</v>
      </c>
      <c r="D23" s="23" t="s">
        <v>91</v>
      </c>
      <c r="E23" s="23" t="s">
        <v>12</v>
      </c>
      <c r="F23" s="23" t="s">
        <v>51</v>
      </c>
      <c r="G23" s="50" t="s">
        <v>10</v>
      </c>
      <c r="H23" s="51">
        <v>40099</v>
      </c>
      <c r="I23" s="51">
        <v>40905</v>
      </c>
      <c r="J23" s="50" t="s">
        <v>44</v>
      </c>
      <c r="K23" s="49"/>
      <c r="L23" s="18"/>
      <c r="M23" s="18">
        <v>0</v>
      </c>
      <c r="N23" s="18">
        <v>100</v>
      </c>
      <c r="O23" s="48">
        <v>100</v>
      </c>
      <c r="P23" s="18">
        <v>0</v>
      </c>
      <c r="Q23" s="18">
        <v>0</v>
      </c>
      <c r="R23" s="18">
        <v>0</v>
      </c>
      <c r="S23" s="48">
        <v>100</v>
      </c>
      <c r="T23" s="48"/>
      <c r="U23" s="17"/>
      <c r="V23" s="17">
        <v>0</v>
      </c>
      <c r="W23" s="17">
        <v>100</v>
      </c>
      <c r="X23" s="48">
        <v>100</v>
      </c>
      <c r="Y23" s="17">
        <v>0</v>
      </c>
      <c r="Z23" s="17">
        <v>0</v>
      </c>
      <c r="AA23" s="17">
        <v>0</v>
      </c>
      <c r="AB23" s="47">
        <v>100</v>
      </c>
      <c r="AC23" s="46" t="s">
        <v>39</v>
      </c>
      <c r="AD23" s="45"/>
      <c r="AE23" s="45"/>
      <c r="AF23" s="44" t="s">
        <v>39</v>
      </c>
      <c r="AG23" s="13">
        <v>0</v>
      </c>
      <c r="AH23" s="13">
        <v>0</v>
      </c>
      <c r="AI23" s="13">
        <v>0</v>
      </c>
      <c r="AJ23" s="13">
        <v>0</v>
      </c>
      <c r="AK23" s="13">
        <v>0</v>
      </c>
      <c r="AL23" s="13">
        <v>0</v>
      </c>
      <c r="AM23" s="13">
        <v>0</v>
      </c>
      <c r="AN23" s="13">
        <v>0</v>
      </c>
      <c r="AO23" s="43">
        <v>0</v>
      </c>
      <c r="AP23" s="43">
        <v>0</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43">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x14ac:dyDescent="0.25">
      <c r="A24" s="23">
        <v>2012</v>
      </c>
      <c r="B24" s="23">
        <v>2569</v>
      </c>
      <c r="C24" s="23" t="s">
        <v>92</v>
      </c>
      <c r="D24" s="23" t="s">
        <v>91</v>
      </c>
      <c r="E24" s="23" t="s">
        <v>12</v>
      </c>
      <c r="F24" s="23" t="s">
        <v>51</v>
      </c>
      <c r="G24" s="50" t="s">
        <v>10</v>
      </c>
      <c r="H24" s="51">
        <v>40099</v>
      </c>
      <c r="I24" s="51">
        <v>40905</v>
      </c>
      <c r="J24" s="50" t="s">
        <v>44</v>
      </c>
      <c r="K24" s="49"/>
      <c r="L24" s="18"/>
      <c r="M24" s="18">
        <v>0</v>
      </c>
      <c r="N24" s="18">
        <v>500</v>
      </c>
      <c r="O24" s="48">
        <v>500</v>
      </c>
      <c r="P24" s="18">
        <v>0</v>
      </c>
      <c r="Q24" s="18">
        <v>0</v>
      </c>
      <c r="R24" s="18">
        <v>0</v>
      </c>
      <c r="S24" s="48">
        <v>500</v>
      </c>
      <c r="T24" s="48"/>
      <c r="U24" s="17"/>
      <c r="V24" s="17">
        <v>0</v>
      </c>
      <c r="W24" s="17">
        <v>500</v>
      </c>
      <c r="X24" s="48">
        <v>500</v>
      </c>
      <c r="Y24" s="17">
        <v>0</v>
      </c>
      <c r="Z24" s="17">
        <v>0</v>
      </c>
      <c r="AA24" s="17">
        <v>0</v>
      </c>
      <c r="AB24" s="47">
        <v>500</v>
      </c>
      <c r="AC24" s="46" t="s">
        <v>39</v>
      </c>
      <c r="AD24" s="45"/>
      <c r="AE24" s="45"/>
      <c r="AF24" s="44" t="s">
        <v>39</v>
      </c>
      <c r="AG24" s="13">
        <v>0</v>
      </c>
      <c r="AH24" s="13">
        <v>0</v>
      </c>
      <c r="AI24" s="13">
        <v>0</v>
      </c>
      <c r="AJ24" s="13">
        <v>0</v>
      </c>
      <c r="AK24" s="13">
        <v>0</v>
      </c>
      <c r="AL24" s="13">
        <v>0</v>
      </c>
      <c r="AM24" s="13">
        <v>0</v>
      </c>
      <c r="AN24" s="13">
        <v>0</v>
      </c>
      <c r="AO24" s="43">
        <v>0</v>
      </c>
      <c r="AP24" s="43">
        <v>0</v>
      </c>
      <c r="AQ24" s="43">
        <v>0</v>
      </c>
      <c r="AR24" s="43">
        <v>0</v>
      </c>
      <c r="AS24" s="43">
        <v>0</v>
      </c>
      <c r="AT24" s="43">
        <v>0</v>
      </c>
      <c r="AU24" s="43">
        <v>0</v>
      </c>
      <c r="AV24" s="43">
        <v>0</v>
      </c>
      <c r="AW24" s="43">
        <v>0</v>
      </c>
      <c r="AX24" s="43">
        <v>0</v>
      </c>
      <c r="AY24" s="43">
        <v>0</v>
      </c>
      <c r="AZ24" s="43">
        <v>0</v>
      </c>
      <c r="BA24" s="43">
        <v>0</v>
      </c>
      <c r="BB24" s="43">
        <v>0</v>
      </c>
      <c r="BC24" s="43">
        <v>0</v>
      </c>
      <c r="BD24" s="43">
        <v>0</v>
      </c>
      <c r="BE24" s="43">
        <v>0</v>
      </c>
      <c r="BF24" s="43">
        <v>0</v>
      </c>
      <c r="BG24" s="43">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x14ac:dyDescent="0.25">
      <c r="A25" s="23">
        <v>2013</v>
      </c>
      <c r="B25" s="23">
        <v>1920</v>
      </c>
      <c r="C25" s="23" t="s">
        <v>90</v>
      </c>
      <c r="D25" s="23" t="s">
        <v>89</v>
      </c>
      <c r="E25" s="23" t="s">
        <v>12</v>
      </c>
      <c r="F25" s="23" t="s">
        <v>11</v>
      </c>
      <c r="G25" s="22" t="s">
        <v>10</v>
      </c>
      <c r="H25" s="37">
        <v>39790</v>
      </c>
      <c r="I25" s="42">
        <v>40896</v>
      </c>
      <c r="J25" s="40" t="s">
        <v>34</v>
      </c>
      <c r="K25" s="39"/>
      <c r="L25" s="18"/>
      <c r="M25" s="18">
        <v>65</v>
      </c>
      <c r="N25" s="18">
        <v>0</v>
      </c>
      <c r="O25" s="18">
        <v>65</v>
      </c>
      <c r="P25" s="18">
        <v>10</v>
      </c>
      <c r="Q25" s="18">
        <v>47.9</v>
      </c>
      <c r="R25" s="18">
        <v>0</v>
      </c>
      <c r="S25" s="18">
        <v>122.9</v>
      </c>
      <c r="T25" s="18"/>
      <c r="U25" s="17"/>
      <c r="V25" s="17">
        <v>34.93</v>
      </c>
      <c r="W25" s="17">
        <v>0</v>
      </c>
      <c r="X25" s="17">
        <v>34.93</v>
      </c>
      <c r="Y25" s="17">
        <v>4.05</v>
      </c>
      <c r="Z25" s="17">
        <v>37.08</v>
      </c>
      <c r="AA25" s="17">
        <v>0</v>
      </c>
      <c r="AB25" s="17">
        <v>76.06</v>
      </c>
      <c r="AC25" s="16" t="s">
        <v>6</v>
      </c>
      <c r="AD25" s="15" t="s">
        <v>33</v>
      </c>
      <c r="AE25" s="15" t="s">
        <v>32</v>
      </c>
      <c r="AF25" s="14" t="s">
        <v>6</v>
      </c>
      <c r="AG25" s="12">
        <v>0</v>
      </c>
      <c r="AH25" s="12">
        <v>0</v>
      </c>
      <c r="AI25" s="12">
        <v>0</v>
      </c>
      <c r="AJ25" s="12">
        <v>0</v>
      </c>
      <c r="AK25" s="12">
        <v>0</v>
      </c>
      <c r="AL25" s="12">
        <v>0</v>
      </c>
      <c r="AM25" s="12">
        <v>0</v>
      </c>
      <c r="AN25" s="12">
        <v>0</v>
      </c>
      <c r="AO25" s="11">
        <v>0</v>
      </c>
      <c r="AP25" s="11">
        <v>0</v>
      </c>
      <c r="AQ25" s="11">
        <v>485940</v>
      </c>
      <c r="AR25" s="11">
        <v>0</v>
      </c>
      <c r="AS25" s="11">
        <v>152.5</v>
      </c>
      <c r="AT25" s="11">
        <v>0</v>
      </c>
      <c r="AU25" s="11">
        <v>152.5</v>
      </c>
      <c r="AV25" s="11">
        <v>152.5</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2013</v>
      </c>
      <c r="B26" s="23">
        <v>1941</v>
      </c>
      <c r="C26" s="23" t="s">
        <v>88</v>
      </c>
      <c r="D26" s="23" t="s">
        <v>87</v>
      </c>
      <c r="E26" s="23" t="s">
        <v>12</v>
      </c>
      <c r="F26" s="23" t="s">
        <v>11</v>
      </c>
      <c r="G26" s="22" t="s">
        <v>10</v>
      </c>
      <c r="H26" s="41">
        <v>37585</v>
      </c>
      <c r="I26" s="21">
        <v>40724</v>
      </c>
      <c r="J26" s="40" t="s">
        <v>34</v>
      </c>
      <c r="K26" s="39"/>
      <c r="L26" s="18"/>
      <c r="M26" s="18">
        <v>40.799999999999997</v>
      </c>
      <c r="N26" s="18">
        <v>0</v>
      </c>
      <c r="O26" s="18">
        <v>40.799999999999997</v>
      </c>
      <c r="P26" s="18">
        <v>0</v>
      </c>
      <c r="Q26" s="18">
        <v>19.100000000000001</v>
      </c>
      <c r="R26" s="18">
        <v>0</v>
      </c>
      <c r="S26" s="18">
        <v>59.9</v>
      </c>
      <c r="T26" s="18"/>
      <c r="U26" s="17"/>
      <c r="V26" s="17">
        <v>40.799999999999997</v>
      </c>
      <c r="W26" s="17">
        <v>0</v>
      </c>
      <c r="X26" s="17">
        <v>40.799999999999997</v>
      </c>
      <c r="Y26" s="17">
        <v>0</v>
      </c>
      <c r="Z26" s="17">
        <v>18.809000000000001</v>
      </c>
      <c r="AA26" s="17">
        <v>0</v>
      </c>
      <c r="AB26" s="17">
        <v>59.608999999999995</v>
      </c>
      <c r="AC26" s="16" t="s">
        <v>39</v>
      </c>
      <c r="AD26" s="15"/>
      <c r="AE26" s="15"/>
      <c r="AF26" s="14" t="s">
        <v>6</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44000</v>
      </c>
      <c r="BH26" s="11">
        <v>400000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2013</v>
      </c>
      <c r="B27" s="23">
        <v>2015</v>
      </c>
      <c r="C27" s="23" t="s">
        <v>86</v>
      </c>
      <c r="D27" s="23" t="s">
        <v>85</v>
      </c>
      <c r="E27" s="23" t="s">
        <v>12</v>
      </c>
      <c r="F27" s="23" t="s">
        <v>51</v>
      </c>
      <c r="G27" s="22" t="s">
        <v>10</v>
      </c>
      <c r="H27" s="37">
        <v>37928</v>
      </c>
      <c r="I27" s="38">
        <v>41099</v>
      </c>
      <c r="J27" s="40" t="s">
        <v>34</v>
      </c>
      <c r="K27" s="39"/>
      <c r="L27" s="18"/>
      <c r="M27" s="18">
        <v>100</v>
      </c>
      <c r="N27" s="18">
        <v>0</v>
      </c>
      <c r="O27" s="18">
        <v>100</v>
      </c>
      <c r="P27" s="18">
        <v>0</v>
      </c>
      <c r="Q27" s="18">
        <v>1161</v>
      </c>
      <c r="R27" s="18">
        <v>554</v>
      </c>
      <c r="S27" s="18">
        <v>1815</v>
      </c>
      <c r="T27" s="18"/>
      <c r="U27" s="17"/>
      <c r="V27" s="17">
        <v>109.33</v>
      </c>
      <c r="W27" s="17">
        <v>0</v>
      </c>
      <c r="X27" s="17">
        <v>109.33</v>
      </c>
      <c r="Y27" s="17">
        <v>575.4</v>
      </c>
      <c r="Z27" s="17">
        <v>1161</v>
      </c>
      <c r="AA27" s="17">
        <v>0</v>
      </c>
      <c r="AB27" s="17">
        <v>1845.73</v>
      </c>
      <c r="AC27" s="16" t="s">
        <v>6</v>
      </c>
      <c r="AD27" s="15" t="s">
        <v>84</v>
      </c>
      <c r="AE27" s="15" t="s">
        <v>83</v>
      </c>
      <c r="AF27" s="14" t="s">
        <v>6</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11493330</v>
      </c>
      <c r="BN27" s="11">
        <v>5604132</v>
      </c>
      <c r="BO27" s="11">
        <v>5889198</v>
      </c>
      <c r="BP27" s="11">
        <v>18957894</v>
      </c>
      <c r="BQ27" s="11">
        <v>9563133</v>
      </c>
      <c r="BR27" s="11">
        <v>9394761</v>
      </c>
      <c r="BS27" s="11">
        <v>0</v>
      </c>
      <c r="BT27" s="11">
        <v>105000</v>
      </c>
      <c r="BU27" s="11">
        <v>53550</v>
      </c>
      <c r="BV27" s="11">
        <v>51450</v>
      </c>
      <c r="BW27" s="11">
        <v>0</v>
      </c>
      <c r="BX27" s="11">
        <v>0</v>
      </c>
      <c r="BY27" s="11">
        <v>0</v>
      </c>
    </row>
    <row r="28" spans="1:77" x14ac:dyDescent="0.25">
      <c r="A28" s="23">
        <v>2013</v>
      </c>
      <c r="B28" s="23">
        <v>2039</v>
      </c>
      <c r="C28" s="23" t="s">
        <v>82</v>
      </c>
      <c r="D28" s="23" t="s">
        <v>81</v>
      </c>
      <c r="E28" s="23" t="s">
        <v>12</v>
      </c>
      <c r="F28" s="23" t="s">
        <v>80</v>
      </c>
      <c r="G28" s="22" t="s">
        <v>10</v>
      </c>
      <c r="H28" s="37">
        <v>37965</v>
      </c>
      <c r="I28" s="38">
        <v>41008</v>
      </c>
      <c r="J28" s="20" t="s">
        <v>44</v>
      </c>
      <c r="K28" s="19"/>
      <c r="L28" s="18"/>
      <c r="M28" s="18">
        <v>0</v>
      </c>
      <c r="N28" s="18">
        <v>190</v>
      </c>
      <c r="O28" s="18">
        <v>190</v>
      </c>
      <c r="P28" s="18">
        <v>0</v>
      </c>
      <c r="Q28" s="18">
        <v>117.6</v>
      </c>
      <c r="R28" s="18">
        <v>9.6</v>
      </c>
      <c r="S28" s="18">
        <v>317.20000000000005</v>
      </c>
      <c r="T28" s="18"/>
      <c r="U28" s="17"/>
      <c r="V28" s="17">
        <v>0</v>
      </c>
      <c r="W28" s="17">
        <v>187.05</v>
      </c>
      <c r="X28" s="17">
        <v>187.05</v>
      </c>
      <c r="Y28" s="17">
        <v>0</v>
      </c>
      <c r="Z28" s="17">
        <v>105.23</v>
      </c>
      <c r="AA28" s="17">
        <v>0</v>
      </c>
      <c r="AB28" s="17">
        <v>292.28000000000003</v>
      </c>
      <c r="AC28" s="16" t="s">
        <v>39</v>
      </c>
      <c r="AD28" s="15"/>
      <c r="AE28" s="15"/>
      <c r="AF28" s="14" t="s">
        <v>6</v>
      </c>
      <c r="AG28" s="12">
        <v>91000</v>
      </c>
      <c r="AH28" s="12">
        <v>120</v>
      </c>
      <c r="AI28" s="12">
        <v>0.12</v>
      </c>
      <c r="AJ28" s="12">
        <v>45000</v>
      </c>
      <c r="AK28" s="12">
        <v>22500</v>
      </c>
      <c r="AL28" s="12">
        <v>22500</v>
      </c>
      <c r="AM28" s="12">
        <v>240</v>
      </c>
      <c r="AN28" s="12">
        <v>0</v>
      </c>
      <c r="AO28" s="11">
        <v>0</v>
      </c>
      <c r="AP28" s="11">
        <v>1200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23">
        <v>2013</v>
      </c>
      <c r="B29" s="23">
        <v>2070</v>
      </c>
      <c r="C29" s="23" t="s">
        <v>79</v>
      </c>
      <c r="D29" s="23" t="s">
        <v>78</v>
      </c>
      <c r="E29" s="23" t="s">
        <v>12</v>
      </c>
      <c r="F29" s="23" t="s">
        <v>11</v>
      </c>
      <c r="G29" s="22" t="s">
        <v>10</v>
      </c>
      <c r="H29" s="37">
        <v>37974</v>
      </c>
      <c r="I29" s="37">
        <v>41090</v>
      </c>
      <c r="J29" s="20" t="s">
        <v>34</v>
      </c>
      <c r="K29" s="19"/>
      <c r="L29" s="18"/>
      <c r="M29" s="18">
        <v>20</v>
      </c>
      <c r="N29" s="18">
        <v>0</v>
      </c>
      <c r="O29" s="18">
        <v>20</v>
      </c>
      <c r="P29" s="18">
        <v>28.1</v>
      </c>
      <c r="Q29" s="18">
        <v>5.6</v>
      </c>
      <c r="R29" s="18">
        <v>2.1</v>
      </c>
      <c r="S29" s="18">
        <v>55.800000000000004</v>
      </c>
      <c r="T29" s="18"/>
      <c r="U29" s="17"/>
      <c r="V29" s="17">
        <v>20.8</v>
      </c>
      <c r="W29" s="17">
        <v>0</v>
      </c>
      <c r="X29" s="17">
        <v>20.8</v>
      </c>
      <c r="Y29" s="17">
        <v>41.4</v>
      </c>
      <c r="Z29" s="17">
        <v>2.2999999999999998</v>
      </c>
      <c r="AA29" s="17">
        <v>3.3</v>
      </c>
      <c r="AB29" s="17">
        <v>67.8</v>
      </c>
      <c r="AC29" s="16" t="s">
        <v>6</v>
      </c>
      <c r="AD29" s="15" t="s">
        <v>77</v>
      </c>
      <c r="AE29" s="15" t="s">
        <v>12</v>
      </c>
      <c r="AF29" s="14" t="s">
        <v>6</v>
      </c>
      <c r="AG29" s="12">
        <v>0</v>
      </c>
      <c r="AH29" s="12">
        <v>0</v>
      </c>
      <c r="AI29" s="12">
        <v>0</v>
      </c>
      <c r="AJ29" s="12">
        <v>0</v>
      </c>
      <c r="AK29" s="12">
        <v>0</v>
      </c>
      <c r="AL29" s="12">
        <v>0</v>
      </c>
      <c r="AM29" s="12">
        <v>0</v>
      </c>
      <c r="AN29" s="12">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813403</v>
      </c>
      <c r="BJ29" s="11">
        <v>797134.94</v>
      </c>
      <c r="BK29" s="11">
        <v>16268.060000000056</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2014</v>
      </c>
      <c r="B30" s="23">
        <v>2021</v>
      </c>
      <c r="C30" s="23" t="s">
        <v>76</v>
      </c>
      <c r="D30" s="23">
        <v>34415</v>
      </c>
      <c r="E30" s="23" t="s">
        <v>12</v>
      </c>
      <c r="F30" s="23" t="s">
        <v>11</v>
      </c>
      <c r="G30" s="22" t="s">
        <v>10</v>
      </c>
      <c r="H30" s="31">
        <v>41598</v>
      </c>
      <c r="I30" s="31">
        <v>41304</v>
      </c>
      <c r="J30" s="20" t="s">
        <v>34</v>
      </c>
      <c r="K30" s="19"/>
      <c r="L30" s="27"/>
      <c r="M30" s="27">
        <v>126</v>
      </c>
      <c r="N30" s="18">
        <v>0</v>
      </c>
      <c r="O30" s="18">
        <v>126</v>
      </c>
      <c r="P30" s="30">
        <v>0</v>
      </c>
      <c r="Q30" s="30">
        <v>61.1</v>
      </c>
      <c r="R30" s="25">
        <v>0</v>
      </c>
      <c r="S30" s="24">
        <v>187.1</v>
      </c>
      <c r="T30" s="18"/>
      <c r="U30" s="17"/>
      <c r="V30" s="17">
        <v>71.69</v>
      </c>
      <c r="W30" s="17">
        <v>0</v>
      </c>
      <c r="X30" s="17">
        <v>71.69</v>
      </c>
      <c r="Y30" s="17">
        <v>0</v>
      </c>
      <c r="Z30" s="17">
        <v>55.45</v>
      </c>
      <c r="AA30" s="17">
        <v>0</v>
      </c>
      <c r="AB30" s="17">
        <v>127.14</v>
      </c>
      <c r="AC30" s="16" t="s">
        <v>39</v>
      </c>
      <c r="AD30" s="15"/>
      <c r="AE30" s="15"/>
      <c r="AF30" s="14" t="s">
        <v>6</v>
      </c>
      <c r="AG30" s="13">
        <v>0</v>
      </c>
      <c r="AH30" s="13">
        <v>0</v>
      </c>
      <c r="AI30" s="12">
        <v>0</v>
      </c>
      <c r="AJ30" s="12">
        <v>0</v>
      </c>
      <c r="AK30" s="12">
        <v>0</v>
      </c>
      <c r="AL30" s="12">
        <v>0</v>
      </c>
      <c r="AM30" s="12">
        <v>0</v>
      </c>
      <c r="AN30" s="11">
        <v>0</v>
      </c>
      <c r="AO30" s="11">
        <v>0</v>
      </c>
      <c r="AP30" s="11">
        <v>0</v>
      </c>
      <c r="AQ30" s="11">
        <v>442600</v>
      </c>
      <c r="AR30" s="11">
        <v>0</v>
      </c>
      <c r="AS30" s="11">
        <v>140</v>
      </c>
      <c r="AT30" s="11">
        <v>68.900000000000006</v>
      </c>
      <c r="AU30" s="11">
        <v>71.099999999999994</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v>2147</v>
      </c>
      <c r="C31" s="23" t="s">
        <v>75</v>
      </c>
      <c r="D31" s="23">
        <v>36105</v>
      </c>
      <c r="E31" s="23" t="s">
        <v>12</v>
      </c>
      <c r="F31" s="23" t="s">
        <v>11</v>
      </c>
      <c r="G31" s="22" t="s">
        <v>10</v>
      </c>
      <c r="H31" s="28">
        <v>38364</v>
      </c>
      <c r="I31" s="28">
        <v>41509</v>
      </c>
      <c r="J31" s="20" t="s">
        <v>44</v>
      </c>
      <c r="K31" s="19"/>
      <c r="L31" s="27"/>
      <c r="M31" s="27">
        <v>0</v>
      </c>
      <c r="N31" s="18">
        <v>30.6</v>
      </c>
      <c r="O31" s="18">
        <v>30.6</v>
      </c>
      <c r="P31" s="30">
        <v>0</v>
      </c>
      <c r="Q31" s="30">
        <v>10.7</v>
      </c>
      <c r="R31" s="25">
        <v>0</v>
      </c>
      <c r="S31" s="24">
        <v>41.3</v>
      </c>
      <c r="T31" s="18"/>
      <c r="U31" s="17"/>
      <c r="V31" s="17">
        <v>0</v>
      </c>
      <c r="W31" s="17">
        <v>18.100000000000001</v>
      </c>
      <c r="X31" s="17">
        <v>18.100000000000001</v>
      </c>
      <c r="Y31" s="17">
        <v>0</v>
      </c>
      <c r="Z31" s="17">
        <v>9.7100000000000009</v>
      </c>
      <c r="AA31" s="17">
        <v>0</v>
      </c>
      <c r="AB31" s="17">
        <v>27.810000000000002</v>
      </c>
      <c r="AC31" s="16" t="s">
        <v>39</v>
      </c>
      <c r="AD31" s="15"/>
      <c r="AE31" s="15"/>
      <c r="AF31" s="14" t="s">
        <v>6</v>
      </c>
      <c r="AG31" s="13">
        <v>0</v>
      </c>
      <c r="AH31" s="13">
        <v>0</v>
      </c>
      <c r="AI31" s="12">
        <v>0</v>
      </c>
      <c r="AJ31" s="12">
        <v>0</v>
      </c>
      <c r="AK31" s="12">
        <v>0</v>
      </c>
      <c r="AL31" s="12">
        <v>0</v>
      </c>
      <c r="AM31" s="12">
        <v>0</v>
      </c>
      <c r="AN31" s="11">
        <v>0</v>
      </c>
      <c r="AO31" s="11">
        <v>0</v>
      </c>
      <c r="AP31" s="11">
        <v>0</v>
      </c>
      <c r="AQ31" s="11">
        <v>0</v>
      </c>
      <c r="AR31" s="11">
        <v>0</v>
      </c>
      <c r="AS31" s="11">
        <v>1.7</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2014</v>
      </c>
      <c r="B32" s="23">
        <v>2172</v>
      </c>
      <c r="C32" s="23" t="s">
        <v>74</v>
      </c>
      <c r="D32" s="23">
        <v>36296</v>
      </c>
      <c r="E32" s="23" t="s">
        <v>12</v>
      </c>
      <c r="F32" s="23" t="s">
        <v>11</v>
      </c>
      <c r="G32" s="22" t="s">
        <v>10</v>
      </c>
      <c r="H32" s="36">
        <v>38503</v>
      </c>
      <c r="I32" s="35">
        <v>41426</v>
      </c>
      <c r="J32" s="20" t="s">
        <v>34</v>
      </c>
      <c r="K32" s="19"/>
      <c r="L32" s="27"/>
      <c r="M32" s="27">
        <v>40</v>
      </c>
      <c r="N32" s="18">
        <v>0</v>
      </c>
      <c r="O32" s="18">
        <v>40</v>
      </c>
      <c r="P32" s="30">
        <v>32</v>
      </c>
      <c r="Q32" s="30">
        <v>18</v>
      </c>
      <c r="R32" s="34">
        <v>0</v>
      </c>
      <c r="S32" s="24">
        <v>90</v>
      </c>
      <c r="T32" s="18"/>
      <c r="U32" s="17"/>
      <c r="V32" s="17">
        <v>28.560000000000002</v>
      </c>
      <c r="W32" s="17">
        <v>0</v>
      </c>
      <c r="X32" s="17">
        <v>28.560000000000002</v>
      </c>
      <c r="Y32" s="17">
        <v>25.15</v>
      </c>
      <c r="Z32" s="17">
        <v>14.37</v>
      </c>
      <c r="AA32" s="17">
        <v>0</v>
      </c>
      <c r="AB32" s="17">
        <v>68.08</v>
      </c>
      <c r="AC32" s="16" t="s">
        <v>6</v>
      </c>
      <c r="AD32" s="15" t="s">
        <v>73</v>
      </c>
      <c r="AE32" s="15" t="s">
        <v>72</v>
      </c>
      <c r="AF32" s="14" t="s">
        <v>39</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2014</v>
      </c>
      <c r="B33" s="23">
        <v>2190</v>
      </c>
      <c r="C33" s="23" t="s">
        <v>71</v>
      </c>
      <c r="D33" s="23">
        <v>33224</v>
      </c>
      <c r="E33" s="23" t="s">
        <v>12</v>
      </c>
      <c r="F33" s="23" t="s">
        <v>11</v>
      </c>
      <c r="G33" s="22" t="s">
        <v>10</v>
      </c>
      <c r="H33" s="33">
        <v>38652</v>
      </c>
      <c r="I33" s="32">
        <v>41214</v>
      </c>
      <c r="J33" s="20" t="s">
        <v>34</v>
      </c>
      <c r="K33" s="19"/>
      <c r="L33" s="27"/>
      <c r="M33" s="27">
        <v>42.5</v>
      </c>
      <c r="N33" s="18">
        <v>0</v>
      </c>
      <c r="O33" s="18">
        <v>42.5</v>
      </c>
      <c r="P33" s="30">
        <v>0</v>
      </c>
      <c r="Q33" s="30">
        <v>2</v>
      </c>
      <c r="R33" s="25">
        <v>15.5</v>
      </c>
      <c r="S33" s="24">
        <v>60</v>
      </c>
      <c r="T33" s="18"/>
      <c r="U33" s="17"/>
      <c r="V33" s="17">
        <v>39.1</v>
      </c>
      <c r="W33" s="17">
        <v>0</v>
      </c>
      <c r="X33" s="17">
        <v>39.1</v>
      </c>
      <c r="Y33" s="17">
        <v>0</v>
      </c>
      <c r="Z33" s="17">
        <v>0.7</v>
      </c>
      <c r="AA33" s="17">
        <v>15.8</v>
      </c>
      <c r="AB33" s="17">
        <v>55.600000000000009</v>
      </c>
      <c r="AC33" s="16" t="s">
        <v>39</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33432</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2014</v>
      </c>
      <c r="B34" s="23">
        <v>2101</v>
      </c>
      <c r="C34" s="23" t="s">
        <v>70</v>
      </c>
      <c r="D34" s="23">
        <v>26061</v>
      </c>
      <c r="E34" s="23" t="s">
        <v>12</v>
      </c>
      <c r="F34" s="23" t="s">
        <v>11</v>
      </c>
      <c r="G34" s="22" t="s">
        <v>10</v>
      </c>
      <c r="H34" s="28">
        <v>38300</v>
      </c>
      <c r="I34" s="31">
        <v>41486</v>
      </c>
      <c r="J34" s="20" t="s">
        <v>34</v>
      </c>
      <c r="K34" s="19"/>
      <c r="L34" s="27"/>
      <c r="M34" s="27">
        <v>68.900000000000006</v>
      </c>
      <c r="N34" s="18">
        <v>0</v>
      </c>
      <c r="O34" s="18">
        <v>68.900000000000006</v>
      </c>
      <c r="P34" s="30">
        <v>18</v>
      </c>
      <c r="Q34" s="30">
        <v>21.7</v>
      </c>
      <c r="R34" s="25">
        <v>0</v>
      </c>
      <c r="S34" s="24">
        <v>108.60000000000001</v>
      </c>
      <c r="T34" s="18"/>
      <c r="U34" s="17"/>
      <c r="V34" s="17">
        <v>50.849999999999994</v>
      </c>
      <c r="W34" s="17">
        <v>0</v>
      </c>
      <c r="X34" s="17">
        <v>50.849999999999994</v>
      </c>
      <c r="Y34" s="17">
        <v>12.97</v>
      </c>
      <c r="Z34" s="17">
        <v>19.399999999999999</v>
      </c>
      <c r="AA34" s="17">
        <v>0</v>
      </c>
      <c r="AB34" s="17">
        <v>83.22</v>
      </c>
      <c r="AC34" s="16" t="s">
        <v>6</v>
      </c>
      <c r="AD34" s="15" t="s">
        <v>69</v>
      </c>
      <c r="AE34" s="15" t="s">
        <v>68</v>
      </c>
      <c r="AF34" s="14" t="s">
        <v>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7510218</v>
      </c>
      <c r="BQ34" s="11">
        <v>4002946.1940000001</v>
      </c>
      <c r="BR34" s="11">
        <v>3507271.8059999999</v>
      </c>
      <c r="BS34" s="11">
        <v>0</v>
      </c>
      <c r="BT34" s="11">
        <v>954502</v>
      </c>
      <c r="BU34" s="11">
        <v>342188.967</v>
      </c>
      <c r="BV34" s="11">
        <v>612313.03300000005</v>
      </c>
      <c r="BW34" s="11">
        <v>0</v>
      </c>
      <c r="BX34" s="11">
        <v>0</v>
      </c>
      <c r="BY34" s="11">
        <v>0</v>
      </c>
    </row>
    <row r="35" spans="1:77" x14ac:dyDescent="0.25">
      <c r="A35" s="23">
        <v>2014</v>
      </c>
      <c r="B35" s="23">
        <v>2232</v>
      </c>
      <c r="C35" s="23" t="s">
        <v>67</v>
      </c>
      <c r="D35" s="23">
        <v>36197</v>
      </c>
      <c r="E35" s="23" t="s">
        <v>12</v>
      </c>
      <c r="F35" s="23" t="s">
        <v>11</v>
      </c>
      <c r="G35" s="22" t="s">
        <v>10</v>
      </c>
      <c r="H35" s="28">
        <v>38785</v>
      </c>
      <c r="I35" s="28">
        <v>41413</v>
      </c>
      <c r="J35" s="20" t="s">
        <v>34</v>
      </c>
      <c r="K35" s="19"/>
      <c r="L35" s="27"/>
      <c r="M35" s="27">
        <v>3</v>
      </c>
      <c r="N35" s="18">
        <v>0</v>
      </c>
      <c r="O35" s="18">
        <v>3</v>
      </c>
      <c r="P35" s="30">
        <v>0</v>
      </c>
      <c r="Q35" s="30">
        <v>0</v>
      </c>
      <c r="R35" s="25">
        <v>0</v>
      </c>
      <c r="S35" s="24">
        <v>3</v>
      </c>
      <c r="T35" s="18"/>
      <c r="U35" s="17"/>
      <c r="V35" s="17">
        <v>2.2999999999999998</v>
      </c>
      <c r="W35" s="17">
        <v>0</v>
      </c>
      <c r="X35" s="17">
        <v>2.2999999999999998</v>
      </c>
      <c r="Y35" s="17">
        <v>0</v>
      </c>
      <c r="Z35" s="17">
        <v>0</v>
      </c>
      <c r="AA35" s="17">
        <v>0</v>
      </c>
      <c r="AB35" s="17">
        <v>2.2999999999999998</v>
      </c>
      <c r="AC35" s="16" t="s">
        <v>39</v>
      </c>
      <c r="AD35" s="15"/>
      <c r="AE35" s="15"/>
      <c r="AF35" s="14" t="s">
        <v>39</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2015</v>
      </c>
      <c r="B36" s="23">
        <v>2549</v>
      </c>
      <c r="C36" s="23" t="s">
        <v>66</v>
      </c>
      <c r="D36" s="23" t="s">
        <v>65</v>
      </c>
      <c r="E36" s="23" t="s">
        <v>12</v>
      </c>
      <c r="F36" s="23" t="s">
        <v>11</v>
      </c>
      <c r="G36" s="22" t="s">
        <v>10</v>
      </c>
      <c r="H36" s="29">
        <v>40073</v>
      </c>
      <c r="I36" s="28">
        <v>41639</v>
      </c>
      <c r="J36" s="20" t="s">
        <v>34</v>
      </c>
      <c r="K36" s="19"/>
      <c r="L36" s="27"/>
      <c r="M36" s="27">
        <v>76</v>
      </c>
      <c r="N36" s="18">
        <v>0</v>
      </c>
      <c r="O36" s="18">
        <v>76</v>
      </c>
      <c r="P36" s="26">
        <v>0</v>
      </c>
      <c r="Q36" s="26">
        <v>19</v>
      </c>
      <c r="R36" s="25">
        <v>31.67</v>
      </c>
      <c r="S36" s="24">
        <v>126.67</v>
      </c>
      <c r="T36" s="18"/>
      <c r="U36" s="17"/>
      <c r="V36" s="17">
        <v>74.97</v>
      </c>
      <c r="W36" s="17">
        <v>0</v>
      </c>
      <c r="X36" s="17">
        <v>74.97</v>
      </c>
      <c r="Y36" s="17">
        <v>0</v>
      </c>
      <c r="Z36" s="17">
        <v>19</v>
      </c>
      <c r="AA36" s="17">
        <v>31.6</v>
      </c>
      <c r="AB36" s="17">
        <v>125.57</v>
      </c>
      <c r="AC36" s="16" t="s">
        <v>39</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13645</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2015</v>
      </c>
      <c r="B37" s="23">
        <v>2117</v>
      </c>
      <c r="C37" s="23" t="s">
        <v>64</v>
      </c>
      <c r="D37" s="23" t="s">
        <v>63</v>
      </c>
      <c r="E37" s="23" t="s">
        <v>12</v>
      </c>
      <c r="F37" s="23" t="s">
        <v>11</v>
      </c>
      <c r="G37" s="22" t="s">
        <v>10</v>
      </c>
      <c r="H37" s="29">
        <v>38323</v>
      </c>
      <c r="I37" s="28">
        <v>41072</v>
      </c>
      <c r="J37" s="20" t="s">
        <v>34</v>
      </c>
      <c r="K37" s="19"/>
      <c r="L37" s="27"/>
      <c r="M37" s="27">
        <v>80</v>
      </c>
      <c r="N37" s="18">
        <v>0</v>
      </c>
      <c r="O37" s="18">
        <v>80</v>
      </c>
      <c r="P37" s="26">
        <v>15</v>
      </c>
      <c r="Q37" s="26">
        <v>33.78</v>
      </c>
      <c r="R37" s="25">
        <v>0.1</v>
      </c>
      <c r="S37" s="24">
        <v>128.88</v>
      </c>
      <c r="T37" s="18"/>
      <c r="U37" s="17"/>
      <c r="V37" s="17">
        <v>72.849999999999994</v>
      </c>
      <c r="W37" s="17">
        <v>0</v>
      </c>
      <c r="X37" s="17">
        <v>72.849999999999994</v>
      </c>
      <c r="Y37" s="17">
        <v>13.88</v>
      </c>
      <c r="Z37" s="17">
        <v>13.24</v>
      </c>
      <c r="AA37" s="17">
        <v>0</v>
      </c>
      <c r="AB37" s="17">
        <v>99.969999999999985</v>
      </c>
      <c r="AC37" s="16" t="s">
        <v>6</v>
      </c>
      <c r="AD37" s="15" t="s">
        <v>33</v>
      </c>
      <c r="AE37" s="15" t="s">
        <v>32</v>
      </c>
      <c r="AF37" s="14" t="s">
        <v>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558320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2015</v>
      </c>
      <c r="B38" s="23">
        <v>2254</v>
      </c>
      <c r="C38" s="23" t="s">
        <v>62</v>
      </c>
      <c r="D38" s="23" t="s">
        <v>61</v>
      </c>
      <c r="E38" s="23" t="s">
        <v>12</v>
      </c>
      <c r="F38" s="23" t="s">
        <v>11</v>
      </c>
      <c r="G38" s="22" t="s">
        <v>10</v>
      </c>
      <c r="H38" s="29">
        <v>38947</v>
      </c>
      <c r="I38" s="28">
        <v>41634</v>
      </c>
      <c r="J38" s="20" t="s">
        <v>34</v>
      </c>
      <c r="K38" s="19"/>
      <c r="L38" s="27"/>
      <c r="M38" s="27">
        <v>96.1</v>
      </c>
      <c r="N38" s="18">
        <v>0</v>
      </c>
      <c r="O38" s="18">
        <v>96.1</v>
      </c>
      <c r="P38" s="26">
        <v>86.1</v>
      </c>
      <c r="Q38" s="26">
        <v>78.3</v>
      </c>
      <c r="R38" s="25">
        <v>0</v>
      </c>
      <c r="S38" s="24">
        <v>260.5</v>
      </c>
      <c r="T38" s="18"/>
      <c r="U38" s="17"/>
      <c r="V38" s="17">
        <v>97.7</v>
      </c>
      <c r="W38" s="17">
        <v>0</v>
      </c>
      <c r="X38" s="17">
        <v>97.7</v>
      </c>
      <c r="Y38" s="17">
        <v>34.200000000000003</v>
      </c>
      <c r="Z38" s="17">
        <v>74.400000000000006</v>
      </c>
      <c r="AA38" s="17">
        <v>0</v>
      </c>
      <c r="AB38" s="17">
        <v>206.3</v>
      </c>
      <c r="AC38" s="16" t="s">
        <v>6</v>
      </c>
      <c r="AD38" s="15" t="s">
        <v>60</v>
      </c>
      <c r="AE38" s="15" t="s">
        <v>59</v>
      </c>
      <c r="AF38" s="14" t="s">
        <v>6</v>
      </c>
      <c r="AG38" s="13">
        <v>0</v>
      </c>
      <c r="AH38" s="13">
        <v>0</v>
      </c>
      <c r="AI38" s="12">
        <v>0</v>
      </c>
      <c r="AJ38" s="12">
        <v>0</v>
      </c>
      <c r="AK38" s="12">
        <v>0</v>
      </c>
      <c r="AL38" s="12">
        <v>0</v>
      </c>
      <c r="AM38" s="12">
        <v>0</v>
      </c>
      <c r="AN38" s="11">
        <v>0</v>
      </c>
      <c r="AO38" s="11">
        <v>0</v>
      </c>
      <c r="AP38" s="11">
        <v>0</v>
      </c>
      <c r="AQ38" s="11">
        <v>2163150</v>
      </c>
      <c r="AR38" s="11">
        <v>0</v>
      </c>
      <c r="AS38" s="11">
        <v>1425</v>
      </c>
      <c r="AT38" s="11">
        <v>0</v>
      </c>
      <c r="AU38" s="11">
        <v>1425</v>
      </c>
      <c r="AV38" s="11">
        <v>1425</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2015</v>
      </c>
      <c r="B39" s="23" t="s">
        <v>58</v>
      </c>
      <c r="C39" s="23" t="s">
        <v>57</v>
      </c>
      <c r="D39" s="23" t="s">
        <v>56</v>
      </c>
      <c r="E39" s="23" t="s">
        <v>12</v>
      </c>
      <c r="F39" s="23" t="s">
        <v>55</v>
      </c>
      <c r="G39" s="22" t="s">
        <v>10</v>
      </c>
      <c r="H39" s="29">
        <v>39016</v>
      </c>
      <c r="I39" s="28">
        <v>40350</v>
      </c>
      <c r="J39" s="20" t="s">
        <v>34</v>
      </c>
      <c r="K39" s="19"/>
      <c r="L39" s="27"/>
      <c r="M39" s="27">
        <v>121.63</v>
      </c>
      <c r="N39" s="18">
        <v>0</v>
      </c>
      <c r="O39" s="18">
        <v>121.63</v>
      </c>
      <c r="P39" s="26">
        <v>0</v>
      </c>
      <c r="Q39" s="26">
        <v>21.7</v>
      </c>
      <c r="R39" s="25">
        <v>0</v>
      </c>
      <c r="S39" s="24">
        <v>143.32999999999998</v>
      </c>
      <c r="T39" s="18"/>
      <c r="U39" s="17"/>
      <c r="V39" s="17">
        <v>106.39</v>
      </c>
      <c r="W39" s="17">
        <v>0</v>
      </c>
      <c r="X39" s="17">
        <v>106.39</v>
      </c>
      <c r="Y39" s="17">
        <v>0</v>
      </c>
      <c r="Z39" s="17">
        <v>25.42</v>
      </c>
      <c r="AA39" s="17">
        <v>0</v>
      </c>
      <c r="AB39" s="17">
        <v>131.81</v>
      </c>
      <c r="AC39" s="16" t="s">
        <v>39</v>
      </c>
      <c r="AD39" s="15"/>
      <c r="AE39" s="15"/>
      <c r="AF39" s="14" t="s">
        <v>6</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6735815</v>
      </c>
      <c r="BN39" s="11">
        <v>3569981.95</v>
      </c>
      <c r="BO39" s="11">
        <v>3165833.05</v>
      </c>
      <c r="BP39" s="11">
        <v>7510218</v>
      </c>
      <c r="BQ39" s="11">
        <v>4026374</v>
      </c>
      <c r="BR39" s="11">
        <v>3483844</v>
      </c>
      <c r="BS39" s="11">
        <v>0</v>
      </c>
      <c r="BT39" s="11">
        <v>542216</v>
      </c>
      <c r="BU39" s="11">
        <v>162665</v>
      </c>
      <c r="BV39" s="11">
        <v>379551</v>
      </c>
      <c r="BW39" s="11">
        <v>0</v>
      </c>
      <c r="BX39" s="11">
        <v>0</v>
      </c>
      <c r="BY39" s="11">
        <v>0</v>
      </c>
    </row>
    <row r="40" spans="1:77" x14ac:dyDescent="0.25">
      <c r="A40" s="23">
        <v>2015</v>
      </c>
      <c r="B40" s="23" t="s">
        <v>54</v>
      </c>
      <c r="C40" s="23" t="s">
        <v>53</v>
      </c>
      <c r="D40" s="23" t="s">
        <v>52</v>
      </c>
      <c r="E40" s="23" t="s">
        <v>12</v>
      </c>
      <c r="F40" s="23" t="s">
        <v>51</v>
      </c>
      <c r="G40" s="22" t="s">
        <v>10</v>
      </c>
      <c r="H40" s="29">
        <v>41241</v>
      </c>
      <c r="I40" s="28">
        <v>41369</v>
      </c>
      <c r="J40" s="20" t="s">
        <v>50</v>
      </c>
      <c r="K40" s="19"/>
      <c r="L40" s="27"/>
      <c r="M40" s="27">
        <v>205</v>
      </c>
      <c r="N40" s="18">
        <v>95</v>
      </c>
      <c r="O40" s="18">
        <v>300</v>
      </c>
      <c r="P40" s="26">
        <v>0</v>
      </c>
      <c r="Q40" s="26">
        <v>0</v>
      </c>
      <c r="R40" s="25">
        <v>0</v>
      </c>
      <c r="S40" s="24">
        <v>300</v>
      </c>
      <c r="T40" s="18"/>
      <c r="U40" s="17"/>
      <c r="V40" s="17">
        <v>199.77700000000002</v>
      </c>
      <c r="W40" s="17">
        <v>95</v>
      </c>
      <c r="X40" s="17">
        <v>294.77700000000004</v>
      </c>
      <c r="Y40" s="17">
        <v>0</v>
      </c>
      <c r="Z40" s="17">
        <v>0</v>
      </c>
      <c r="AA40" s="17">
        <v>0</v>
      </c>
      <c r="AB40" s="17">
        <v>294.77700000000004</v>
      </c>
      <c r="AC40" s="16" t="s">
        <v>39</v>
      </c>
      <c r="AD40" s="15"/>
      <c r="AE40" s="15"/>
      <c r="AF40" s="14" t="s">
        <v>39</v>
      </c>
      <c r="AG40" s="13">
        <v>0</v>
      </c>
      <c r="AH40" s="13">
        <v>0</v>
      </c>
      <c r="AI40" s="12">
        <v>0</v>
      </c>
      <c r="AJ40" s="12">
        <v>0</v>
      </c>
      <c r="AK40" s="12">
        <v>0</v>
      </c>
      <c r="AL40" s="12">
        <v>0</v>
      </c>
      <c r="AM40" s="12">
        <v>0</v>
      </c>
      <c r="AN40" s="11">
        <v>0</v>
      </c>
      <c r="AO40" s="11">
        <v>0</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2016</v>
      </c>
      <c r="B41" s="23" t="s">
        <v>49</v>
      </c>
      <c r="C41" s="23" t="s">
        <v>48</v>
      </c>
      <c r="D41" s="23" t="s">
        <v>47</v>
      </c>
      <c r="E41" s="23" t="s">
        <v>12</v>
      </c>
      <c r="F41" s="23" t="s">
        <v>46</v>
      </c>
      <c r="G41" s="22" t="s">
        <v>10</v>
      </c>
      <c r="H41" s="29">
        <v>40421</v>
      </c>
      <c r="I41" s="28">
        <v>42185</v>
      </c>
      <c r="J41" s="20" t="s">
        <v>34</v>
      </c>
      <c r="K41" s="19"/>
      <c r="L41" s="27"/>
      <c r="M41" s="27">
        <v>112</v>
      </c>
      <c r="N41" s="18">
        <v>0</v>
      </c>
      <c r="O41" s="18">
        <v>112</v>
      </c>
      <c r="P41" s="26">
        <v>0</v>
      </c>
      <c r="Q41" s="26">
        <v>87</v>
      </c>
      <c r="R41" s="25">
        <v>0</v>
      </c>
      <c r="S41" s="24">
        <v>199</v>
      </c>
      <c r="T41" s="18"/>
      <c r="U41" s="17"/>
      <c r="V41" s="17">
        <v>110.89400000000001</v>
      </c>
      <c r="W41" s="17">
        <v>0</v>
      </c>
      <c r="X41" s="17">
        <v>110.89400000000001</v>
      </c>
      <c r="Y41" s="17">
        <v>0</v>
      </c>
      <c r="Z41" s="17">
        <v>72.650999999999996</v>
      </c>
      <c r="AA41" s="17">
        <v>0</v>
      </c>
      <c r="AB41" s="17">
        <v>183.54500000000002</v>
      </c>
      <c r="AC41" s="16" t="s">
        <v>39</v>
      </c>
      <c r="AD41" s="15"/>
      <c r="AE41" s="15"/>
      <c r="AF41" s="14" t="s">
        <v>6</v>
      </c>
      <c r="AG41" s="13">
        <v>0</v>
      </c>
      <c r="AH41" s="13">
        <v>0</v>
      </c>
      <c r="AI41" s="12">
        <v>0</v>
      </c>
      <c r="AJ41" s="12">
        <v>0</v>
      </c>
      <c r="AK41" s="12">
        <v>0</v>
      </c>
      <c r="AL41" s="12">
        <v>0</v>
      </c>
      <c r="AM41" s="12">
        <v>500</v>
      </c>
      <c r="AN41" s="11">
        <v>135</v>
      </c>
      <c r="AO41" s="11">
        <v>31.8</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3504</v>
      </c>
      <c r="BY41" s="11">
        <v>0</v>
      </c>
    </row>
    <row r="42" spans="1:77" x14ac:dyDescent="0.25">
      <c r="A42" s="23">
        <v>2016</v>
      </c>
      <c r="B42" s="23" t="s">
        <v>45</v>
      </c>
      <c r="C42" s="23" t="s">
        <v>42</v>
      </c>
      <c r="D42" s="23" t="s">
        <v>41</v>
      </c>
      <c r="E42" s="23" t="s">
        <v>12</v>
      </c>
      <c r="F42" s="23" t="s">
        <v>40</v>
      </c>
      <c r="G42" s="22" t="s">
        <v>10</v>
      </c>
      <c r="H42" s="29">
        <v>39259</v>
      </c>
      <c r="I42" s="28">
        <v>41934</v>
      </c>
      <c r="J42" s="20" t="s">
        <v>44</v>
      </c>
      <c r="K42" s="19"/>
      <c r="L42" s="27"/>
      <c r="M42" s="27">
        <v>0</v>
      </c>
      <c r="N42" s="18">
        <v>400</v>
      </c>
      <c r="O42" s="18">
        <v>400</v>
      </c>
      <c r="P42" s="26">
        <v>0</v>
      </c>
      <c r="Q42" s="26">
        <v>0</v>
      </c>
      <c r="R42" s="25">
        <v>0</v>
      </c>
      <c r="S42" s="24">
        <v>400</v>
      </c>
      <c r="T42" s="18"/>
      <c r="U42" s="17"/>
      <c r="V42" s="17">
        <v>0</v>
      </c>
      <c r="W42" s="17">
        <v>369.02199999999999</v>
      </c>
      <c r="X42" s="17">
        <v>369.02199999999999</v>
      </c>
      <c r="Y42" s="17">
        <v>0</v>
      </c>
      <c r="Z42" s="17">
        <v>0</v>
      </c>
      <c r="AA42" s="17">
        <v>0</v>
      </c>
      <c r="AB42" s="17">
        <v>369.02199999999999</v>
      </c>
      <c r="AC42" s="16" t="s">
        <v>39</v>
      </c>
      <c r="AD42" s="15"/>
      <c r="AE42" s="15"/>
      <c r="AF42" s="14" t="s">
        <v>6</v>
      </c>
      <c r="AG42" s="13">
        <v>323687.9404361936</v>
      </c>
      <c r="AH42" s="13">
        <v>0</v>
      </c>
      <c r="AI42" s="12">
        <v>0</v>
      </c>
      <c r="AJ42" s="12">
        <v>389608.7220393871</v>
      </c>
      <c r="AK42" s="12">
        <v>331167.41373347898</v>
      </c>
      <c r="AL42" s="12">
        <v>58441.30830590806</v>
      </c>
      <c r="AM42" s="12">
        <v>253.54146770459027</v>
      </c>
      <c r="AN42" s="11">
        <v>0</v>
      </c>
      <c r="AO42" s="11">
        <v>194.38179190685256</v>
      </c>
      <c r="AP42" s="11">
        <v>951.6256421178955</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2016</v>
      </c>
      <c r="B43" s="23" t="s">
        <v>43</v>
      </c>
      <c r="C43" s="23" t="s">
        <v>42</v>
      </c>
      <c r="D43" s="23" t="s">
        <v>41</v>
      </c>
      <c r="E43" s="23" t="s">
        <v>12</v>
      </c>
      <c r="F43" s="23" t="s">
        <v>40</v>
      </c>
      <c r="G43" s="22" t="s">
        <v>10</v>
      </c>
      <c r="H43" s="29">
        <v>39259</v>
      </c>
      <c r="I43" s="28">
        <v>41934</v>
      </c>
      <c r="J43" s="20" t="s">
        <v>34</v>
      </c>
      <c r="K43" s="19"/>
      <c r="L43" s="27"/>
      <c r="M43" s="27">
        <v>65</v>
      </c>
      <c r="N43" s="18">
        <v>0</v>
      </c>
      <c r="O43" s="18">
        <v>65</v>
      </c>
      <c r="P43" s="26">
        <v>0</v>
      </c>
      <c r="Q43" s="26">
        <v>0</v>
      </c>
      <c r="R43" s="25">
        <v>0</v>
      </c>
      <c r="S43" s="24">
        <v>65</v>
      </c>
      <c r="T43" s="18"/>
      <c r="U43" s="17"/>
      <c r="V43" s="17">
        <v>67.619</v>
      </c>
      <c r="W43" s="17">
        <v>0</v>
      </c>
      <c r="X43" s="17">
        <v>67.619</v>
      </c>
      <c r="Y43" s="17">
        <v>0</v>
      </c>
      <c r="Z43" s="17">
        <v>0</v>
      </c>
      <c r="AA43" s="17">
        <v>0</v>
      </c>
      <c r="AB43" s="17">
        <v>67.619</v>
      </c>
      <c r="AC43" s="16" t="s">
        <v>39</v>
      </c>
      <c r="AD43" s="15"/>
      <c r="AE43" s="15"/>
      <c r="AF43" s="14" t="s">
        <v>6</v>
      </c>
      <c r="AG43" s="13">
        <v>59312.059563806426</v>
      </c>
      <c r="AH43" s="13">
        <v>0</v>
      </c>
      <c r="AI43" s="12">
        <v>0</v>
      </c>
      <c r="AJ43" s="12">
        <v>71391.277960612962</v>
      </c>
      <c r="AK43" s="12">
        <v>60682.586266521015</v>
      </c>
      <c r="AL43" s="12">
        <v>10708.691694091944</v>
      </c>
      <c r="AM43" s="12">
        <v>46.458532295409732</v>
      </c>
      <c r="AN43" s="11">
        <v>0</v>
      </c>
      <c r="AO43" s="11">
        <v>35.618208093147459</v>
      </c>
      <c r="AP43" s="11">
        <v>174.37435788210453</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t="s">
        <v>38</v>
      </c>
      <c r="C44" s="23" t="s">
        <v>37</v>
      </c>
      <c r="D44" s="23" t="s">
        <v>36</v>
      </c>
      <c r="E44" s="23" t="s">
        <v>12</v>
      </c>
      <c r="F44" s="23" t="s">
        <v>35</v>
      </c>
      <c r="G44" s="22" t="s">
        <v>10</v>
      </c>
      <c r="H44" s="29">
        <v>39006</v>
      </c>
      <c r="I44" s="28">
        <v>42564</v>
      </c>
      <c r="J44" s="20" t="s">
        <v>34</v>
      </c>
      <c r="K44" s="19"/>
      <c r="L44" s="27"/>
      <c r="M44" s="27">
        <v>41</v>
      </c>
      <c r="N44" s="18">
        <v>0</v>
      </c>
      <c r="O44" s="18">
        <v>41</v>
      </c>
      <c r="P44" s="26">
        <v>8.99</v>
      </c>
      <c r="Q44" s="26">
        <v>20.49</v>
      </c>
      <c r="R44" s="25">
        <v>0.59</v>
      </c>
      <c r="S44" s="24">
        <v>71.070000000000007</v>
      </c>
      <c r="T44" s="18"/>
      <c r="U44" s="17"/>
      <c r="V44" s="17">
        <v>34.738</v>
      </c>
      <c r="W44" s="17">
        <v>0</v>
      </c>
      <c r="X44" s="17">
        <v>34.738</v>
      </c>
      <c r="Y44" s="17">
        <v>7.71</v>
      </c>
      <c r="Z44" s="17">
        <v>16.55</v>
      </c>
      <c r="AA44" s="17">
        <v>1.63</v>
      </c>
      <c r="AB44" s="17">
        <v>60.628000000000007</v>
      </c>
      <c r="AC44" s="16" t="s">
        <v>6</v>
      </c>
      <c r="AD44" s="15" t="s">
        <v>33</v>
      </c>
      <c r="AE44" s="15" t="s">
        <v>32</v>
      </c>
      <c r="AF44" s="14" t="s">
        <v>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48200</v>
      </c>
      <c r="BB44" s="11">
        <v>24100</v>
      </c>
      <c r="BC44" s="11">
        <v>24100</v>
      </c>
      <c r="BD44" s="11">
        <v>916</v>
      </c>
      <c r="BE44" s="11">
        <v>0</v>
      </c>
      <c r="BF44" s="11">
        <v>995.7</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2017</v>
      </c>
      <c r="B45" s="23">
        <v>2462</v>
      </c>
      <c r="C45" s="23" t="s">
        <v>31</v>
      </c>
      <c r="D45" s="23" t="s">
        <v>30</v>
      </c>
      <c r="E45" s="23" t="s">
        <v>12</v>
      </c>
      <c r="F45" s="23" t="s">
        <v>29</v>
      </c>
      <c r="G45" s="22" t="s">
        <v>10</v>
      </c>
      <c r="H45" s="29">
        <v>39749</v>
      </c>
      <c r="I45" s="28">
        <v>42652</v>
      </c>
      <c r="J45" s="20" t="s">
        <v>28</v>
      </c>
      <c r="K45" s="19">
        <v>87</v>
      </c>
      <c r="L45" s="27">
        <v>0</v>
      </c>
      <c r="M45" s="27">
        <v>87</v>
      </c>
      <c r="N45" s="18">
        <v>0</v>
      </c>
      <c r="O45" s="18">
        <v>87</v>
      </c>
      <c r="P45" s="26">
        <v>40.800000000000004</v>
      </c>
      <c r="Q45" s="26">
        <v>31.7</v>
      </c>
      <c r="R45" s="25">
        <v>8</v>
      </c>
      <c r="S45" s="24">
        <v>167.5</v>
      </c>
      <c r="T45" s="18">
        <v>82.391000000000005</v>
      </c>
      <c r="U45" s="17">
        <v>0</v>
      </c>
      <c r="V45" s="17">
        <v>82.391000000000005</v>
      </c>
      <c r="W45" s="17">
        <v>0</v>
      </c>
      <c r="X45" s="17">
        <v>82.391000000000005</v>
      </c>
      <c r="Y45" s="17">
        <v>44.66</v>
      </c>
      <c r="Z45" s="17">
        <v>33.36</v>
      </c>
      <c r="AA45" s="17">
        <v>8</v>
      </c>
      <c r="AB45" s="17">
        <v>168.411</v>
      </c>
      <c r="AC45" s="16" t="s">
        <v>6</v>
      </c>
      <c r="AD45" s="15" t="s">
        <v>27</v>
      </c>
      <c r="AE45" s="15"/>
      <c r="AF45" s="14" t="s">
        <v>6</v>
      </c>
      <c r="AG45" s="13">
        <v>0</v>
      </c>
      <c r="AH45" s="13">
        <v>0</v>
      </c>
      <c r="AI45" s="12">
        <v>0</v>
      </c>
      <c r="AJ45" s="12">
        <v>0</v>
      </c>
      <c r="AK45" s="12">
        <v>0</v>
      </c>
      <c r="AL45" s="12">
        <v>0</v>
      </c>
      <c r="AM45" s="12">
        <v>0</v>
      </c>
      <c r="AN45" s="11">
        <v>0</v>
      </c>
      <c r="AO45" s="11">
        <v>0</v>
      </c>
      <c r="AP45" s="11">
        <v>0</v>
      </c>
      <c r="AQ45" s="11">
        <v>29</v>
      </c>
      <c r="AR45" s="11">
        <v>0</v>
      </c>
      <c r="AS45" s="11">
        <v>1083.99</v>
      </c>
      <c r="AT45" s="11">
        <v>0</v>
      </c>
      <c r="AU45" s="11">
        <v>1083.99</v>
      </c>
      <c r="AV45" s="11">
        <v>0</v>
      </c>
      <c r="AW45" s="11">
        <v>1083.99</v>
      </c>
      <c r="AX45" s="11">
        <v>0</v>
      </c>
      <c r="AY45" s="11">
        <v>0</v>
      </c>
      <c r="AZ45" s="11">
        <v>0</v>
      </c>
      <c r="BA45" s="11">
        <v>5535</v>
      </c>
      <c r="BB45" s="11">
        <v>0</v>
      </c>
      <c r="BC45" s="11">
        <v>5535</v>
      </c>
      <c r="BD45" s="11">
        <v>4644</v>
      </c>
      <c r="BE45" s="11">
        <v>0</v>
      </c>
      <c r="BF45" s="11">
        <v>30.44</v>
      </c>
      <c r="BG45" s="11">
        <v>3136</v>
      </c>
      <c r="BH45" s="11">
        <v>3642</v>
      </c>
      <c r="BI45" s="11">
        <v>0</v>
      </c>
      <c r="BJ45" s="11">
        <v>0</v>
      </c>
      <c r="BK45" s="11">
        <v>0</v>
      </c>
      <c r="BL45" s="11">
        <v>0</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2018</v>
      </c>
      <c r="B46" s="23" t="s">
        <v>26</v>
      </c>
      <c r="C46" s="23" t="s">
        <v>25</v>
      </c>
      <c r="D46" s="23" t="s">
        <v>24</v>
      </c>
      <c r="E46" s="23" t="s">
        <v>12</v>
      </c>
      <c r="F46" s="23" t="s">
        <v>11</v>
      </c>
      <c r="G46" s="22" t="s">
        <v>10</v>
      </c>
      <c r="H46" s="21">
        <v>39605</v>
      </c>
      <c r="I46" s="21">
        <v>42940</v>
      </c>
      <c r="J46" s="20" t="s">
        <v>9</v>
      </c>
      <c r="K46" s="19">
        <v>50</v>
      </c>
      <c r="L46" s="18">
        <v>0</v>
      </c>
      <c r="M46" s="18">
        <v>50</v>
      </c>
      <c r="N46" s="18">
        <v>0</v>
      </c>
      <c r="O46" s="18">
        <v>50</v>
      </c>
      <c r="P46" s="18">
        <v>0</v>
      </c>
      <c r="Q46" s="18">
        <v>16.7</v>
      </c>
      <c r="R46" s="18">
        <v>0</v>
      </c>
      <c r="S46" s="18">
        <v>66.7</v>
      </c>
      <c r="T46" s="18">
        <v>13.055</v>
      </c>
      <c r="U46" s="17">
        <v>0</v>
      </c>
      <c r="V46" s="17">
        <v>13.055</v>
      </c>
      <c r="W46" s="17">
        <v>0</v>
      </c>
      <c r="X46" s="17">
        <v>13.055</v>
      </c>
      <c r="Y46" s="17">
        <v>3.5</v>
      </c>
      <c r="Z46" s="17">
        <v>3.9</v>
      </c>
      <c r="AA46" s="17">
        <v>0</v>
      </c>
      <c r="AB46" s="17">
        <v>20.454999999999998</v>
      </c>
      <c r="AC46" s="16" t="s">
        <v>6</v>
      </c>
      <c r="AD46" s="15" t="s">
        <v>23</v>
      </c>
      <c r="AE46" s="15" t="s">
        <v>22</v>
      </c>
      <c r="AF46" s="14" t="s">
        <v>6</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5735</v>
      </c>
      <c r="BU46" s="11">
        <v>624</v>
      </c>
      <c r="BV46" s="11">
        <v>5111</v>
      </c>
      <c r="BW46" s="11">
        <v>5735</v>
      </c>
      <c r="BX46" s="11">
        <v>0</v>
      </c>
      <c r="BY46" s="11">
        <v>0</v>
      </c>
    </row>
    <row r="47" spans="1:77" x14ac:dyDescent="0.25">
      <c r="A47" s="23">
        <v>2018</v>
      </c>
      <c r="B47" s="23" t="s">
        <v>20</v>
      </c>
      <c r="C47" s="23" t="s">
        <v>19</v>
      </c>
      <c r="D47" s="23" t="s">
        <v>18</v>
      </c>
      <c r="E47" s="23" t="s">
        <v>12</v>
      </c>
      <c r="F47" s="23" t="s">
        <v>11</v>
      </c>
      <c r="G47" s="22" t="s">
        <v>10</v>
      </c>
      <c r="H47" s="21">
        <v>39723</v>
      </c>
      <c r="I47" s="21">
        <v>43122</v>
      </c>
      <c r="J47" s="20" t="s">
        <v>21</v>
      </c>
      <c r="K47" s="19">
        <v>83</v>
      </c>
      <c r="L47" s="18">
        <v>0</v>
      </c>
      <c r="M47" s="18">
        <v>83</v>
      </c>
      <c r="N47" s="18">
        <v>82</v>
      </c>
      <c r="O47" s="18">
        <v>165</v>
      </c>
      <c r="P47" s="18">
        <v>416.3</v>
      </c>
      <c r="Q47" s="18">
        <v>0</v>
      </c>
      <c r="R47" s="18">
        <v>0</v>
      </c>
      <c r="S47" s="18">
        <v>581.29999999999995</v>
      </c>
      <c r="T47" s="18">
        <v>81.644000000000005</v>
      </c>
      <c r="U47" s="17">
        <v>0</v>
      </c>
      <c r="V47" s="17">
        <v>81.644000000000005</v>
      </c>
      <c r="W47" s="17">
        <v>82</v>
      </c>
      <c r="X47" s="17">
        <v>163.64400000000001</v>
      </c>
      <c r="Y47" s="17">
        <v>417.1</v>
      </c>
      <c r="Z47" s="17">
        <v>0</v>
      </c>
      <c r="AA47" s="17">
        <v>0</v>
      </c>
      <c r="AB47" s="17">
        <v>580.74400000000003</v>
      </c>
      <c r="AC47" s="16" t="s">
        <v>6</v>
      </c>
      <c r="AD47" s="15" t="s">
        <v>17</v>
      </c>
      <c r="AE47" s="15" t="s">
        <v>16</v>
      </c>
      <c r="AF47" s="14" t="s">
        <v>6</v>
      </c>
      <c r="AG47" s="13">
        <v>250686.17242306468</v>
      </c>
      <c r="AH47" s="13">
        <v>0</v>
      </c>
      <c r="AI47" s="12">
        <v>0</v>
      </c>
      <c r="AJ47" s="12">
        <v>41005.010877270171</v>
      </c>
      <c r="AK47" s="12">
        <v>41005.010877270171</v>
      </c>
      <c r="AL47" s="12">
        <v>0</v>
      </c>
      <c r="AM47" s="12">
        <v>276.09933758646815</v>
      </c>
      <c r="AN47" s="11">
        <v>276.09933758646815</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2018</v>
      </c>
      <c r="B48" s="23" t="s">
        <v>20</v>
      </c>
      <c r="C48" s="23" t="s">
        <v>19</v>
      </c>
      <c r="D48" s="23" t="s">
        <v>18</v>
      </c>
      <c r="E48" s="23" t="s">
        <v>12</v>
      </c>
      <c r="F48" s="23" t="s">
        <v>11</v>
      </c>
      <c r="G48" s="22" t="s">
        <v>10</v>
      </c>
      <c r="H48" s="21">
        <v>39723</v>
      </c>
      <c r="I48" s="21">
        <v>43122</v>
      </c>
      <c r="J48" s="20" t="s">
        <v>9</v>
      </c>
      <c r="K48" s="19">
        <v>83</v>
      </c>
      <c r="L48" s="18">
        <v>0</v>
      </c>
      <c r="M48" s="18">
        <v>83</v>
      </c>
      <c r="N48" s="18">
        <v>82</v>
      </c>
      <c r="O48" s="18">
        <v>165</v>
      </c>
      <c r="P48" s="18">
        <v>416.3</v>
      </c>
      <c r="Q48" s="18">
        <v>0</v>
      </c>
      <c r="R48" s="18">
        <v>0</v>
      </c>
      <c r="S48" s="18">
        <v>581.29999999999995</v>
      </c>
      <c r="T48" s="18">
        <v>81.644000000000005</v>
      </c>
      <c r="U48" s="17">
        <v>0</v>
      </c>
      <c r="V48" s="17">
        <v>81.644000000000005</v>
      </c>
      <c r="W48" s="17">
        <v>82</v>
      </c>
      <c r="X48" s="17">
        <v>163.64400000000001</v>
      </c>
      <c r="Y48" s="17">
        <v>417.1</v>
      </c>
      <c r="Z48" s="17">
        <v>0</v>
      </c>
      <c r="AA48" s="17">
        <v>0</v>
      </c>
      <c r="AB48" s="17">
        <v>580.74400000000003</v>
      </c>
      <c r="AC48" s="16" t="s">
        <v>6</v>
      </c>
      <c r="AD48" s="15" t="s">
        <v>17</v>
      </c>
      <c r="AE48" s="15" t="s">
        <v>16</v>
      </c>
      <c r="AF48" s="14" t="s">
        <v>6</v>
      </c>
      <c r="AG48" s="13">
        <v>249597.82757693532</v>
      </c>
      <c r="AH48" s="13">
        <v>0</v>
      </c>
      <c r="AI48" s="12">
        <v>0</v>
      </c>
      <c r="AJ48" s="12">
        <v>40826.989122729829</v>
      </c>
      <c r="AK48" s="12">
        <v>40826.989122729829</v>
      </c>
      <c r="AL48" s="12">
        <v>0</v>
      </c>
      <c r="AM48" s="12">
        <v>274.90066241353185</v>
      </c>
      <c r="AN48" s="11">
        <v>274.90066241353185</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2018</v>
      </c>
      <c r="B49" s="23" t="s">
        <v>15</v>
      </c>
      <c r="C49" s="23" t="s">
        <v>14</v>
      </c>
      <c r="D49" s="23" t="s">
        <v>13</v>
      </c>
      <c r="E49" s="23" t="s">
        <v>12</v>
      </c>
      <c r="F49" s="23" t="s">
        <v>11</v>
      </c>
      <c r="G49" s="22" t="s">
        <v>10</v>
      </c>
      <c r="H49" s="21">
        <v>37238</v>
      </c>
      <c r="I49" s="21">
        <v>42894</v>
      </c>
      <c r="J49" s="20" t="s">
        <v>9</v>
      </c>
      <c r="K49" s="19">
        <v>65</v>
      </c>
      <c r="L49" s="18">
        <v>0</v>
      </c>
      <c r="M49" s="18">
        <v>65</v>
      </c>
      <c r="N49" s="18">
        <v>0</v>
      </c>
      <c r="O49" s="18">
        <v>65</v>
      </c>
      <c r="P49" s="18">
        <v>12</v>
      </c>
      <c r="Q49" s="18">
        <v>20</v>
      </c>
      <c r="R49" s="18">
        <v>2.7</v>
      </c>
      <c r="S49" s="18">
        <v>99.7</v>
      </c>
      <c r="T49" s="18">
        <v>33.777999999999999</v>
      </c>
      <c r="U49" s="17">
        <v>0</v>
      </c>
      <c r="V49" s="17">
        <v>33.777999999999999</v>
      </c>
      <c r="W49" s="17">
        <v>0</v>
      </c>
      <c r="X49" s="17">
        <v>33.777999999999999</v>
      </c>
      <c r="Y49" s="17">
        <v>5.37</v>
      </c>
      <c r="Z49" s="17">
        <v>12.35</v>
      </c>
      <c r="AA49" s="17">
        <v>0</v>
      </c>
      <c r="AB49" s="17">
        <v>51.497999999999998</v>
      </c>
      <c r="AC49" s="16" t="s">
        <v>6</v>
      </c>
      <c r="AD49" s="15" t="s">
        <v>8</v>
      </c>
      <c r="AE49" s="15" t="s">
        <v>7</v>
      </c>
      <c r="AF49" s="14" t="s">
        <v>6</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1200000</v>
      </c>
      <c r="BQ49" s="11">
        <v>600000</v>
      </c>
      <c r="BR49" s="11">
        <v>600000</v>
      </c>
      <c r="BS49" s="11">
        <v>1200000</v>
      </c>
      <c r="BT49" s="11">
        <v>0</v>
      </c>
      <c r="BU49" s="11">
        <v>0</v>
      </c>
      <c r="BV49" s="11">
        <v>0</v>
      </c>
      <c r="BW49" s="11">
        <v>0</v>
      </c>
      <c r="BX49" s="11">
        <v>0</v>
      </c>
      <c r="BY49" s="11">
        <v>0</v>
      </c>
    </row>
    <row r="50" spans="1:77" x14ac:dyDescent="0.25">
      <c r="A50" s="1"/>
      <c r="B50" s="3"/>
      <c r="C50" s="5"/>
      <c r="D50" s="1"/>
      <c r="E50" s="1"/>
      <c r="F50" s="1"/>
      <c r="G50" s="4"/>
      <c r="H50" s="4"/>
      <c r="I50" s="4"/>
      <c r="J50" s="4"/>
      <c r="K50" s="2"/>
      <c r="L50" s="1"/>
      <c r="M50" s="1"/>
      <c r="N50" s="1"/>
      <c r="O50" s="1"/>
      <c r="P50" s="1"/>
      <c r="Q50" s="1"/>
      <c r="R50" s="1"/>
      <c r="S50" s="1"/>
      <c r="T50" s="1"/>
      <c r="U50" s="1"/>
      <c r="V50" s="1"/>
      <c r="W50" s="1"/>
      <c r="X50" s="1"/>
      <c r="Y50" s="1"/>
      <c r="Z50" s="1"/>
      <c r="AA50" s="1"/>
      <c r="AB50" s="1"/>
      <c r="AC50" s="4"/>
      <c r="AD50" s="3"/>
      <c r="AE50" s="3"/>
      <c r="AF50" s="2"/>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row>
    <row r="51" spans="1:77" x14ac:dyDescent="0.25">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x14ac:dyDescent="0.25">
      <c r="A52" s="6">
        <v>43</v>
      </c>
      <c r="B52" s="6">
        <v>43</v>
      </c>
      <c r="C52" s="6">
        <v>43</v>
      </c>
      <c r="D52" s="6">
        <v>43</v>
      </c>
      <c r="E52" s="6">
        <v>43</v>
      </c>
      <c r="F52" s="6">
        <v>43</v>
      </c>
      <c r="G52" s="6">
        <v>43</v>
      </c>
      <c r="H52" s="6">
        <v>43</v>
      </c>
      <c r="I52" s="6">
        <v>43</v>
      </c>
      <c r="J52" s="9">
        <v>43</v>
      </c>
      <c r="K52" s="10">
        <v>368</v>
      </c>
      <c r="L52" s="6">
        <v>0</v>
      </c>
      <c r="M52" s="6">
        <v>2563.6799999999998</v>
      </c>
      <c r="N52" s="6">
        <v>1730.5</v>
      </c>
      <c r="O52" s="6">
        <v>4294.18</v>
      </c>
      <c r="P52" s="6">
        <v>1416.19</v>
      </c>
      <c r="Q52" s="6">
        <v>2245.1499999999992</v>
      </c>
      <c r="R52" s="6">
        <v>643.7600000000001</v>
      </c>
      <c r="S52" s="6">
        <v>8599.2800000000007</v>
      </c>
      <c r="T52" s="6">
        <v>292.51200000000006</v>
      </c>
      <c r="U52" s="6">
        <v>0</v>
      </c>
      <c r="V52" s="6">
        <v>2280.1029749999993</v>
      </c>
      <c r="W52" s="6">
        <v>1649.8393449999999</v>
      </c>
      <c r="X52" s="6">
        <v>3929.9423199999997</v>
      </c>
      <c r="Y52" s="6">
        <v>1835.3541</v>
      </c>
      <c r="Z52" s="6">
        <v>2078.1900000000005</v>
      </c>
      <c r="AA52" s="6">
        <v>80.47</v>
      </c>
      <c r="AB52" s="6">
        <v>7923.9564200000004</v>
      </c>
      <c r="AC52" s="9">
        <v>43</v>
      </c>
      <c r="AD52" s="8">
        <v>18</v>
      </c>
      <c r="AE52" s="8">
        <v>17</v>
      </c>
      <c r="AF52" s="6">
        <v>43</v>
      </c>
      <c r="AG52" s="6">
        <v>974284</v>
      </c>
      <c r="AH52" s="6">
        <v>120</v>
      </c>
      <c r="AI52" s="7">
        <v>0.12</v>
      </c>
      <c r="AJ52" s="6">
        <v>1811530</v>
      </c>
      <c r="AK52" s="6">
        <v>1305231.9619999998</v>
      </c>
      <c r="AL52" s="6">
        <v>506298.03800000018</v>
      </c>
      <c r="AM52" s="6">
        <v>1591</v>
      </c>
      <c r="AN52" s="6">
        <v>686</v>
      </c>
      <c r="AO52" s="6">
        <v>1243.5999999999999</v>
      </c>
      <c r="AP52" s="6">
        <v>13384.04</v>
      </c>
      <c r="AQ52" s="6">
        <v>3626791</v>
      </c>
      <c r="AR52" s="6">
        <v>0</v>
      </c>
      <c r="AS52" s="6">
        <v>7183.8</v>
      </c>
      <c r="AT52" s="6">
        <v>89.9</v>
      </c>
      <c r="AU52" s="6">
        <v>7092.2000000000007</v>
      </c>
      <c r="AV52" s="6">
        <v>4270.2415149999997</v>
      </c>
      <c r="AW52" s="6">
        <v>2771.8584849999997</v>
      </c>
      <c r="AX52" s="6">
        <v>0</v>
      </c>
      <c r="AY52" s="7">
        <v>0</v>
      </c>
      <c r="AZ52" s="7">
        <v>0</v>
      </c>
      <c r="BA52" s="6">
        <v>82141</v>
      </c>
      <c r="BB52" s="6">
        <v>52506</v>
      </c>
      <c r="BC52" s="6">
        <v>29635</v>
      </c>
      <c r="BD52" s="6">
        <v>5560</v>
      </c>
      <c r="BE52" s="6">
        <v>0</v>
      </c>
      <c r="BF52" s="6">
        <v>1040.1400000000001</v>
      </c>
      <c r="BG52" s="6">
        <v>258467</v>
      </c>
      <c r="BH52" s="6">
        <v>1155162</v>
      </c>
      <c r="BI52" s="6">
        <v>1126053</v>
      </c>
      <c r="BJ52" s="6">
        <v>958026.41812934517</v>
      </c>
      <c r="BK52" s="6">
        <v>168026.58187065486</v>
      </c>
      <c r="BL52" s="6">
        <v>47077</v>
      </c>
      <c r="BM52" s="6">
        <v>18229145</v>
      </c>
      <c r="BN52" s="6">
        <v>9174113.9499999993</v>
      </c>
      <c r="BO52" s="6">
        <v>9055031.0500000007</v>
      </c>
      <c r="BP52" s="6">
        <v>35178330</v>
      </c>
      <c r="BQ52" s="6">
        <v>18192453.193999998</v>
      </c>
      <c r="BR52" s="6">
        <v>16985876.806000002</v>
      </c>
      <c r="BS52" s="6">
        <v>1200000</v>
      </c>
      <c r="BT52" s="6">
        <v>1607453</v>
      </c>
      <c r="BU52" s="6">
        <v>559027.96699999995</v>
      </c>
      <c r="BV52" s="6">
        <v>1048425.0330000001</v>
      </c>
      <c r="BW52" s="6">
        <v>5735</v>
      </c>
      <c r="BX52" s="6">
        <v>3504</v>
      </c>
      <c r="BY52" s="6">
        <v>0</v>
      </c>
    </row>
    <row r="53" spans="1:77" x14ac:dyDescent="0.25">
      <c r="A53" s="1"/>
      <c r="B53" s="3"/>
      <c r="C53" s="5"/>
      <c r="D53" s="1"/>
      <c r="E53" s="1"/>
      <c r="F53" s="1"/>
      <c r="G53" s="4"/>
      <c r="H53" s="4"/>
      <c r="I53" s="4"/>
      <c r="J53" s="4"/>
      <c r="K53" s="2"/>
      <c r="L53" s="1"/>
      <c r="M53" s="1"/>
      <c r="N53" s="1"/>
      <c r="O53" s="1"/>
      <c r="P53" s="1"/>
      <c r="Q53" s="1"/>
      <c r="R53" s="1"/>
      <c r="S53" s="1"/>
      <c r="T53" s="1"/>
      <c r="U53" s="1"/>
      <c r="V53" s="1"/>
      <c r="W53" s="1"/>
      <c r="X53" s="1"/>
      <c r="Y53" s="1"/>
      <c r="Z53" s="1"/>
      <c r="AA53" s="1"/>
      <c r="AB53" s="1"/>
      <c r="AC53" s="4"/>
      <c r="AD53" s="3"/>
      <c r="AE53" s="3"/>
      <c r="AF53" s="2"/>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row>
    <row r="54" spans="1:77" x14ac:dyDescent="0.25">
      <c r="A54" s="1" t="s">
        <v>5</v>
      </c>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x14ac:dyDescent="0.25">
      <c r="A55" s="1" t="s">
        <v>4</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t="s">
        <v>3</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1" t="s">
        <v>2</v>
      </c>
    </row>
    <row r="58" spans="1:77" x14ac:dyDescent="0.25">
      <c r="A58" s="1" t="s">
        <v>1</v>
      </c>
    </row>
    <row r="59" spans="1:77" x14ac:dyDescent="0.25">
      <c r="A59" s="1"/>
    </row>
    <row r="60" spans="1:77" x14ac:dyDescent="0.25">
      <c r="A6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F0C8-6FD3-6146-995C-7FDE3AC9EAAF}">
  <dimension ref="A1:D26"/>
  <sheetViews>
    <sheetView zoomScale="138" workbookViewId="0"/>
  </sheetViews>
  <sheetFormatPr defaultColWidth="10.796875" defaultRowHeight="15.6" x14ac:dyDescent="0.3"/>
  <cols>
    <col min="1" max="2" width="10.796875" style="101"/>
    <col min="3" max="3" width="65" style="101" customWidth="1"/>
    <col min="4" max="4" width="13.69921875" style="105" customWidth="1"/>
    <col min="5" max="16384" width="10.796875" style="101"/>
  </cols>
  <sheetData>
    <row r="1" spans="1:4" x14ac:dyDescent="0.3">
      <c r="A1" s="106" t="s">
        <v>209</v>
      </c>
    </row>
    <row r="2" spans="1:4" x14ac:dyDescent="0.3">
      <c r="A2" s="106" t="s">
        <v>246</v>
      </c>
      <c r="B2" s="98"/>
      <c r="C2" s="99"/>
      <c r="D2" s="100"/>
    </row>
    <row r="3" spans="1:4" x14ac:dyDescent="0.3">
      <c r="A3" s="106" t="s">
        <v>247</v>
      </c>
      <c r="B3" s="103"/>
      <c r="C3" s="99"/>
      <c r="D3" s="100"/>
    </row>
    <row r="4" spans="1:4" x14ac:dyDescent="0.3">
      <c r="A4" s="107" t="s">
        <v>248</v>
      </c>
      <c r="B4" s="103"/>
      <c r="C4" s="99"/>
      <c r="D4" s="100"/>
    </row>
    <row r="5" spans="1:4" x14ac:dyDescent="0.3">
      <c r="A5" s="102"/>
      <c r="B5" s="103"/>
      <c r="C5" s="99"/>
      <c r="D5" s="100"/>
    </row>
    <row r="6" spans="1:4" x14ac:dyDescent="0.3">
      <c r="A6" s="117" t="s">
        <v>210</v>
      </c>
      <c r="B6" s="117" t="s">
        <v>211</v>
      </c>
      <c r="C6" s="118" t="s">
        <v>212</v>
      </c>
      <c r="D6" s="117" t="s">
        <v>213</v>
      </c>
    </row>
    <row r="7" spans="1:4" s="104" customFormat="1" ht="16.05" customHeight="1" x14ac:dyDescent="0.3">
      <c r="A7" s="108" t="s">
        <v>214</v>
      </c>
      <c r="B7" s="108"/>
      <c r="C7" s="109"/>
      <c r="D7" s="110"/>
    </row>
    <row r="8" spans="1:4" ht="16.05" customHeight="1" x14ac:dyDescent="0.3">
      <c r="A8" s="111" t="s">
        <v>215</v>
      </c>
      <c r="B8" s="112"/>
      <c r="C8" s="113"/>
      <c r="D8" s="114"/>
    </row>
    <row r="9" spans="1:4" ht="16.05" customHeight="1" x14ac:dyDescent="0.3">
      <c r="A9" s="112" t="s">
        <v>218</v>
      </c>
      <c r="B9" s="112" t="s">
        <v>217</v>
      </c>
      <c r="C9" s="113" t="s">
        <v>219</v>
      </c>
      <c r="D9" s="114">
        <v>4</v>
      </c>
    </row>
    <row r="10" spans="1:4" ht="16.05" customHeight="1" x14ac:dyDescent="0.3">
      <c r="A10" s="112" t="s">
        <v>220</v>
      </c>
      <c r="B10" s="112" t="s">
        <v>217</v>
      </c>
      <c r="C10" s="113" t="s">
        <v>221</v>
      </c>
      <c r="D10" s="114">
        <v>11</v>
      </c>
    </row>
    <row r="11" spans="1:4" ht="16.05" customHeight="1" x14ac:dyDescent="0.3">
      <c r="A11" s="111" t="s">
        <v>222</v>
      </c>
      <c r="B11" s="111"/>
      <c r="C11" s="115"/>
      <c r="D11" s="116"/>
    </row>
    <row r="12" spans="1:4" ht="16.05" customHeight="1" x14ac:dyDescent="0.3">
      <c r="A12" s="112">
        <v>3.1</v>
      </c>
      <c r="B12" s="112" t="s">
        <v>216</v>
      </c>
      <c r="C12" s="113" t="s">
        <v>223</v>
      </c>
      <c r="D12" s="114">
        <v>2788693.1363636362</v>
      </c>
    </row>
    <row r="13" spans="1:4" ht="16.05" customHeight="1" x14ac:dyDescent="0.3">
      <c r="A13" s="112">
        <v>3.3</v>
      </c>
      <c r="B13" s="112" t="s">
        <v>216</v>
      </c>
      <c r="C13" s="113" t="s">
        <v>224</v>
      </c>
      <c r="D13" s="114">
        <v>600000</v>
      </c>
    </row>
    <row r="14" spans="1:4" ht="16.05" customHeight="1" x14ac:dyDescent="0.3">
      <c r="A14" s="112">
        <v>4.0999999999999996</v>
      </c>
      <c r="B14" s="112" t="s">
        <v>216</v>
      </c>
      <c r="C14" s="113" t="s">
        <v>225</v>
      </c>
      <c r="D14" s="114">
        <v>600000</v>
      </c>
    </row>
    <row r="15" spans="1:4" ht="16.05" customHeight="1" x14ac:dyDescent="0.3">
      <c r="A15" s="112">
        <v>4.2</v>
      </c>
      <c r="B15" s="112" t="s">
        <v>216</v>
      </c>
      <c r="C15" s="113" t="s">
        <v>226</v>
      </c>
      <c r="D15" s="114">
        <v>3</v>
      </c>
    </row>
    <row r="16" spans="1:4" ht="16.05" customHeight="1" x14ac:dyDescent="0.3">
      <c r="A16" s="112">
        <v>6.1</v>
      </c>
      <c r="B16" s="112" t="s">
        <v>216</v>
      </c>
      <c r="C16" s="113" t="s">
        <v>227</v>
      </c>
      <c r="D16" s="114">
        <v>7</v>
      </c>
    </row>
    <row r="17" spans="1:4" ht="16.05" customHeight="1" x14ac:dyDescent="0.3">
      <c r="A17" s="112" t="s">
        <v>228</v>
      </c>
      <c r="B17" s="112" t="s">
        <v>217</v>
      </c>
      <c r="C17" s="113" t="s">
        <v>229</v>
      </c>
      <c r="D17" s="114">
        <v>340</v>
      </c>
    </row>
    <row r="18" spans="1:4" ht="16.05" customHeight="1" x14ac:dyDescent="0.3">
      <c r="A18" s="112" t="s">
        <v>230</v>
      </c>
      <c r="B18" s="112" t="s">
        <v>217</v>
      </c>
      <c r="C18" s="113" t="s">
        <v>231</v>
      </c>
      <c r="D18" s="114">
        <v>18212.956999999999</v>
      </c>
    </row>
    <row r="19" spans="1:4" ht="16.05" customHeight="1" x14ac:dyDescent="0.3">
      <c r="A19" s="112" t="s">
        <v>232</v>
      </c>
      <c r="B19" s="112" t="s">
        <v>217</v>
      </c>
      <c r="C19" s="113" t="s">
        <v>233</v>
      </c>
      <c r="D19" s="114">
        <v>12000</v>
      </c>
    </row>
    <row r="20" spans="1:4" ht="16.05" customHeight="1" x14ac:dyDescent="0.3">
      <c r="A20" s="112" t="s">
        <v>234</v>
      </c>
      <c r="B20" s="112" t="s">
        <v>217</v>
      </c>
      <c r="C20" s="113" t="s">
        <v>235</v>
      </c>
      <c r="D20" s="114">
        <v>1</v>
      </c>
    </row>
    <row r="21" spans="1:4" ht="16.05" customHeight="1" x14ac:dyDescent="0.3">
      <c r="A21" s="112" t="s">
        <v>236</v>
      </c>
      <c r="B21" s="112" t="s">
        <v>217</v>
      </c>
      <c r="C21" s="113" t="s">
        <v>237</v>
      </c>
      <c r="D21" s="114">
        <v>1</v>
      </c>
    </row>
    <row r="22" spans="1:4" ht="16.05" customHeight="1" x14ac:dyDescent="0.3">
      <c r="A22" s="112" t="s">
        <v>238</v>
      </c>
      <c r="B22" s="112" t="s">
        <v>217</v>
      </c>
      <c r="C22" s="113" t="s">
        <v>239</v>
      </c>
      <c r="D22" s="114">
        <v>1</v>
      </c>
    </row>
    <row r="23" spans="1:4" ht="16.05" customHeight="1" x14ac:dyDescent="0.3">
      <c r="A23" s="112" t="s">
        <v>240</v>
      </c>
      <c r="B23" s="112" t="s">
        <v>217</v>
      </c>
      <c r="C23" s="113" t="s">
        <v>241</v>
      </c>
      <c r="D23" s="114">
        <v>27</v>
      </c>
    </row>
    <row r="24" spans="1:4" ht="16.05" customHeight="1" x14ac:dyDescent="0.3">
      <c r="A24" s="112" t="s">
        <v>242</v>
      </c>
      <c r="B24" s="112" t="s">
        <v>217</v>
      </c>
      <c r="C24" s="113" t="s">
        <v>243</v>
      </c>
      <c r="D24" s="114">
        <v>2</v>
      </c>
    </row>
    <row r="25" spans="1:4" s="104" customFormat="1" ht="15" customHeight="1" x14ac:dyDescent="0.3">
      <c r="A25" s="119" t="s">
        <v>244</v>
      </c>
      <c r="B25" s="120"/>
      <c r="C25" s="121"/>
      <c r="D25" s="122" t="s">
        <v>16</v>
      </c>
    </row>
    <row r="26" spans="1:4" s="104" customFormat="1" ht="15" customHeight="1" x14ac:dyDescent="0.3">
      <c r="A26" s="119" t="s">
        <v>245</v>
      </c>
      <c r="B26" s="120"/>
      <c r="C26" s="121"/>
      <c r="D26" s="122" t="s">
        <v>16</v>
      </c>
    </row>
  </sheetData>
  <hyperlinks>
    <hyperlink ref="A4" r:id="rId1" xr:uid="{958108B4-0053-674C-BFF8-EBF78A958F89}"/>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3D0-37E9-1647-94FA-4F418D721B95}">
  <dimension ref="A1:D86"/>
  <sheetViews>
    <sheetView topLeftCell="A83" zoomScale="138" workbookViewId="0">
      <selection sqref="A1:D86"/>
    </sheetView>
  </sheetViews>
  <sheetFormatPr defaultColWidth="10.796875" defaultRowHeight="15.6" x14ac:dyDescent="0.3"/>
  <cols>
    <col min="1" max="2" width="10.796875" style="101"/>
    <col min="3" max="3" width="65" style="101" customWidth="1"/>
    <col min="4" max="4" width="13.69921875" style="171" customWidth="1"/>
    <col min="5" max="16384" width="10.796875" style="101"/>
  </cols>
  <sheetData>
    <row r="1" spans="1:4" x14ac:dyDescent="0.3">
      <c r="A1" s="106" t="s">
        <v>209</v>
      </c>
    </row>
    <row r="2" spans="1:4" x14ac:dyDescent="0.3">
      <c r="A2" s="106" t="s">
        <v>261</v>
      </c>
      <c r="B2" s="98"/>
      <c r="C2" s="99"/>
      <c r="D2" s="172"/>
    </row>
    <row r="3" spans="1:4" x14ac:dyDescent="0.3">
      <c r="A3" s="106" t="s">
        <v>247</v>
      </c>
      <c r="B3" s="103"/>
      <c r="C3" s="99"/>
      <c r="D3" s="172"/>
    </row>
    <row r="4" spans="1:4" x14ac:dyDescent="0.3">
      <c r="A4" s="155" t="s">
        <v>262</v>
      </c>
      <c r="B4" s="103"/>
      <c r="C4" s="99"/>
      <c r="D4" s="172"/>
    </row>
    <row r="5" spans="1:4" x14ac:dyDescent="0.3">
      <c r="A5" s="102"/>
      <c r="B5" s="103"/>
      <c r="C5" s="99"/>
      <c r="D5" s="172"/>
    </row>
    <row r="6" spans="1:4" x14ac:dyDescent="0.3">
      <c r="A6" s="117" t="s">
        <v>210</v>
      </c>
      <c r="B6" s="117" t="s">
        <v>211</v>
      </c>
      <c r="C6" s="118" t="s">
        <v>212</v>
      </c>
      <c r="D6" s="118" t="s">
        <v>213</v>
      </c>
    </row>
    <row r="7" spans="1:4" s="104" customFormat="1" ht="16.05" customHeight="1" x14ac:dyDescent="0.3">
      <c r="A7" s="108" t="s">
        <v>214</v>
      </c>
      <c r="B7" s="108"/>
      <c r="C7" s="109"/>
      <c r="D7" s="156"/>
    </row>
    <row r="8" spans="1:4" s="158" customFormat="1" ht="16.05" customHeight="1" x14ac:dyDescent="0.3">
      <c r="A8" s="111" t="s">
        <v>263</v>
      </c>
      <c r="B8" s="112"/>
      <c r="C8" s="113"/>
      <c r="D8" s="151"/>
    </row>
    <row r="9" spans="1:4" s="158" customFormat="1" ht="16.05" customHeight="1" x14ac:dyDescent="0.3">
      <c r="A9" s="112" t="s">
        <v>264</v>
      </c>
      <c r="B9" s="112" t="s">
        <v>217</v>
      </c>
      <c r="C9" s="113" t="s">
        <v>297</v>
      </c>
      <c r="D9" s="151">
        <v>0</v>
      </c>
    </row>
    <row r="10" spans="1:4" s="158" customFormat="1" ht="16.05" customHeight="1" x14ac:dyDescent="0.3">
      <c r="A10" s="112" t="s">
        <v>218</v>
      </c>
      <c r="B10" s="112" t="s">
        <v>217</v>
      </c>
      <c r="C10" s="113" t="s">
        <v>219</v>
      </c>
      <c r="D10" s="151">
        <v>0</v>
      </c>
    </row>
    <row r="11" spans="1:4" s="158" customFormat="1" ht="16.05" customHeight="1" x14ac:dyDescent="0.3">
      <c r="A11" s="111" t="s">
        <v>265</v>
      </c>
      <c r="B11" s="112"/>
      <c r="C11" s="113"/>
      <c r="D11" s="151"/>
    </row>
    <row r="12" spans="1:4" s="158" customFormat="1" ht="16.05" customHeight="1" x14ac:dyDescent="0.3">
      <c r="A12" s="112">
        <v>4.0999999999999996</v>
      </c>
      <c r="B12" s="112" t="s">
        <v>216</v>
      </c>
      <c r="C12" s="113" t="s">
        <v>225</v>
      </c>
      <c r="D12" s="151">
        <v>34916</v>
      </c>
    </row>
    <row r="13" spans="1:4" s="158" customFormat="1" ht="16.05" customHeight="1" x14ac:dyDescent="0.3">
      <c r="A13" s="112" t="s">
        <v>238</v>
      </c>
      <c r="B13" s="112" t="s">
        <v>217</v>
      </c>
      <c r="C13" s="113" t="s">
        <v>239</v>
      </c>
      <c r="D13" s="151">
        <v>7</v>
      </c>
    </row>
    <row r="14" spans="1:4" s="158" customFormat="1" ht="16.05" customHeight="1" x14ac:dyDescent="0.3">
      <c r="A14" s="112" t="s">
        <v>266</v>
      </c>
      <c r="B14" s="112" t="s">
        <v>217</v>
      </c>
      <c r="C14" s="113" t="s">
        <v>298</v>
      </c>
      <c r="D14" s="151">
        <v>318</v>
      </c>
    </row>
    <row r="15" spans="1:4" s="158" customFormat="1" ht="16.05" customHeight="1" x14ac:dyDescent="0.3">
      <c r="A15" s="111" t="s">
        <v>267</v>
      </c>
      <c r="B15" s="112"/>
      <c r="C15" s="113"/>
      <c r="D15" s="151"/>
    </row>
    <row r="16" spans="1:4" s="158" customFormat="1" ht="16.05" customHeight="1" x14ac:dyDescent="0.3">
      <c r="A16" s="112">
        <v>3.1</v>
      </c>
      <c r="B16" s="112" t="s">
        <v>216</v>
      </c>
      <c r="C16" s="113" t="s">
        <v>223</v>
      </c>
      <c r="D16" s="151">
        <v>3800000</v>
      </c>
    </row>
    <row r="17" spans="1:4" s="158" customFormat="1" ht="16.05" customHeight="1" x14ac:dyDescent="0.3">
      <c r="A17" s="112" t="s">
        <v>268</v>
      </c>
      <c r="B17" s="112" t="s">
        <v>217</v>
      </c>
      <c r="C17" s="113" t="s">
        <v>299</v>
      </c>
      <c r="D17" s="151">
        <v>17</v>
      </c>
    </row>
    <row r="18" spans="1:4" s="158" customFormat="1" ht="16.05" customHeight="1" x14ac:dyDescent="0.3">
      <c r="A18" s="112" t="s">
        <v>266</v>
      </c>
      <c r="B18" s="112" t="s">
        <v>217</v>
      </c>
      <c r="C18" s="113" t="s">
        <v>298</v>
      </c>
      <c r="D18" s="151">
        <v>632</v>
      </c>
    </row>
    <row r="19" spans="1:4" s="158" customFormat="1" ht="16.05" customHeight="1" x14ac:dyDescent="0.3">
      <c r="A19" s="111" t="s">
        <v>269</v>
      </c>
      <c r="B19" s="112"/>
      <c r="C19" s="113"/>
      <c r="D19" s="151"/>
    </row>
    <row r="20" spans="1:4" s="158" customFormat="1" ht="16.05" customHeight="1" x14ac:dyDescent="0.3">
      <c r="A20" s="112">
        <v>6.2</v>
      </c>
      <c r="B20" s="112" t="s">
        <v>216</v>
      </c>
      <c r="C20" s="113" t="s">
        <v>300</v>
      </c>
      <c r="D20" s="151">
        <v>1</v>
      </c>
    </row>
    <row r="21" spans="1:4" s="158" customFormat="1" ht="16.05" customHeight="1" x14ac:dyDescent="0.3">
      <c r="A21" s="112" t="s">
        <v>264</v>
      </c>
      <c r="B21" s="112" t="s">
        <v>217</v>
      </c>
      <c r="C21" s="113" t="s">
        <v>297</v>
      </c>
      <c r="D21" s="151">
        <v>1</v>
      </c>
    </row>
    <row r="22" spans="1:4" s="158" customFormat="1" ht="16.05" customHeight="1" x14ac:dyDescent="0.3">
      <c r="A22" s="111" t="s">
        <v>270</v>
      </c>
      <c r="B22" s="112"/>
      <c r="C22" s="113"/>
      <c r="D22" s="151"/>
    </row>
    <row r="23" spans="1:4" s="158" customFormat="1" ht="16.05" customHeight="1" x14ac:dyDescent="0.3">
      <c r="A23" s="112" t="s">
        <v>240</v>
      </c>
      <c r="B23" s="112" t="s">
        <v>217</v>
      </c>
      <c r="C23" s="113" t="s">
        <v>241</v>
      </c>
      <c r="D23" s="151">
        <v>1</v>
      </c>
    </row>
    <row r="24" spans="1:4" s="158" customFormat="1" ht="16.05" customHeight="1" x14ac:dyDescent="0.3">
      <c r="A24" s="112" t="s">
        <v>242</v>
      </c>
      <c r="B24" s="112" t="s">
        <v>217</v>
      </c>
      <c r="C24" s="113" t="s">
        <v>243</v>
      </c>
      <c r="D24" s="151">
        <v>1</v>
      </c>
    </row>
    <row r="25" spans="1:4" s="158" customFormat="1" ht="16.05" customHeight="1" x14ac:dyDescent="0.3">
      <c r="A25" s="112" t="s">
        <v>271</v>
      </c>
      <c r="B25" s="112" t="s">
        <v>217</v>
      </c>
      <c r="C25" s="113" t="s">
        <v>301</v>
      </c>
      <c r="D25" s="151">
        <v>1</v>
      </c>
    </row>
    <row r="26" spans="1:4" s="158" customFormat="1" ht="16.05" customHeight="1" x14ac:dyDescent="0.3">
      <c r="A26" s="112" t="s">
        <v>272</v>
      </c>
      <c r="B26" s="112" t="s">
        <v>217</v>
      </c>
      <c r="C26" s="113" t="s">
        <v>302</v>
      </c>
      <c r="D26" s="151">
        <v>0</v>
      </c>
    </row>
    <row r="27" spans="1:4" s="158" customFormat="1" ht="16.05" customHeight="1" x14ac:dyDescent="0.3">
      <c r="A27" s="111" t="s">
        <v>273</v>
      </c>
      <c r="B27" s="112"/>
      <c r="C27" s="113"/>
      <c r="D27" s="151"/>
    </row>
    <row r="28" spans="1:4" s="158" customFormat="1" ht="16.05" customHeight="1" x14ac:dyDescent="0.3">
      <c r="A28" s="112">
        <v>1.1000000000000001</v>
      </c>
      <c r="B28" s="112" t="s">
        <v>216</v>
      </c>
      <c r="C28" s="113" t="s">
        <v>303</v>
      </c>
      <c r="D28" s="151">
        <v>5119</v>
      </c>
    </row>
    <row r="29" spans="1:4" s="158" customFormat="1" ht="16.05" customHeight="1" x14ac:dyDescent="0.3">
      <c r="A29" s="112">
        <v>1.2</v>
      </c>
      <c r="B29" s="112" t="s">
        <v>216</v>
      </c>
      <c r="C29" s="113" t="s">
        <v>304</v>
      </c>
      <c r="D29" s="151">
        <v>3927</v>
      </c>
    </row>
    <row r="30" spans="1:4" s="158" customFormat="1" ht="16.05" customHeight="1" x14ac:dyDescent="0.3">
      <c r="A30" s="112">
        <v>2.1</v>
      </c>
      <c r="B30" s="112" t="s">
        <v>216</v>
      </c>
      <c r="C30" s="113" t="s">
        <v>305</v>
      </c>
      <c r="D30" s="151">
        <v>872</v>
      </c>
    </row>
    <row r="31" spans="1:4" s="158" customFormat="1" ht="16.05" customHeight="1" x14ac:dyDescent="0.3">
      <c r="A31" s="112">
        <v>6.2</v>
      </c>
      <c r="B31" s="112" t="s">
        <v>216</v>
      </c>
      <c r="C31" s="113" t="s">
        <v>300</v>
      </c>
      <c r="D31" s="151">
        <v>3</v>
      </c>
    </row>
    <row r="32" spans="1:4" s="158" customFormat="1" ht="16.05" customHeight="1" x14ac:dyDescent="0.3">
      <c r="A32" s="112" t="s">
        <v>228</v>
      </c>
      <c r="B32" s="112" t="s">
        <v>217</v>
      </c>
      <c r="C32" s="113" t="s">
        <v>229</v>
      </c>
      <c r="D32" s="151">
        <v>45273</v>
      </c>
    </row>
    <row r="33" spans="1:4" s="158" customFormat="1" ht="16.05" customHeight="1" x14ac:dyDescent="0.3">
      <c r="A33" s="112" t="s">
        <v>274</v>
      </c>
      <c r="B33" s="112" t="s">
        <v>217</v>
      </c>
      <c r="C33" s="113" t="s">
        <v>306</v>
      </c>
      <c r="D33" s="151">
        <v>50</v>
      </c>
    </row>
    <row r="34" spans="1:4" s="158" customFormat="1" ht="16.05" customHeight="1" x14ac:dyDescent="0.3">
      <c r="A34" s="112" t="s">
        <v>275</v>
      </c>
      <c r="B34" s="112" t="s">
        <v>217</v>
      </c>
      <c r="C34" s="113" t="s">
        <v>307</v>
      </c>
      <c r="D34" s="151">
        <v>1</v>
      </c>
    </row>
    <row r="35" spans="1:4" s="158" customFormat="1" ht="16.05" customHeight="1" x14ac:dyDescent="0.3">
      <c r="A35" s="112" t="s">
        <v>276</v>
      </c>
      <c r="B35" s="112" t="s">
        <v>217</v>
      </c>
      <c r="C35" s="113" t="s">
        <v>308</v>
      </c>
      <c r="D35" s="151">
        <v>63</v>
      </c>
    </row>
    <row r="36" spans="1:4" s="158" customFormat="1" ht="16.05" customHeight="1" x14ac:dyDescent="0.3">
      <c r="A36" s="111" t="s">
        <v>277</v>
      </c>
      <c r="B36" s="112"/>
      <c r="C36" s="113"/>
      <c r="D36" s="151"/>
    </row>
    <row r="37" spans="1:4" s="158" customFormat="1" ht="16.05" customHeight="1" x14ac:dyDescent="0.3">
      <c r="A37" s="112" t="s">
        <v>278</v>
      </c>
      <c r="B37" s="112" t="s">
        <v>217</v>
      </c>
      <c r="C37" s="113" t="s">
        <v>309</v>
      </c>
      <c r="D37" s="151">
        <v>670</v>
      </c>
    </row>
    <row r="38" spans="1:4" s="158" customFormat="1" ht="16.05" customHeight="1" x14ac:dyDescent="0.3">
      <c r="A38" s="112" t="s">
        <v>266</v>
      </c>
      <c r="B38" s="112" t="s">
        <v>217</v>
      </c>
      <c r="C38" s="113" t="s">
        <v>298</v>
      </c>
      <c r="D38" s="151">
        <v>2140</v>
      </c>
    </row>
    <row r="39" spans="1:4" s="158" customFormat="1" ht="16.05" customHeight="1" x14ac:dyDescent="0.3">
      <c r="A39" s="112" t="s">
        <v>271</v>
      </c>
      <c r="B39" s="112" t="s">
        <v>217</v>
      </c>
      <c r="C39" s="113" t="s">
        <v>301</v>
      </c>
      <c r="D39" s="151">
        <v>2</v>
      </c>
    </row>
    <row r="40" spans="1:4" s="158" customFormat="1" ht="16.05" customHeight="1" x14ac:dyDescent="0.3">
      <c r="A40" s="111" t="s">
        <v>279</v>
      </c>
      <c r="B40" s="112"/>
      <c r="C40" s="113"/>
      <c r="D40" s="151"/>
    </row>
    <row r="41" spans="1:4" s="158" customFormat="1" ht="16.05" customHeight="1" x14ac:dyDescent="0.3">
      <c r="A41" s="112">
        <v>5.0999999999999996</v>
      </c>
      <c r="B41" s="112" t="s">
        <v>216</v>
      </c>
      <c r="C41" s="113" t="s">
        <v>310</v>
      </c>
      <c r="D41" s="151">
        <v>4140000</v>
      </c>
    </row>
    <row r="42" spans="1:4" s="158" customFormat="1" ht="16.05" customHeight="1" x14ac:dyDescent="0.3">
      <c r="A42" s="112" t="s">
        <v>274</v>
      </c>
      <c r="B42" s="112" t="s">
        <v>217</v>
      </c>
      <c r="C42" s="113" t="s">
        <v>306</v>
      </c>
      <c r="D42" s="151">
        <v>7</v>
      </c>
    </row>
    <row r="43" spans="1:4" s="158" customFormat="1" ht="16.05" customHeight="1" x14ac:dyDescent="0.3">
      <c r="A43" s="112" t="s">
        <v>280</v>
      </c>
      <c r="B43" s="112" t="s">
        <v>217</v>
      </c>
      <c r="C43" s="113" t="s">
        <v>311</v>
      </c>
      <c r="D43" s="151">
        <v>1200</v>
      </c>
    </row>
    <row r="44" spans="1:4" s="158" customFormat="1" ht="16.05" customHeight="1" x14ac:dyDescent="0.3">
      <c r="A44" s="112" t="s">
        <v>230</v>
      </c>
      <c r="B44" s="112" t="s">
        <v>217</v>
      </c>
      <c r="C44" s="113" t="s">
        <v>231</v>
      </c>
      <c r="D44" s="151">
        <v>336</v>
      </c>
    </row>
    <row r="45" spans="1:4" s="158" customFormat="1" ht="16.05" customHeight="1" x14ac:dyDescent="0.3">
      <c r="A45" s="112" t="s">
        <v>275</v>
      </c>
      <c r="B45" s="112" t="s">
        <v>217</v>
      </c>
      <c r="C45" s="113" t="s">
        <v>307</v>
      </c>
      <c r="D45" s="151">
        <v>1</v>
      </c>
    </row>
    <row r="46" spans="1:4" s="158" customFormat="1" ht="16.05" customHeight="1" x14ac:dyDescent="0.3">
      <c r="A46" s="112" t="s">
        <v>276</v>
      </c>
      <c r="B46" s="112" t="s">
        <v>217</v>
      </c>
      <c r="C46" s="113" t="s">
        <v>308</v>
      </c>
      <c r="D46" s="151">
        <v>2</v>
      </c>
    </row>
    <row r="47" spans="1:4" s="158" customFormat="1" ht="16.05" customHeight="1" x14ac:dyDescent="0.3">
      <c r="A47" s="112" t="s">
        <v>281</v>
      </c>
      <c r="B47" s="112" t="s">
        <v>217</v>
      </c>
      <c r="C47" s="113" t="s">
        <v>312</v>
      </c>
      <c r="D47" s="151">
        <v>1</v>
      </c>
    </row>
    <row r="48" spans="1:4" s="158" customFormat="1" ht="16.05" customHeight="1" x14ac:dyDescent="0.3">
      <c r="A48" s="112" t="s">
        <v>282</v>
      </c>
      <c r="B48" s="112" t="s">
        <v>217</v>
      </c>
      <c r="C48" s="113" t="s">
        <v>313</v>
      </c>
      <c r="D48" s="151">
        <v>1</v>
      </c>
    </row>
    <row r="49" spans="1:4" s="158" customFormat="1" ht="16.05" customHeight="1" x14ac:dyDescent="0.3">
      <c r="A49" s="112" t="s">
        <v>264</v>
      </c>
      <c r="B49" s="112" t="s">
        <v>217</v>
      </c>
      <c r="C49" s="113" t="s">
        <v>297</v>
      </c>
      <c r="D49" s="151">
        <v>7</v>
      </c>
    </row>
    <row r="50" spans="1:4" s="158" customFormat="1" ht="16.05" customHeight="1" x14ac:dyDescent="0.3">
      <c r="A50" s="112" t="s">
        <v>266</v>
      </c>
      <c r="B50" s="112" t="s">
        <v>217</v>
      </c>
      <c r="C50" s="113" t="s">
        <v>298</v>
      </c>
      <c r="D50" s="151">
        <v>9200</v>
      </c>
    </row>
    <row r="51" spans="1:4" s="158" customFormat="1" ht="16.05" customHeight="1" x14ac:dyDescent="0.3">
      <c r="A51" s="111" t="s">
        <v>283</v>
      </c>
      <c r="B51" s="112"/>
      <c r="C51" s="113"/>
      <c r="D51" s="151"/>
    </row>
    <row r="52" spans="1:4" s="158" customFormat="1" ht="16.05" customHeight="1" x14ac:dyDescent="0.3">
      <c r="A52" s="112">
        <v>1.1000000000000001</v>
      </c>
      <c r="B52" s="112" t="s">
        <v>216</v>
      </c>
      <c r="C52" s="113" t="s">
        <v>303</v>
      </c>
      <c r="D52" s="151">
        <v>2589000</v>
      </c>
    </row>
    <row r="53" spans="1:4" s="158" customFormat="1" ht="16.05" customHeight="1" x14ac:dyDescent="0.3">
      <c r="A53" s="112">
        <v>2.1</v>
      </c>
      <c r="B53" s="112" t="s">
        <v>216</v>
      </c>
      <c r="C53" s="113" t="s">
        <v>305</v>
      </c>
      <c r="D53" s="151">
        <v>105404</v>
      </c>
    </row>
    <row r="54" spans="1:4" s="158" customFormat="1" ht="16.05" customHeight="1" x14ac:dyDescent="0.3">
      <c r="A54" s="112">
        <v>2.2000000000000002</v>
      </c>
      <c r="B54" s="112" t="s">
        <v>216</v>
      </c>
      <c r="C54" s="113" t="s">
        <v>314</v>
      </c>
      <c r="D54" s="151">
        <v>46703</v>
      </c>
    </row>
    <row r="55" spans="1:4" s="158" customFormat="1" ht="16.05" customHeight="1" x14ac:dyDescent="0.3">
      <c r="A55" s="112" t="s">
        <v>228</v>
      </c>
      <c r="B55" s="112" t="s">
        <v>217</v>
      </c>
      <c r="C55" s="113" t="s">
        <v>229</v>
      </c>
      <c r="D55" s="151">
        <v>17349100</v>
      </c>
    </row>
    <row r="56" spans="1:4" s="158" customFormat="1" ht="16.05" customHeight="1" x14ac:dyDescent="0.3">
      <c r="A56" s="112" t="s">
        <v>284</v>
      </c>
      <c r="B56" s="112" t="s">
        <v>217</v>
      </c>
      <c r="C56" s="113" t="s">
        <v>315</v>
      </c>
      <c r="D56" s="151">
        <v>1</v>
      </c>
    </row>
    <row r="57" spans="1:4" s="158" customFormat="1" ht="16.05" customHeight="1" x14ac:dyDescent="0.3">
      <c r="A57" s="112" t="s">
        <v>274</v>
      </c>
      <c r="B57" s="112" t="s">
        <v>217</v>
      </c>
      <c r="C57" s="113" t="s">
        <v>306</v>
      </c>
      <c r="D57" s="151">
        <v>70312</v>
      </c>
    </row>
    <row r="58" spans="1:4" s="158" customFormat="1" ht="16.05" customHeight="1" x14ac:dyDescent="0.3">
      <c r="A58" s="112" t="s">
        <v>285</v>
      </c>
      <c r="B58" s="112" t="s">
        <v>217</v>
      </c>
      <c r="C58" s="113" t="s">
        <v>316</v>
      </c>
      <c r="D58" s="151">
        <v>1</v>
      </c>
    </row>
    <row r="59" spans="1:4" s="158" customFormat="1" ht="16.05" customHeight="1" x14ac:dyDescent="0.3">
      <c r="A59" s="112" t="s">
        <v>275</v>
      </c>
      <c r="B59" s="112" t="s">
        <v>217</v>
      </c>
      <c r="C59" s="113" t="s">
        <v>307</v>
      </c>
      <c r="D59" s="151">
        <v>3</v>
      </c>
    </row>
    <row r="60" spans="1:4" s="158" customFormat="1" ht="16.05" customHeight="1" x14ac:dyDescent="0.3">
      <c r="A60" s="112" t="s">
        <v>276</v>
      </c>
      <c r="B60" s="112" t="s">
        <v>217</v>
      </c>
      <c r="C60" s="113" t="s">
        <v>308</v>
      </c>
      <c r="D60" s="151">
        <v>31309</v>
      </c>
    </row>
    <row r="61" spans="1:4" s="158" customFormat="1" ht="16.05" customHeight="1" x14ac:dyDescent="0.3">
      <c r="A61" s="112" t="s">
        <v>242</v>
      </c>
      <c r="B61" s="112" t="s">
        <v>217</v>
      </c>
      <c r="C61" s="113" t="s">
        <v>243</v>
      </c>
      <c r="D61" s="151">
        <v>1</v>
      </c>
    </row>
    <row r="62" spans="1:4" s="104" customFormat="1" ht="15" customHeight="1" x14ac:dyDescent="0.3">
      <c r="A62" s="152" t="s">
        <v>244</v>
      </c>
      <c r="B62" s="153"/>
      <c r="C62" s="154"/>
      <c r="D62" s="157"/>
    </row>
    <row r="63" spans="1:4" s="104" customFormat="1" ht="15" customHeight="1" x14ac:dyDescent="0.3">
      <c r="A63" s="111" t="s">
        <v>296</v>
      </c>
      <c r="B63" s="112"/>
      <c r="C63" s="113"/>
      <c r="D63" s="151"/>
    </row>
    <row r="64" spans="1:4" s="104" customFormat="1" ht="15" customHeight="1" x14ac:dyDescent="0.3">
      <c r="A64" s="112">
        <v>1.2</v>
      </c>
      <c r="B64" s="112" t="s">
        <v>216</v>
      </c>
      <c r="C64" s="113" t="s">
        <v>304</v>
      </c>
      <c r="D64" s="151">
        <v>1733</v>
      </c>
    </row>
    <row r="65" spans="1:4" s="104" customFormat="1" ht="15" customHeight="1" x14ac:dyDescent="0.3">
      <c r="A65" s="108" t="s">
        <v>245</v>
      </c>
      <c r="B65" s="108"/>
      <c r="C65" s="109"/>
      <c r="D65" s="156" t="s">
        <v>16</v>
      </c>
    </row>
    <row r="66" spans="1:4" x14ac:dyDescent="0.3">
      <c r="A66" s="111" t="s">
        <v>286</v>
      </c>
      <c r="B66" s="112"/>
      <c r="C66" s="113"/>
      <c r="D66" s="151"/>
    </row>
    <row r="67" spans="1:4" s="158" customFormat="1" ht="27.6" x14ac:dyDescent="0.3">
      <c r="A67" s="112" t="s">
        <v>266</v>
      </c>
      <c r="B67" s="112" t="s">
        <v>217</v>
      </c>
      <c r="C67" s="113" t="s">
        <v>298</v>
      </c>
      <c r="D67" s="151">
        <v>3486</v>
      </c>
    </row>
    <row r="68" spans="1:4" s="158" customFormat="1" ht="27.6" x14ac:dyDescent="0.3">
      <c r="A68" s="112" t="s">
        <v>287</v>
      </c>
      <c r="B68" s="112" t="s">
        <v>217</v>
      </c>
      <c r="C68" s="113" t="s">
        <v>317</v>
      </c>
      <c r="D68" s="151">
        <v>1</v>
      </c>
    </row>
    <row r="69" spans="1:4" x14ac:dyDescent="0.3">
      <c r="A69" s="111" t="s">
        <v>288</v>
      </c>
      <c r="B69" s="112"/>
      <c r="C69" s="113"/>
      <c r="D69" s="151"/>
    </row>
    <row r="70" spans="1:4" s="158" customFormat="1" x14ac:dyDescent="0.3">
      <c r="A70" s="112" t="s">
        <v>274</v>
      </c>
      <c r="B70" s="112" t="s">
        <v>217</v>
      </c>
      <c r="C70" s="113" t="s">
        <v>306</v>
      </c>
      <c r="D70" s="151">
        <v>5</v>
      </c>
    </row>
    <row r="71" spans="1:4" s="158" customFormat="1" x14ac:dyDescent="0.3">
      <c r="A71" s="112" t="s">
        <v>230</v>
      </c>
      <c r="B71" s="112" t="s">
        <v>217</v>
      </c>
      <c r="C71" s="113" t="s">
        <v>231</v>
      </c>
      <c r="D71" s="151">
        <v>60</v>
      </c>
    </row>
    <row r="72" spans="1:4" x14ac:dyDescent="0.3">
      <c r="A72" s="111" t="s">
        <v>289</v>
      </c>
      <c r="B72" s="112"/>
      <c r="C72" s="113"/>
      <c r="D72" s="151"/>
    </row>
    <row r="73" spans="1:4" s="158" customFormat="1" ht="27.6" x14ac:dyDescent="0.3">
      <c r="A73" s="112" t="s">
        <v>266</v>
      </c>
      <c r="B73" s="112" t="s">
        <v>217</v>
      </c>
      <c r="C73" s="113" t="s">
        <v>298</v>
      </c>
      <c r="D73" s="151">
        <v>569</v>
      </c>
    </row>
    <row r="74" spans="1:4" x14ac:dyDescent="0.3">
      <c r="A74" s="111" t="s">
        <v>290</v>
      </c>
      <c r="B74" s="112"/>
      <c r="C74" s="113"/>
      <c r="D74" s="151"/>
    </row>
    <row r="75" spans="1:4" s="158" customFormat="1" ht="27.6" x14ac:dyDescent="0.3">
      <c r="A75" s="112" t="s">
        <v>220</v>
      </c>
      <c r="B75" s="112" t="s">
        <v>217</v>
      </c>
      <c r="C75" s="113" t="s">
        <v>221</v>
      </c>
      <c r="D75" s="151">
        <v>3</v>
      </c>
    </row>
    <row r="76" spans="1:4" x14ac:dyDescent="0.3">
      <c r="A76" s="111" t="s">
        <v>291</v>
      </c>
      <c r="B76" s="112"/>
      <c r="C76" s="113"/>
      <c r="D76" s="151"/>
    </row>
    <row r="77" spans="1:4" s="158" customFormat="1" ht="27.6" x14ac:dyDescent="0.3">
      <c r="A77" s="112" t="s">
        <v>220</v>
      </c>
      <c r="B77" s="112" t="s">
        <v>217</v>
      </c>
      <c r="C77" s="113" t="s">
        <v>221</v>
      </c>
      <c r="D77" s="151">
        <v>1</v>
      </c>
    </row>
    <row r="78" spans="1:4" x14ac:dyDescent="0.3">
      <c r="A78" s="111" t="s">
        <v>292</v>
      </c>
      <c r="B78" s="112"/>
      <c r="C78" s="113"/>
      <c r="D78" s="151"/>
    </row>
    <row r="79" spans="1:4" s="158" customFormat="1" x14ac:dyDescent="0.3">
      <c r="A79" s="112">
        <v>6.1</v>
      </c>
      <c r="B79" s="112" t="s">
        <v>216</v>
      </c>
      <c r="C79" s="113" t="s">
        <v>227</v>
      </c>
      <c r="D79" s="151">
        <v>1</v>
      </c>
    </row>
    <row r="80" spans="1:4" s="158" customFormat="1" x14ac:dyDescent="0.3">
      <c r="A80" s="112" t="s">
        <v>228</v>
      </c>
      <c r="B80" s="112" t="s">
        <v>217</v>
      </c>
      <c r="C80" s="113" t="s">
        <v>229</v>
      </c>
      <c r="D80" s="151">
        <v>160</v>
      </c>
    </row>
    <row r="81" spans="1:4" s="158" customFormat="1" x14ac:dyDescent="0.3">
      <c r="A81" s="112" t="s">
        <v>234</v>
      </c>
      <c r="B81" s="112" t="s">
        <v>217</v>
      </c>
      <c r="C81" s="113" t="s">
        <v>235</v>
      </c>
      <c r="D81" s="151">
        <v>2</v>
      </c>
    </row>
    <row r="82" spans="1:4" s="158" customFormat="1" ht="27.6" x14ac:dyDescent="0.3">
      <c r="A82" s="112" t="s">
        <v>266</v>
      </c>
      <c r="B82" s="112" t="s">
        <v>217</v>
      </c>
      <c r="C82" s="113" t="s">
        <v>298</v>
      </c>
      <c r="D82" s="151">
        <v>125</v>
      </c>
    </row>
    <row r="83" spans="1:4" x14ac:dyDescent="0.3">
      <c r="A83" s="111" t="s">
        <v>293</v>
      </c>
      <c r="B83" s="112"/>
      <c r="C83" s="113"/>
      <c r="D83" s="151"/>
    </row>
    <row r="84" spans="1:4" s="158" customFormat="1" x14ac:dyDescent="0.3">
      <c r="A84" s="112" t="s">
        <v>294</v>
      </c>
      <c r="B84" s="112" t="s">
        <v>217</v>
      </c>
      <c r="C84" s="113" t="s">
        <v>318</v>
      </c>
      <c r="D84" s="151">
        <v>1</v>
      </c>
    </row>
    <row r="85" spans="1:4" x14ac:dyDescent="0.3">
      <c r="A85" s="111" t="s">
        <v>295</v>
      </c>
      <c r="B85" s="112"/>
      <c r="C85" s="113"/>
      <c r="D85" s="151"/>
    </row>
    <row r="86" spans="1:4" s="158" customFormat="1" x14ac:dyDescent="0.3">
      <c r="A86" s="112">
        <v>6.1</v>
      </c>
      <c r="B86" s="112" t="s">
        <v>216</v>
      </c>
      <c r="C86" s="113" t="s">
        <v>227</v>
      </c>
      <c r="D86" s="151">
        <v>1</v>
      </c>
    </row>
  </sheetData>
  <hyperlinks>
    <hyperlink ref="A4" r:id="rId1" xr:uid="{CB8354B7-8EC4-514A-A49E-D3A1C6BF25B3}"/>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5BFB-FB23-6047-AD18-090BE0E03134}">
  <dimension ref="A1:G68"/>
  <sheetViews>
    <sheetView tabSelected="1" topLeftCell="A10" zoomScale="138" workbookViewId="0">
      <selection activeCell="C26" sqref="C26"/>
    </sheetView>
  </sheetViews>
  <sheetFormatPr defaultColWidth="10.796875" defaultRowHeight="15.6" x14ac:dyDescent="0.3"/>
  <cols>
    <col min="1" max="1" width="13.19921875" style="101" customWidth="1"/>
    <col min="2" max="2" width="10.796875" style="101"/>
    <col min="3" max="3" width="65" style="101" customWidth="1"/>
    <col min="4" max="4" width="13.69921875" style="105" customWidth="1"/>
    <col min="5" max="16384" width="10.796875" style="101"/>
  </cols>
  <sheetData>
    <row r="1" spans="1:7" x14ac:dyDescent="0.3">
      <c r="A1" s="106" t="s">
        <v>209</v>
      </c>
    </row>
    <row r="2" spans="1:7" x14ac:dyDescent="0.3">
      <c r="A2" s="106"/>
      <c r="B2" s="98"/>
      <c r="C2" s="99"/>
      <c r="D2" s="100"/>
    </row>
    <row r="3" spans="1:7" x14ac:dyDescent="0.3">
      <c r="A3" s="159">
        <v>2019</v>
      </c>
    </row>
    <row r="4" spans="1:7" x14ac:dyDescent="0.3">
      <c r="A4" s="123" t="s">
        <v>249</v>
      </c>
      <c r="B4" s="124" t="s">
        <v>211</v>
      </c>
      <c r="C4" s="124" t="s">
        <v>250</v>
      </c>
      <c r="D4" s="124" t="s">
        <v>251</v>
      </c>
      <c r="E4" s="124" t="s">
        <v>252</v>
      </c>
      <c r="F4" s="124" t="s">
        <v>253</v>
      </c>
      <c r="G4" s="125" t="s">
        <v>254</v>
      </c>
    </row>
    <row r="5" spans="1:7" x14ac:dyDescent="0.3">
      <c r="A5" s="126" t="s">
        <v>255</v>
      </c>
      <c r="B5" s="134"/>
      <c r="C5" s="135"/>
      <c r="D5" s="136"/>
      <c r="E5" s="136"/>
      <c r="F5" s="134"/>
      <c r="G5" s="127"/>
    </row>
    <row r="6" spans="1:7" x14ac:dyDescent="0.3">
      <c r="A6" s="142" t="s">
        <v>228</v>
      </c>
      <c r="B6" s="132" t="s">
        <v>217</v>
      </c>
      <c r="C6" s="133" t="s">
        <v>229</v>
      </c>
      <c r="D6" s="114">
        <v>340</v>
      </c>
      <c r="E6" s="137">
        <v>0</v>
      </c>
      <c r="F6" s="137">
        <v>0</v>
      </c>
      <c r="G6" s="128">
        <f>SUM(D6:F6)</f>
        <v>340</v>
      </c>
    </row>
    <row r="7" spans="1:7" x14ac:dyDescent="0.3">
      <c r="A7" s="126" t="s">
        <v>256</v>
      </c>
      <c r="B7" s="134"/>
      <c r="C7" s="135"/>
      <c r="D7" s="138"/>
      <c r="E7" s="137"/>
      <c r="F7" s="137"/>
      <c r="G7" s="128"/>
    </row>
    <row r="8" spans="1:7" x14ac:dyDescent="0.3">
      <c r="A8" s="142" t="s">
        <v>230</v>
      </c>
      <c r="B8" s="132" t="s">
        <v>217</v>
      </c>
      <c r="C8" s="133" t="s">
        <v>231</v>
      </c>
      <c r="D8" s="114">
        <v>18212.956999999999</v>
      </c>
      <c r="E8" s="137">
        <v>0</v>
      </c>
      <c r="F8" s="137">
        <v>0</v>
      </c>
      <c r="G8" s="128">
        <f t="shared" ref="G8:G25" si="0">SUM(D8:F8)</f>
        <v>18212.956999999999</v>
      </c>
    </row>
    <row r="9" spans="1:7" x14ac:dyDescent="0.3">
      <c r="A9" s="126" t="s">
        <v>257</v>
      </c>
      <c r="B9" s="134"/>
      <c r="C9" s="135"/>
      <c r="D9" s="139"/>
      <c r="E9" s="137"/>
      <c r="F9" s="137"/>
      <c r="G9" s="128"/>
    </row>
    <row r="10" spans="1:7" x14ac:dyDescent="0.3">
      <c r="A10" s="142">
        <v>3.1</v>
      </c>
      <c r="B10" s="132" t="s">
        <v>216</v>
      </c>
      <c r="C10" s="133" t="s">
        <v>223</v>
      </c>
      <c r="D10" s="114">
        <v>2788693.1363636362</v>
      </c>
      <c r="E10" s="137">
        <v>0</v>
      </c>
      <c r="F10" s="137">
        <v>0</v>
      </c>
      <c r="G10" s="128">
        <f t="shared" si="0"/>
        <v>2788693.1363636362</v>
      </c>
    </row>
    <row r="11" spans="1:7" x14ac:dyDescent="0.3">
      <c r="A11" s="142">
        <v>3.3</v>
      </c>
      <c r="B11" s="132" t="s">
        <v>216</v>
      </c>
      <c r="C11" s="133" t="s">
        <v>224</v>
      </c>
      <c r="D11" s="114">
        <v>600000</v>
      </c>
      <c r="E11" s="137">
        <v>0</v>
      </c>
      <c r="F11" s="137">
        <v>0</v>
      </c>
      <c r="G11" s="128">
        <f t="shared" si="0"/>
        <v>600000</v>
      </c>
    </row>
    <row r="12" spans="1:7" x14ac:dyDescent="0.3">
      <c r="A12" s="142" t="s">
        <v>232</v>
      </c>
      <c r="B12" s="132" t="s">
        <v>217</v>
      </c>
      <c r="C12" s="140" t="s">
        <v>233</v>
      </c>
      <c r="D12" s="141">
        <v>12000</v>
      </c>
      <c r="E12" s="137">
        <v>0</v>
      </c>
      <c r="F12" s="137">
        <v>0</v>
      </c>
      <c r="G12" s="128">
        <f t="shared" si="0"/>
        <v>12000</v>
      </c>
    </row>
    <row r="13" spans="1:7" x14ac:dyDescent="0.3">
      <c r="A13" s="142" t="s">
        <v>234</v>
      </c>
      <c r="B13" s="132" t="s">
        <v>217</v>
      </c>
      <c r="C13" s="140" t="s">
        <v>235</v>
      </c>
      <c r="D13" s="141">
        <v>1</v>
      </c>
      <c r="E13" s="137">
        <v>0</v>
      </c>
      <c r="F13" s="137">
        <v>0</v>
      </c>
      <c r="G13" s="128">
        <f t="shared" si="0"/>
        <v>1</v>
      </c>
    </row>
    <row r="14" spans="1:7" ht="16.05" customHeight="1" x14ac:dyDescent="0.3">
      <c r="A14" s="142" t="s">
        <v>236</v>
      </c>
      <c r="B14" s="132" t="s">
        <v>217</v>
      </c>
      <c r="C14" s="140" t="s">
        <v>237</v>
      </c>
      <c r="D14" s="141">
        <v>1</v>
      </c>
      <c r="E14" s="137">
        <v>0</v>
      </c>
      <c r="F14" s="137">
        <v>0</v>
      </c>
      <c r="G14" s="128">
        <f t="shared" si="0"/>
        <v>1</v>
      </c>
    </row>
    <row r="15" spans="1:7" x14ac:dyDescent="0.3">
      <c r="A15" s="126" t="s">
        <v>258</v>
      </c>
      <c r="B15" s="134"/>
      <c r="C15" s="135"/>
      <c r="D15" s="139"/>
      <c r="E15" s="137"/>
      <c r="F15" s="137"/>
      <c r="G15" s="128"/>
    </row>
    <row r="16" spans="1:7" x14ac:dyDescent="0.3">
      <c r="A16" s="142">
        <v>4.0999999999999996</v>
      </c>
      <c r="B16" s="132" t="s">
        <v>216</v>
      </c>
      <c r="C16" s="140" t="s">
        <v>225</v>
      </c>
      <c r="D16" s="141">
        <v>600000</v>
      </c>
      <c r="E16" s="137">
        <v>0</v>
      </c>
      <c r="F16" s="137">
        <v>0</v>
      </c>
      <c r="G16" s="128">
        <f t="shared" si="0"/>
        <v>600000</v>
      </c>
    </row>
    <row r="17" spans="1:7" x14ac:dyDescent="0.3">
      <c r="A17" s="142">
        <v>4.2</v>
      </c>
      <c r="B17" s="132" t="s">
        <v>216</v>
      </c>
      <c r="C17" s="140" t="s">
        <v>226</v>
      </c>
      <c r="D17" s="141">
        <v>3</v>
      </c>
      <c r="E17" s="137">
        <v>0</v>
      </c>
      <c r="F17" s="137">
        <v>0</v>
      </c>
      <c r="G17" s="128">
        <f t="shared" si="0"/>
        <v>3</v>
      </c>
    </row>
    <row r="18" spans="1:7" x14ac:dyDescent="0.3">
      <c r="A18" s="142" t="s">
        <v>238</v>
      </c>
      <c r="B18" s="132" t="s">
        <v>217</v>
      </c>
      <c r="C18" s="140" t="s">
        <v>239</v>
      </c>
      <c r="D18" s="141">
        <v>1</v>
      </c>
      <c r="E18" s="137">
        <v>0</v>
      </c>
      <c r="F18" s="137">
        <v>0</v>
      </c>
      <c r="G18" s="128">
        <f t="shared" si="0"/>
        <v>1</v>
      </c>
    </row>
    <row r="19" spans="1:7" s="148" customFormat="1" x14ac:dyDescent="0.3">
      <c r="A19" s="126" t="s">
        <v>259</v>
      </c>
      <c r="B19" s="134"/>
      <c r="C19" s="135"/>
      <c r="D19" s="138"/>
      <c r="E19" s="147"/>
      <c r="F19" s="147"/>
      <c r="G19" s="129"/>
    </row>
    <row r="20" spans="1:7" x14ac:dyDescent="0.3">
      <c r="A20" s="142">
        <v>6.1</v>
      </c>
      <c r="B20" s="132" t="s">
        <v>216</v>
      </c>
      <c r="C20" s="140" t="s">
        <v>227</v>
      </c>
      <c r="D20" s="141">
        <v>7</v>
      </c>
      <c r="E20" s="137">
        <v>0</v>
      </c>
      <c r="F20" s="137">
        <v>0</v>
      </c>
      <c r="G20" s="128">
        <f t="shared" si="0"/>
        <v>7</v>
      </c>
    </row>
    <row r="21" spans="1:7" ht="16.05" customHeight="1" x14ac:dyDescent="0.3">
      <c r="A21" s="142" t="s">
        <v>240</v>
      </c>
      <c r="B21" s="132" t="s">
        <v>217</v>
      </c>
      <c r="C21" s="140" t="s">
        <v>241</v>
      </c>
      <c r="D21" s="141">
        <v>27</v>
      </c>
      <c r="E21" s="137">
        <v>0</v>
      </c>
      <c r="F21" s="137">
        <v>0</v>
      </c>
      <c r="G21" s="128">
        <f t="shared" si="0"/>
        <v>27</v>
      </c>
    </row>
    <row r="22" spans="1:7" ht="16.05" customHeight="1" x14ac:dyDescent="0.3">
      <c r="A22" s="142" t="s">
        <v>242</v>
      </c>
      <c r="B22" s="132" t="s">
        <v>217</v>
      </c>
      <c r="C22" s="140" t="s">
        <v>243</v>
      </c>
      <c r="D22" s="141">
        <v>2</v>
      </c>
      <c r="E22" s="137">
        <v>0</v>
      </c>
      <c r="F22" s="137">
        <v>0</v>
      </c>
      <c r="G22" s="128">
        <f t="shared" si="0"/>
        <v>2</v>
      </c>
    </row>
    <row r="23" spans="1:7" s="150" customFormat="1" x14ac:dyDescent="0.3">
      <c r="A23" s="149" t="s">
        <v>260</v>
      </c>
      <c r="B23" s="134"/>
      <c r="C23" s="135"/>
      <c r="D23" s="139"/>
      <c r="E23" s="136"/>
      <c r="F23" s="136"/>
      <c r="G23" s="129"/>
    </row>
    <row r="24" spans="1:7" x14ac:dyDescent="0.3">
      <c r="A24" s="142" t="s">
        <v>218</v>
      </c>
      <c r="B24" s="132" t="s">
        <v>217</v>
      </c>
      <c r="C24" s="140" t="s">
        <v>219</v>
      </c>
      <c r="D24" s="141">
        <v>4</v>
      </c>
      <c r="E24" s="137">
        <v>0</v>
      </c>
      <c r="F24" s="137">
        <v>0</v>
      </c>
      <c r="G24" s="128">
        <f t="shared" si="0"/>
        <v>4</v>
      </c>
    </row>
    <row r="25" spans="1:7" ht="13.95" customHeight="1" x14ac:dyDescent="0.3">
      <c r="A25" s="143" t="s">
        <v>220</v>
      </c>
      <c r="B25" s="144" t="s">
        <v>217</v>
      </c>
      <c r="C25" s="145" t="s">
        <v>221</v>
      </c>
      <c r="D25" s="146">
        <v>11</v>
      </c>
      <c r="E25" s="130">
        <v>0</v>
      </c>
      <c r="F25" s="130">
        <v>0</v>
      </c>
      <c r="G25" s="131">
        <f t="shared" si="0"/>
        <v>11</v>
      </c>
    </row>
    <row r="27" spans="1:7" x14ac:dyDescent="0.3">
      <c r="A27" s="160">
        <v>2020</v>
      </c>
      <c r="B27" s="98"/>
      <c r="C27" s="99"/>
      <c r="D27" s="100"/>
    </row>
    <row r="28" spans="1:7" x14ac:dyDescent="0.3">
      <c r="A28" s="123" t="s">
        <v>249</v>
      </c>
      <c r="B28" s="124" t="s">
        <v>211</v>
      </c>
      <c r="C28" s="124" t="s">
        <v>250</v>
      </c>
      <c r="D28" s="161" t="s">
        <v>251</v>
      </c>
      <c r="E28" s="161" t="s">
        <v>252</v>
      </c>
      <c r="F28" s="161" t="s">
        <v>253</v>
      </c>
      <c r="G28" s="125" t="s">
        <v>254</v>
      </c>
    </row>
    <row r="29" spans="1:7" x14ac:dyDescent="0.3">
      <c r="A29" s="126" t="s">
        <v>255</v>
      </c>
      <c r="B29" s="134"/>
      <c r="C29" s="135"/>
      <c r="D29" s="162"/>
      <c r="E29" s="173"/>
      <c r="F29" s="173"/>
      <c r="G29" s="128"/>
    </row>
    <row r="30" spans="1:7" ht="27.6" x14ac:dyDescent="0.3">
      <c r="A30" s="163">
        <v>1.1000000000000001</v>
      </c>
      <c r="B30" s="112" t="s">
        <v>216</v>
      </c>
      <c r="C30" s="113" t="s">
        <v>303</v>
      </c>
      <c r="D30" s="151">
        <f>5119+2589000</f>
        <v>2594119</v>
      </c>
      <c r="E30" s="141">
        <v>0</v>
      </c>
      <c r="F30" s="164">
        <v>0</v>
      </c>
      <c r="G30" s="128">
        <f t="shared" ref="G30:G68" si="1">SUM(D30:F30)</f>
        <v>2594119</v>
      </c>
    </row>
    <row r="31" spans="1:7" x14ac:dyDescent="0.3">
      <c r="A31" s="163">
        <v>1.2</v>
      </c>
      <c r="B31" s="112" t="s">
        <v>216</v>
      </c>
      <c r="C31" s="113" t="s">
        <v>304</v>
      </c>
      <c r="D31" s="151">
        <v>3927</v>
      </c>
      <c r="E31" s="141">
        <v>1733</v>
      </c>
      <c r="F31" s="164">
        <v>0</v>
      </c>
      <c r="G31" s="128">
        <f t="shared" si="1"/>
        <v>5660</v>
      </c>
    </row>
    <row r="32" spans="1:7" x14ac:dyDescent="0.3">
      <c r="A32" s="163" t="s">
        <v>228</v>
      </c>
      <c r="B32" s="112" t="s">
        <v>217</v>
      </c>
      <c r="C32" s="113" t="s">
        <v>229</v>
      </c>
      <c r="D32" s="151">
        <f>45273+17349100</f>
        <v>17394373</v>
      </c>
      <c r="E32" s="141">
        <v>0</v>
      </c>
      <c r="F32" s="164">
        <v>160</v>
      </c>
      <c r="G32" s="128">
        <f t="shared" si="1"/>
        <v>17394533</v>
      </c>
    </row>
    <row r="33" spans="1:7" x14ac:dyDescent="0.3">
      <c r="A33" s="163" t="s">
        <v>284</v>
      </c>
      <c r="B33" s="112" t="s">
        <v>217</v>
      </c>
      <c r="C33" s="113" t="s">
        <v>315</v>
      </c>
      <c r="D33" s="151">
        <v>1</v>
      </c>
      <c r="E33" s="141">
        <v>0</v>
      </c>
      <c r="F33" s="164">
        <v>0</v>
      </c>
      <c r="G33" s="128">
        <f t="shared" si="1"/>
        <v>1</v>
      </c>
    </row>
    <row r="34" spans="1:7" x14ac:dyDescent="0.3">
      <c r="A34" s="163" t="s">
        <v>274</v>
      </c>
      <c r="B34" s="112" t="s">
        <v>217</v>
      </c>
      <c r="C34" s="113" t="s">
        <v>306</v>
      </c>
      <c r="D34" s="151">
        <f>50+7+70312</f>
        <v>70369</v>
      </c>
      <c r="E34" s="141">
        <v>0</v>
      </c>
      <c r="F34" s="164">
        <v>5</v>
      </c>
      <c r="G34" s="128">
        <f t="shared" si="1"/>
        <v>70374</v>
      </c>
    </row>
    <row r="35" spans="1:7" x14ac:dyDescent="0.3">
      <c r="A35" s="163" t="s">
        <v>285</v>
      </c>
      <c r="B35" s="112" t="s">
        <v>217</v>
      </c>
      <c r="C35" s="113" t="s">
        <v>316</v>
      </c>
      <c r="D35" s="151">
        <v>1</v>
      </c>
      <c r="E35" s="141">
        <v>0</v>
      </c>
      <c r="F35" s="164">
        <v>0</v>
      </c>
      <c r="G35" s="128">
        <f t="shared" si="1"/>
        <v>1</v>
      </c>
    </row>
    <row r="36" spans="1:7" x14ac:dyDescent="0.3">
      <c r="A36" s="126" t="s">
        <v>256</v>
      </c>
      <c r="B36" s="134"/>
      <c r="C36" s="135"/>
      <c r="D36" s="165"/>
      <c r="E36" s="141"/>
      <c r="F36" s="164"/>
      <c r="G36" s="128"/>
    </row>
    <row r="37" spans="1:7" x14ac:dyDescent="0.3">
      <c r="A37" s="163">
        <v>2.1</v>
      </c>
      <c r="B37" s="112" t="s">
        <v>216</v>
      </c>
      <c r="C37" s="174" t="s">
        <v>305</v>
      </c>
      <c r="D37" s="141">
        <f>872+105404</f>
        <v>106276</v>
      </c>
      <c r="E37" s="141">
        <v>0</v>
      </c>
      <c r="F37" s="164">
        <v>0</v>
      </c>
      <c r="G37" s="128">
        <f t="shared" si="1"/>
        <v>106276</v>
      </c>
    </row>
    <row r="38" spans="1:7" ht="27.6" x14ac:dyDescent="0.3">
      <c r="A38" s="163">
        <v>2.2000000000000002</v>
      </c>
      <c r="B38" s="112" t="s">
        <v>216</v>
      </c>
      <c r="C38" s="174" t="s">
        <v>314</v>
      </c>
      <c r="D38" s="141">
        <v>46703</v>
      </c>
      <c r="E38" s="141">
        <v>0</v>
      </c>
      <c r="F38" s="164">
        <v>0</v>
      </c>
      <c r="G38" s="128">
        <f t="shared" si="1"/>
        <v>46703</v>
      </c>
    </row>
    <row r="39" spans="1:7" x14ac:dyDescent="0.3">
      <c r="A39" s="163" t="s">
        <v>280</v>
      </c>
      <c r="B39" s="112" t="s">
        <v>217</v>
      </c>
      <c r="C39" s="174" t="s">
        <v>311</v>
      </c>
      <c r="D39" s="141">
        <v>1200</v>
      </c>
      <c r="E39" s="141">
        <v>0</v>
      </c>
      <c r="F39" s="164">
        <v>0</v>
      </c>
      <c r="G39" s="128">
        <f t="shared" si="1"/>
        <v>1200</v>
      </c>
    </row>
    <row r="40" spans="1:7" x14ac:dyDescent="0.3">
      <c r="A40" s="163" t="s">
        <v>230</v>
      </c>
      <c r="B40" s="112" t="s">
        <v>217</v>
      </c>
      <c r="C40" s="174" t="s">
        <v>231</v>
      </c>
      <c r="D40" s="141">
        <v>336</v>
      </c>
      <c r="E40" s="141">
        <v>0</v>
      </c>
      <c r="F40" s="164">
        <v>60</v>
      </c>
      <c r="G40" s="128">
        <f t="shared" si="1"/>
        <v>396</v>
      </c>
    </row>
    <row r="41" spans="1:7" x14ac:dyDescent="0.3">
      <c r="A41" s="163" t="s">
        <v>275</v>
      </c>
      <c r="B41" s="112" t="s">
        <v>217</v>
      </c>
      <c r="C41" s="174" t="s">
        <v>307</v>
      </c>
      <c r="D41" s="141">
        <f>1+1+3</f>
        <v>5</v>
      </c>
      <c r="E41" s="141">
        <v>0</v>
      </c>
      <c r="F41" s="164">
        <v>0</v>
      </c>
      <c r="G41" s="128">
        <f t="shared" si="1"/>
        <v>5</v>
      </c>
    </row>
    <row r="42" spans="1:7" ht="27.6" x14ac:dyDescent="0.3">
      <c r="A42" s="163" t="s">
        <v>276</v>
      </c>
      <c r="B42" s="112" t="s">
        <v>217</v>
      </c>
      <c r="C42" s="113" t="s">
        <v>308</v>
      </c>
      <c r="D42" s="151">
        <f>63+2+31309</f>
        <v>31374</v>
      </c>
      <c r="E42" s="141">
        <v>0</v>
      </c>
      <c r="F42" s="164">
        <v>0</v>
      </c>
      <c r="G42" s="128">
        <f t="shared" si="1"/>
        <v>31374</v>
      </c>
    </row>
    <row r="43" spans="1:7" x14ac:dyDescent="0.3">
      <c r="A43" s="163" t="s">
        <v>281</v>
      </c>
      <c r="B43" s="112" t="s">
        <v>217</v>
      </c>
      <c r="C43" s="113" t="s">
        <v>312</v>
      </c>
      <c r="D43" s="151">
        <v>1</v>
      </c>
      <c r="E43" s="141">
        <v>0</v>
      </c>
      <c r="F43" s="164">
        <v>0</v>
      </c>
      <c r="G43" s="128">
        <f t="shared" si="1"/>
        <v>1</v>
      </c>
    </row>
    <row r="44" spans="1:7" x14ac:dyDescent="0.3">
      <c r="A44" s="126" t="s">
        <v>319</v>
      </c>
      <c r="B44" s="112"/>
      <c r="C44" s="174"/>
      <c r="D44" s="141"/>
      <c r="E44" s="141"/>
      <c r="F44" s="164"/>
      <c r="G44" s="128"/>
    </row>
    <row r="45" spans="1:7" x14ac:dyDescent="0.3">
      <c r="A45" s="163">
        <v>3.1</v>
      </c>
      <c r="B45" s="112" t="s">
        <v>216</v>
      </c>
      <c r="C45" s="113" t="s">
        <v>223</v>
      </c>
      <c r="D45" s="151">
        <v>3800000</v>
      </c>
      <c r="E45" s="141">
        <v>0</v>
      </c>
      <c r="F45" s="164">
        <v>0</v>
      </c>
      <c r="G45" s="128">
        <f t="shared" si="1"/>
        <v>3800000</v>
      </c>
    </row>
    <row r="46" spans="1:7" x14ac:dyDescent="0.3">
      <c r="A46" s="163" t="s">
        <v>268</v>
      </c>
      <c r="B46" s="112" t="s">
        <v>217</v>
      </c>
      <c r="C46" s="174" t="s">
        <v>299</v>
      </c>
      <c r="D46" s="141">
        <v>17</v>
      </c>
      <c r="E46" s="141">
        <v>0</v>
      </c>
      <c r="F46" s="164">
        <v>0</v>
      </c>
      <c r="G46" s="128">
        <f t="shared" si="1"/>
        <v>17</v>
      </c>
    </row>
    <row r="47" spans="1:7" x14ac:dyDescent="0.3">
      <c r="A47" s="163" t="s">
        <v>294</v>
      </c>
      <c r="B47" s="112" t="s">
        <v>217</v>
      </c>
      <c r="C47" s="174" t="s">
        <v>318</v>
      </c>
      <c r="D47" s="141">
        <v>0</v>
      </c>
      <c r="E47" s="141">
        <v>0</v>
      </c>
      <c r="F47" s="164">
        <v>1</v>
      </c>
      <c r="G47" s="128">
        <f t="shared" si="1"/>
        <v>1</v>
      </c>
    </row>
    <row r="48" spans="1:7" ht="27.6" x14ac:dyDescent="0.3">
      <c r="A48" s="163" t="s">
        <v>282</v>
      </c>
      <c r="B48" s="112" t="s">
        <v>217</v>
      </c>
      <c r="C48" s="113" t="s">
        <v>313</v>
      </c>
      <c r="D48" s="151">
        <v>1</v>
      </c>
      <c r="E48" s="141">
        <v>0</v>
      </c>
      <c r="F48" s="164">
        <v>0</v>
      </c>
      <c r="G48" s="128">
        <f t="shared" si="1"/>
        <v>1</v>
      </c>
    </row>
    <row r="49" spans="1:7" x14ac:dyDescent="0.3">
      <c r="A49" s="163" t="s">
        <v>234</v>
      </c>
      <c r="B49" s="112" t="s">
        <v>217</v>
      </c>
      <c r="C49" s="174" t="s">
        <v>235</v>
      </c>
      <c r="D49" s="141">
        <v>0</v>
      </c>
      <c r="E49" s="141">
        <v>0</v>
      </c>
      <c r="F49" s="164">
        <v>2</v>
      </c>
      <c r="G49" s="128">
        <f t="shared" si="1"/>
        <v>2</v>
      </c>
    </row>
    <row r="50" spans="1:7" x14ac:dyDescent="0.3">
      <c r="A50" s="126" t="s">
        <v>320</v>
      </c>
      <c r="B50" s="112"/>
      <c r="C50" s="174"/>
      <c r="D50" s="141"/>
      <c r="E50" s="141"/>
      <c r="F50" s="164"/>
      <c r="G50" s="128"/>
    </row>
    <row r="51" spans="1:7" x14ac:dyDescent="0.3">
      <c r="A51" s="163">
        <v>4.0999999999999996</v>
      </c>
      <c r="B51" s="112" t="s">
        <v>216</v>
      </c>
      <c r="C51" s="174" t="s">
        <v>225</v>
      </c>
      <c r="D51" s="141">
        <v>34916</v>
      </c>
      <c r="E51" s="141">
        <v>0</v>
      </c>
      <c r="F51" s="164">
        <v>0</v>
      </c>
      <c r="G51" s="128">
        <f t="shared" si="1"/>
        <v>34916</v>
      </c>
    </row>
    <row r="52" spans="1:7" x14ac:dyDescent="0.3">
      <c r="A52" s="163" t="s">
        <v>278</v>
      </c>
      <c r="B52" s="112" t="s">
        <v>217</v>
      </c>
      <c r="C52" s="174" t="s">
        <v>309</v>
      </c>
      <c r="D52" s="141">
        <v>670</v>
      </c>
      <c r="E52" s="141">
        <v>0</v>
      </c>
      <c r="F52" s="164">
        <v>0</v>
      </c>
      <c r="G52" s="128">
        <f t="shared" si="1"/>
        <v>670</v>
      </c>
    </row>
    <row r="53" spans="1:7" x14ac:dyDescent="0.3">
      <c r="A53" s="163" t="s">
        <v>238</v>
      </c>
      <c r="B53" s="112" t="s">
        <v>217</v>
      </c>
      <c r="C53" s="174" t="s">
        <v>239</v>
      </c>
      <c r="D53" s="141">
        <v>7</v>
      </c>
      <c r="E53" s="141">
        <v>0</v>
      </c>
      <c r="F53" s="164">
        <v>0</v>
      </c>
      <c r="G53" s="128">
        <f t="shared" si="1"/>
        <v>7</v>
      </c>
    </row>
    <row r="54" spans="1:7" x14ac:dyDescent="0.3">
      <c r="A54" s="126" t="s">
        <v>321</v>
      </c>
      <c r="B54" s="112"/>
      <c r="C54" s="174"/>
      <c r="D54" s="141"/>
      <c r="E54" s="141"/>
      <c r="F54" s="164"/>
      <c r="G54" s="128"/>
    </row>
    <row r="55" spans="1:7" x14ac:dyDescent="0.3">
      <c r="A55" s="166">
        <v>5.0999999999999996</v>
      </c>
      <c r="B55" s="112" t="s">
        <v>216</v>
      </c>
      <c r="C55" s="174" t="s">
        <v>310</v>
      </c>
      <c r="D55" s="141">
        <v>4140000</v>
      </c>
      <c r="E55" s="141">
        <v>0</v>
      </c>
      <c r="F55" s="164">
        <v>0</v>
      </c>
      <c r="G55" s="128">
        <f t="shared" si="1"/>
        <v>4140000</v>
      </c>
    </row>
    <row r="56" spans="1:7" x14ac:dyDescent="0.3">
      <c r="A56" s="166" t="s">
        <v>264</v>
      </c>
      <c r="B56" s="112" t="s">
        <v>217</v>
      </c>
      <c r="C56" s="174" t="s">
        <v>297</v>
      </c>
      <c r="D56" s="141">
        <f>1+7</f>
        <v>8</v>
      </c>
      <c r="E56" s="141">
        <v>0</v>
      </c>
      <c r="F56" s="164">
        <v>0</v>
      </c>
      <c r="G56" s="128">
        <f t="shared" si="1"/>
        <v>8</v>
      </c>
    </row>
    <row r="57" spans="1:7" x14ac:dyDescent="0.3">
      <c r="A57" s="126" t="s">
        <v>259</v>
      </c>
      <c r="B57" s="134"/>
      <c r="C57" s="135"/>
      <c r="D57" s="165"/>
      <c r="E57" s="141"/>
      <c r="F57" s="164"/>
      <c r="G57" s="128"/>
    </row>
    <row r="58" spans="1:7" x14ac:dyDescent="0.3">
      <c r="A58" s="163">
        <v>6.1</v>
      </c>
      <c r="B58" s="112" t="s">
        <v>216</v>
      </c>
      <c r="C58" s="113" t="s">
        <v>227</v>
      </c>
      <c r="D58" s="151">
        <v>0</v>
      </c>
      <c r="E58" s="141">
        <v>0</v>
      </c>
      <c r="F58" s="164">
        <f>1+1</f>
        <v>2</v>
      </c>
      <c r="G58" s="128">
        <f t="shared" si="1"/>
        <v>2</v>
      </c>
    </row>
    <row r="59" spans="1:7" x14ac:dyDescent="0.3">
      <c r="A59" s="163">
        <v>6.2</v>
      </c>
      <c r="B59" s="112" t="s">
        <v>216</v>
      </c>
      <c r="C59" s="174" t="s">
        <v>300</v>
      </c>
      <c r="D59" s="141">
        <f>1+3</f>
        <v>4</v>
      </c>
      <c r="E59" s="141">
        <v>0</v>
      </c>
      <c r="F59" s="164">
        <v>0</v>
      </c>
      <c r="G59" s="128">
        <f t="shared" si="1"/>
        <v>4</v>
      </c>
    </row>
    <row r="60" spans="1:7" ht="27.6" x14ac:dyDescent="0.3">
      <c r="A60" s="163" t="s">
        <v>266</v>
      </c>
      <c r="B60" s="112" t="s">
        <v>217</v>
      </c>
      <c r="C60" s="174" t="s">
        <v>298</v>
      </c>
      <c r="D60" s="141">
        <f>318+632+2140+9200</f>
        <v>12290</v>
      </c>
      <c r="E60" s="141">
        <v>0</v>
      </c>
      <c r="F60" s="164">
        <f>3486+569+125</f>
        <v>4180</v>
      </c>
      <c r="G60" s="128">
        <f t="shared" si="1"/>
        <v>16470</v>
      </c>
    </row>
    <row r="61" spans="1:7" ht="27.6" x14ac:dyDescent="0.3">
      <c r="A61" s="163" t="s">
        <v>240</v>
      </c>
      <c r="B61" s="112" t="s">
        <v>217</v>
      </c>
      <c r="C61" s="174" t="s">
        <v>241</v>
      </c>
      <c r="D61" s="141">
        <v>1</v>
      </c>
      <c r="E61" s="141">
        <v>0</v>
      </c>
      <c r="F61" s="164">
        <v>0</v>
      </c>
      <c r="G61" s="128">
        <f t="shared" si="1"/>
        <v>1</v>
      </c>
    </row>
    <row r="62" spans="1:7" ht="27.6" x14ac:dyDescent="0.3">
      <c r="A62" s="163" t="s">
        <v>287</v>
      </c>
      <c r="B62" s="112" t="s">
        <v>217</v>
      </c>
      <c r="C62" s="174" t="s">
        <v>317</v>
      </c>
      <c r="D62" s="141">
        <v>0</v>
      </c>
      <c r="E62" s="141">
        <v>0</v>
      </c>
      <c r="F62" s="164">
        <v>1</v>
      </c>
      <c r="G62" s="128">
        <f t="shared" si="1"/>
        <v>1</v>
      </c>
    </row>
    <row r="63" spans="1:7" ht="27.6" x14ac:dyDescent="0.3">
      <c r="A63" s="163" t="s">
        <v>242</v>
      </c>
      <c r="B63" s="112" t="s">
        <v>217</v>
      </c>
      <c r="C63" s="174" t="s">
        <v>243</v>
      </c>
      <c r="D63" s="141">
        <f>1+1</f>
        <v>2</v>
      </c>
      <c r="E63" s="141">
        <v>0</v>
      </c>
      <c r="F63" s="164">
        <v>0</v>
      </c>
      <c r="G63" s="128">
        <f t="shared" si="1"/>
        <v>2</v>
      </c>
    </row>
    <row r="64" spans="1:7" ht="27.6" x14ac:dyDescent="0.3">
      <c r="A64" s="163" t="s">
        <v>271</v>
      </c>
      <c r="B64" s="112" t="s">
        <v>217</v>
      </c>
      <c r="C64" s="174" t="s">
        <v>301</v>
      </c>
      <c r="D64" s="141">
        <f>1+2</f>
        <v>3</v>
      </c>
      <c r="E64" s="141">
        <v>0</v>
      </c>
      <c r="F64" s="164">
        <v>0</v>
      </c>
      <c r="G64" s="128">
        <f t="shared" si="1"/>
        <v>3</v>
      </c>
    </row>
    <row r="65" spans="1:7" x14ac:dyDescent="0.3">
      <c r="A65" s="163" t="s">
        <v>272</v>
      </c>
      <c r="B65" s="112" t="s">
        <v>217</v>
      </c>
      <c r="C65" s="174" t="s">
        <v>302</v>
      </c>
      <c r="D65" s="141">
        <v>0</v>
      </c>
      <c r="E65" s="141">
        <v>0</v>
      </c>
      <c r="F65" s="164">
        <v>0</v>
      </c>
      <c r="G65" s="128">
        <f t="shared" si="1"/>
        <v>0</v>
      </c>
    </row>
    <row r="66" spans="1:7" x14ac:dyDescent="0.3">
      <c r="A66" s="149" t="s">
        <v>260</v>
      </c>
      <c r="B66" s="134"/>
      <c r="C66" s="135"/>
      <c r="D66" s="162"/>
      <c r="E66" s="141"/>
      <c r="F66" s="164"/>
      <c r="G66" s="128"/>
    </row>
    <row r="67" spans="1:7" x14ac:dyDescent="0.3">
      <c r="A67" s="163" t="s">
        <v>218</v>
      </c>
      <c r="B67" s="112" t="s">
        <v>217</v>
      </c>
      <c r="C67" s="174" t="s">
        <v>219</v>
      </c>
      <c r="D67" s="164">
        <v>0</v>
      </c>
      <c r="E67" s="141">
        <v>0</v>
      </c>
      <c r="F67" s="164">
        <v>0</v>
      </c>
      <c r="G67" s="128">
        <f t="shared" si="1"/>
        <v>0</v>
      </c>
    </row>
    <row r="68" spans="1:7" ht="27.6" x14ac:dyDescent="0.3">
      <c r="A68" s="167" t="s">
        <v>220</v>
      </c>
      <c r="B68" s="168" t="s">
        <v>217</v>
      </c>
      <c r="C68" s="169" t="s">
        <v>221</v>
      </c>
      <c r="D68" s="146">
        <v>0</v>
      </c>
      <c r="E68" s="146">
        <v>0</v>
      </c>
      <c r="F68" s="170">
        <f>3+1</f>
        <v>4</v>
      </c>
      <c r="G68" s="131">
        <f t="shared" si="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7CBA4-C497-44DF-9540-71967FC921D1}">
  <ds:schemaRefs>
    <ds:schemaRef ds:uri="http://schemas.openxmlformats.org/package/2006/metadata/core-properties"/>
    <ds:schemaRef ds:uri="c1fdd505-2570-46c2-bd04-3e0f2d874cf5"/>
    <ds:schemaRef ds:uri="http://purl.org/dc/elements/1.1/"/>
    <ds:schemaRef ds:uri="http://schemas.microsoft.com/office/2006/documentManagement/types"/>
    <ds:schemaRef ds:uri="a4fb19f8-e303-47ed-b2f8-d8a5044c492f"/>
    <ds:schemaRef ds:uri="http://schemas.microsoft.com/office/2006/metadata/properties"/>
    <ds:schemaRef ds:uri="http://schemas.microsoft.com/office/infopath/2007/PartnerControls"/>
    <ds:schemaRef ds:uri="http://purl.org/dc/terms/"/>
    <ds:schemaRef ds:uri="600e8ff9-9ee0-49b5-be24-8a4cae0e22ab"/>
    <ds:schemaRef ds:uri="http://www.w3.org/XML/1998/namespace"/>
    <ds:schemaRef ds:uri="http://purl.org/dc/dcmitype/"/>
  </ds:schemaRefs>
</ds:datastoreItem>
</file>

<file path=customXml/itemProps2.xml><?xml version="1.0" encoding="utf-8"?>
<ds:datastoreItem xmlns:ds="http://schemas.openxmlformats.org/officeDocument/2006/customXml" ds:itemID="{FECAB5AF-9236-472C-9487-E29DF59A5C3C}">
  <ds:schemaRefs>
    <ds:schemaRef ds:uri="http://schemas.microsoft.com/sharepoint/v3/contenttype/forms"/>
  </ds:schemaRefs>
</ds:datastoreItem>
</file>

<file path=customXml/itemProps3.xml><?xml version="1.0" encoding="utf-8"?>
<ds:datastoreItem xmlns:ds="http://schemas.openxmlformats.org/officeDocument/2006/customXml" ds:itemID="{7594FA01-84D8-4716-9D06-0CF3A3CF6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Bangladesh</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2019-04-10T04:28:54Z</dcterms:created>
  <dcterms:modified xsi:type="dcterms:W3CDTF">2021-05-27T15:57:28Z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37ff23a602146d4934a49238d370ca5">
    <vt:lpwstr/>
  </property>
  <property fmtid="{D5CDD505-2E9C-101B-9397-08002B2CF9AE}" pid="6" name="k985dbdc596c44d7acaf8184f33920f0">
    <vt:lpwstr/>
  </property>
  <property fmtid="{D5CDD505-2E9C-101B-9397-08002B2CF9AE}" pid="7" name="ADBCountry">
    <vt:lpwstr/>
  </property>
  <property fmtid="{D5CDD505-2E9C-101B-9397-08002B2CF9AE}" pid="8" name="d61536b25a8a4fedb48bb564279be82a">
    <vt:lpwstr/>
  </property>
  <property fmtid="{D5CDD505-2E9C-101B-9397-08002B2CF9AE}" pid="9" name="ADBContentGroup">
    <vt:lpwstr>3;#SPD|9a9a4b60-d9f6-4f48-88d9-fa0c32663524</vt:lpwstr>
  </property>
  <property fmtid="{D5CDD505-2E9C-101B-9397-08002B2CF9AE}" pid="10" name="ADBSector">
    <vt:lpwstr/>
  </property>
  <property fmtid="{D5CDD505-2E9C-101B-9397-08002B2CF9AE}" pid="11" name="d01a0ce1b141461dbfb235a3ab729a2c">
    <vt:lpwstr/>
  </property>
  <property fmtid="{D5CDD505-2E9C-101B-9397-08002B2CF9AE}" pid="12" name="ADBDocumentSecurity">
    <vt:lpwstr/>
  </property>
  <property fmtid="{D5CDD505-2E9C-101B-9397-08002B2CF9AE}" pid="13" name="ADBDocumentLanguage">
    <vt:lpwstr>1;#English|16ac8743-31bb-43f8-9a73-533a041667d6</vt:lpwstr>
  </property>
  <property fmtid="{D5CDD505-2E9C-101B-9397-08002B2CF9AE}" pid="14" name="ADBDocumentType">
    <vt:lpwstr/>
  </property>
  <property fmtid="{D5CDD505-2E9C-101B-9397-08002B2CF9AE}" pid="15" name="ADBDepartmentOwner">
    <vt:lpwstr/>
  </property>
  <property fmtid="{D5CDD505-2E9C-101B-9397-08002B2CF9AE}" pid="16" name="p030e467f78f45b4ae8f7e2c17ea4d82">
    <vt:lpwstr/>
  </property>
</Properties>
</file>