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https://d.docs.live.net/7964a7afee12458a/Documents/New folder (3)/"/>
    </mc:Choice>
  </mc:AlternateContent>
  <xr:revisionPtr revIDLastSave="0" documentId="8_{FF6DB7B4-66EF-4152-AA42-A5E19082D4A2}" xr6:coauthVersionLast="46" xr6:coauthVersionMax="46" xr10:uidLastSave="{00000000-0000-0000-0000-000000000000}"/>
  <bookViews>
    <workbookView xWindow="11310" yWindow="2370" windowWidth="18840" windowHeight="12645" xr2:uid="{23DF5E8B-9C40-4EEF-B410-304583D2C883}"/>
  </bookViews>
  <sheets>
    <sheet name="DMC Project List_GSU"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05" i="1" l="1"/>
  <c r="B605" i="1"/>
  <c r="C566" i="1"/>
  <c r="C565" i="1"/>
  <c r="C490" i="1"/>
  <c r="C370" i="1"/>
  <c r="C311" i="1"/>
  <c r="C219" i="1"/>
  <c r="C218" i="1"/>
  <c r="C216" i="1"/>
  <c r="C215" i="1"/>
  <c r="C214" i="1"/>
  <c r="C157" i="1"/>
  <c r="C90" i="1"/>
</calcChain>
</file>

<file path=xl/sharedStrings.xml><?xml version="1.0" encoding="utf-8"?>
<sst xmlns="http://schemas.openxmlformats.org/spreadsheetml/2006/main" count="1115" uniqueCount="421">
  <si>
    <t>DMC PROJECTS COFINANCED - LIST</t>
  </si>
  <si>
    <t xml:space="preserve">Note: List of project by DMC will be uploaded in adb.org, see example: </t>
  </si>
  <si>
    <t>https://www.adb.org/countries/afghanistan/cofinancing</t>
  </si>
  <si>
    <t>Investment Projects Cofinanced for Afghanistan, 1 January 2016–31 December 2020</t>
  </si>
  <si>
    <t>Project</t>
  </si>
  <si>
    <r>
      <t>ADB Amount</t>
    </r>
    <r>
      <rPr>
        <b/>
        <vertAlign val="superscript"/>
        <sz val="11"/>
        <rFont val="Arial"/>
        <family val="2"/>
      </rPr>
      <t xml:space="preserve">a  </t>
    </r>
    <r>
      <rPr>
        <b/>
        <sz val="11"/>
        <rFont val="Arial"/>
        <family val="2"/>
      </rPr>
      <t>($ million)</t>
    </r>
  </si>
  <si>
    <t>Cofinancing Amount ($ million)</t>
  </si>
  <si>
    <r>
      <t>Type of Cofinancing</t>
    </r>
    <r>
      <rPr>
        <b/>
        <vertAlign val="superscript"/>
        <sz val="11"/>
        <rFont val="Arial"/>
        <family val="2"/>
      </rPr>
      <t>b </t>
    </r>
  </si>
  <si>
    <t>Arghandab Integrated Water Resources Development</t>
  </si>
  <si>
    <t>G</t>
  </si>
  <si>
    <t>Energy Supply Improvement Investment Program –Tranche 2</t>
  </si>
  <si>
    <t>Energy Supply Improvement Investment Program – Tranche 3</t>
  </si>
  <si>
    <t>L</t>
  </si>
  <si>
    <t>Energy Supply Improvement Investment Program – Tranche 4</t>
  </si>
  <si>
    <t>--</t>
  </si>
  <si>
    <t>Energy Supply Improvement Investment Program - Tranche 7</t>
  </si>
  <si>
    <t xml:space="preserve">Kandahar Solar Power </t>
  </si>
  <si>
    <t>NS</t>
  </si>
  <si>
    <t xml:space="preserve">Mazar Gas-Fired Power </t>
  </si>
  <si>
    <t>Panj-Amu River Basin Sector</t>
  </si>
  <si>
    <t>Preparation of Central Asia Regional Economic Cooperation Corridors 5 and 6 (Salang Corridor)</t>
  </si>
  <si>
    <t>-- = nil.</t>
  </si>
  <si>
    <r>
      <rPr>
        <vertAlign val="superscript"/>
        <sz val="10"/>
        <rFont val="Arial"/>
        <family val="2"/>
      </rPr>
      <t>a</t>
    </r>
    <r>
      <rPr>
        <sz val="10"/>
        <rFont val="Arial"/>
        <family val="2"/>
      </rPr>
      <t> Loan, grant or blend.</t>
    </r>
  </si>
  <si>
    <r>
      <rPr>
        <vertAlign val="superscript"/>
        <sz val="10"/>
        <rFont val="Arial"/>
        <family val="2"/>
      </rPr>
      <t>b</t>
    </r>
    <r>
      <rPr>
        <sz val="10"/>
        <rFont val="Arial"/>
        <family val="2"/>
      </rPr>
      <t> G = sovereign grant cofinancing, L = sovereign loan cofinancing, NS = non-sovereign cofinancing</t>
    </r>
  </si>
  <si>
    <t>Investment Projects Cofinanced for Armenia, 1 January 2016–31 December 2020</t>
  </si>
  <si>
    <t>Armenia-Georgia Border Regional Road (M6 Vanadzor-Bagratashen) Improvement</t>
  </si>
  <si>
    <t>Covid-19 Working Capital Support</t>
  </si>
  <si>
    <t>Distribution Network Rehabilitation Efficiency Improvement and Augmentation</t>
  </si>
  <si>
    <r>
      <t>Trade Finance Program</t>
    </r>
    <r>
      <rPr>
        <vertAlign val="superscript"/>
        <sz val="11"/>
        <rFont val="Arial"/>
        <family val="2"/>
      </rPr>
      <t>c</t>
    </r>
  </si>
  <si>
    <r>
      <rPr>
        <vertAlign val="superscript"/>
        <sz val="10"/>
        <rFont val="Arial"/>
        <family val="2"/>
      </rPr>
      <t>b</t>
    </r>
    <r>
      <rPr>
        <sz val="10"/>
        <rFont val="Arial"/>
        <family val="2"/>
      </rPr>
      <t> L = sovereign loan cofinancing; NS = non-sovereign cofinancing</t>
    </r>
  </si>
  <si>
    <r>
      <t>c</t>
    </r>
    <r>
      <rPr>
        <sz val="10"/>
        <rFont val="Arial"/>
        <family val="2"/>
      </rPr>
      <t xml:space="preserve"> The program limit for ADB’s regional Trade Finance Program (TFP) ($1 billion since 2009, and increased to $1.35 billion in 2018 and $2.15 billion in 2020) is the maximum exposure the TFP can assume at any one point in time. This limit has never been breached. Although the TFP exposure exceeds the program limit annually, this limit was not breached at any one point in time because TFP transactions tend to be short—on average less than 180 days—and the program limit can revolve (be reused) within a year. In addition, the TFP distributes risk exposures to various partners that leverage its capital resources.</t>
    </r>
  </si>
  <si>
    <t>Investment Projects Cofinanced for Azerbaijan, 1 January 2016–31 December 2020</t>
  </si>
  <si>
    <t>Railway Sector Development Program</t>
  </si>
  <si>
    <t xml:space="preserve">Shah Deniz Stage II Gas Field Expansion </t>
  </si>
  <si>
    <t>Shah Deniz Gas Field Expansion</t>
  </si>
  <si>
    <t>Investment Projects Cofinanced for Bangladesh, 1 January 2016–31 December 2020</t>
  </si>
  <si>
    <t>Bangladesh Power System Enhancement and Efficiency Improvement</t>
  </si>
  <si>
    <r>
      <t>Coastal Towns Environmental Infrastructure – Additional Financing</t>
    </r>
    <r>
      <rPr>
        <vertAlign val="superscript"/>
        <sz val="11"/>
        <rFont val="Arial"/>
        <family val="2"/>
      </rPr>
      <t>c</t>
    </r>
  </si>
  <si>
    <t>COVID-19 Active Response and Expenditure Support Program</t>
  </si>
  <si>
    <t>Dhaka and Western Zone Transmission Grid Expansion</t>
  </si>
  <si>
    <t>G/L</t>
  </si>
  <si>
    <t>Dhaka Water Supply Network Improvement</t>
  </si>
  <si>
    <t>Emergency Assistance</t>
  </si>
  <si>
    <t>Natural Gas Infrastructure and Efficiency Improvement</t>
  </si>
  <si>
    <r>
      <t>Power System Efficiency Improvement – Additional Financing</t>
    </r>
    <r>
      <rPr>
        <vertAlign val="superscript"/>
        <sz val="11"/>
        <rFont val="Arial"/>
        <family val="2"/>
      </rPr>
      <t>c</t>
    </r>
    <r>
      <rPr>
        <sz val="11"/>
        <rFont val="Arial"/>
        <family val="2"/>
      </rPr>
      <t xml:space="preserve"> </t>
    </r>
  </si>
  <si>
    <t>Railway Sector Investment Program – Tranche 4</t>
  </si>
  <si>
    <t>Reliance Bangladesh Liquefied Natural Gas and Power</t>
  </si>
  <si>
    <t>Rupsha 800-Megawatt Combined Cycle Power Plant</t>
  </si>
  <si>
    <r>
      <t>Secondary Education Sector Investment Program – Tranche 2</t>
    </r>
    <r>
      <rPr>
        <vertAlign val="superscript"/>
        <sz val="11"/>
        <rFont val="Arial"/>
        <family val="2"/>
      </rPr>
      <t>c</t>
    </r>
  </si>
  <si>
    <t>Secondary Education Sector Investment Program – Tranche 3</t>
  </si>
  <si>
    <t>Skills for Employment Investment Program – Tranche 1</t>
  </si>
  <si>
    <t>Skills for Employment Investment Program – Tranche 2</t>
  </si>
  <si>
    <t xml:space="preserve">South Asia Subregional Economic Cooperation Chittagong-Cox's Bazar Railway Project, Phase 1 – Tranche 1 </t>
  </si>
  <si>
    <t>South Asia Subregional Economic Cooperation Dhaka-Northwest Corridor Road Project , Phase 2 – Tranche 1</t>
  </si>
  <si>
    <t>South Asia Subregional Economic Cooperation Railway Connectivity: Akhaura-Laksam Double Track</t>
  </si>
  <si>
    <r>
      <t>South Asia Subregional Economic Cooperation Road Connectivity</t>
    </r>
    <r>
      <rPr>
        <vertAlign val="superscript"/>
        <sz val="11"/>
        <rFont val="Arial"/>
        <family val="2"/>
      </rPr>
      <t>c</t>
    </r>
  </si>
  <si>
    <t>Southwest Transmission Grid Expansion</t>
  </si>
  <si>
    <t>Spectra Solar Power</t>
  </si>
  <si>
    <t>Supporting Fourth Primary Education Development Program</t>
  </si>
  <si>
    <r>
      <t>Urban Primary Health Care Services Delivery Project – Additional Financing</t>
    </r>
    <r>
      <rPr>
        <vertAlign val="superscript"/>
        <sz val="11"/>
        <rFont val="Arial"/>
        <family val="2"/>
      </rPr>
      <t>c</t>
    </r>
  </si>
  <si>
    <t>Microfinance Risk Participation and Guarantee Program</t>
  </si>
  <si>
    <t>Supply Chain Finance Program</t>
  </si>
  <si>
    <r>
      <t>Trade Finance Program</t>
    </r>
    <r>
      <rPr>
        <vertAlign val="superscript"/>
        <sz val="11"/>
        <rFont val="Arial"/>
        <family val="2"/>
      </rPr>
      <t>d</t>
    </r>
  </si>
  <si>
    <t>- = nil</t>
  </si>
  <si>
    <r>
      <rPr>
        <vertAlign val="superscript"/>
        <sz val="10"/>
        <rFont val="Arial"/>
        <family val="2"/>
      </rPr>
      <t>a</t>
    </r>
    <r>
      <rPr>
        <sz val="10"/>
        <rFont val="Arial"/>
        <family val="2"/>
      </rPr>
      <t> Loan, grant or blend</t>
    </r>
  </si>
  <si>
    <r>
      <rPr>
        <vertAlign val="superscript"/>
        <sz val="10"/>
        <rFont val="Arial"/>
        <family val="2"/>
      </rPr>
      <t>b</t>
    </r>
    <r>
      <rPr>
        <sz val="10"/>
        <rFont val="Arial"/>
        <family val="2"/>
      </rPr>
      <t> G = sovereign grant cofinancing, L = sovereign loan cofinancing; NS = non-sovereign cofinancing</t>
    </r>
  </si>
  <si>
    <r>
      <rPr>
        <vertAlign val="superscript"/>
        <sz val="10"/>
        <rFont val="Arial"/>
        <family val="2"/>
      </rPr>
      <t>c</t>
    </r>
    <r>
      <rPr>
        <sz val="10"/>
        <rFont val="Arial"/>
        <family val="2"/>
      </rPr>
      <t xml:space="preserve"> Anchor project was approved in prior year(s) with cofinancing committed between 2016-2020 </t>
    </r>
  </si>
  <si>
    <r>
      <t xml:space="preserve">d </t>
    </r>
    <r>
      <rPr>
        <sz val="10"/>
        <rFont val="Arial"/>
        <family val="2"/>
      </rPr>
      <t>The program limit for ADB’s regional Trade Finance Program (TFP) ($1 billion since 2009, and increased to $1.35 billion in 2018 and $2.15 billion in 2020) is the maximum exposure the TFP can assume at any one point in time. This limit has never been breached. Although the TFP exposure exceeds the program limit annually, this limit was not breached at any one point in time because TFP transactions tend to be short—on average less than 180 days—and the program limit can revolve (be reused) within a year. In addition, the TFP distributes risk exposures to various partners that leverage its capital resources.</t>
    </r>
  </si>
  <si>
    <t>Investment Projects Cofinanced for Bhutan, 1 January 2016–31 December 2020</t>
  </si>
  <si>
    <t>Alternative Renewable Energy Pilot</t>
  </si>
  <si>
    <r>
      <rPr>
        <vertAlign val="superscript"/>
        <sz val="10"/>
        <rFont val="Arial"/>
        <family val="2"/>
      </rPr>
      <t>b</t>
    </r>
    <r>
      <rPr>
        <sz val="10"/>
        <rFont val="Arial"/>
        <family val="2"/>
      </rPr>
      <t> G = sovereign grant cofinancing; NS = non-sovereign cofinancing</t>
    </r>
  </si>
  <si>
    <t>Investment Projects Cofinanced for Cambodia, 1 January 2016–31 December 2020</t>
  </si>
  <si>
    <t>Agricultural Value Chain Competitiveness and Safety Enhancement</t>
  </si>
  <si>
    <t>Cambodia Solar Power</t>
  </si>
  <si>
    <t>Climate-Friendly Agribusiness Value Chains Sector</t>
  </si>
  <si>
    <t>Fourth Greater Mekong Subregion Corridor Towns Development</t>
  </si>
  <si>
    <t>Grid Reinforcement</t>
  </si>
  <si>
    <t>Irrigated Agriculture Improvement</t>
  </si>
  <si>
    <r>
      <t>Medium-Voltage Sub-Transmission Expansion Sector – Additional Financing</t>
    </r>
    <r>
      <rPr>
        <vertAlign val="superscript"/>
        <sz val="11"/>
        <rFont val="Arial"/>
        <family val="2"/>
      </rPr>
      <t>c</t>
    </r>
  </si>
  <si>
    <t>National Solar Park</t>
  </si>
  <si>
    <t>Provincial Water Supply and Sanitation</t>
  </si>
  <si>
    <t>Rural Roads Improvement III</t>
  </si>
  <si>
    <r>
      <t>Second Rural Water Supply and Sanitation Sector – Additional Financing</t>
    </r>
    <r>
      <rPr>
        <vertAlign val="superscript"/>
        <sz val="11"/>
        <rFont val="Arial"/>
        <family val="2"/>
      </rPr>
      <t>c</t>
    </r>
  </si>
  <si>
    <t>Skills for Competitiveness</t>
  </si>
  <si>
    <r>
      <t>Technical and Vocational Education and Training Sector Development Program – Additional Financing</t>
    </r>
    <r>
      <rPr>
        <vertAlign val="superscript"/>
        <sz val="11"/>
        <rFont val="Arial"/>
        <family val="2"/>
      </rPr>
      <t>c</t>
    </r>
  </si>
  <si>
    <t>Third Rural Water Supply and Sanitation Services Sector Development Program</t>
  </si>
  <si>
    <r>
      <t>Tonle Sap Poverty Reduction and Smallholder Development Project– Additional Financing</t>
    </r>
    <r>
      <rPr>
        <vertAlign val="superscript"/>
        <sz val="11"/>
        <rFont val="Arial"/>
        <family val="2"/>
      </rPr>
      <t>c</t>
    </r>
  </si>
  <si>
    <t>Urban Water Supply</t>
  </si>
  <si>
    <r>
      <t>d</t>
    </r>
    <r>
      <rPr>
        <sz val="10"/>
        <rFont val="Arial"/>
        <family val="2"/>
      </rPr>
      <t xml:space="preserve"> The program limit for ADB’s regional Trade Finance Program (TFP) ($1 billion since 2009, and increased to $1.35 billion in 2018 and $2.15 billion in 2020) is the maximum exposure the TFP can assume at any one point in time. This limit has never been breached. Although the TFP exposure exceeds the program limit annually, this limit was not breached at any one point in time because TFP transactions tend to be short—on average less than 180 days—and the program limit can revolve (be reused) within a year. In addition, the TFP distributes risk exposures to various partners that leverage its capital resources.</t>
    </r>
  </si>
  <si>
    <t>Investment Projects Cofinanced for Cook Islands, 1 January 2016–31 December 2020</t>
  </si>
  <si>
    <t>COVID-19 Active Response and Economic Support Program</t>
  </si>
  <si>
    <t>Improving Internet Connectivity for the South Pacific</t>
  </si>
  <si>
    <r>
      <t>Renewable Energy Sector—Additional Financing</t>
    </r>
    <r>
      <rPr>
        <vertAlign val="superscript"/>
        <sz val="11"/>
        <rFont val="Arial"/>
        <family val="2"/>
      </rPr>
      <t>c</t>
    </r>
  </si>
  <si>
    <r>
      <rPr>
        <vertAlign val="superscript"/>
        <sz val="10"/>
        <rFont val="Arial"/>
        <family val="2"/>
      </rPr>
      <t>b</t>
    </r>
    <r>
      <rPr>
        <sz val="10"/>
        <rFont val="Arial"/>
        <family val="2"/>
      </rPr>
      <t> G = sovereign grant cofinancing; L = sovereign loan cofinancing</t>
    </r>
  </si>
  <si>
    <t>Investment Projects Cofinanced for Federated States of Micronesia, 1 January 2016–31 December 2020</t>
  </si>
  <si>
    <t>Improving the Quality of Basic Education in the North Pacific</t>
  </si>
  <si>
    <r>
      <rPr>
        <vertAlign val="superscript"/>
        <sz val="10"/>
        <rFont val="Arial"/>
        <family val="2"/>
      </rPr>
      <t>b</t>
    </r>
    <r>
      <rPr>
        <sz val="10"/>
        <rFont val="Arial"/>
        <family val="2"/>
      </rPr>
      <t> G = sovereign grant cofinancing.</t>
    </r>
  </si>
  <si>
    <t>Investment Projects Cofinanced for Fiji, 1 January 2016–31 December 2020</t>
  </si>
  <si>
    <t>Emergency Assistance for Recovery from Tropical Cyclone Winston</t>
  </si>
  <si>
    <t>Sustained Private Sector-Led Growth Reform Program – Subprogram 1</t>
  </si>
  <si>
    <t>Sustained Private Sector-Led Growth Reform Program—Subprogram 2</t>
  </si>
  <si>
    <t>Sustained Private Sector-Led Growth Reform Program - Subprogram 3</t>
  </si>
  <si>
    <t>Transport Infrastructure Investment Sector</t>
  </si>
  <si>
    <t>Urban Water Supply and Wastewater Management Investment Program – Project 1 – Tranche 1</t>
  </si>
  <si>
    <r>
      <rPr>
        <vertAlign val="superscript"/>
        <sz val="10"/>
        <rFont val="Arial"/>
        <family val="2"/>
      </rPr>
      <t>b</t>
    </r>
    <r>
      <rPr>
        <sz val="10"/>
        <rFont val="Arial"/>
        <family val="2"/>
      </rPr>
      <t> G = sovereign grant cofinancing, L = sovereign loan cofinancing.</t>
    </r>
  </si>
  <si>
    <t>Investment Projects Cofinanced for Georgia, 1 January 2016–31 December 2020</t>
  </si>
  <si>
    <t>Batumi Bypass Road</t>
  </si>
  <si>
    <t>East-West Highway (Khevi-Ubisa Section) Improvement</t>
  </si>
  <si>
    <t>Georgian Green Bond</t>
  </si>
  <si>
    <t>North-South Corridor (Kvesheti-Kobi) Road</t>
  </si>
  <si>
    <t>Investment Projects Cofinanced for India, 1 January 2016–31 December 2020</t>
  </si>
  <si>
    <t>Aavada Solar</t>
  </si>
  <si>
    <t>Aavada Solar Phase 2</t>
  </si>
  <si>
    <t>Assam Power Sector Enhancement Investment Program –Tranche 3</t>
  </si>
  <si>
    <t>Gu</t>
  </si>
  <si>
    <t>Assam Power Sector Investment Program – Tranche 3</t>
  </si>
  <si>
    <t>Delhi-Meerut Regional Rapid Transit System Investment – Tranche 1</t>
  </si>
  <si>
    <r>
      <t>Demand-Side Energy Efficiency Sector – Additional Financing</t>
    </r>
    <r>
      <rPr>
        <vertAlign val="superscript"/>
        <sz val="11"/>
        <color theme="1"/>
        <rFont val="Arial"/>
        <family val="2"/>
      </rPr>
      <t>c</t>
    </r>
  </si>
  <si>
    <t>Green Energy Corridor and Grid Strengthening</t>
  </si>
  <si>
    <t>Gujarat Solar Power</t>
  </si>
  <si>
    <t>Gujarat Solar Power Transmission</t>
  </si>
  <si>
    <t>Expanding Credit Delivery for Micro-, Small-, and Medium-Sized Enterprises</t>
  </si>
  <si>
    <t>Expanding Micro, Small and Medium Enterprise Lending Project</t>
  </si>
  <si>
    <t>Expanding Micro, Small, Medium-Sized Enterprise, Lending</t>
  </si>
  <si>
    <t>Himachal Pradesh Clean Energy Transmission Investment Program–Tranche 1</t>
  </si>
  <si>
    <t>Karnataka State Highways Improvement III</t>
  </si>
  <si>
    <t>Kutch Wind</t>
  </si>
  <si>
    <t>PNB Housing Finance Limited Low-Cost Affordable Housing Finance</t>
  </si>
  <si>
    <t>Madhya Pradesh Energy Efficiency Improvement Investment Program – Tranche 2</t>
  </si>
  <si>
    <t>Meghalaya Power Distribution Sector Improvement</t>
  </si>
  <si>
    <t>Multiples Private Equity Fund III Limited</t>
  </si>
  <si>
    <t>Mumbai Metro Rail Systems</t>
  </si>
  <si>
    <t>National Power Grid Development Investment Program – Tranche 3</t>
  </si>
  <si>
    <t>Northern Arc COVID-19 Livelihood Support</t>
  </si>
  <si>
    <t>Off-Grid Prepaid Solar Leasing</t>
  </si>
  <si>
    <t>Railways Track Electrification</t>
  </si>
  <si>
    <t>Rajasthan State Highway Investment Program – Tranche 1</t>
  </si>
  <si>
    <t>Renew Clean Energy</t>
  </si>
  <si>
    <t>Scaling Up Demand-Side Energy Efficiency Sector</t>
  </si>
  <si>
    <t>Senior Loan to IndusInd Bank to Promote Access to Finance for Women in Less Developed States</t>
  </si>
  <si>
    <t>Senior Loan to RBL Bank</t>
  </si>
  <si>
    <t>Solar Rooftop Investment Program—Tranche 1</t>
  </si>
  <si>
    <t>Solar Transmission Sector</t>
  </si>
  <si>
    <t>Strengthening Rural Financial Inclusion and Farmer Access to Markets - Axis Bank</t>
  </si>
  <si>
    <t>Supporting Access to Housing Finance for Women in Lower-Income Groups and in Lagging States</t>
  </si>
  <si>
    <t>Tamil Nadu Urban Flagship Investment Program – Tranche 1</t>
  </si>
  <si>
    <t>Visakhapatnam–Chennai Industrial Corridor Development Program – Project 1</t>
  </si>
  <si>
    <t>West Bengal Drinking Water Sector Improvement</t>
  </si>
  <si>
    <r>
      <rPr>
        <vertAlign val="superscript"/>
        <sz val="10"/>
        <rFont val="Arial"/>
        <family val="2"/>
      </rPr>
      <t>b</t>
    </r>
    <r>
      <rPr>
        <sz val="10"/>
        <rFont val="Arial"/>
        <family val="2"/>
      </rPr>
      <t> G = sovereign grant cofinancing, Gu = sovereign guarantee cofinancing, L = sovereign loan cofinancing; NS = non-sovereign cofinancing</t>
    </r>
  </si>
  <si>
    <r>
      <rPr>
        <vertAlign val="superscript"/>
        <sz val="11"/>
        <rFont val="Arial"/>
        <family val="2"/>
      </rPr>
      <t>c</t>
    </r>
    <r>
      <rPr>
        <sz val="10"/>
        <rFont val="Arial"/>
        <family val="2"/>
      </rPr>
      <t xml:space="preserve"> Anchor project was approved in prior year(s) with cofinancing committed between 2016-2020 </t>
    </r>
  </si>
  <si>
    <t>Investment Projects Cofinanced for Indonesia,1 January 2016–31 December 2020</t>
  </si>
  <si>
    <t>Community-Focused Investments to Address Deforestation and Forest Degradation</t>
  </si>
  <si>
    <t>Eastern Indonesia Renewable Energy (Phase 1)</t>
  </si>
  <si>
    <t>Eastern Indonesia Renewable Energy (Phase 2)</t>
  </si>
  <si>
    <t>Fiscal and Public Expenditure Management Program – Subprogram 1</t>
  </si>
  <si>
    <t>Fiscal and Public Expenditure Management Program – Subprogram 2</t>
  </si>
  <si>
    <t>Fiscal and Public Expenditure Management Program – Subprogram 3</t>
  </si>
  <si>
    <t>Geothermal Power Generation</t>
  </si>
  <si>
    <t>Integrated Participatory Development and Management of Irrigation Program</t>
  </si>
  <si>
    <t>Jawa-1 Liquefied Natural Gas-to-Power</t>
  </si>
  <si>
    <t>Maternity and Child Care Hospital</t>
  </si>
  <si>
    <t>Muara Laboh Geothermal Power</t>
  </si>
  <si>
    <t>Promoting Innovative Financial Inclusion Program – Subprogram 1</t>
  </si>
  <si>
    <t>Rantau Dedap Geothermal Power Project – Phase 2</t>
  </si>
  <si>
    <t>Riau Natural Gas Power</t>
  </si>
  <si>
    <r>
      <t>Stepping Up Investments for Growth Acceleration Program – Subprogram 1</t>
    </r>
    <r>
      <rPr>
        <vertAlign val="superscript"/>
        <sz val="11"/>
        <rFont val="Arial"/>
        <family val="2"/>
      </rPr>
      <t>c</t>
    </r>
  </si>
  <si>
    <t>Stepping Up Investments for Growth Acceleration Program – Subprogram 2</t>
  </si>
  <si>
    <t>Stepping Up Investments for Growth Acceleration Program – Subprogram 3</t>
  </si>
  <si>
    <t>Sustainable and Inclusive Energy Program – Subprogram 2</t>
  </si>
  <si>
    <t xml:space="preserve">Sustainable Energy Access in Eastern Indonesia-Electricity Grid Development Program </t>
  </si>
  <si>
    <t>Sustainable Energy Access in Eastern Indonesia – Electricity Grid Development Program (Phase 2)</t>
  </si>
  <si>
    <t>Tangguh LNG Expansion</t>
  </si>
  <si>
    <r>
      <rPr>
        <vertAlign val="superscript"/>
        <sz val="10"/>
        <rFont val="Arial"/>
        <family val="2"/>
      </rPr>
      <t>c</t>
    </r>
    <r>
      <rPr>
        <sz val="10"/>
        <rFont val="Arial"/>
        <family val="2"/>
      </rPr>
      <t xml:space="preserve"> Anchor project was approved in prior year(s) with cofinancing committed between 2016-2020</t>
    </r>
  </si>
  <si>
    <t>Investment Projects Cofinanced for Kazakhstan, 1 January 2016–31 December 2020</t>
  </si>
  <si>
    <t>Cofinancing 
Amount ($ million)</t>
  </si>
  <si>
    <t>Baikonyr Solar Power</t>
  </si>
  <si>
    <t>CAREC Corridors 1 and 6 Connector Road (Aktobe-Makat) Reconstruction</t>
  </si>
  <si>
    <t>Countercyclical Support</t>
  </si>
  <si>
    <t>Total Eren Access M-KAT Solar Power</t>
  </si>
  <si>
    <r>
      <rPr>
        <vertAlign val="superscript"/>
        <sz val="10"/>
        <rFont val="Arial"/>
        <family val="2"/>
      </rPr>
      <t>b</t>
    </r>
    <r>
      <rPr>
        <sz val="10"/>
        <rFont val="Arial"/>
        <family val="2"/>
      </rPr>
      <t> L = sovereign loan cofinancing; NS = non-sovereign cofinancing.</t>
    </r>
  </si>
  <si>
    <t>Investment Projects Cofinanced for Kiribati, 1 January 2016–31 December 2020</t>
  </si>
  <si>
    <t>Outer Islands Transport Infrastructure Investment</t>
  </si>
  <si>
    <t>South Tarawa Renewable Energy</t>
  </si>
  <si>
    <t>South Tarawa Water Supply</t>
  </si>
  <si>
    <t>Strengthening Economic Management Reform Program – Subprogram 1</t>
  </si>
  <si>
    <t>Strengthening Economic Management Reform Program – Subprogram 2</t>
  </si>
  <si>
    <t>Investment Projects Cofinanced for Kyrgyz Republic, 1 January 2016–31 December 2020</t>
  </si>
  <si>
    <t>Central Asia Regional Economic Cooperation Corridors 1 and 3 Connector Road</t>
  </si>
  <si>
    <r>
      <rPr>
        <vertAlign val="superscript"/>
        <sz val="10"/>
        <rFont val="Arial"/>
        <family val="2"/>
      </rPr>
      <t>b</t>
    </r>
    <r>
      <rPr>
        <sz val="10"/>
        <rFont val="Arial"/>
        <family val="2"/>
      </rPr>
      <t> L = sovereign loan cofinancing.</t>
    </r>
  </si>
  <si>
    <t>Investment Projects Cofinanced for Lao People's Democratic Republic, 1 January 2016–31 December 2020</t>
  </si>
  <si>
    <r>
      <t>Greater Mekong Subregion Biodiversity Conservation Corridors – Additional Financing</t>
    </r>
    <r>
      <rPr>
        <vertAlign val="superscript"/>
        <sz val="11"/>
        <rFont val="Arial"/>
        <family val="2"/>
      </rPr>
      <t>c</t>
    </r>
  </si>
  <si>
    <t>Pakse Urban Environmental Improvement</t>
  </si>
  <si>
    <r>
      <t>Second Northern Greater Mekong Subregion Transport Network Improvement</t>
    </r>
    <r>
      <rPr>
        <vertAlign val="superscript"/>
        <sz val="11"/>
        <rFont val="Arial"/>
        <family val="2"/>
      </rPr>
      <t>c</t>
    </r>
  </si>
  <si>
    <t>Sustainable Rural Infrastructure and Watershed Management Sector</t>
  </si>
  <si>
    <t>Vientiane Sustainable Urban Transport</t>
  </si>
  <si>
    <t>Investment Projects Cofinanced for Malaysia, 1 January 2016–31 December 2020</t>
  </si>
  <si>
    <r>
      <rPr>
        <vertAlign val="superscript"/>
        <sz val="10"/>
        <rFont val="Arial"/>
        <family val="2"/>
      </rPr>
      <t>b</t>
    </r>
    <r>
      <rPr>
        <sz val="10"/>
        <rFont val="Arial"/>
        <family val="2"/>
      </rPr>
      <t> NS = non-sovereign cofinancing</t>
    </r>
  </si>
  <si>
    <t>Investment Projects Cofinanced for Maldives, 1 January 2016–31 December 2020</t>
  </si>
  <si>
    <t>Greater Malé Environmental Improvement and Waste Management</t>
  </si>
  <si>
    <t>Greater Male Waste-to-Energy</t>
  </si>
  <si>
    <r>
      <rPr>
        <vertAlign val="superscript"/>
        <sz val="10"/>
        <rFont val="Arial"/>
        <family val="2"/>
      </rPr>
      <t>b</t>
    </r>
    <r>
      <rPr>
        <sz val="10"/>
        <rFont val="Arial"/>
        <family val="2"/>
      </rPr>
      <t> G = sovereign grant cofinancing, L =sovereign loan cofinancing.</t>
    </r>
  </si>
  <si>
    <t>Investment Projects Cofinanced for Mongolia,1 January 2016–31 December 2020</t>
  </si>
  <si>
    <t>Combating Domestic Violence Against Women and Children</t>
  </si>
  <si>
    <r>
      <t>Community Vegetable Farming for Livelihood Improvement - Additional Financing</t>
    </r>
    <r>
      <rPr>
        <vertAlign val="superscript"/>
        <sz val="11"/>
        <rFont val="Arial"/>
        <family val="2"/>
      </rPr>
      <t>c</t>
    </r>
  </si>
  <si>
    <t>COVID-19 Rapid Response Program</t>
  </si>
  <si>
    <t xml:space="preserve">Ensuring Inclusiveness and Service Delivery for Persons with Disabilities </t>
  </si>
  <si>
    <t>First Utility-Scale Energy Storage</t>
  </si>
  <si>
    <t>Improving Access to Health Services for Disadvantaged Groups Investment Program – Tranche 1</t>
  </si>
  <si>
    <t>Improving School Dormitory Environment for Primary Students in Western Region</t>
  </si>
  <si>
    <t>Improving Transport Services in Ger Areas</t>
  </si>
  <si>
    <t>Integrated Livelihoods Improvement and Sustainable Tourism in Khuvsgul Lake National Park</t>
  </si>
  <si>
    <t>Managing Soil Pollution in Ger Areas through Improved On-Site Sanitation</t>
  </si>
  <si>
    <t>Managing Solid Waste in Secondary Cities</t>
  </si>
  <si>
    <r>
      <t>Regional Road Development and Maintenance – Additional Financing</t>
    </r>
    <r>
      <rPr>
        <vertAlign val="superscript"/>
        <sz val="11"/>
        <rFont val="Arial"/>
        <family val="2"/>
      </rPr>
      <t>c</t>
    </r>
  </si>
  <si>
    <t xml:space="preserve">Sermsang Khusig Khundi Solar </t>
  </si>
  <si>
    <t>Shock-Responsive Social Protection</t>
  </si>
  <si>
    <t>Strengthening Community Resilience to Dzud and Forest and Steppe Fires</t>
  </si>
  <si>
    <t>Support for Inclusive Education</t>
  </si>
  <si>
    <t>Ulaanbaatar Air Quality Improvement Program</t>
  </si>
  <si>
    <t>Ulaanbaatar Community Food Waste Recycling</t>
  </si>
  <si>
    <t>Ulaanbaatar Green Affordable Housing and Resilient Urban Renewal Sector</t>
  </si>
  <si>
    <t>Ulaanbaatar Urban Services and Ger Areas Development Investment Program – Tranche 2</t>
  </si>
  <si>
    <t>Ulaanbaatar Urban Services and Ger Areas Development Investment Program - Tranche 3</t>
  </si>
  <si>
    <t>Upscaling Renewable Energy Sector</t>
  </si>
  <si>
    <t>Vegetable Production and Irrigated Agriculture</t>
  </si>
  <si>
    <r>
      <rPr>
        <vertAlign val="superscript"/>
        <sz val="10"/>
        <rFont val="Arial"/>
        <family val="2"/>
      </rPr>
      <t>b</t>
    </r>
    <r>
      <rPr>
        <sz val="10"/>
        <rFont val="Arial"/>
        <family val="2"/>
      </rPr>
      <t> G = sovereign grant cofinancing, L = sovereign loan cofinancing; NS = non-sovereign cofinancing.</t>
    </r>
  </si>
  <si>
    <r>
      <rPr>
        <vertAlign val="superscript"/>
        <sz val="11"/>
        <rFont val="Arial"/>
        <family val="2"/>
      </rPr>
      <t>c</t>
    </r>
    <r>
      <rPr>
        <sz val="11"/>
        <rFont val="Arial"/>
        <family val="2"/>
      </rPr>
      <t xml:space="preserve"> </t>
    </r>
    <r>
      <rPr>
        <sz val="10"/>
        <rFont val="Arial"/>
        <family val="2"/>
      </rPr>
      <t>Anchor project was approved in prior year(s) with cofinancing committed between</t>
    </r>
    <r>
      <rPr>
        <sz val="11"/>
        <rFont val="Arial"/>
        <family val="2"/>
      </rPr>
      <t xml:space="preserve"> </t>
    </r>
    <r>
      <rPr>
        <sz val="10"/>
        <rFont val="Arial"/>
        <family val="2"/>
      </rPr>
      <t xml:space="preserve">2016-2020 </t>
    </r>
  </si>
  <si>
    <t>Investment Projects Cofinanced for Myanmar, 1 January 2016–31 December 2020</t>
  </si>
  <si>
    <t>Ascent Myanmar Growth Fund I L.P.</t>
  </si>
  <si>
    <t>Economic Empowerment of the Poor and Women in the East-West Economic Corridor</t>
  </si>
  <si>
    <t>Emergency Support for Chin State Livelihoods Restoration</t>
  </si>
  <si>
    <t>Greater Mekong Subregion East-West Economic Corridor Eindu to Kawkareik Road Improvement</t>
  </si>
  <si>
    <t>Irrigated Agriculture Inclusive Development</t>
  </si>
  <si>
    <t>Mandalay Urban Services Improvement</t>
  </si>
  <si>
    <t>Myingyan Natural Gas Power Plant</t>
  </si>
  <si>
    <t>Nationwide Data Connectivity (Ooredoo)</t>
  </si>
  <si>
    <t xml:space="preserve">Power Transmission Improvement </t>
  </si>
  <si>
    <t>Resilient Community Development</t>
  </si>
  <si>
    <t>Second Greater Mekong Subregion Highway Modernization</t>
  </si>
  <si>
    <t>Third Greater Mekong Subregion Corridor Towns Development</t>
  </si>
  <si>
    <t xml:space="preserve">Yangon Urban Renewal and District Cooling </t>
  </si>
  <si>
    <r>
      <rPr>
        <vertAlign val="superscript"/>
        <sz val="10"/>
        <rFont val="Arial"/>
        <family val="2"/>
      </rPr>
      <t>b</t>
    </r>
    <r>
      <rPr>
        <sz val="10"/>
        <rFont val="Arial"/>
        <family val="2"/>
      </rPr>
      <t> G = sovereign grant cofinancing, L = sovereign  loan cofinancing; NS = non-sovereign cofinancing</t>
    </r>
  </si>
  <si>
    <t>Investment Projects Cofinanced for Nauru, 1 January 2016–31 December 2020</t>
  </si>
  <si>
    <t>Fiscal Sustainability Reform Program</t>
  </si>
  <si>
    <t>Improving Public Investment Management Program</t>
  </si>
  <si>
    <t>Sustainable and Climate-Resilient Connectivity</t>
  </si>
  <si>
    <t>Investment Projects Cofinanced for Nepal, 1 January 2016–31 December 2020</t>
  </si>
  <si>
    <t>Disaster Resilience of Schools</t>
  </si>
  <si>
    <t>Earthquake Emergency Assistance</t>
  </si>
  <si>
    <r>
      <t>South Asia  Subregional Economic Cooperation Power System Expansion – Additional Financing</t>
    </r>
    <r>
      <rPr>
        <vertAlign val="superscript"/>
        <sz val="11"/>
        <rFont val="Arial"/>
        <family val="2"/>
      </rPr>
      <t>c</t>
    </r>
  </si>
  <si>
    <t>South Asia Subregional Economic Cooperation Power Transmission and Distribution System Strengthening</t>
  </si>
  <si>
    <t>Supporting School Sector Development Plan</t>
  </si>
  <si>
    <r>
      <t>Tanahu Hydropower</t>
    </r>
    <r>
      <rPr>
        <vertAlign val="superscript"/>
        <sz val="11"/>
        <rFont val="Arial"/>
        <family val="2"/>
      </rPr>
      <t>c</t>
    </r>
  </si>
  <si>
    <t>Third Small Towns Water Supply and Sanitation Sector</t>
  </si>
  <si>
    <t>Upper Trishuli-1 Hydropower</t>
  </si>
  <si>
    <t>Investment Projects Cofinanced for Pakistan, 1 January 2016–31 December 2020</t>
  </si>
  <si>
    <t>Access to Clean Energy Investment Program</t>
  </si>
  <si>
    <t>Balochistan Water Resources Development Project</t>
  </si>
  <si>
    <t>Emergency Assistance for Fighting the COVID-19 Pandemic</t>
  </si>
  <si>
    <t>Energy Sector Reformsand Financial Sustainability Program – Subprogram 1</t>
  </si>
  <si>
    <t>Enhancing Public-Private Partnerships in Punjab</t>
  </si>
  <si>
    <t>Karachi Bus Rapid Transit Red Line</t>
  </si>
  <si>
    <t>Kashf Foundation Expanding Access to Credit for Women</t>
  </si>
  <si>
    <t>Khyber Pakhtunkhwa Cities Improvement Projects - Project Readiness Financing</t>
  </si>
  <si>
    <t>National Disaster Risk Management Fund</t>
  </si>
  <si>
    <t>National Highway Network Development in Balochistan</t>
  </si>
  <si>
    <r>
      <t>National Motorway M-4 Gojra–Shorkot–Khanewal Section –  Additional Financing</t>
    </r>
    <r>
      <rPr>
        <vertAlign val="superscript"/>
        <sz val="11"/>
        <rFont val="Arial"/>
        <family val="2"/>
      </rPr>
      <t>c</t>
    </r>
    <r>
      <rPr>
        <sz val="11"/>
        <rFont val="Arial"/>
        <family val="2"/>
      </rPr>
      <t xml:space="preserve">   </t>
    </r>
  </si>
  <si>
    <t>Peshawar Sustainable Bus Rapid Transit Corridor</t>
  </si>
  <si>
    <t>Power Transmission Enhancement Investment Program – Tranche 4</t>
  </si>
  <si>
    <t>Second Power Transmission Enhancement Investment Program – Tranche 3</t>
  </si>
  <si>
    <t>Supporting Public–Private Partnership Investments in Sindh Province</t>
  </si>
  <si>
    <r>
      <t>Sustainable Energy Sector Reform Program – Subprogram 2</t>
    </r>
    <r>
      <rPr>
        <vertAlign val="superscript"/>
        <sz val="11"/>
        <rFont val="Arial"/>
        <family val="2"/>
      </rPr>
      <t>c</t>
    </r>
  </si>
  <si>
    <t>Sustainable Energy Sector Reform Program – Subprogram 3</t>
  </si>
  <si>
    <t>Triconboston Wind Power</t>
  </si>
  <si>
    <r>
      <rPr>
        <vertAlign val="superscript"/>
        <sz val="10"/>
        <rFont val="Arial"/>
        <family val="2"/>
      </rPr>
      <t>b</t>
    </r>
    <r>
      <rPr>
        <sz val="10"/>
        <rFont val="Arial"/>
        <family val="2"/>
      </rPr>
      <t> G = sovereign grant cofinancing, L = sovereign loan cofinancing; NS = non-sovereign cofinancinghaha</t>
    </r>
  </si>
  <si>
    <r>
      <rPr>
        <vertAlign val="superscript"/>
        <sz val="11"/>
        <rFont val="Arial"/>
        <family val="2"/>
      </rPr>
      <t>c</t>
    </r>
    <r>
      <rPr>
        <sz val="11"/>
        <rFont val="Arial"/>
        <family val="2"/>
      </rPr>
      <t xml:space="preserve"> </t>
    </r>
    <r>
      <rPr>
        <sz val="10"/>
        <rFont val="Arial"/>
        <family val="2"/>
      </rPr>
      <t>Anchor project was approved in prior year(s) with cofinancing committed between 2016-2020</t>
    </r>
  </si>
  <si>
    <t>Investment Projects Cofinanced for Palau, 1 January 2016–31 December 2020</t>
  </si>
  <si>
    <t>Disaster Resilient Clean Energy Financing</t>
  </si>
  <si>
    <t>North Pacific Regional Connectivity Investment</t>
  </si>
  <si>
    <t>Investment Projects Cofinanced for Papua New Guinea, 1 January 2016–31 December 2020</t>
  </si>
  <si>
    <t>Bridge Replacement for Improved Rural Access Sector</t>
  </si>
  <si>
    <t>Building Resilience to Climate Change in Papua New Guinea</t>
  </si>
  <si>
    <r>
      <t>Health Services Sector Development Subprogram 1 – Additional Financing</t>
    </r>
    <r>
      <rPr>
        <vertAlign val="superscript"/>
        <sz val="11"/>
        <rFont val="Arial"/>
        <family val="2"/>
      </rPr>
      <t>c</t>
    </r>
  </si>
  <si>
    <t>Highlands Region Road Improvement Investment Program – Project 3</t>
  </si>
  <si>
    <t xml:space="preserve">Microfinance Expansion </t>
  </si>
  <si>
    <r>
      <t>Rural Primary Health Services Delivery – Additional Financing</t>
    </r>
    <r>
      <rPr>
        <vertAlign val="superscript"/>
        <sz val="11"/>
        <rFont val="Arial"/>
        <family val="2"/>
      </rPr>
      <t>c</t>
    </r>
  </si>
  <si>
    <t>Sustainable Highlands Highway Investment Program – Tranche 1</t>
  </si>
  <si>
    <r>
      <t>Town Electrification Investment Program – Tranche 1 – Additional Financing</t>
    </r>
    <r>
      <rPr>
        <vertAlign val="superscript"/>
        <sz val="11"/>
        <rFont val="Arial"/>
        <family val="2"/>
      </rPr>
      <t>c</t>
    </r>
  </si>
  <si>
    <t>Water Supply Scheme for Tete Settlement</t>
  </si>
  <si>
    <t>Investment Projects Cofinanced for Philippines, 1 January 2016–31 December 2020</t>
  </si>
  <si>
    <t>Emergency Assistance for Reconstruction and Recovery of Marawi</t>
  </si>
  <si>
    <t>Epifanio de los Santos Avenue Greenways</t>
  </si>
  <si>
    <t>Expanded Social Assistance</t>
  </si>
  <si>
    <t>Expanding Private Participation in Infrastructure Program – Subprogram 2</t>
  </si>
  <si>
    <t>Inclusive Finance Development Program–Subprogram 1</t>
  </si>
  <si>
    <r>
      <t>KALAHI-CIDSS National Community-Driven Development – Additional Financing</t>
    </r>
    <r>
      <rPr>
        <vertAlign val="superscript"/>
        <sz val="11"/>
        <rFont val="Arial"/>
        <family val="2"/>
      </rPr>
      <t>c</t>
    </r>
  </si>
  <si>
    <t>Local Government Finance and Fiscal Decentralization Reform Program – Subprogram 2</t>
  </si>
  <si>
    <t>Malolos-Clark Railway – Tranche 1</t>
  </si>
  <si>
    <r>
      <t>Social Protection Support – Additional Financing</t>
    </r>
    <r>
      <rPr>
        <vertAlign val="superscript"/>
        <sz val="11"/>
        <rFont val="Arial"/>
        <family val="2"/>
      </rPr>
      <t>c</t>
    </r>
  </si>
  <si>
    <t>Tertiary Education Project</t>
  </si>
  <si>
    <t>Tiwi and Makban Geothermal Power Plants Peso Notes Credit Enhancement</t>
  </si>
  <si>
    <t>Water District Development Sector</t>
  </si>
  <si>
    <t>Investment Projects Cofinanced for People's Republic of China, 1 January 2016–31 December 2020</t>
  </si>
  <si>
    <t>Air Quality Improvement in the Greater Beijing–Tianjin–Hebei Region - China National Investment and Guaranty Corporation’s Green Financing Platform</t>
  </si>
  <si>
    <t>Air Quality Improvement in the Greater Beijing-Tianjin-Hebei Region--Henan Cleaner Fuel Switch Investment Program</t>
  </si>
  <si>
    <t>Anhui Huangshan Xin’an River Ecological Protection and Green Development</t>
  </si>
  <si>
    <t>Beijing–Tianjin–Hebei Air Quality Improvement-Hebei Policy Reforms Program</t>
  </si>
  <si>
    <t>Chemical Industry Energy Efficiency and Emission Reduction</t>
  </si>
  <si>
    <t>China Everbright Renewal Energy</t>
  </si>
  <si>
    <t>Climate Resilient &amp; Smart Urban Water Infrastructure</t>
  </si>
  <si>
    <t>Dynagreen Waste-to-Energy</t>
  </si>
  <si>
    <t>Equity Investment in CDH VGC Fund II, L.P.</t>
  </si>
  <si>
    <t>Environmentally Sustainable Agriculture Input Distribution</t>
  </si>
  <si>
    <t xml:space="preserve">Far East Horizon Health Care Finance in Rural Areas for COVID-19 Response </t>
  </si>
  <si>
    <t>Geothermal District Heating</t>
  </si>
  <si>
    <t>Guangxi Modern Technical and Vocational Education and Training Development Program</t>
  </si>
  <si>
    <t>Health Care Finance in Underdeveloped Provinces (FEHL)</t>
  </si>
  <si>
    <t xml:space="preserve">Integrated and Sustainable Livestock Value Chain </t>
  </si>
  <si>
    <t>Integrated Wastewater Management</t>
  </si>
  <si>
    <t>Jointown COVID-19 Pharmaceutical Distribution Expansion</t>
  </si>
  <si>
    <t>New Energy Bus Leasing</t>
  </si>
  <si>
    <t>Shandong Green Development Fund</t>
  </si>
  <si>
    <t>Sustainable Dairy Farming and Milk Safety</t>
  </si>
  <si>
    <t>Urban-Rural Integration Water Distribution</t>
  </si>
  <si>
    <t>Investment Projects Cofinanced - Regional, 1 January 2016–31 December 2020</t>
  </si>
  <si>
    <t>AC Energy Green Bond</t>
  </si>
  <si>
    <t>Agricultural Value Chain Development</t>
  </si>
  <si>
    <t>ASEAN Distributed Power</t>
  </si>
  <si>
    <t>ASEAN Distributed Power Project (Phase 2) (B Grimm)</t>
  </si>
  <si>
    <t xml:space="preserve">Asian Sustainable Infrastructure Mobilization </t>
  </si>
  <si>
    <t>Asia-Pacific Remote Broadband Internet Satellite</t>
  </si>
  <si>
    <t>Credit Access Asia</t>
  </si>
  <si>
    <t>Creador IV, L.P.</t>
  </si>
  <si>
    <t>DCDC Health Dialysis Network</t>
  </si>
  <si>
    <t>Exacta Asia Investment II, L.P.</t>
  </si>
  <si>
    <t>Higher Education in the Pacific Investment Program – Tranche 2</t>
  </si>
  <si>
    <t>Improving Internet Connectivity for Micronesia</t>
  </si>
  <si>
    <t>Indorama Ventures Regional Blue Loan Project</t>
  </si>
  <si>
    <t>Olam COVID-19 Smallholder Farmer Livelihood Support</t>
  </si>
  <si>
    <t>Orbimed Asia Partners III</t>
  </si>
  <si>
    <t>Tertiary Education</t>
  </si>
  <si>
    <t>Investment Projects Cofinanced for Samoa, 1 January 2016–31 December 2020</t>
  </si>
  <si>
    <t>Fiscal Resilience Improvement Program – Subprogram 1</t>
  </si>
  <si>
    <r>
      <t>Samoa AgriBusiness Support - Additional Financing</t>
    </r>
    <r>
      <rPr>
        <vertAlign val="superscript"/>
        <sz val="11"/>
        <rFont val="Arial"/>
        <family val="2"/>
      </rPr>
      <t>c</t>
    </r>
  </si>
  <si>
    <t>Solar Power Development</t>
  </si>
  <si>
    <t>Investment Projects Cofinanced for Solomon Islands, 1 January 2016–31 December 2020</t>
  </si>
  <si>
    <t xml:space="preserve">Improved Fiscal Sustainability Reform Program </t>
  </si>
  <si>
    <t>Sustainable Transport Infrastructure Improvement Program</t>
  </si>
  <si>
    <t>Tina River Hydropower</t>
  </si>
  <si>
    <t>Urban Water Supply and Sanitation Sector</t>
  </si>
  <si>
    <r>
      <rPr>
        <vertAlign val="superscript"/>
        <sz val="10"/>
        <rFont val="Arial"/>
        <family val="2"/>
      </rPr>
      <t>b</t>
    </r>
    <r>
      <rPr>
        <sz val="10"/>
        <rFont val="Arial"/>
        <family val="2"/>
      </rPr>
      <t> G = sovereign grant cofinancing; L = sovereign loan cofinancing.</t>
    </r>
  </si>
  <si>
    <t>Investment Projects Cofinanced for Sri Lanka, 1 January 2016–31 December 2020</t>
  </si>
  <si>
    <t>Greater Colombo Water and Wastewater Management Improvement Investment Program – Tranche 3</t>
  </si>
  <si>
    <t>Green Power Development and Energy Efficiency Improvement Investment Program – Tranche 1</t>
  </si>
  <si>
    <t>LOLC Finance and LOLC Micro Credit</t>
  </si>
  <si>
    <r>
      <t>Skills Sector Enhancement Program – Additional Financing</t>
    </r>
    <r>
      <rPr>
        <vertAlign val="superscript"/>
        <sz val="11"/>
        <rFont val="Arial"/>
        <family val="2"/>
      </rPr>
      <t>c</t>
    </r>
  </si>
  <si>
    <r>
      <t>Small and Medium-Sized Enterprises Line of Credit Project - Third Additional Financing</t>
    </r>
    <r>
      <rPr>
        <vertAlign val="superscript"/>
        <sz val="11"/>
        <rFont val="Arial"/>
        <family val="2"/>
      </rPr>
      <t>c</t>
    </r>
  </si>
  <si>
    <r>
      <t>Small and Medium-Sized Enterprises Line of Credit – Additional Financing</t>
    </r>
    <r>
      <rPr>
        <vertAlign val="superscript"/>
        <sz val="11"/>
        <rFont val="Arial"/>
        <family val="2"/>
      </rPr>
      <t>c</t>
    </r>
  </si>
  <si>
    <t>Supporting Electricity Supply Reliability Improvement</t>
  </si>
  <si>
    <t>South Asia Subregional Economic Cooperation Port Access Elevated Highway</t>
  </si>
  <si>
    <t>Investment Projects Cofinanced for Tajikistan, 1 January 2016–31 December 2020</t>
  </si>
  <si>
    <t>Central Asia Regional Economic Cooperation Corridors 2, 5, and 6 (Dushanbe–Kurgonteppa) Road</t>
  </si>
  <si>
    <t>Central Asia Regional Economic Cooperation Corridors 2, 3, and 5 (Obigarm-Nurobod) Road</t>
  </si>
  <si>
    <t>Maternal and Child Health Integrated Care</t>
  </si>
  <si>
    <t>Power Sector Development Program</t>
  </si>
  <si>
    <t>Skills and Employability Enhancement</t>
  </si>
  <si>
    <t>Water Resources Management in Pyanj River Basin</t>
  </si>
  <si>
    <t>Investment Projects Cofinanced for Thailand, 1 January 2016–31 December 2020</t>
  </si>
  <si>
    <t>Community-Based Flood Risk Management and Disaster Response in the Chao Phraya Basin</t>
  </si>
  <si>
    <t>Chonburi Natural Gas Power</t>
  </si>
  <si>
    <t>Cornerstone Investment in Leading IPP (Gemstone)</t>
  </si>
  <si>
    <t>Eastern Economic Corridor Independent Power</t>
  </si>
  <si>
    <t>Energy Absolute Green Bond for Wind Power</t>
  </si>
  <si>
    <t xml:space="preserve">Southern Thailand Waste-to-Energy </t>
  </si>
  <si>
    <t>Southern Thailand Wind Power and Battery Energy Storage</t>
  </si>
  <si>
    <r>
      <rPr>
        <vertAlign val="superscript"/>
        <sz val="10"/>
        <rFont val="Arial"/>
        <family val="2"/>
      </rPr>
      <t>b</t>
    </r>
    <r>
      <rPr>
        <sz val="10"/>
        <rFont val="Arial"/>
        <family val="2"/>
      </rPr>
      <t> G = sovereign grant cofinancing; NS = non-sovereign cofinancing.</t>
    </r>
  </si>
  <si>
    <t>Investment Projects Cofinanced for Timor-Leste, 1 January 2016–31 December 2020</t>
  </si>
  <si>
    <t>Coffee and Agroforestry Livelihood Improvement</t>
  </si>
  <si>
    <r>
      <t>Road Network Upgrading – Additional Financing</t>
    </r>
    <r>
      <rPr>
        <vertAlign val="superscript"/>
        <sz val="11"/>
        <rFont val="Arial"/>
        <family val="2"/>
      </rPr>
      <t>c</t>
    </r>
  </si>
  <si>
    <r>
      <rPr>
        <vertAlign val="superscript"/>
        <sz val="10"/>
        <rFont val="Arial"/>
        <family val="2"/>
      </rPr>
      <t>b</t>
    </r>
    <r>
      <rPr>
        <sz val="10"/>
        <rFont val="Arial"/>
        <family val="2"/>
      </rPr>
      <t> G = sovereign grant cofinancing</t>
    </r>
  </si>
  <si>
    <t>Investment Projects Cofinanced for Tonga, 1 January 2016–31 December 2020</t>
  </si>
  <si>
    <t>Building Macroeconomic Resilience – Subprogram 1</t>
  </si>
  <si>
    <t>Building Macroeconomic Resilience – Subprogram 2</t>
  </si>
  <si>
    <t>Building Macroeconomic Resilience – Subprogram 3</t>
  </si>
  <si>
    <r>
      <t>Nuku'alofa Urban Development Sector – Additional Financing</t>
    </r>
    <r>
      <rPr>
        <vertAlign val="superscript"/>
        <sz val="11"/>
        <rFont val="Arial"/>
        <family val="2"/>
      </rPr>
      <t>c</t>
    </r>
  </si>
  <si>
    <r>
      <t>Outer Island Renewable Energy – Additional Financing</t>
    </r>
    <r>
      <rPr>
        <vertAlign val="superscript"/>
        <sz val="11"/>
        <rFont val="Arial"/>
        <family val="2"/>
      </rPr>
      <t>c</t>
    </r>
  </si>
  <si>
    <t>Renewable Energy</t>
  </si>
  <si>
    <t>Strengthening Macroeconomic Resilience Program</t>
  </si>
  <si>
    <t>Investment Projects Cofinanced for Tuvalu, 1 January 2016–31 December 2020</t>
  </si>
  <si>
    <t>Improved Fiscal and Infrastructure Management Program</t>
  </si>
  <si>
    <t>Outer Island Maritime Infrastructure</t>
  </si>
  <si>
    <t>Investment Projects Cofinanced for Uzbekistan, 1 January 2016–31 December 2020</t>
  </si>
  <si>
    <t>Affordable Rural Housing Program</t>
  </si>
  <si>
    <t>COVID-19 Emergency Response</t>
  </si>
  <si>
    <t>Economic Management Improvement Program – Subprogram 1</t>
  </si>
  <si>
    <t>Economic Management Improvement Program – Subprogram 2</t>
  </si>
  <si>
    <t>Power Generation Efficiency Improvement</t>
  </si>
  <si>
    <t>Power Sector Reform Program – Subprogram 1</t>
  </si>
  <si>
    <t>Investment Projects Cofinanced for Vanuatu, 1 January 2016–31 December 2020</t>
  </si>
  <si>
    <t xml:space="preserve">Cyclone Pam Road Reconstruction </t>
  </si>
  <si>
    <t>Energy Access</t>
  </si>
  <si>
    <r>
      <t>Port Vila Urban Development – Additional Financing</t>
    </r>
    <r>
      <rPr>
        <vertAlign val="superscript"/>
        <sz val="11"/>
        <rFont val="Arial"/>
        <family val="2"/>
      </rPr>
      <t>c</t>
    </r>
  </si>
  <si>
    <t>Investment Projects Cofinanced for Viet Nam, 1 January 2016–31 December 2020</t>
  </si>
  <si>
    <t>B.Grimm Viet Nam Solar Power Project - Phu Yen Solar Power</t>
  </si>
  <si>
    <t>Binh Duong Water Treatment Expansion</t>
  </si>
  <si>
    <t>COVID-19 Relief for Women-Led Small and Medium-Sized Enterprises</t>
  </si>
  <si>
    <t>Floating Solar Energy</t>
  </si>
  <si>
    <t>Greater Mekong Subregion Ben Luc–Long Thanh Expressway – Tranche 2</t>
  </si>
  <si>
    <r>
      <t>Greater Mekong Subregion Flood and Drought Risk Management and Mitigation – Additional Financing</t>
    </r>
    <r>
      <rPr>
        <vertAlign val="superscript"/>
        <sz val="11"/>
        <rFont val="Arial"/>
        <family val="2"/>
      </rPr>
      <t>c</t>
    </r>
  </si>
  <si>
    <t>Gulf Solar Power</t>
  </si>
  <si>
    <t xml:space="preserve">Ha Noi Metro Rail System (Line 3: Nhon-Ha Noi Station Section) </t>
  </si>
  <si>
    <t>Mainstreaming Small and Medium-Sized Enterprises Lending</t>
  </si>
  <si>
    <t>Mekong Enterprise Fund IV L.P.</t>
  </si>
  <si>
    <t>Northern Mountain Provinces Transport Connectivity</t>
  </si>
  <si>
    <t>Power Transmission Investment Program – Tranche 3</t>
  </si>
  <si>
    <r>
      <t>Second Greater Mekong Subregion Regional Communicable Diseases Control – Additional Financing</t>
    </r>
    <r>
      <rPr>
        <vertAlign val="superscript"/>
        <sz val="11"/>
        <rFont val="Arial"/>
        <family val="2"/>
      </rPr>
      <t>c</t>
    </r>
  </si>
  <si>
    <t>Secondary Green Cities Development</t>
  </si>
  <si>
    <t>Second Health Human Resources Development</t>
  </si>
  <si>
    <t>Skills and Knowledge for Inclusive Economic Growth</t>
  </si>
  <si>
    <t>Urban Environment and Climate Change Adaptation</t>
  </si>
  <si>
    <t>Water Efficiency Improvement in Drought-Affected Provinces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</si>
</sst>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6" x14ac:knownFonts="1">
    <font>
      <sz val="11"/>
      <color theme="1"/>
      <name val="Calibri"/>
      <family val="2"/>
      <scheme val="minor"/>
    </font>
    <font>
      <sz val="11"/>
      <color theme="1"/>
      <name val="Calibri"/>
      <family val="2"/>
      <scheme val="minor"/>
    </font>
    <font>
      <u/>
      <sz val="11"/>
      <color theme="10"/>
      <name val="Calibri"/>
      <family val="2"/>
      <scheme val="minor"/>
    </font>
    <font>
      <b/>
      <sz val="14"/>
      <name val="Arial"/>
      <family val="2"/>
    </font>
    <font>
      <sz val="11"/>
      <name val="Arial"/>
      <family val="2"/>
    </font>
    <font>
      <u/>
      <sz val="11"/>
      <name val="Calibri"/>
      <family val="2"/>
      <scheme val="minor"/>
    </font>
    <font>
      <b/>
      <sz val="11"/>
      <name val="Arial"/>
      <family val="2"/>
    </font>
    <font>
      <b/>
      <vertAlign val="superscript"/>
      <sz val="11"/>
      <name val="Arial"/>
      <family val="2"/>
    </font>
    <font>
      <sz val="10"/>
      <name val="Arial"/>
      <family val="2"/>
    </font>
    <font>
      <vertAlign val="superscript"/>
      <sz val="10"/>
      <name val="Arial"/>
      <family val="2"/>
    </font>
    <font>
      <vertAlign val="superscript"/>
      <sz val="11"/>
      <name val="Arial"/>
      <family val="2"/>
    </font>
    <font>
      <sz val="9"/>
      <name val="Arial"/>
      <family val="2"/>
    </font>
    <font>
      <sz val="11"/>
      <color theme="1"/>
      <name val="Arial"/>
      <family val="2"/>
    </font>
    <font>
      <vertAlign val="superscript"/>
      <sz val="11"/>
      <color theme="1"/>
      <name val="Arial"/>
      <family val="2"/>
    </font>
    <font>
      <sz val="11"/>
      <color rgb="FFFF0000"/>
      <name val="Arial"/>
      <family val="2"/>
    </font>
    <font>
      <sz val="10"/>
      <color theme="1"/>
      <name val="Tahoma"/>
      <family val="2"/>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4">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15" fillId="0" borderId="0"/>
  </cellStyleXfs>
  <cellXfs count="68">
    <xf numFmtId="0" fontId="0" fillId="0" borderId="0" xfId="0"/>
    <xf numFmtId="0" fontId="3" fillId="0" borderId="0" xfId="0" applyFont="1"/>
    <xf numFmtId="0" fontId="4" fillId="0" borderId="0" xfId="0" applyFont="1"/>
    <xf numFmtId="0" fontId="4" fillId="0" borderId="0" xfId="0" applyFont="1" applyAlignment="1">
      <alignment horizontal="center"/>
    </xf>
    <xf numFmtId="0" fontId="5" fillId="0" borderId="0" xfId="2" applyFont="1" applyFill="1"/>
    <xf numFmtId="0" fontId="6" fillId="0" borderId="0" xfId="0" applyFont="1" applyAlignment="1">
      <alignment vertical="center"/>
    </xf>
    <xf numFmtId="0" fontId="4" fillId="0" borderId="0" xfId="0" applyFont="1" applyAlignment="1">
      <alignment wrapText="1"/>
    </xf>
    <xf numFmtId="0" fontId="6" fillId="0" borderId="1" xfId="0" applyFont="1" applyBorder="1" applyAlignment="1">
      <alignment horizontal="center" vertical="top"/>
    </xf>
    <xf numFmtId="0" fontId="6" fillId="0" borderId="1" xfId="0" applyFont="1" applyBorder="1" applyAlignment="1">
      <alignment horizontal="center" vertical="top" wrapText="1"/>
    </xf>
    <xf numFmtId="0" fontId="4" fillId="0" borderId="1" xfId="0" applyFont="1" applyBorder="1" applyAlignment="1">
      <alignment horizontal="left" vertical="top" wrapText="1"/>
    </xf>
    <xf numFmtId="164" fontId="4" fillId="0" borderId="1" xfId="1" quotePrefix="1" applyFont="1" applyFill="1" applyBorder="1" applyAlignment="1">
      <alignment horizontal="right" vertical="top" wrapText="1"/>
    </xf>
    <xf numFmtId="164" fontId="4" fillId="0" borderId="1" xfId="1" applyFont="1" applyFill="1" applyBorder="1" applyAlignment="1">
      <alignment horizontal="right" vertical="top" wrapText="1"/>
    </xf>
    <xf numFmtId="0" fontId="4" fillId="0" borderId="1" xfId="0" applyFont="1" applyBorder="1" applyAlignment="1">
      <alignment horizontal="center" vertical="top" wrapText="1"/>
    </xf>
    <xf numFmtId="0" fontId="6" fillId="0" borderId="0" xfId="0" applyFont="1"/>
    <xf numFmtId="0" fontId="8" fillId="0" borderId="0" xfId="0" applyFont="1" applyAlignment="1">
      <alignment wrapText="1"/>
    </xf>
    <xf numFmtId="164" fontId="4" fillId="0" borderId="0" xfId="0" applyNumberFormat="1" applyFont="1" applyAlignment="1">
      <alignment wrapText="1"/>
    </xf>
    <xf numFmtId="0" fontId="4" fillId="0" borderId="0" xfId="0" applyFont="1" applyAlignment="1">
      <alignment horizontal="right" vertical="top" wrapText="1"/>
    </xf>
    <xf numFmtId="0" fontId="8" fillId="0" borderId="0" xfId="0" applyFont="1"/>
    <xf numFmtId="0" fontId="8" fillId="0" borderId="0" xfId="0" applyFont="1" applyAlignment="1">
      <alignment horizontal="left" vertical="top" wrapText="1"/>
    </xf>
    <xf numFmtId="164" fontId="4" fillId="0" borderId="0" xfId="0" applyNumberFormat="1" applyFont="1" applyAlignment="1">
      <alignment horizontal="right" vertical="top" wrapText="1"/>
    </xf>
    <xf numFmtId="0" fontId="8" fillId="0" borderId="0" xfId="0" applyFont="1" applyAlignment="1">
      <alignment horizontal="left" vertical="top"/>
    </xf>
    <xf numFmtId="0" fontId="9"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vertical="center"/>
    </xf>
    <xf numFmtId="0" fontId="4" fillId="0" borderId="1" xfId="0" applyFont="1" applyBorder="1" applyAlignment="1">
      <alignment vertical="top" wrapText="1"/>
    </xf>
    <xf numFmtId="164" fontId="4" fillId="0" borderId="0" xfId="0" applyNumberFormat="1" applyFont="1"/>
    <xf numFmtId="0" fontId="4" fillId="0" borderId="0" xfId="0" applyFont="1" applyAlignment="1">
      <alignment horizontal="right" wrapText="1"/>
    </xf>
    <xf numFmtId="164" fontId="4" fillId="0" borderId="0" xfId="1" applyFont="1" applyFill="1" applyAlignment="1">
      <alignment wrapText="1"/>
    </xf>
    <xf numFmtId="16" fontId="4" fillId="0" borderId="0" xfId="0" applyNumberFormat="1" applyFont="1" applyAlignment="1">
      <alignment horizontal="center"/>
    </xf>
    <xf numFmtId="0" fontId="4" fillId="0" borderId="1" xfId="0" applyFont="1" applyBorder="1" applyAlignment="1">
      <alignment horizontal="left" vertical="top"/>
    </xf>
    <xf numFmtId="0" fontId="8" fillId="0" borderId="0" xfId="0" applyFont="1" applyAlignment="1">
      <alignment vertical="center"/>
    </xf>
    <xf numFmtId="0" fontId="11" fillId="0" borderId="0" xfId="0" applyFont="1" applyAlignment="1">
      <alignment wrapText="1"/>
    </xf>
    <xf numFmtId="0" fontId="4" fillId="0" borderId="2" xfId="0" applyFont="1" applyBorder="1" applyAlignment="1">
      <alignment horizontal="left" vertical="top" wrapText="1"/>
    </xf>
    <xf numFmtId="0" fontId="4" fillId="0" borderId="2" xfId="0" applyFont="1" applyBorder="1" applyAlignment="1">
      <alignment horizontal="center" vertical="top" wrapText="1"/>
    </xf>
    <xf numFmtId="164" fontId="11" fillId="0" borderId="0" xfId="0" applyNumberFormat="1" applyFont="1" applyAlignment="1">
      <alignment wrapText="1"/>
    </xf>
    <xf numFmtId="2" fontId="4" fillId="0" borderId="1" xfId="0" applyNumberFormat="1" applyFont="1" applyBorder="1" applyAlignment="1">
      <alignment vertical="top" wrapText="1"/>
    </xf>
    <xf numFmtId="2" fontId="4" fillId="0" borderId="1" xfId="0" applyNumberFormat="1" applyFont="1" applyBorder="1" applyAlignment="1">
      <alignment horizontal="right" vertical="top" wrapText="1"/>
    </xf>
    <xf numFmtId="0" fontId="12" fillId="0" borderId="1" xfId="0" applyFont="1" applyBorder="1" applyAlignment="1">
      <alignment horizontal="left" vertical="top" wrapText="1"/>
    </xf>
    <xf numFmtId="164" fontId="12" fillId="0" borderId="1" xfId="1" applyFont="1" applyFill="1" applyBorder="1" applyAlignment="1">
      <alignment horizontal="right" vertical="top" wrapText="1"/>
    </xf>
    <xf numFmtId="0" fontId="12" fillId="0" borderId="1" xfId="0" applyFont="1" applyBorder="1" applyAlignment="1">
      <alignment horizontal="center" vertical="top" wrapText="1"/>
    </xf>
    <xf numFmtId="0" fontId="14" fillId="0" borderId="0" xfId="0" applyFont="1"/>
    <xf numFmtId="0" fontId="14" fillId="0" borderId="0" xfId="0" applyFont="1" applyAlignment="1">
      <alignment horizontal="center"/>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164" fontId="4" fillId="0" borderId="4" xfId="1" applyFont="1" applyFill="1" applyBorder="1" applyAlignment="1">
      <alignment horizontal="right" vertical="top" wrapText="1"/>
    </xf>
    <xf numFmtId="0" fontId="4" fillId="0" borderId="1" xfId="1" applyNumberFormat="1" applyFont="1" applyFill="1" applyBorder="1" applyAlignment="1">
      <alignment horizontal="left" vertical="top" wrapText="1"/>
    </xf>
    <xf numFmtId="2" fontId="4" fillId="0" borderId="1" xfId="1" applyNumberFormat="1" applyFont="1" applyFill="1" applyBorder="1" applyAlignment="1">
      <alignment horizontal="left" vertical="top" wrapText="1"/>
    </xf>
    <xf numFmtId="0" fontId="8" fillId="0" borderId="0" xfId="0" applyFont="1" applyAlignment="1">
      <alignment horizontal="left" vertical="center" wrapText="1"/>
    </xf>
    <xf numFmtId="164" fontId="4" fillId="0" borderId="0" xfId="0" applyNumberFormat="1" applyFont="1" applyAlignment="1">
      <alignment horizontal="right" wrapText="1"/>
    </xf>
    <xf numFmtId="0" fontId="8" fillId="0" borderId="0" xfId="0" applyFont="1" applyAlignment="1">
      <alignment horizontal="left" wrapText="1"/>
    </xf>
    <xf numFmtId="164" fontId="4" fillId="0" borderId="0" xfId="1" applyFont="1" applyFill="1" applyAlignment="1">
      <alignment horizontal="right" wrapText="1"/>
    </xf>
    <xf numFmtId="0" fontId="4" fillId="0" borderId="5" xfId="0" applyFont="1" applyBorder="1" applyAlignment="1">
      <alignment horizontal="left" vertical="top" wrapText="1"/>
    </xf>
    <xf numFmtId="0" fontId="4" fillId="0" borderId="5" xfId="0" applyFont="1" applyBorder="1" applyAlignment="1">
      <alignment wrapText="1"/>
    </xf>
    <xf numFmtId="0" fontId="4" fillId="0" borderId="1" xfId="0" applyFont="1" applyBorder="1" applyAlignment="1">
      <alignment horizontal="right" vertical="top" wrapText="1"/>
    </xf>
    <xf numFmtId="0" fontId="4" fillId="0" borderId="1" xfId="0" applyFont="1" applyBorder="1" applyAlignment="1">
      <alignment vertical="top"/>
    </xf>
    <xf numFmtId="164" fontId="4" fillId="0" borderId="0" xfId="1" applyFont="1" applyFill="1" applyAlignment="1">
      <alignment horizontal="right" vertical="top"/>
    </xf>
    <xf numFmtId="164" fontId="6" fillId="0" borderId="1" xfId="1" applyFont="1" applyFill="1" applyBorder="1" applyAlignment="1">
      <alignment horizontal="center" vertical="top" wrapText="1"/>
    </xf>
    <xf numFmtId="0" fontId="4" fillId="0" borderId="3" xfId="0" applyFont="1" applyBorder="1" applyAlignment="1">
      <alignment horizontal="left" vertical="top" wrapText="1"/>
    </xf>
    <xf numFmtId="164" fontId="4" fillId="0" borderId="3" xfId="1" applyFont="1" applyFill="1" applyBorder="1" applyAlignment="1">
      <alignment horizontal="right" vertical="top" wrapText="1"/>
    </xf>
    <xf numFmtId="0" fontId="4" fillId="0" borderId="3" xfId="0" applyFont="1" applyBorder="1" applyAlignment="1">
      <alignment horizontal="center" vertical="top" wrapText="1"/>
    </xf>
    <xf numFmtId="164" fontId="8" fillId="0" borderId="0" xfId="0" applyNumberFormat="1" applyFont="1" applyAlignment="1">
      <alignment wrapText="1"/>
    </xf>
    <xf numFmtId="0" fontId="4" fillId="0" borderId="6" xfId="3" applyFont="1" applyBorder="1" applyAlignment="1">
      <alignment wrapText="1"/>
    </xf>
    <xf numFmtId="164" fontId="4" fillId="0" borderId="1" xfId="1" applyFont="1" applyFill="1" applyBorder="1" applyAlignment="1">
      <alignment horizontal="left" vertical="top" wrapText="1"/>
    </xf>
    <xf numFmtId="0" fontId="4" fillId="0" borderId="1" xfId="0" applyFont="1" applyBorder="1" applyAlignment="1">
      <alignment horizontal="center" vertical="center" wrapText="1"/>
    </xf>
    <xf numFmtId="0" fontId="4" fillId="0" borderId="1" xfId="1" applyNumberFormat="1" applyFont="1" applyFill="1" applyBorder="1" applyAlignment="1">
      <alignment horizontal="left" vertical="top"/>
    </xf>
    <xf numFmtId="0" fontId="4" fillId="0" borderId="1" xfId="1" applyNumberFormat="1" applyFont="1" applyFill="1" applyBorder="1" applyAlignment="1">
      <alignment vertical="top"/>
    </xf>
    <xf numFmtId="164" fontId="4" fillId="0" borderId="1" xfId="1" applyFont="1" applyFill="1" applyBorder="1" applyAlignment="1">
      <alignment horizontal="center" vertical="top" wrapText="1"/>
    </xf>
    <xf numFmtId="0" fontId="8" fillId="0" borderId="0" xfId="0" applyFont="1" applyAlignment="1">
      <alignment horizontal="center"/>
    </xf>
  </cellXfs>
  <cellStyles count="4">
    <cellStyle name="Comma" xfId="1" builtinId="3"/>
    <cellStyle name="Hyperlink" xfId="2" builtinId="8"/>
    <cellStyle name="Normal" xfId="0" builtinId="0"/>
    <cellStyle name="Normal 2" xfId="3" xr:uid="{2C6B99C8-F530-40E1-8B1A-4CC93F566C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adb.org/countries/afghanistan/cofinanc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32500-1452-4533-8812-E9D5B8C20CDA}">
  <sheetPr>
    <tabColor theme="9" tint="0.79998168889431442"/>
  </sheetPr>
  <dimension ref="A1:F660"/>
  <sheetViews>
    <sheetView tabSelected="1" zoomScale="80" zoomScaleNormal="80" workbookViewId="0">
      <selection activeCell="B667" sqref="B667"/>
    </sheetView>
  </sheetViews>
  <sheetFormatPr defaultColWidth="8.85546875" defaultRowHeight="14.25" x14ac:dyDescent="0.2"/>
  <cols>
    <col min="1" max="1" width="60.7109375" style="2" customWidth="1"/>
    <col min="2" max="4" width="15.7109375" style="2" customWidth="1"/>
    <col min="5" max="5" width="3.7109375" style="2" customWidth="1"/>
    <col min="6" max="6" width="12.140625" style="3" customWidth="1"/>
    <col min="7" max="16384" width="8.85546875" style="2"/>
  </cols>
  <sheetData>
    <row r="1" spans="1:5" ht="16.899999999999999" customHeight="1" x14ac:dyDescent="0.25">
      <c r="A1" s="1" t="s">
        <v>0</v>
      </c>
    </row>
    <row r="2" spans="1:5" ht="16.899999999999999" customHeight="1" x14ac:dyDescent="0.25">
      <c r="A2" s="1"/>
    </row>
    <row r="3" spans="1:5" x14ac:dyDescent="0.2">
      <c r="A3" s="2" t="s">
        <v>1</v>
      </c>
    </row>
    <row r="4" spans="1:5" ht="15" x14ac:dyDescent="0.25">
      <c r="A4" s="4" t="s">
        <v>2</v>
      </c>
    </row>
    <row r="7" spans="1:5" ht="15" x14ac:dyDescent="0.2">
      <c r="A7" s="5" t="s">
        <v>3</v>
      </c>
      <c r="B7" s="6"/>
      <c r="C7" s="6"/>
      <c r="D7" s="6"/>
    </row>
    <row r="8" spans="1:5" ht="45" x14ac:dyDescent="0.2">
      <c r="A8" s="7" t="s">
        <v>4</v>
      </c>
      <c r="B8" s="8" t="s">
        <v>5</v>
      </c>
      <c r="C8" s="8" t="s">
        <v>6</v>
      </c>
      <c r="D8" s="8" t="s">
        <v>7</v>
      </c>
    </row>
    <row r="9" spans="1:5" ht="15" x14ac:dyDescent="0.25">
      <c r="A9" s="9" t="s">
        <v>8</v>
      </c>
      <c r="B9" s="10">
        <v>348.78</v>
      </c>
      <c r="C9" s="11">
        <v>240</v>
      </c>
      <c r="D9" s="12" t="s">
        <v>9</v>
      </c>
      <c r="E9" s="13"/>
    </row>
    <row r="10" spans="1:5" ht="15" x14ac:dyDescent="0.25">
      <c r="A10" s="9" t="s">
        <v>10</v>
      </c>
      <c r="B10" s="11">
        <v>188.23</v>
      </c>
      <c r="C10" s="11">
        <v>226.77</v>
      </c>
      <c r="D10" s="12" t="s">
        <v>9</v>
      </c>
      <c r="E10" s="13"/>
    </row>
    <row r="11" spans="1:5" ht="15" x14ac:dyDescent="0.25">
      <c r="A11" s="9" t="s">
        <v>11</v>
      </c>
      <c r="B11" s="11">
        <v>44.76</v>
      </c>
      <c r="C11" s="11">
        <v>15</v>
      </c>
      <c r="D11" s="12" t="s">
        <v>12</v>
      </c>
      <c r="E11" s="13"/>
    </row>
    <row r="12" spans="1:5" ht="13.15" customHeight="1" x14ac:dyDescent="0.25">
      <c r="A12" s="9" t="s">
        <v>13</v>
      </c>
      <c r="B12" s="10" t="s">
        <v>14</v>
      </c>
      <c r="C12" s="11">
        <v>60</v>
      </c>
      <c r="D12" s="12" t="s">
        <v>9</v>
      </c>
      <c r="E12" s="13"/>
    </row>
    <row r="13" spans="1:5" ht="15" x14ac:dyDescent="0.25">
      <c r="A13" s="9" t="s">
        <v>15</v>
      </c>
      <c r="B13" s="11">
        <v>36.4</v>
      </c>
      <c r="C13" s="11">
        <v>118</v>
      </c>
      <c r="D13" s="12" t="s">
        <v>9</v>
      </c>
      <c r="E13" s="13"/>
    </row>
    <row r="14" spans="1:5" ht="15" x14ac:dyDescent="0.25">
      <c r="A14" s="9" t="s">
        <v>16</v>
      </c>
      <c r="B14" s="11">
        <v>4</v>
      </c>
      <c r="C14" s="11">
        <v>3.85</v>
      </c>
      <c r="D14" s="12" t="s">
        <v>17</v>
      </c>
      <c r="E14" s="13"/>
    </row>
    <row r="15" spans="1:5" ht="15" x14ac:dyDescent="0.25">
      <c r="A15" s="9" t="s">
        <v>18</v>
      </c>
      <c r="B15" s="11">
        <v>10</v>
      </c>
      <c r="C15" s="11">
        <v>10</v>
      </c>
      <c r="D15" s="12" t="s">
        <v>17</v>
      </c>
      <c r="E15" s="13"/>
    </row>
    <row r="16" spans="1:5" ht="15" x14ac:dyDescent="0.25">
      <c r="A16" s="9" t="s">
        <v>19</v>
      </c>
      <c r="B16" s="11">
        <v>26</v>
      </c>
      <c r="C16" s="11">
        <v>50</v>
      </c>
      <c r="D16" s="12" t="s">
        <v>9</v>
      </c>
      <c r="E16" s="13"/>
    </row>
    <row r="17" spans="1:5" ht="28.5" x14ac:dyDescent="0.25">
      <c r="A17" s="9" t="s">
        <v>20</v>
      </c>
      <c r="B17" s="11">
        <v>15.45</v>
      </c>
      <c r="C17" s="11">
        <v>15.92</v>
      </c>
      <c r="D17" s="12" t="s">
        <v>9</v>
      </c>
      <c r="E17" s="13"/>
    </row>
    <row r="18" spans="1:5" x14ac:dyDescent="0.2">
      <c r="A18" s="14" t="s">
        <v>21</v>
      </c>
      <c r="B18" s="15"/>
      <c r="C18" s="15"/>
      <c r="D18" s="16"/>
    </row>
    <row r="19" spans="1:5" x14ac:dyDescent="0.2">
      <c r="A19" s="17" t="s">
        <v>22</v>
      </c>
      <c r="B19" s="6"/>
      <c r="C19" s="6"/>
      <c r="D19" s="6"/>
    </row>
    <row r="20" spans="1:5" x14ac:dyDescent="0.2">
      <c r="A20" s="17" t="s">
        <v>23</v>
      </c>
      <c r="B20" s="6"/>
      <c r="C20" s="6"/>
      <c r="D20" s="6"/>
    </row>
    <row r="23" spans="1:5" ht="15" x14ac:dyDescent="0.2">
      <c r="A23" s="5" t="s">
        <v>24</v>
      </c>
      <c r="B23" s="6"/>
      <c r="C23" s="6"/>
      <c r="D23" s="6"/>
    </row>
    <row r="24" spans="1:5" ht="45" x14ac:dyDescent="0.2">
      <c r="A24" s="7" t="s">
        <v>4</v>
      </c>
      <c r="B24" s="8" t="s">
        <v>5</v>
      </c>
      <c r="C24" s="8" t="s">
        <v>6</v>
      </c>
      <c r="D24" s="8" t="s">
        <v>7</v>
      </c>
    </row>
    <row r="25" spans="1:5" ht="28.5" x14ac:dyDescent="0.25">
      <c r="A25" s="9" t="s">
        <v>25</v>
      </c>
      <c r="B25" s="11">
        <v>50</v>
      </c>
      <c r="C25" s="11">
        <v>56.4</v>
      </c>
      <c r="D25" s="12" t="s">
        <v>12</v>
      </c>
      <c r="E25" s="13"/>
    </row>
    <row r="26" spans="1:5" ht="15" x14ac:dyDescent="0.25">
      <c r="A26" s="9" t="s">
        <v>26</v>
      </c>
      <c r="B26" s="11">
        <v>20</v>
      </c>
      <c r="C26" s="11">
        <v>25</v>
      </c>
      <c r="D26" s="12" t="s">
        <v>17</v>
      </c>
      <c r="E26" s="13"/>
    </row>
    <row r="27" spans="1:5" ht="28.5" x14ac:dyDescent="0.25">
      <c r="A27" s="9" t="s">
        <v>27</v>
      </c>
      <c r="B27" s="11">
        <v>80</v>
      </c>
      <c r="C27" s="11">
        <v>80</v>
      </c>
      <c r="D27" s="12" t="s">
        <v>17</v>
      </c>
      <c r="E27" s="13"/>
    </row>
    <row r="28" spans="1:5" ht="16.5" x14ac:dyDescent="0.25">
      <c r="A28" s="9" t="s">
        <v>28</v>
      </c>
      <c r="B28" s="11">
        <v>104.21</v>
      </c>
      <c r="C28" s="11">
        <v>161.88</v>
      </c>
      <c r="D28" s="12" t="s">
        <v>17</v>
      </c>
      <c r="E28" s="13"/>
    </row>
    <row r="29" spans="1:5" x14ac:dyDescent="0.2">
      <c r="A29" s="18" t="s">
        <v>22</v>
      </c>
      <c r="B29" s="19"/>
      <c r="C29" s="19"/>
      <c r="D29" s="16"/>
    </row>
    <row r="30" spans="1:5" x14ac:dyDescent="0.2">
      <c r="A30" s="20" t="s">
        <v>29</v>
      </c>
      <c r="B30" s="16"/>
      <c r="C30" s="16"/>
      <c r="D30" s="16"/>
    </row>
    <row r="31" spans="1:5" ht="69.599999999999994" customHeight="1" x14ac:dyDescent="0.2">
      <c r="A31" s="21" t="s">
        <v>30</v>
      </c>
      <c r="B31" s="21"/>
      <c r="C31" s="21"/>
      <c r="D31" s="21"/>
      <c r="E31" s="22"/>
    </row>
    <row r="32" spans="1:5" ht="16.5" x14ac:dyDescent="0.2">
      <c r="A32" s="23"/>
    </row>
    <row r="34" spans="1:5" ht="15" x14ac:dyDescent="0.2">
      <c r="A34" s="5" t="s">
        <v>31</v>
      </c>
      <c r="B34" s="6"/>
      <c r="C34" s="6"/>
      <c r="D34" s="6"/>
    </row>
    <row r="35" spans="1:5" ht="45" x14ac:dyDescent="0.2">
      <c r="A35" s="7" t="s">
        <v>4</v>
      </c>
      <c r="B35" s="8" t="s">
        <v>5</v>
      </c>
      <c r="C35" s="8" t="s">
        <v>6</v>
      </c>
      <c r="D35" s="8" t="s">
        <v>7</v>
      </c>
    </row>
    <row r="36" spans="1:5" ht="15" x14ac:dyDescent="0.25">
      <c r="A36" s="9" t="s">
        <v>32</v>
      </c>
      <c r="B36" s="11">
        <v>400</v>
      </c>
      <c r="C36" s="11">
        <v>175</v>
      </c>
      <c r="D36" s="12" t="s">
        <v>12</v>
      </c>
      <c r="E36" s="13"/>
    </row>
    <row r="37" spans="1:5" ht="15" x14ac:dyDescent="0.25">
      <c r="A37" s="9" t="s">
        <v>33</v>
      </c>
      <c r="B37" s="11">
        <v>250</v>
      </c>
      <c r="C37" s="11">
        <v>7.13</v>
      </c>
      <c r="D37" s="12" t="s">
        <v>17</v>
      </c>
      <c r="E37" s="13"/>
    </row>
    <row r="38" spans="1:5" ht="15" x14ac:dyDescent="0.25">
      <c r="A38" s="9" t="s">
        <v>34</v>
      </c>
      <c r="B38" s="11">
        <v>500</v>
      </c>
      <c r="C38" s="11">
        <v>296.77999999999997</v>
      </c>
      <c r="D38" s="12" t="s">
        <v>17</v>
      </c>
      <c r="E38" s="13"/>
    </row>
    <row r="39" spans="1:5" x14ac:dyDescent="0.2">
      <c r="A39" s="18" t="s">
        <v>22</v>
      </c>
      <c r="B39" s="19"/>
      <c r="C39" s="19"/>
      <c r="D39" s="16"/>
    </row>
    <row r="40" spans="1:5" x14ac:dyDescent="0.2">
      <c r="A40" s="20" t="s">
        <v>29</v>
      </c>
      <c r="B40" s="16"/>
      <c r="C40" s="16"/>
      <c r="D40" s="16"/>
    </row>
    <row r="43" spans="1:5" ht="15" x14ac:dyDescent="0.2">
      <c r="A43" s="5" t="s">
        <v>35</v>
      </c>
      <c r="B43" s="6"/>
      <c r="C43" s="6"/>
      <c r="D43" s="6"/>
    </row>
    <row r="44" spans="1:5" ht="45" x14ac:dyDescent="0.2">
      <c r="A44" s="7" t="s">
        <v>4</v>
      </c>
      <c r="B44" s="8" t="s">
        <v>5</v>
      </c>
      <c r="C44" s="8" t="s">
        <v>6</v>
      </c>
      <c r="D44" s="8" t="s">
        <v>7</v>
      </c>
    </row>
    <row r="45" spans="1:5" ht="28.5" x14ac:dyDescent="0.25">
      <c r="A45" s="9" t="s">
        <v>36</v>
      </c>
      <c r="B45" s="11">
        <v>616</v>
      </c>
      <c r="C45" s="11">
        <v>2</v>
      </c>
      <c r="D45" s="12" t="s">
        <v>9</v>
      </c>
      <c r="E45" s="13"/>
    </row>
    <row r="46" spans="1:5" ht="33" customHeight="1" x14ac:dyDescent="0.25">
      <c r="A46" s="24" t="s">
        <v>37</v>
      </c>
      <c r="B46" s="11" t="s">
        <v>14</v>
      </c>
      <c r="C46" s="11">
        <v>6</v>
      </c>
      <c r="D46" s="12" t="s">
        <v>9</v>
      </c>
      <c r="E46" s="13"/>
    </row>
    <row r="47" spans="1:5" ht="15" x14ac:dyDescent="0.25">
      <c r="A47" s="24" t="s">
        <v>38</v>
      </c>
      <c r="B47" s="11">
        <v>500</v>
      </c>
      <c r="C47" s="11">
        <v>651.06318599999997</v>
      </c>
      <c r="D47" s="12" t="s">
        <v>12</v>
      </c>
      <c r="E47" s="13"/>
    </row>
    <row r="48" spans="1:5" ht="15" x14ac:dyDescent="0.25">
      <c r="A48" s="24" t="s">
        <v>39</v>
      </c>
      <c r="B48" s="11">
        <v>300</v>
      </c>
      <c r="C48" s="11">
        <v>200.75</v>
      </c>
      <c r="D48" s="12" t="s">
        <v>40</v>
      </c>
      <c r="E48" s="13"/>
    </row>
    <row r="49" spans="1:5" ht="15" x14ac:dyDescent="0.25">
      <c r="A49" s="24" t="s">
        <v>41</v>
      </c>
      <c r="B49" s="11">
        <v>275</v>
      </c>
      <c r="C49" s="11">
        <v>402</v>
      </c>
      <c r="D49" s="12" t="s">
        <v>12</v>
      </c>
      <c r="E49" s="13"/>
    </row>
    <row r="50" spans="1:5" ht="15" x14ac:dyDescent="0.25">
      <c r="A50" s="24" t="s">
        <v>42</v>
      </c>
      <c r="B50" s="11">
        <v>100</v>
      </c>
      <c r="C50" s="11">
        <v>75</v>
      </c>
      <c r="D50" s="12" t="s">
        <v>9</v>
      </c>
      <c r="E50" s="13"/>
    </row>
    <row r="51" spans="1:5" ht="15" x14ac:dyDescent="0.25">
      <c r="A51" s="24" t="s">
        <v>43</v>
      </c>
      <c r="B51" s="11">
        <v>167</v>
      </c>
      <c r="C51" s="11">
        <v>60</v>
      </c>
      <c r="D51" s="12" t="s">
        <v>12</v>
      </c>
      <c r="E51" s="13"/>
    </row>
    <row r="52" spans="1:5" ht="30" customHeight="1" x14ac:dyDescent="0.25">
      <c r="A52" s="24" t="s">
        <v>44</v>
      </c>
      <c r="B52" s="11" t="s">
        <v>14</v>
      </c>
      <c r="C52" s="11">
        <v>25.442</v>
      </c>
      <c r="D52" s="12" t="s">
        <v>9</v>
      </c>
      <c r="E52" s="13"/>
    </row>
    <row r="53" spans="1:5" ht="15" x14ac:dyDescent="0.25">
      <c r="A53" s="24" t="s">
        <v>45</v>
      </c>
      <c r="B53" s="11">
        <v>50</v>
      </c>
      <c r="C53" s="11">
        <v>138.72</v>
      </c>
      <c r="D53" s="12" t="s">
        <v>12</v>
      </c>
      <c r="E53" s="13"/>
    </row>
    <row r="54" spans="1:5" ht="15" x14ac:dyDescent="0.25">
      <c r="A54" s="24" t="s">
        <v>46</v>
      </c>
      <c r="B54" s="11">
        <v>100</v>
      </c>
      <c r="C54" s="11">
        <v>542</v>
      </c>
      <c r="D54" s="12" t="s">
        <v>17</v>
      </c>
      <c r="E54" s="13"/>
    </row>
    <row r="55" spans="1:5" ht="15" x14ac:dyDescent="0.25">
      <c r="A55" s="24" t="s">
        <v>47</v>
      </c>
      <c r="B55" s="11">
        <v>500</v>
      </c>
      <c r="C55" s="11">
        <v>301.5</v>
      </c>
      <c r="D55" s="12" t="s">
        <v>40</v>
      </c>
      <c r="E55" s="13"/>
    </row>
    <row r="56" spans="1:5" ht="30.75" x14ac:dyDescent="0.25">
      <c r="A56" s="24" t="s">
        <v>48</v>
      </c>
      <c r="B56" s="11" t="s">
        <v>14</v>
      </c>
      <c r="C56" s="11">
        <v>76.02</v>
      </c>
      <c r="D56" s="12" t="s">
        <v>12</v>
      </c>
      <c r="E56" s="13"/>
    </row>
    <row r="57" spans="1:5" ht="15" x14ac:dyDescent="0.25">
      <c r="A57" s="24" t="s">
        <v>49</v>
      </c>
      <c r="B57" s="11">
        <v>225</v>
      </c>
      <c r="C57" s="11">
        <v>520</v>
      </c>
      <c r="D57" s="12" t="s">
        <v>40</v>
      </c>
      <c r="E57" s="13"/>
    </row>
    <row r="58" spans="1:5" ht="15" x14ac:dyDescent="0.25">
      <c r="A58" s="24" t="s">
        <v>50</v>
      </c>
      <c r="B58" s="11" t="s">
        <v>14</v>
      </c>
      <c r="C58" s="11">
        <v>80</v>
      </c>
      <c r="D58" s="12" t="s">
        <v>40</v>
      </c>
      <c r="E58" s="13"/>
    </row>
    <row r="59" spans="1:5" ht="15" x14ac:dyDescent="0.25">
      <c r="A59" s="24" t="s">
        <v>51</v>
      </c>
      <c r="B59" s="11">
        <v>100</v>
      </c>
      <c r="C59" s="11">
        <v>8.5</v>
      </c>
      <c r="D59" s="12" t="s">
        <v>9</v>
      </c>
      <c r="E59" s="13"/>
    </row>
    <row r="60" spans="1:5" ht="28.5" x14ac:dyDescent="0.25">
      <c r="A60" s="24" t="s">
        <v>52</v>
      </c>
      <c r="B60" s="11">
        <v>300</v>
      </c>
      <c r="C60" s="11">
        <v>99.04</v>
      </c>
      <c r="D60" s="12" t="s">
        <v>12</v>
      </c>
      <c r="E60" s="13"/>
    </row>
    <row r="61" spans="1:5" ht="28.5" x14ac:dyDescent="0.25">
      <c r="A61" s="24" t="s">
        <v>53</v>
      </c>
      <c r="B61" s="11">
        <v>300</v>
      </c>
      <c r="C61" s="11">
        <v>242.52</v>
      </c>
      <c r="D61" s="12" t="s">
        <v>12</v>
      </c>
      <c r="E61" s="13"/>
    </row>
    <row r="62" spans="1:5" ht="28.5" x14ac:dyDescent="0.25">
      <c r="A62" s="24" t="s">
        <v>54</v>
      </c>
      <c r="B62" s="11" t="s">
        <v>14</v>
      </c>
      <c r="C62" s="11">
        <v>192</v>
      </c>
      <c r="D62" s="12" t="s">
        <v>12</v>
      </c>
      <c r="E62" s="13"/>
    </row>
    <row r="63" spans="1:5" ht="30.75" x14ac:dyDescent="0.25">
      <c r="A63" s="24" t="s">
        <v>55</v>
      </c>
      <c r="B63" s="11" t="s">
        <v>14</v>
      </c>
      <c r="C63" s="11">
        <v>279.27</v>
      </c>
      <c r="D63" s="12" t="s">
        <v>12</v>
      </c>
      <c r="E63" s="13"/>
    </row>
    <row r="64" spans="1:5" ht="15" x14ac:dyDescent="0.25">
      <c r="A64" s="24" t="s">
        <v>56</v>
      </c>
      <c r="B64" s="11">
        <v>350</v>
      </c>
      <c r="C64" s="11">
        <v>7.5</v>
      </c>
      <c r="D64" s="12" t="s">
        <v>9</v>
      </c>
      <c r="E64" s="13"/>
    </row>
    <row r="65" spans="1:6" ht="15" x14ac:dyDescent="0.25">
      <c r="A65" s="24" t="s">
        <v>57</v>
      </c>
      <c r="B65" s="11">
        <v>13.28</v>
      </c>
      <c r="C65" s="11">
        <v>20.540000000000003</v>
      </c>
      <c r="D65" s="12" t="s">
        <v>17</v>
      </c>
      <c r="E65" s="13"/>
    </row>
    <row r="66" spans="1:6" ht="15" x14ac:dyDescent="0.25">
      <c r="A66" s="24" t="s">
        <v>58</v>
      </c>
      <c r="B66" s="11">
        <v>500</v>
      </c>
      <c r="C66" s="11">
        <v>875</v>
      </c>
      <c r="D66" s="12" t="s">
        <v>40</v>
      </c>
      <c r="E66" s="13"/>
    </row>
    <row r="67" spans="1:6" ht="30.75" x14ac:dyDescent="0.25">
      <c r="A67" s="24" t="s">
        <v>59</v>
      </c>
      <c r="B67" s="11">
        <v>110</v>
      </c>
      <c r="C67" s="11">
        <v>2</v>
      </c>
      <c r="D67" s="12" t="s">
        <v>9</v>
      </c>
      <c r="E67" s="13"/>
    </row>
    <row r="68" spans="1:6" ht="15" x14ac:dyDescent="0.25">
      <c r="A68" s="24" t="s">
        <v>60</v>
      </c>
      <c r="B68" s="11">
        <v>219.79400000000001</v>
      </c>
      <c r="C68" s="11">
        <v>109.9</v>
      </c>
      <c r="D68" s="12" t="s">
        <v>17</v>
      </c>
      <c r="E68" s="13"/>
    </row>
    <row r="69" spans="1:6" ht="15" x14ac:dyDescent="0.25">
      <c r="A69" s="24" t="s">
        <v>61</v>
      </c>
      <c r="B69" s="11">
        <v>0.26</v>
      </c>
      <c r="C69" s="11">
        <v>0.26</v>
      </c>
      <c r="D69" s="12" t="s">
        <v>17</v>
      </c>
      <c r="E69" s="13"/>
    </row>
    <row r="70" spans="1:6" ht="16.5" x14ac:dyDescent="0.25">
      <c r="A70" s="24" t="s">
        <v>62</v>
      </c>
      <c r="B70" s="11">
        <v>1563.94</v>
      </c>
      <c r="C70" s="11">
        <v>2244.59</v>
      </c>
      <c r="D70" s="12" t="s">
        <v>17</v>
      </c>
      <c r="E70" s="13"/>
    </row>
    <row r="71" spans="1:6" x14ac:dyDescent="0.2">
      <c r="A71" s="14" t="s">
        <v>63</v>
      </c>
      <c r="B71" s="25"/>
      <c r="C71" s="25"/>
      <c r="D71" s="26"/>
    </row>
    <row r="72" spans="1:6" x14ac:dyDescent="0.2">
      <c r="A72" s="14" t="s">
        <v>64</v>
      </c>
      <c r="B72" s="6"/>
      <c r="C72" s="27"/>
      <c r="D72" s="26"/>
    </row>
    <row r="73" spans="1:6" x14ac:dyDescent="0.2">
      <c r="A73" s="17" t="s">
        <v>65</v>
      </c>
      <c r="B73" s="6"/>
      <c r="C73" s="27"/>
      <c r="D73" s="26"/>
    </row>
    <row r="74" spans="1:6" x14ac:dyDescent="0.2">
      <c r="A74" s="17" t="s">
        <v>66</v>
      </c>
    </row>
    <row r="75" spans="1:6" ht="71.45" customHeight="1" x14ac:dyDescent="0.2">
      <c r="A75" s="21" t="s">
        <v>67</v>
      </c>
      <c r="B75" s="21"/>
      <c r="C75" s="21"/>
      <c r="D75" s="21"/>
    </row>
    <row r="76" spans="1:6" ht="16.5" x14ac:dyDescent="0.2">
      <c r="A76" s="23"/>
    </row>
    <row r="78" spans="1:6" ht="15" x14ac:dyDescent="0.2">
      <c r="A78" s="5" t="s">
        <v>68</v>
      </c>
      <c r="B78" s="6"/>
      <c r="C78" s="6"/>
      <c r="D78" s="6"/>
    </row>
    <row r="79" spans="1:6" ht="45" x14ac:dyDescent="0.2">
      <c r="A79" s="7" t="s">
        <v>4</v>
      </c>
      <c r="B79" s="8" t="s">
        <v>5</v>
      </c>
      <c r="C79" s="8" t="s">
        <v>6</v>
      </c>
      <c r="D79" s="8" t="s">
        <v>7</v>
      </c>
      <c r="F79" s="28"/>
    </row>
    <row r="80" spans="1:6" ht="15" x14ac:dyDescent="0.25">
      <c r="A80" s="29" t="s">
        <v>69</v>
      </c>
      <c r="B80" s="10" t="s">
        <v>14</v>
      </c>
      <c r="C80" s="11">
        <v>3</v>
      </c>
      <c r="D80" s="12" t="s">
        <v>9</v>
      </c>
      <c r="E80" s="13"/>
    </row>
    <row r="81" spans="1:5" ht="16.5" x14ac:dyDescent="0.25">
      <c r="A81" s="29" t="s">
        <v>28</v>
      </c>
      <c r="B81" s="11">
        <v>0.15</v>
      </c>
      <c r="C81" s="11">
        <v>0.05</v>
      </c>
      <c r="D81" s="12" t="s">
        <v>17</v>
      </c>
      <c r="E81" s="13"/>
    </row>
    <row r="82" spans="1:5" x14ac:dyDescent="0.2">
      <c r="A82" s="30" t="s">
        <v>22</v>
      </c>
      <c r="B82" s="25"/>
      <c r="C82" s="25"/>
      <c r="D82" s="31"/>
    </row>
    <row r="83" spans="1:5" x14ac:dyDescent="0.2">
      <c r="A83" s="30" t="s">
        <v>70</v>
      </c>
      <c r="B83" s="31"/>
      <c r="C83" s="31"/>
      <c r="D83" s="31"/>
    </row>
    <row r="84" spans="1:5" ht="69" customHeight="1" x14ac:dyDescent="0.2">
      <c r="A84" s="21" t="s">
        <v>30</v>
      </c>
      <c r="B84" s="21"/>
      <c r="C84" s="21"/>
      <c r="D84" s="21"/>
    </row>
    <row r="87" spans="1:5" ht="15" x14ac:dyDescent="0.2">
      <c r="A87" s="5" t="s">
        <v>71</v>
      </c>
      <c r="B87" s="6"/>
      <c r="C87" s="6"/>
      <c r="D87" s="6"/>
    </row>
    <row r="88" spans="1:5" ht="45" x14ac:dyDescent="0.2">
      <c r="A88" s="7" t="s">
        <v>4</v>
      </c>
      <c r="B88" s="8" t="s">
        <v>5</v>
      </c>
      <c r="C88" s="8" t="s">
        <v>6</v>
      </c>
      <c r="D88" s="8" t="s">
        <v>7</v>
      </c>
    </row>
    <row r="89" spans="1:5" ht="16.899999999999999" customHeight="1" x14ac:dyDescent="0.2">
      <c r="A89" s="9" t="s">
        <v>72</v>
      </c>
      <c r="B89" s="11">
        <v>70</v>
      </c>
      <c r="C89" s="11">
        <v>33</v>
      </c>
      <c r="D89" s="12" t="s">
        <v>40</v>
      </c>
    </row>
    <row r="90" spans="1:5" ht="15" x14ac:dyDescent="0.25">
      <c r="A90" s="9" t="s">
        <v>73</v>
      </c>
      <c r="B90" s="11">
        <v>3.6</v>
      </c>
      <c r="C90" s="11">
        <f>2.7+3.25</f>
        <v>5.95</v>
      </c>
      <c r="D90" s="12" t="s">
        <v>17</v>
      </c>
      <c r="E90" s="13"/>
    </row>
    <row r="91" spans="1:5" x14ac:dyDescent="0.2">
      <c r="A91" s="9" t="s">
        <v>74</v>
      </c>
      <c r="B91" s="11">
        <v>90</v>
      </c>
      <c r="C91" s="11">
        <v>40</v>
      </c>
      <c r="D91" s="12" t="s">
        <v>40</v>
      </c>
    </row>
    <row r="92" spans="1:5" x14ac:dyDescent="0.2">
      <c r="A92" s="9" t="s">
        <v>38</v>
      </c>
      <c r="B92" s="11">
        <v>250</v>
      </c>
      <c r="C92" s="11">
        <v>241.569233</v>
      </c>
      <c r="D92" s="12" t="s">
        <v>12</v>
      </c>
    </row>
    <row r="93" spans="1:5" ht="28.5" x14ac:dyDescent="0.2">
      <c r="A93" s="9" t="s">
        <v>75</v>
      </c>
      <c r="B93" s="11">
        <v>80</v>
      </c>
      <c r="C93" s="11">
        <v>0.5</v>
      </c>
      <c r="D93" s="12" t="s">
        <v>9</v>
      </c>
    </row>
    <row r="94" spans="1:5" x14ac:dyDescent="0.2">
      <c r="A94" s="9" t="s">
        <v>76</v>
      </c>
      <c r="B94" s="11">
        <v>127.8</v>
      </c>
      <c r="C94" s="11">
        <v>6.7</v>
      </c>
      <c r="D94" s="12" t="s">
        <v>9</v>
      </c>
    </row>
    <row r="95" spans="1:5" x14ac:dyDescent="0.2">
      <c r="A95" s="9" t="s">
        <v>77</v>
      </c>
      <c r="B95" s="11">
        <v>119.16</v>
      </c>
      <c r="C95" s="11">
        <v>4.0999999999999996</v>
      </c>
      <c r="D95" s="12" t="s">
        <v>9</v>
      </c>
    </row>
    <row r="96" spans="1:5" ht="30.75" x14ac:dyDescent="0.2">
      <c r="A96" s="9" t="s">
        <v>78</v>
      </c>
      <c r="B96" s="11" t="s">
        <v>14</v>
      </c>
      <c r="C96" s="11">
        <v>1</v>
      </c>
      <c r="D96" s="12" t="s">
        <v>9</v>
      </c>
    </row>
    <row r="97" spans="1:6" x14ac:dyDescent="0.2">
      <c r="A97" s="9" t="s">
        <v>79</v>
      </c>
      <c r="B97" s="11">
        <v>7.64</v>
      </c>
      <c r="C97" s="11">
        <v>14</v>
      </c>
      <c r="D97" s="12" t="s">
        <v>40</v>
      </c>
    </row>
    <row r="98" spans="1:6" x14ac:dyDescent="0.2">
      <c r="A98" s="32" t="s">
        <v>80</v>
      </c>
      <c r="B98" s="11">
        <v>50</v>
      </c>
      <c r="C98" s="11">
        <v>58.629999999999995</v>
      </c>
      <c r="D98" s="12" t="s">
        <v>40</v>
      </c>
    </row>
    <row r="99" spans="1:6" x14ac:dyDescent="0.2">
      <c r="A99" s="9" t="s">
        <v>81</v>
      </c>
      <c r="B99" s="11">
        <v>60</v>
      </c>
      <c r="C99" s="11">
        <v>60</v>
      </c>
      <c r="D99" s="12" t="s">
        <v>12</v>
      </c>
      <c r="F99" s="28"/>
    </row>
    <row r="100" spans="1:6" ht="30.75" x14ac:dyDescent="0.2">
      <c r="A100" s="9" t="s">
        <v>82</v>
      </c>
      <c r="B100" s="11">
        <v>36</v>
      </c>
      <c r="C100" s="11">
        <v>1.5</v>
      </c>
      <c r="D100" s="12" t="s">
        <v>9</v>
      </c>
    </row>
    <row r="101" spans="1:6" x14ac:dyDescent="0.2">
      <c r="A101" s="9" t="s">
        <v>83</v>
      </c>
      <c r="B101" s="11">
        <v>60</v>
      </c>
      <c r="C101" s="11">
        <v>19.920000000000002</v>
      </c>
      <c r="D101" s="12" t="s">
        <v>12</v>
      </c>
    </row>
    <row r="102" spans="1:6" ht="30.75" x14ac:dyDescent="0.2">
      <c r="A102" s="9" t="s">
        <v>84</v>
      </c>
      <c r="B102" s="11">
        <v>30</v>
      </c>
      <c r="C102" s="11">
        <v>15</v>
      </c>
      <c r="D102" s="12" t="s">
        <v>12</v>
      </c>
    </row>
    <row r="103" spans="1:6" ht="28.5" x14ac:dyDescent="0.2">
      <c r="A103" s="9" t="s">
        <v>85</v>
      </c>
      <c r="B103" s="11">
        <v>49</v>
      </c>
      <c r="C103" s="11">
        <v>1</v>
      </c>
      <c r="D103" s="12" t="s">
        <v>9</v>
      </c>
    </row>
    <row r="104" spans="1:6" ht="30.75" x14ac:dyDescent="0.25">
      <c r="A104" s="32" t="s">
        <v>86</v>
      </c>
      <c r="B104" s="11">
        <v>50</v>
      </c>
      <c r="C104" s="11">
        <v>10</v>
      </c>
      <c r="D104" s="33" t="s">
        <v>12</v>
      </c>
      <c r="E104" s="13"/>
    </row>
    <row r="105" spans="1:6" x14ac:dyDescent="0.2">
      <c r="A105" s="9" t="s">
        <v>87</v>
      </c>
      <c r="B105" s="11">
        <v>34</v>
      </c>
      <c r="C105" s="11">
        <v>9</v>
      </c>
      <c r="D105" s="12" t="s">
        <v>12</v>
      </c>
    </row>
    <row r="106" spans="1:6" ht="16.5" x14ac:dyDescent="0.25">
      <c r="A106" s="9" t="s">
        <v>62</v>
      </c>
      <c r="B106" s="11">
        <v>2.37</v>
      </c>
      <c r="C106" s="11">
        <v>0.64</v>
      </c>
      <c r="D106" s="12" t="s">
        <v>17</v>
      </c>
      <c r="E106" s="13"/>
    </row>
    <row r="107" spans="1:6" x14ac:dyDescent="0.2">
      <c r="A107" s="30" t="s">
        <v>21</v>
      </c>
      <c r="B107" s="27"/>
      <c r="C107" s="27"/>
      <c r="D107" s="6"/>
      <c r="F107" s="28"/>
    </row>
    <row r="108" spans="1:6" x14ac:dyDescent="0.2">
      <c r="A108" s="30" t="s">
        <v>22</v>
      </c>
      <c r="B108" s="6"/>
      <c r="C108" s="6"/>
      <c r="D108" s="6"/>
    </row>
    <row r="109" spans="1:6" x14ac:dyDescent="0.2">
      <c r="A109" s="30" t="s">
        <v>65</v>
      </c>
      <c r="B109" s="6"/>
      <c r="C109" s="6"/>
      <c r="D109" s="6"/>
    </row>
    <row r="110" spans="1:6" x14ac:dyDescent="0.2">
      <c r="A110" s="17" t="s">
        <v>66</v>
      </c>
    </row>
    <row r="111" spans="1:6" ht="72" customHeight="1" x14ac:dyDescent="0.2">
      <c r="A111" s="21" t="s">
        <v>88</v>
      </c>
      <c r="B111" s="21"/>
      <c r="C111" s="21"/>
      <c r="D111" s="21"/>
    </row>
    <row r="112" spans="1:6" ht="16.5" x14ac:dyDescent="0.2">
      <c r="A112" s="23"/>
    </row>
    <row r="114" spans="1:6" ht="15" x14ac:dyDescent="0.2">
      <c r="A114" s="5" t="s">
        <v>89</v>
      </c>
      <c r="B114" s="6"/>
      <c r="C114" s="6"/>
      <c r="D114" s="6"/>
    </row>
    <row r="115" spans="1:6" ht="45" x14ac:dyDescent="0.2">
      <c r="A115" s="7" t="s">
        <v>4</v>
      </c>
      <c r="B115" s="8" t="s">
        <v>5</v>
      </c>
      <c r="C115" s="8" t="s">
        <v>6</v>
      </c>
      <c r="D115" s="8" t="s">
        <v>7</v>
      </c>
    </row>
    <row r="116" spans="1:6" x14ac:dyDescent="0.2">
      <c r="A116" s="29" t="s">
        <v>90</v>
      </c>
      <c r="B116" s="11">
        <v>20</v>
      </c>
      <c r="C116" s="11">
        <v>29.9</v>
      </c>
      <c r="D116" s="12" t="s">
        <v>40</v>
      </c>
    </row>
    <row r="117" spans="1:6" x14ac:dyDescent="0.2">
      <c r="A117" s="29" t="s">
        <v>91</v>
      </c>
      <c r="B117" s="11">
        <v>15</v>
      </c>
      <c r="C117" s="11">
        <v>10</v>
      </c>
      <c r="D117" s="12" t="s">
        <v>9</v>
      </c>
    </row>
    <row r="118" spans="1:6" ht="16.5" x14ac:dyDescent="0.2">
      <c r="A118" s="29" t="s">
        <v>92</v>
      </c>
      <c r="B118" s="10" t="s">
        <v>14</v>
      </c>
      <c r="C118" s="11">
        <v>16.260000000000002</v>
      </c>
      <c r="D118" s="12" t="s">
        <v>9</v>
      </c>
      <c r="F118" s="28"/>
    </row>
    <row r="119" spans="1:6" x14ac:dyDescent="0.2">
      <c r="A119" s="30" t="s">
        <v>22</v>
      </c>
      <c r="B119" s="15"/>
      <c r="C119" s="15"/>
      <c r="D119" s="6"/>
      <c r="F119" s="28"/>
    </row>
    <row r="120" spans="1:6" x14ac:dyDescent="0.2">
      <c r="A120" s="30" t="s">
        <v>93</v>
      </c>
      <c r="B120" s="6"/>
      <c r="C120" s="6"/>
      <c r="D120" s="6"/>
    </row>
    <row r="121" spans="1:6" x14ac:dyDescent="0.2">
      <c r="A121" s="17" t="s">
        <v>66</v>
      </c>
    </row>
    <row r="124" spans="1:6" ht="15" x14ac:dyDescent="0.2">
      <c r="A124" s="5" t="s">
        <v>94</v>
      </c>
      <c r="B124" s="6"/>
      <c r="C124" s="6"/>
      <c r="D124" s="6"/>
    </row>
    <row r="125" spans="1:6" ht="45" x14ac:dyDescent="0.2">
      <c r="A125" s="7" t="s">
        <v>4</v>
      </c>
      <c r="B125" s="8" t="s">
        <v>5</v>
      </c>
      <c r="C125" s="8" t="s">
        <v>6</v>
      </c>
      <c r="D125" s="8" t="s">
        <v>7</v>
      </c>
    </row>
    <row r="126" spans="1:6" x14ac:dyDescent="0.2">
      <c r="A126" s="29" t="s">
        <v>95</v>
      </c>
      <c r="B126" s="11">
        <v>13</v>
      </c>
      <c r="C126" s="11">
        <v>1.8</v>
      </c>
      <c r="D126" s="12" t="s">
        <v>9</v>
      </c>
    </row>
    <row r="127" spans="1:6" x14ac:dyDescent="0.2">
      <c r="A127" s="30" t="s">
        <v>22</v>
      </c>
      <c r="B127" s="34"/>
      <c r="C127" s="34"/>
      <c r="D127" s="31"/>
    </row>
    <row r="128" spans="1:6" x14ac:dyDescent="0.2">
      <c r="A128" s="30" t="s">
        <v>96</v>
      </c>
      <c r="B128" s="31"/>
      <c r="C128" s="31"/>
      <c r="D128" s="31"/>
    </row>
    <row r="131" spans="1:4" ht="15" x14ac:dyDescent="0.2">
      <c r="A131" s="5" t="s">
        <v>97</v>
      </c>
      <c r="B131" s="6"/>
      <c r="C131" s="6"/>
      <c r="D131" s="6"/>
    </row>
    <row r="132" spans="1:4" ht="45" x14ac:dyDescent="0.2">
      <c r="A132" s="7" t="s">
        <v>4</v>
      </c>
      <c r="B132" s="8" t="s">
        <v>5</v>
      </c>
      <c r="C132" s="8" t="s">
        <v>6</v>
      </c>
      <c r="D132" s="8" t="s">
        <v>7</v>
      </c>
    </row>
    <row r="133" spans="1:4" ht="28.5" x14ac:dyDescent="0.2">
      <c r="A133" s="9" t="s">
        <v>98</v>
      </c>
      <c r="B133" s="11">
        <v>50</v>
      </c>
      <c r="C133" s="11">
        <v>50</v>
      </c>
      <c r="D133" s="12" t="s">
        <v>12</v>
      </c>
    </row>
    <row r="134" spans="1:4" ht="28.5" x14ac:dyDescent="0.2">
      <c r="A134" s="9" t="s">
        <v>99</v>
      </c>
      <c r="B134" s="11">
        <v>15</v>
      </c>
      <c r="C134" s="11">
        <v>15</v>
      </c>
      <c r="D134" s="12" t="s">
        <v>12</v>
      </c>
    </row>
    <row r="135" spans="1:4" ht="28.5" x14ac:dyDescent="0.2">
      <c r="A135" s="9" t="s">
        <v>100</v>
      </c>
      <c r="B135" s="11">
        <v>65</v>
      </c>
      <c r="C135" s="11">
        <v>65.7</v>
      </c>
      <c r="D135" s="12" t="s">
        <v>40</v>
      </c>
    </row>
    <row r="136" spans="1:4" ht="28.5" x14ac:dyDescent="0.2">
      <c r="A136" s="9" t="s">
        <v>101</v>
      </c>
      <c r="B136" s="11">
        <v>200</v>
      </c>
      <c r="C136" s="11">
        <v>52.2</v>
      </c>
      <c r="D136" s="12" t="s">
        <v>40</v>
      </c>
    </row>
    <row r="137" spans="1:4" x14ac:dyDescent="0.2">
      <c r="A137" s="9" t="s">
        <v>102</v>
      </c>
      <c r="B137" s="11">
        <v>100</v>
      </c>
      <c r="C137" s="11">
        <v>50</v>
      </c>
      <c r="D137" s="12" t="s">
        <v>12</v>
      </c>
    </row>
    <row r="138" spans="1:4" ht="28.5" x14ac:dyDescent="0.2">
      <c r="A138" s="9" t="s">
        <v>103</v>
      </c>
      <c r="B138" s="11">
        <v>42.11</v>
      </c>
      <c r="C138" s="11">
        <v>57.64</v>
      </c>
      <c r="D138" s="12" t="s">
        <v>40</v>
      </c>
    </row>
    <row r="139" spans="1:4" x14ac:dyDescent="0.2">
      <c r="A139" s="30" t="s">
        <v>22</v>
      </c>
      <c r="B139" s="34"/>
      <c r="C139" s="34"/>
      <c r="D139" s="31"/>
    </row>
    <row r="140" spans="1:4" x14ac:dyDescent="0.2">
      <c r="A140" s="30" t="s">
        <v>104</v>
      </c>
      <c r="B140" s="31"/>
      <c r="C140" s="31"/>
      <c r="D140" s="31"/>
    </row>
    <row r="143" spans="1:4" ht="15" x14ac:dyDescent="0.2">
      <c r="A143" s="5" t="s">
        <v>105</v>
      </c>
      <c r="B143" s="6"/>
      <c r="C143" s="6"/>
      <c r="D143" s="6"/>
    </row>
    <row r="144" spans="1:4" ht="45" x14ac:dyDescent="0.2">
      <c r="A144" s="7" t="s">
        <v>4</v>
      </c>
      <c r="B144" s="8" t="s">
        <v>5</v>
      </c>
      <c r="C144" s="8" t="s">
        <v>6</v>
      </c>
      <c r="D144" s="8" t="s">
        <v>7</v>
      </c>
    </row>
    <row r="145" spans="1:5" x14ac:dyDescent="0.2">
      <c r="A145" s="29" t="s">
        <v>106</v>
      </c>
      <c r="B145" s="11">
        <v>114</v>
      </c>
      <c r="C145" s="11">
        <v>114</v>
      </c>
      <c r="D145" s="12" t="s">
        <v>12</v>
      </c>
    </row>
    <row r="146" spans="1:5" x14ac:dyDescent="0.2">
      <c r="A146" s="29" t="s">
        <v>107</v>
      </c>
      <c r="B146" s="11">
        <v>300</v>
      </c>
      <c r="C146" s="11">
        <v>700.55</v>
      </c>
      <c r="D146" s="12" t="s">
        <v>12</v>
      </c>
    </row>
    <row r="147" spans="1:5" ht="15" x14ac:dyDescent="0.25">
      <c r="A147" s="29" t="s">
        <v>108</v>
      </c>
      <c r="B147" s="11">
        <v>20</v>
      </c>
      <c r="C147" s="11">
        <v>65</v>
      </c>
      <c r="D147" s="12" t="s">
        <v>17</v>
      </c>
      <c r="E147" s="13"/>
    </row>
    <row r="148" spans="1:5" x14ac:dyDescent="0.2">
      <c r="A148" s="29" t="s">
        <v>109</v>
      </c>
      <c r="B148" s="11">
        <v>415</v>
      </c>
      <c r="C148" s="11">
        <v>60</v>
      </c>
      <c r="D148" s="12" t="s">
        <v>12</v>
      </c>
    </row>
    <row r="149" spans="1:5" ht="16.5" x14ac:dyDescent="0.25">
      <c r="A149" s="29" t="s">
        <v>28</v>
      </c>
      <c r="B149" s="11">
        <v>65.13</v>
      </c>
      <c r="C149" s="11">
        <v>96.83</v>
      </c>
      <c r="D149" s="12" t="s">
        <v>17</v>
      </c>
      <c r="E149" s="13"/>
    </row>
    <row r="150" spans="1:5" x14ac:dyDescent="0.2">
      <c r="A150" s="30" t="s">
        <v>22</v>
      </c>
      <c r="B150" s="15"/>
      <c r="C150" s="15"/>
      <c r="D150" s="6"/>
    </row>
    <row r="151" spans="1:5" x14ac:dyDescent="0.2">
      <c r="A151" s="30" t="s">
        <v>29</v>
      </c>
      <c r="B151" s="6"/>
      <c r="C151" s="6"/>
      <c r="D151" s="6"/>
    </row>
    <row r="152" spans="1:5" ht="70.150000000000006" customHeight="1" x14ac:dyDescent="0.2">
      <c r="A152" s="21" t="s">
        <v>30</v>
      </c>
      <c r="B152" s="21"/>
      <c r="C152" s="21"/>
      <c r="D152" s="21"/>
    </row>
    <row r="155" spans="1:5" ht="15" x14ac:dyDescent="0.2">
      <c r="A155" s="5" t="s">
        <v>110</v>
      </c>
      <c r="B155" s="6"/>
      <c r="C155" s="6"/>
      <c r="D155" s="6"/>
    </row>
    <row r="156" spans="1:5" ht="45" x14ac:dyDescent="0.2">
      <c r="A156" s="7" t="s">
        <v>4</v>
      </c>
      <c r="B156" s="8" t="s">
        <v>5</v>
      </c>
      <c r="C156" s="8" t="s">
        <v>6</v>
      </c>
      <c r="D156" s="8" t="s">
        <v>7</v>
      </c>
    </row>
    <row r="157" spans="1:5" x14ac:dyDescent="0.2">
      <c r="A157" s="29" t="s">
        <v>111</v>
      </c>
      <c r="B157" s="35">
        <v>25</v>
      </c>
      <c r="C157" s="36">
        <f>50+25</f>
        <v>75</v>
      </c>
      <c r="D157" s="12" t="s">
        <v>17</v>
      </c>
    </row>
    <row r="158" spans="1:5" x14ac:dyDescent="0.2">
      <c r="A158" s="29" t="s">
        <v>112</v>
      </c>
      <c r="B158" s="35">
        <v>7.5</v>
      </c>
      <c r="C158" s="36">
        <v>32.5</v>
      </c>
      <c r="D158" s="12" t="s">
        <v>17</v>
      </c>
    </row>
    <row r="159" spans="1:5" x14ac:dyDescent="0.2">
      <c r="A159" s="29" t="s">
        <v>113</v>
      </c>
      <c r="B159" s="11">
        <v>50</v>
      </c>
      <c r="C159" s="11">
        <v>16.510000000000002</v>
      </c>
      <c r="D159" s="12" t="s">
        <v>114</v>
      </c>
    </row>
    <row r="160" spans="1:5" x14ac:dyDescent="0.2">
      <c r="A160" s="29" t="s">
        <v>115</v>
      </c>
      <c r="B160" s="11">
        <v>231</v>
      </c>
      <c r="C160" s="11">
        <v>2</v>
      </c>
      <c r="D160" s="12" t="s">
        <v>9</v>
      </c>
    </row>
    <row r="161" spans="1:6" x14ac:dyDescent="0.2">
      <c r="A161" s="9" t="s">
        <v>38</v>
      </c>
      <c r="B161" s="11">
        <v>1500</v>
      </c>
      <c r="C161" s="11">
        <v>750</v>
      </c>
      <c r="D161" s="12" t="s">
        <v>12</v>
      </c>
    </row>
    <row r="162" spans="1:6" ht="28.5" x14ac:dyDescent="0.2">
      <c r="A162" s="9" t="s">
        <v>116</v>
      </c>
      <c r="B162" s="11">
        <v>500</v>
      </c>
      <c r="C162" s="11">
        <v>503</v>
      </c>
      <c r="D162" s="12" t="s">
        <v>40</v>
      </c>
    </row>
    <row r="163" spans="1:6" s="40" customFormat="1" ht="16.5" x14ac:dyDescent="0.2">
      <c r="A163" s="37" t="s">
        <v>117</v>
      </c>
      <c r="B163" s="38">
        <v>200</v>
      </c>
      <c r="C163" s="38">
        <v>13</v>
      </c>
      <c r="D163" s="39" t="s">
        <v>9</v>
      </c>
      <c r="F163" s="41"/>
    </row>
    <row r="164" spans="1:6" x14ac:dyDescent="0.2">
      <c r="A164" s="42" t="s">
        <v>118</v>
      </c>
      <c r="B164" s="11">
        <v>500</v>
      </c>
      <c r="C164" s="11">
        <v>948.94</v>
      </c>
      <c r="D164" s="12" t="s">
        <v>12</v>
      </c>
    </row>
    <row r="165" spans="1:6" x14ac:dyDescent="0.2">
      <c r="A165" s="43"/>
      <c r="B165" s="11">
        <v>500</v>
      </c>
      <c r="C165" s="11">
        <v>260.95</v>
      </c>
      <c r="D165" s="12" t="s">
        <v>17</v>
      </c>
    </row>
    <row r="166" spans="1:6" x14ac:dyDescent="0.2">
      <c r="A166" s="9" t="s">
        <v>119</v>
      </c>
      <c r="B166" s="11">
        <v>62.41</v>
      </c>
      <c r="C166" s="11">
        <v>67.77</v>
      </c>
      <c r="D166" s="12" t="s">
        <v>17</v>
      </c>
    </row>
    <row r="167" spans="1:6" x14ac:dyDescent="0.2">
      <c r="A167" s="9" t="s">
        <v>120</v>
      </c>
      <c r="B167" s="11">
        <v>100</v>
      </c>
      <c r="C167" s="11">
        <v>38.549999999999997</v>
      </c>
      <c r="D167" s="12" t="s">
        <v>114</v>
      </c>
    </row>
    <row r="168" spans="1:6" ht="28.5" x14ac:dyDescent="0.2">
      <c r="A168" s="9" t="s">
        <v>121</v>
      </c>
      <c r="B168" s="11">
        <v>150</v>
      </c>
      <c r="C168" s="11">
        <v>27.76</v>
      </c>
      <c r="D168" s="12" t="s">
        <v>17</v>
      </c>
    </row>
    <row r="169" spans="1:6" ht="28.5" x14ac:dyDescent="0.2">
      <c r="A169" s="9" t="s">
        <v>122</v>
      </c>
      <c r="B169" s="11">
        <v>147.97999999999999</v>
      </c>
      <c r="C169" s="11">
        <v>18.739999999999998</v>
      </c>
      <c r="D169" s="12" t="s">
        <v>17</v>
      </c>
    </row>
    <row r="170" spans="1:6" x14ac:dyDescent="0.2">
      <c r="A170" s="9" t="s">
        <v>123</v>
      </c>
      <c r="B170" s="11">
        <v>150</v>
      </c>
      <c r="C170" s="11">
        <v>79.2</v>
      </c>
      <c r="D170" s="12" t="s">
        <v>17</v>
      </c>
    </row>
    <row r="171" spans="1:6" ht="28.5" x14ac:dyDescent="0.2">
      <c r="A171" s="9" t="s">
        <v>124</v>
      </c>
      <c r="B171" s="11">
        <v>113</v>
      </c>
      <c r="C171" s="11">
        <v>28.9</v>
      </c>
      <c r="D171" s="12" t="s">
        <v>114</v>
      </c>
    </row>
    <row r="172" spans="1:6" x14ac:dyDescent="0.2">
      <c r="A172" s="9" t="s">
        <v>125</v>
      </c>
      <c r="B172" s="11">
        <v>346</v>
      </c>
      <c r="C172" s="11">
        <v>148</v>
      </c>
      <c r="D172" s="12" t="s">
        <v>12</v>
      </c>
    </row>
    <row r="173" spans="1:6" x14ac:dyDescent="0.2">
      <c r="A173" s="9" t="s">
        <v>126</v>
      </c>
      <c r="B173" s="11">
        <v>93</v>
      </c>
      <c r="C173" s="11">
        <v>30.23</v>
      </c>
      <c r="D173" s="12" t="s">
        <v>17</v>
      </c>
    </row>
    <row r="174" spans="1:6" ht="28.5" x14ac:dyDescent="0.2">
      <c r="A174" s="9" t="s">
        <v>127</v>
      </c>
      <c r="B174" s="11">
        <v>150</v>
      </c>
      <c r="C174" s="11">
        <v>7.3</v>
      </c>
      <c r="D174" s="12" t="s">
        <v>17</v>
      </c>
    </row>
    <row r="175" spans="1:6" ht="28.5" x14ac:dyDescent="0.2">
      <c r="A175" s="9" t="s">
        <v>128</v>
      </c>
      <c r="B175" s="11">
        <v>200</v>
      </c>
      <c r="C175" s="11">
        <v>52.77</v>
      </c>
      <c r="D175" s="12" t="s">
        <v>114</v>
      </c>
    </row>
    <row r="176" spans="1:6" x14ac:dyDescent="0.2">
      <c r="A176" s="9" t="s">
        <v>129</v>
      </c>
      <c r="B176" s="11">
        <v>132.80000000000001</v>
      </c>
      <c r="C176" s="11">
        <v>2</v>
      </c>
      <c r="D176" s="12" t="s">
        <v>9</v>
      </c>
    </row>
    <row r="177" spans="1:5" x14ac:dyDescent="0.2">
      <c r="A177" s="9" t="s">
        <v>130</v>
      </c>
      <c r="B177" s="11">
        <v>35</v>
      </c>
      <c r="C177" s="11">
        <v>373.3</v>
      </c>
      <c r="D177" s="12" t="s">
        <v>17</v>
      </c>
    </row>
    <row r="178" spans="1:5" x14ac:dyDescent="0.2">
      <c r="A178" s="9" t="s">
        <v>131</v>
      </c>
      <c r="B178" s="11">
        <v>926</v>
      </c>
      <c r="C178" s="11">
        <v>260</v>
      </c>
      <c r="D178" s="12" t="s">
        <v>12</v>
      </c>
    </row>
    <row r="179" spans="1:5" ht="28.5" x14ac:dyDescent="0.2">
      <c r="A179" s="9" t="s">
        <v>132</v>
      </c>
      <c r="B179" s="11">
        <v>76</v>
      </c>
      <c r="C179" s="11">
        <v>13.96</v>
      </c>
      <c r="D179" s="12" t="s">
        <v>114</v>
      </c>
    </row>
    <row r="180" spans="1:5" x14ac:dyDescent="0.2">
      <c r="A180" s="9" t="s">
        <v>133</v>
      </c>
      <c r="B180" s="11">
        <v>40</v>
      </c>
      <c r="C180" s="11">
        <v>16.13</v>
      </c>
      <c r="D180" s="12" t="s">
        <v>17</v>
      </c>
    </row>
    <row r="181" spans="1:5" x14ac:dyDescent="0.2">
      <c r="A181" s="29" t="s">
        <v>134</v>
      </c>
      <c r="B181" s="36" t="s">
        <v>14</v>
      </c>
      <c r="C181" s="36">
        <v>6</v>
      </c>
      <c r="D181" s="12" t="s">
        <v>17</v>
      </c>
    </row>
    <row r="182" spans="1:5" x14ac:dyDescent="0.2">
      <c r="A182" s="9" t="s">
        <v>135</v>
      </c>
      <c r="B182" s="11">
        <v>746.21</v>
      </c>
      <c r="C182" s="11">
        <v>368.02</v>
      </c>
      <c r="D182" s="12" t="s">
        <v>17</v>
      </c>
    </row>
    <row r="183" spans="1:5" x14ac:dyDescent="0.2">
      <c r="A183" s="9" t="s">
        <v>136</v>
      </c>
      <c r="B183" s="44">
        <v>220</v>
      </c>
      <c r="C183" s="11">
        <v>119.91</v>
      </c>
      <c r="D183" s="12" t="s">
        <v>12</v>
      </c>
    </row>
    <row r="184" spans="1:5" ht="15" x14ac:dyDescent="0.25">
      <c r="A184" s="29" t="s">
        <v>137</v>
      </c>
      <c r="B184" s="36">
        <v>195</v>
      </c>
      <c r="C184" s="36">
        <v>101.48</v>
      </c>
      <c r="D184" s="12" t="s">
        <v>17</v>
      </c>
      <c r="E184" s="13"/>
    </row>
    <row r="185" spans="1:5" x14ac:dyDescent="0.2">
      <c r="A185" s="9" t="s">
        <v>138</v>
      </c>
      <c r="B185" s="11">
        <v>250</v>
      </c>
      <c r="C185" s="11">
        <v>46</v>
      </c>
      <c r="D185" s="12" t="s">
        <v>12</v>
      </c>
    </row>
    <row r="186" spans="1:5" ht="28.5" x14ac:dyDescent="0.2">
      <c r="A186" s="9" t="s">
        <v>139</v>
      </c>
      <c r="B186" s="11">
        <v>200</v>
      </c>
      <c r="C186" s="11">
        <v>74.239999999999995</v>
      </c>
      <c r="D186" s="12" t="s">
        <v>17</v>
      </c>
    </row>
    <row r="187" spans="1:5" x14ac:dyDescent="0.2">
      <c r="A187" s="9" t="s">
        <v>140</v>
      </c>
      <c r="B187" s="11">
        <v>151</v>
      </c>
      <c r="C187" s="11">
        <v>23.56</v>
      </c>
      <c r="D187" s="12" t="s">
        <v>17</v>
      </c>
    </row>
    <row r="188" spans="1:5" x14ac:dyDescent="0.2">
      <c r="A188" s="9" t="s">
        <v>141</v>
      </c>
      <c r="B188" s="10" t="s">
        <v>14</v>
      </c>
      <c r="C188" s="11">
        <v>747.93</v>
      </c>
      <c r="D188" s="12" t="s">
        <v>40</v>
      </c>
    </row>
    <row r="189" spans="1:5" x14ac:dyDescent="0.2">
      <c r="A189" s="9" t="s">
        <v>142</v>
      </c>
      <c r="B189" s="10">
        <v>175</v>
      </c>
      <c r="C189" s="11">
        <v>50</v>
      </c>
      <c r="D189" s="12" t="s">
        <v>12</v>
      </c>
    </row>
    <row r="190" spans="1:5" ht="28.5" x14ac:dyDescent="0.2">
      <c r="A190" s="9" t="s">
        <v>143</v>
      </c>
      <c r="B190" s="11">
        <v>200</v>
      </c>
      <c r="C190" s="11">
        <v>13.77</v>
      </c>
      <c r="D190" s="12" t="s">
        <v>17</v>
      </c>
    </row>
    <row r="191" spans="1:5" ht="28.5" x14ac:dyDescent="0.2">
      <c r="A191" s="9" t="s">
        <v>144</v>
      </c>
      <c r="B191" s="11">
        <v>60</v>
      </c>
      <c r="C191" s="11">
        <v>28.25</v>
      </c>
      <c r="D191" s="12" t="s">
        <v>17</v>
      </c>
    </row>
    <row r="192" spans="1:5" x14ac:dyDescent="0.2">
      <c r="A192" s="9" t="s">
        <v>145</v>
      </c>
      <c r="B192" s="11">
        <v>169</v>
      </c>
      <c r="C192" s="11">
        <v>2</v>
      </c>
      <c r="D192" s="12" t="s">
        <v>9</v>
      </c>
    </row>
    <row r="193" spans="1:4" ht="28.5" x14ac:dyDescent="0.2">
      <c r="A193" s="9" t="s">
        <v>146</v>
      </c>
      <c r="B193" s="11">
        <v>245</v>
      </c>
      <c r="C193" s="11">
        <v>5</v>
      </c>
      <c r="D193" s="12" t="s">
        <v>9</v>
      </c>
    </row>
    <row r="194" spans="1:4" x14ac:dyDescent="0.2">
      <c r="A194" s="9" t="s">
        <v>147</v>
      </c>
      <c r="B194" s="11">
        <v>240</v>
      </c>
      <c r="C194" s="11">
        <v>3</v>
      </c>
      <c r="D194" s="12" t="s">
        <v>9</v>
      </c>
    </row>
    <row r="195" spans="1:4" x14ac:dyDescent="0.2">
      <c r="A195" s="9" t="s">
        <v>60</v>
      </c>
      <c r="B195" s="11">
        <v>838.101</v>
      </c>
      <c r="C195" s="11">
        <v>503.11</v>
      </c>
      <c r="D195" s="12" t="s">
        <v>17</v>
      </c>
    </row>
    <row r="196" spans="1:4" x14ac:dyDescent="0.2">
      <c r="A196" s="9" t="s">
        <v>61</v>
      </c>
      <c r="B196" s="11">
        <v>36.168644999999998</v>
      </c>
      <c r="C196" s="11">
        <v>36.168647</v>
      </c>
      <c r="D196" s="12" t="s">
        <v>17</v>
      </c>
    </row>
    <row r="197" spans="1:4" x14ac:dyDescent="0.2">
      <c r="A197" s="30" t="s">
        <v>21</v>
      </c>
      <c r="B197" s="15"/>
      <c r="C197" s="15"/>
      <c r="D197" s="6"/>
    </row>
    <row r="198" spans="1:4" x14ac:dyDescent="0.2">
      <c r="A198" s="30" t="s">
        <v>22</v>
      </c>
      <c r="B198" s="6"/>
      <c r="C198" s="6"/>
      <c r="D198" s="6"/>
    </row>
    <row r="199" spans="1:4" x14ac:dyDescent="0.2">
      <c r="A199" s="30" t="s">
        <v>148</v>
      </c>
      <c r="B199" s="6"/>
      <c r="C199" s="6"/>
      <c r="D199" s="6"/>
    </row>
    <row r="200" spans="1:4" ht="16.5" x14ac:dyDescent="0.2">
      <c r="A200" s="2" t="s">
        <v>149</v>
      </c>
    </row>
    <row r="203" spans="1:4" ht="15" x14ac:dyDescent="0.2">
      <c r="A203" s="5" t="s">
        <v>150</v>
      </c>
      <c r="B203" s="6"/>
      <c r="C203" s="6"/>
      <c r="D203" s="6"/>
    </row>
    <row r="204" spans="1:4" ht="45" x14ac:dyDescent="0.2">
      <c r="A204" s="7" t="s">
        <v>4</v>
      </c>
      <c r="B204" s="8" t="s">
        <v>5</v>
      </c>
      <c r="C204" s="8" t="s">
        <v>6</v>
      </c>
      <c r="D204" s="8" t="s">
        <v>7</v>
      </c>
    </row>
    <row r="205" spans="1:4" ht="28.5" x14ac:dyDescent="0.2">
      <c r="A205" s="45" t="s">
        <v>151</v>
      </c>
      <c r="B205" s="11" t="s">
        <v>14</v>
      </c>
      <c r="C205" s="11">
        <v>17</v>
      </c>
      <c r="D205" s="12" t="s">
        <v>9</v>
      </c>
    </row>
    <row r="206" spans="1:4" x14ac:dyDescent="0.2">
      <c r="A206" s="45" t="s">
        <v>38</v>
      </c>
      <c r="B206" s="11">
        <v>1500</v>
      </c>
      <c r="C206" s="11">
        <v>2942.1821770000001</v>
      </c>
      <c r="D206" s="12" t="s">
        <v>12</v>
      </c>
    </row>
    <row r="207" spans="1:4" x14ac:dyDescent="0.2">
      <c r="A207" s="45" t="s">
        <v>152</v>
      </c>
      <c r="B207" s="11">
        <v>56.325000000000003</v>
      </c>
      <c r="C207" s="11">
        <v>64.33</v>
      </c>
      <c r="D207" s="12" t="s">
        <v>17</v>
      </c>
    </row>
    <row r="208" spans="1:4" x14ac:dyDescent="0.2">
      <c r="A208" s="45" t="s">
        <v>153</v>
      </c>
      <c r="B208" s="11">
        <v>12.49</v>
      </c>
      <c r="C208" s="11">
        <v>27.68</v>
      </c>
      <c r="D208" s="12" t="s">
        <v>17</v>
      </c>
    </row>
    <row r="209" spans="1:4" ht="28.5" x14ac:dyDescent="0.2">
      <c r="A209" s="45" t="s">
        <v>154</v>
      </c>
      <c r="B209" s="11">
        <v>500</v>
      </c>
      <c r="C209" s="11">
        <v>224</v>
      </c>
      <c r="D209" s="12" t="s">
        <v>12</v>
      </c>
    </row>
    <row r="210" spans="1:4" ht="28.5" x14ac:dyDescent="0.2">
      <c r="A210" s="45" t="s">
        <v>155</v>
      </c>
      <c r="B210" s="11">
        <v>500</v>
      </c>
      <c r="C210" s="11">
        <v>239.02</v>
      </c>
      <c r="D210" s="12" t="s">
        <v>12</v>
      </c>
    </row>
    <row r="211" spans="1:4" ht="28.5" x14ac:dyDescent="0.2">
      <c r="A211" s="45" t="s">
        <v>156</v>
      </c>
      <c r="B211" s="11">
        <v>500</v>
      </c>
      <c r="C211" s="11">
        <v>553.70000000000005</v>
      </c>
      <c r="D211" s="12" t="s">
        <v>12</v>
      </c>
    </row>
    <row r="212" spans="1:4" x14ac:dyDescent="0.2">
      <c r="A212" s="45" t="s">
        <v>157</v>
      </c>
      <c r="B212" s="11">
        <v>300</v>
      </c>
      <c r="C212" s="11">
        <v>35</v>
      </c>
      <c r="D212" s="12" t="s">
        <v>12</v>
      </c>
    </row>
    <row r="213" spans="1:4" ht="28.5" x14ac:dyDescent="0.2">
      <c r="A213" s="45" t="s">
        <v>158</v>
      </c>
      <c r="B213" s="11">
        <v>500</v>
      </c>
      <c r="C213" s="11">
        <v>228</v>
      </c>
      <c r="D213" s="12" t="s">
        <v>40</v>
      </c>
    </row>
    <row r="214" spans="1:4" x14ac:dyDescent="0.2">
      <c r="A214" s="45" t="s">
        <v>159</v>
      </c>
      <c r="B214" s="11">
        <v>185.04599999999999</v>
      </c>
      <c r="C214" s="11">
        <f>762.62+120</f>
        <v>882.62</v>
      </c>
      <c r="D214" s="12" t="s">
        <v>17</v>
      </c>
    </row>
    <row r="215" spans="1:4" x14ac:dyDescent="0.2">
      <c r="A215" s="45" t="s">
        <v>160</v>
      </c>
      <c r="B215" s="11">
        <v>9.2799999999999994</v>
      </c>
      <c r="C215" s="11">
        <f>121.4+9.32</f>
        <v>130.72</v>
      </c>
      <c r="D215" s="12" t="s">
        <v>17</v>
      </c>
    </row>
    <row r="216" spans="1:4" x14ac:dyDescent="0.2">
      <c r="A216" s="45" t="s">
        <v>161</v>
      </c>
      <c r="B216" s="11">
        <v>70</v>
      </c>
      <c r="C216" s="11">
        <f>330.43+39.25</f>
        <v>369.68</v>
      </c>
      <c r="D216" s="12" t="s">
        <v>17</v>
      </c>
    </row>
    <row r="217" spans="1:4" ht="28.5" x14ac:dyDescent="0.2">
      <c r="A217" s="45" t="s">
        <v>162</v>
      </c>
      <c r="B217" s="11">
        <v>500</v>
      </c>
      <c r="C217" s="11">
        <v>227.125</v>
      </c>
      <c r="D217" s="12" t="s">
        <v>12</v>
      </c>
    </row>
    <row r="218" spans="1:4" x14ac:dyDescent="0.2">
      <c r="A218" s="45" t="s">
        <v>163</v>
      </c>
      <c r="B218" s="11">
        <v>175.32</v>
      </c>
      <c r="C218" s="11">
        <f>314.67+50</f>
        <v>364.67</v>
      </c>
      <c r="D218" s="12" t="s">
        <v>17</v>
      </c>
    </row>
    <row r="219" spans="1:4" x14ac:dyDescent="0.2">
      <c r="A219" s="45" t="s">
        <v>164</v>
      </c>
      <c r="B219" s="11">
        <v>147.9</v>
      </c>
      <c r="C219" s="11">
        <f>132+20</f>
        <v>152</v>
      </c>
      <c r="D219" s="12" t="s">
        <v>17</v>
      </c>
    </row>
    <row r="220" spans="1:4" ht="30.75" x14ac:dyDescent="0.2">
      <c r="A220" s="45" t="s">
        <v>165</v>
      </c>
      <c r="B220" s="11" t="s">
        <v>14</v>
      </c>
      <c r="C220" s="11">
        <v>45</v>
      </c>
      <c r="D220" s="12" t="s">
        <v>12</v>
      </c>
    </row>
    <row r="221" spans="1:4" ht="28.5" x14ac:dyDescent="0.2">
      <c r="A221" s="45" t="s">
        <v>166</v>
      </c>
      <c r="B221" s="11">
        <v>500</v>
      </c>
      <c r="C221" s="11">
        <v>224.6</v>
      </c>
      <c r="D221" s="12" t="s">
        <v>12</v>
      </c>
    </row>
    <row r="222" spans="1:4" ht="28.5" x14ac:dyDescent="0.2">
      <c r="A222" s="45" t="s">
        <v>167</v>
      </c>
      <c r="B222" s="11">
        <v>500</v>
      </c>
      <c r="C222" s="11">
        <v>340.32</v>
      </c>
      <c r="D222" s="12" t="s">
        <v>12</v>
      </c>
    </row>
    <row r="223" spans="1:4" x14ac:dyDescent="0.2">
      <c r="A223" s="45" t="s">
        <v>168</v>
      </c>
      <c r="B223" s="11">
        <v>400</v>
      </c>
      <c r="C223" s="11">
        <v>420</v>
      </c>
      <c r="D223" s="12" t="s">
        <v>12</v>
      </c>
    </row>
    <row r="224" spans="1:4" ht="28.5" x14ac:dyDescent="0.2">
      <c r="A224" s="45" t="s">
        <v>169</v>
      </c>
      <c r="B224" s="11">
        <v>600</v>
      </c>
      <c r="C224" s="11">
        <v>310</v>
      </c>
      <c r="D224" s="12" t="s">
        <v>12</v>
      </c>
    </row>
    <row r="225" spans="1:4" ht="28.5" x14ac:dyDescent="0.2">
      <c r="A225" s="45" t="s">
        <v>170</v>
      </c>
      <c r="B225" s="11">
        <v>600</v>
      </c>
      <c r="C225" s="11">
        <v>6</v>
      </c>
      <c r="D225" s="12" t="s">
        <v>9</v>
      </c>
    </row>
    <row r="226" spans="1:4" x14ac:dyDescent="0.2">
      <c r="A226" s="45" t="s">
        <v>171</v>
      </c>
      <c r="B226" s="11">
        <v>400</v>
      </c>
      <c r="C226" s="11">
        <v>3245</v>
      </c>
      <c r="D226" s="12" t="s">
        <v>17</v>
      </c>
    </row>
    <row r="227" spans="1:4" x14ac:dyDescent="0.2">
      <c r="A227" s="45" t="s">
        <v>60</v>
      </c>
      <c r="B227" s="11">
        <v>2.08</v>
      </c>
      <c r="C227" s="11">
        <v>2.08</v>
      </c>
      <c r="D227" s="12" t="s">
        <v>17</v>
      </c>
    </row>
    <row r="228" spans="1:4" x14ac:dyDescent="0.2">
      <c r="A228" s="45" t="s">
        <v>61</v>
      </c>
      <c r="B228" s="11">
        <v>1.2344660000000001</v>
      </c>
      <c r="C228" s="11">
        <v>1.2344660000000001</v>
      </c>
      <c r="D228" s="12" t="s">
        <v>17</v>
      </c>
    </row>
    <row r="229" spans="1:4" ht="16.5" x14ac:dyDescent="0.2">
      <c r="A229" s="46" t="s">
        <v>62</v>
      </c>
      <c r="B229" s="11">
        <v>59.06</v>
      </c>
      <c r="C229" s="11">
        <v>29.79</v>
      </c>
      <c r="D229" s="12" t="s">
        <v>17</v>
      </c>
    </row>
    <row r="230" spans="1:4" x14ac:dyDescent="0.2">
      <c r="A230" s="30" t="s">
        <v>21</v>
      </c>
      <c r="B230" s="15"/>
      <c r="C230" s="15"/>
      <c r="D230" s="6"/>
    </row>
    <row r="231" spans="1:4" x14ac:dyDescent="0.2">
      <c r="A231" s="30" t="s">
        <v>22</v>
      </c>
      <c r="B231" s="6"/>
      <c r="C231" s="6"/>
      <c r="D231" s="6"/>
    </row>
    <row r="232" spans="1:4" x14ac:dyDescent="0.2">
      <c r="A232" s="30" t="s">
        <v>65</v>
      </c>
      <c r="B232" s="6"/>
      <c r="C232" s="6"/>
      <c r="D232" s="6"/>
    </row>
    <row r="233" spans="1:4" x14ac:dyDescent="0.2">
      <c r="A233" s="17" t="s">
        <v>172</v>
      </c>
    </row>
    <row r="234" spans="1:4" ht="70.150000000000006" customHeight="1" x14ac:dyDescent="0.2">
      <c r="A234" s="21" t="s">
        <v>88</v>
      </c>
      <c r="B234" s="21"/>
      <c r="C234" s="21"/>
      <c r="D234" s="21"/>
    </row>
    <row r="237" spans="1:4" ht="15" x14ac:dyDescent="0.2">
      <c r="A237" s="5" t="s">
        <v>173</v>
      </c>
      <c r="B237" s="6"/>
      <c r="C237" s="6"/>
      <c r="D237" s="6"/>
    </row>
    <row r="238" spans="1:4" ht="45" x14ac:dyDescent="0.2">
      <c r="A238" s="7" t="s">
        <v>4</v>
      </c>
      <c r="B238" s="8" t="s">
        <v>5</v>
      </c>
      <c r="C238" s="8" t="s">
        <v>174</v>
      </c>
      <c r="D238" s="8" t="s">
        <v>7</v>
      </c>
    </row>
    <row r="239" spans="1:4" x14ac:dyDescent="0.2">
      <c r="A239" s="29" t="s">
        <v>175</v>
      </c>
      <c r="B239" s="36">
        <v>11.5</v>
      </c>
      <c r="C239" s="36">
        <v>26.56</v>
      </c>
      <c r="D239" s="12" t="s">
        <v>17</v>
      </c>
    </row>
    <row r="240" spans="1:4" ht="28.5" x14ac:dyDescent="0.2">
      <c r="A240" s="9" t="s">
        <v>176</v>
      </c>
      <c r="B240" s="11">
        <v>240.3</v>
      </c>
      <c r="C240" s="11">
        <v>273</v>
      </c>
      <c r="D240" s="12" t="s">
        <v>12</v>
      </c>
    </row>
    <row r="241" spans="1:4" x14ac:dyDescent="0.2">
      <c r="A241" s="9" t="s">
        <v>177</v>
      </c>
      <c r="B241" s="11">
        <v>1000</v>
      </c>
      <c r="C241" s="11">
        <v>1000</v>
      </c>
      <c r="D241" s="12" t="s">
        <v>12</v>
      </c>
    </row>
    <row r="242" spans="1:4" x14ac:dyDescent="0.2">
      <c r="A242" s="9" t="s">
        <v>38</v>
      </c>
      <c r="B242" s="11">
        <v>1000</v>
      </c>
      <c r="C242" s="11">
        <v>750</v>
      </c>
      <c r="D242" s="12" t="s">
        <v>12</v>
      </c>
    </row>
    <row r="243" spans="1:4" x14ac:dyDescent="0.2">
      <c r="A243" s="29" t="s">
        <v>178</v>
      </c>
      <c r="B243" s="36">
        <v>29.75</v>
      </c>
      <c r="C243" s="36">
        <v>95.04</v>
      </c>
      <c r="D243" s="12" t="s">
        <v>17</v>
      </c>
    </row>
    <row r="244" spans="1:4" ht="16.5" x14ac:dyDescent="0.2">
      <c r="A244" s="46" t="s">
        <v>28</v>
      </c>
      <c r="B244" s="11">
        <v>11.67</v>
      </c>
      <c r="C244" s="11">
        <v>10.28</v>
      </c>
      <c r="D244" s="12" t="s">
        <v>17</v>
      </c>
    </row>
    <row r="245" spans="1:4" x14ac:dyDescent="0.2">
      <c r="A245" s="30" t="s">
        <v>22</v>
      </c>
      <c r="B245" s="15"/>
      <c r="C245" s="15"/>
      <c r="D245" s="6"/>
    </row>
    <row r="246" spans="1:4" x14ac:dyDescent="0.2">
      <c r="A246" s="30" t="s">
        <v>179</v>
      </c>
      <c r="B246" s="6"/>
      <c r="C246" s="6"/>
      <c r="D246" s="6"/>
    </row>
    <row r="247" spans="1:4" ht="70.150000000000006" customHeight="1" x14ac:dyDescent="0.2">
      <c r="A247" s="21" t="s">
        <v>30</v>
      </c>
      <c r="B247" s="21"/>
      <c r="C247" s="21"/>
      <c r="D247" s="21"/>
    </row>
    <row r="250" spans="1:4" ht="15" x14ac:dyDescent="0.2">
      <c r="A250" s="5" t="s">
        <v>180</v>
      </c>
      <c r="B250" s="6"/>
      <c r="C250" s="6"/>
      <c r="D250" s="6"/>
    </row>
    <row r="251" spans="1:4" ht="45" x14ac:dyDescent="0.2">
      <c r="A251" s="7" t="s">
        <v>4</v>
      </c>
      <c r="B251" s="8" t="s">
        <v>5</v>
      </c>
      <c r="C251" s="8" t="s">
        <v>174</v>
      </c>
      <c r="D251" s="8" t="s">
        <v>7</v>
      </c>
    </row>
    <row r="252" spans="1:4" x14ac:dyDescent="0.2">
      <c r="A252" s="9" t="s">
        <v>181</v>
      </c>
      <c r="B252" s="11">
        <v>12</v>
      </c>
      <c r="C252" s="11">
        <v>30</v>
      </c>
      <c r="D252" s="12" t="s">
        <v>9</v>
      </c>
    </row>
    <row r="253" spans="1:4" x14ac:dyDescent="0.2">
      <c r="A253" s="9" t="s">
        <v>182</v>
      </c>
      <c r="B253" s="11">
        <v>8</v>
      </c>
      <c r="C253" s="11">
        <v>5.7</v>
      </c>
      <c r="D253" s="12" t="s">
        <v>9</v>
      </c>
    </row>
    <row r="254" spans="1:4" x14ac:dyDescent="0.2">
      <c r="A254" s="9" t="s">
        <v>183</v>
      </c>
      <c r="B254" s="11">
        <v>13</v>
      </c>
      <c r="C254" s="11">
        <v>41.59</v>
      </c>
      <c r="D254" s="12" t="s">
        <v>9</v>
      </c>
    </row>
    <row r="255" spans="1:4" ht="28.5" x14ac:dyDescent="0.2">
      <c r="A255" s="9" t="s">
        <v>184</v>
      </c>
      <c r="B255" s="11">
        <v>5</v>
      </c>
      <c r="C255" s="11">
        <v>7.4</v>
      </c>
      <c r="D255" s="12" t="s">
        <v>9</v>
      </c>
    </row>
    <row r="256" spans="1:4" ht="28.5" x14ac:dyDescent="0.2">
      <c r="A256" s="9" t="s">
        <v>185</v>
      </c>
      <c r="B256" s="11">
        <v>2.5</v>
      </c>
      <c r="C256" s="11">
        <v>7.36</v>
      </c>
      <c r="D256" s="12" t="s">
        <v>9</v>
      </c>
    </row>
    <row r="257" spans="1:4" x14ac:dyDescent="0.2">
      <c r="A257" s="30" t="s">
        <v>22</v>
      </c>
      <c r="B257" s="15"/>
      <c r="C257" s="15"/>
      <c r="D257" s="6"/>
    </row>
    <row r="258" spans="1:4" x14ac:dyDescent="0.2">
      <c r="A258" s="30" t="s">
        <v>96</v>
      </c>
      <c r="B258" s="6"/>
      <c r="C258" s="6"/>
      <c r="D258" s="6"/>
    </row>
    <row r="261" spans="1:4" ht="15" x14ac:dyDescent="0.2">
      <c r="A261" s="5" t="s">
        <v>186</v>
      </c>
      <c r="B261" s="6"/>
      <c r="C261" s="6"/>
      <c r="D261" s="6"/>
    </row>
    <row r="262" spans="1:4" ht="45" x14ac:dyDescent="0.2">
      <c r="A262" s="7" t="s">
        <v>4</v>
      </c>
      <c r="B262" s="8" t="s">
        <v>5</v>
      </c>
      <c r="C262" s="8" t="s">
        <v>6</v>
      </c>
      <c r="D262" s="8" t="s">
        <v>7</v>
      </c>
    </row>
    <row r="263" spans="1:4" ht="28.5" x14ac:dyDescent="0.2">
      <c r="A263" s="9" t="s">
        <v>187</v>
      </c>
      <c r="B263" s="11">
        <v>95.11</v>
      </c>
      <c r="C263" s="11">
        <v>117</v>
      </c>
      <c r="D263" s="12" t="s">
        <v>12</v>
      </c>
    </row>
    <row r="264" spans="1:4" x14ac:dyDescent="0.2">
      <c r="A264" s="30" t="s">
        <v>22</v>
      </c>
      <c r="B264" s="15"/>
      <c r="C264" s="15"/>
      <c r="D264" s="6"/>
    </row>
    <row r="265" spans="1:4" x14ac:dyDescent="0.2">
      <c r="A265" s="30" t="s">
        <v>188</v>
      </c>
      <c r="B265" s="6"/>
      <c r="C265" s="6"/>
      <c r="D265" s="6"/>
    </row>
    <row r="268" spans="1:4" ht="15" x14ac:dyDescent="0.2">
      <c r="A268" s="5" t="s">
        <v>189</v>
      </c>
      <c r="B268" s="6"/>
      <c r="C268" s="6"/>
      <c r="D268" s="6"/>
    </row>
    <row r="269" spans="1:4" ht="45" x14ac:dyDescent="0.2">
      <c r="A269" s="7" t="s">
        <v>4</v>
      </c>
      <c r="B269" s="8" t="s">
        <v>5</v>
      </c>
      <c r="C269" s="8" t="s">
        <v>6</v>
      </c>
      <c r="D269" s="8" t="s">
        <v>7</v>
      </c>
    </row>
    <row r="270" spans="1:4" ht="30.75" x14ac:dyDescent="0.2">
      <c r="A270" s="45" t="s">
        <v>190</v>
      </c>
      <c r="B270" s="11">
        <v>20</v>
      </c>
      <c r="C270" s="11">
        <v>12.84</v>
      </c>
      <c r="D270" s="12" t="s">
        <v>9</v>
      </c>
    </row>
    <row r="271" spans="1:4" x14ac:dyDescent="0.2">
      <c r="A271" s="45" t="s">
        <v>191</v>
      </c>
      <c r="B271" s="11">
        <v>27.5</v>
      </c>
      <c r="C271" s="11">
        <v>53.06</v>
      </c>
      <c r="D271" s="12" t="s">
        <v>12</v>
      </c>
    </row>
    <row r="272" spans="1:4" ht="30.75" x14ac:dyDescent="0.2">
      <c r="A272" s="45" t="s">
        <v>192</v>
      </c>
      <c r="B272" s="10" t="s">
        <v>14</v>
      </c>
      <c r="C272" s="11">
        <v>9</v>
      </c>
      <c r="D272" s="12" t="s">
        <v>12</v>
      </c>
    </row>
    <row r="273" spans="1:4" ht="28.5" x14ac:dyDescent="0.2">
      <c r="A273" s="45" t="s">
        <v>193</v>
      </c>
      <c r="B273" s="11">
        <v>45</v>
      </c>
      <c r="C273" s="11">
        <v>29.17</v>
      </c>
      <c r="D273" s="12" t="s">
        <v>9</v>
      </c>
    </row>
    <row r="274" spans="1:4" x14ac:dyDescent="0.2">
      <c r="A274" s="45" t="s">
        <v>194</v>
      </c>
      <c r="B274" s="11">
        <v>35</v>
      </c>
      <c r="C274" s="11">
        <v>16.84</v>
      </c>
      <c r="D274" s="12" t="s">
        <v>40</v>
      </c>
    </row>
    <row r="275" spans="1:4" x14ac:dyDescent="0.2">
      <c r="A275" s="47" t="s">
        <v>21</v>
      </c>
      <c r="B275" s="48"/>
      <c r="C275" s="48"/>
      <c r="D275" s="26"/>
    </row>
    <row r="276" spans="1:4" x14ac:dyDescent="0.2">
      <c r="A276" s="49" t="s">
        <v>22</v>
      </c>
      <c r="B276" s="26"/>
      <c r="C276" s="50"/>
      <c r="D276" s="26"/>
    </row>
    <row r="277" spans="1:4" x14ac:dyDescent="0.2">
      <c r="A277" s="17" t="s">
        <v>104</v>
      </c>
      <c r="B277" s="6"/>
      <c r="C277" s="6"/>
      <c r="D277" s="6"/>
    </row>
    <row r="278" spans="1:4" x14ac:dyDescent="0.2">
      <c r="A278" s="17" t="s">
        <v>66</v>
      </c>
    </row>
    <row r="281" spans="1:4" ht="15" x14ac:dyDescent="0.2">
      <c r="A281" s="5" t="s">
        <v>195</v>
      </c>
      <c r="B281" s="6"/>
      <c r="C281" s="6"/>
      <c r="D281" s="6"/>
    </row>
    <row r="282" spans="1:4" ht="45" x14ac:dyDescent="0.2">
      <c r="A282" s="7" t="s">
        <v>4</v>
      </c>
      <c r="B282" s="8" t="s">
        <v>5</v>
      </c>
      <c r="C282" s="8" t="s">
        <v>6</v>
      </c>
      <c r="D282" s="8" t="s">
        <v>7</v>
      </c>
    </row>
    <row r="283" spans="1:4" x14ac:dyDescent="0.2">
      <c r="A283" s="9" t="s">
        <v>61</v>
      </c>
      <c r="B283" s="11">
        <v>98.991096999999996</v>
      </c>
      <c r="C283" s="11">
        <v>98.991097999999994</v>
      </c>
      <c r="D283" s="12" t="s">
        <v>17</v>
      </c>
    </row>
    <row r="284" spans="1:4" x14ac:dyDescent="0.2">
      <c r="A284" s="30" t="s">
        <v>22</v>
      </c>
      <c r="B284" s="6"/>
      <c r="C284" s="6"/>
      <c r="D284" s="6"/>
    </row>
    <row r="285" spans="1:4" x14ac:dyDescent="0.2">
      <c r="A285" s="30" t="s">
        <v>196</v>
      </c>
      <c r="B285" s="6"/>
      <c r="C285" s="6"/>
      <c r="D285" s="6"/>
    </row>
    <row r="288" spans="1:4" ht="15" x14ac:dyDescent="0.2">
      <c r="A288" s="5" t="s">
        <v>197</v>
      </c>
      <c r="B288" s="6"/>
      <c r="C288" s="6"/>
      <c r="D288" s="6"/>
    </row>
    <row r="289" spans="1:4" ht="45" x14ac:dyDescent="0.2">
      <c r="A289" s="7" t="s">
        <v>4</v>
      </c>
      <c r="B289" s="8" t="s">
        <v>5</v>
      </c>
      <c r="C289" s="8" t="s">
        <v>6</v>
      </c>
      <c r="D289" s="8" t="s">
        <v>7</v>
      </c>
    </row>
    <row r="290" spans="1:4" x14ac:dyDescent="0.2">
      <c r="A290" s="9" t="s">
        <v>38</v>
      </c>
      <c r="B290" s="11">
        <v>50</v>
      </c>
      <c r="C290" s="11">
        <v>47.357453999999997</v>
      </c>
      <c r="D290" s="12" t="s">
        <v>12</v>
      </c>
    </row>
    <row r="291" spans="1:4" ht="15.6" customHeight="1" x14ac:dyDescent="0.2">
      <c r="A291" s="9" t="s">
        <v>198</v>
      </c>
      <c r="B291" s="11">
        <v>33.07</v>
      </c>
      <c r="C291" s="11">
        <v>2</v>
      </c>
      <c r="D291" s="12" t="s">
        <v>9</v>
      </c>
    </row>
    <row r="292" spans="1:4" x14ac:dyDescent="0.2">
      <c r="A292" s="9" t="s">
        <v>199</v>
      </c>
      <c r="B292" s="11">
        <v>73.39</v>
      </c>
      <c r="C292" s="11">
        <v>50</v>
      </c>
      <c r="D292" s="12" t="s">
        <v>40</v>
      </c>
    </row>
    <row r="293" spans="1:4" x14ac:dyDescent="0.2">
      <c r="A293" s="30" t="s">
        <v>22</v>
      </c>
      <c r="B293" s="15"/>
      <c r="C293" s="15"/>
      <c r="D293" s="6"/>
    </row>
    <row r="294" spans="1:4" x14ac:dyDescent="0.2">
      <c r="A294" s="30" t="s">
        <v>200</v>
      </c>
      <c r="B294" s="6"/>
      <c r="C294" s="6"/>
      <c r="D294" s="6"/>
    </row>
    <row r="297" spans="1:4" ht="15" x14ac:dyDescent="0.2">
      <c r="A297" s="5" t="s">
        <v>201</v>
      </c>
      <c r="B297" s="6"/>
      <c r="C297" s="6"/>
      <c r="D297" s="6"/>
    </row>
    <row r="298" spans="1:4" ht="45" x14ac:dyDescent="0.2">
      <c r="A298" s="7" t="s">
        <v>4</v>
      </c>
      <c r="B298" s="8" t="s">
        <v>5</v>
      </c>
      <c r="C298" s="8" t="s">
        <v>174</v>
      </c>
      <c r="D298" s="8" t="s">
        <v>7</v>
      </c>
    </row>
    <row r="299" spans="1:4" x14ac:dyDescent="0.2">
      <c r="A299" s="9" t="s">
        <v>202</v>
      </c>
      <c r="B299" s="11" t="s">
        <v>14</v>
      </c>
      <c r="C299" s="11">
        <v>3</v>
      </c>
      <c r="D299" s="12" t="s">
        <v>9</v>
      </c>
    </row>
    <row r="300" spans="1:4" ht="30.75" x14ac:dyDescent="0.2">
      <c r="A300" s="9" t="s">
        <v>203</v>
      </c>
      <c r="B300" s="11" t="s">
        <v>14</v>
      </c>
      <c r="C300" s="11">
        <v>3.5</v>
      </c>
      <c r="D300" s="12" t="s">
        <v>9</v>
      </c>
    </row>
    <row r="301" spans="1:4" x14ac:dyDescent="0.2">
      <c r="A301" s="51" t="s">
        <v>204</v>
      </c>
      <c r="B301" s="11">
        <v>100</v>
      </c>
      <c r="C301" s="11">
        <v>100</v>
      </c>
      <c r="D301" s="12" t="s">
        <v>12</v>
      </c>
    </row>
    <row r="302" spans="1:4" ht="28.5" x14ac:dyDescent="0.2">
      <c r="A302" s="52" t="s">
        <v>205</v>
      </c>
      <c r="B302" s="11">
        <v>25</v>
      </c>
      <c r="C302" s="11">
        <v>2</v>
      </c>
      <c r="D302" s="12" t="s">
        <v>9</v>
      </c>
    </row>
    <row r="303" spans="1:4" x14ac:dyDescent="0.2">
      <c r="A303" s="6" t="s">
        <v>206</v>
      </c>
      <c r="B303" s="11">
        <v>100</v>
      </c>
      <c r="C303" s="11">
        <v>3</v>
      </c>
      <c r="D303" s="12" t="s">
        <v>9</v>
      </c>
    </row>
    <row r="304" spans="1:4" ht="28.5" x14ac:dyDescent="0.2">
      <c r="A304" s="9" t="s">
        <v>207</v>
      </c>
      <c r="B304" s="11">
        <v>76.14</v>
      </c>
      <c r="C304" s="11">
        <v>3.48</v>
      </c>
      <c r="D304" s="12" t="s">
        <v>9</v>
      </c>
    </row>
    <row r="305" spans="1:4" ht="28.5" x14ac:dyDescent="0.2">
      <c r="A305" s="9" t="s">
        <v>208</v>
      </c>
      <c r="B305" s="11" t="s">
        <v>14</v>
      </c>
      <c r="C305" s="11">
        <v>3</v>
      </c>
      <c r="D305" s="12" t="s">
        <v>9</v>
      </c>
    </row>
    <row r="306" spans="1:4" x14ac:dyDescent="0.2">
      <c r="A306" s="9" t="s">
        <v>209</v>
      </c>
      <c r="B306" s="11" t="s">
        <v>14</v>
      </c>
      <c r="C306" s="11">
        <v>2</v>
      </c>
      <c r="D306" s="12" t="s">
        <v>9</v>
      </c>
    </row>
    <row r="307" spans="1:4" ht="28.5" x14ac:dyDescent="0.2">
      <c r="A307" s="9" t="s">
        <v>210</v>
      </c>
      <c r="B307" s="11" t="s">
        <v>14</v>
      </c>
      <c r="C307" s="11">
        <v>3</v>
      </c>
      <c r="D307" s="12" t="s">
        <v>9</v>
      </c>
    </row>
    <row r="308" spans="1:4" ht="28.5" x14ac:dyDescent="0.2">
      <c r="A308" s="9" t="s">
        <v>211</v>
      </c>
      <c r="B308" s="11" t="s">
        <v>14</v>
      </c>
      <c r="C308" s="11">
        <v>2.8</v>
      </c>
      <c r="D308" s="12" t="s">
        <v>9</v>
      </c>
    </row>
    <row r="309" spans="1:4" x14ac:dyDescent="0.2">
      <c r="A309" s="9" t="s">
        <v>212</v>
      </c>
      <c r="B309" s="11" t="s">
        <v>14</v>
      </c>
      <c r="C309" s="11">
        <v>2</v>
      </c>
      <c r="D309" s="12" t="s">
        <v>9</v>
      </c>
    </row>
    <row r="310" spans="1:4" ht="30.75" x14ac:dyDescent="0.2">
      <c r="A310" s="9" t="s">
        <v>213</v>
      </c>
      <c r="B310" s="11">
        <v>58.5</v>
      </c>
      <c r="C310" s="11">
        <v>1.5</v>
      </c>
      <c r="D310" s="12" t="s">
        <v>9</v>
      </c>
    </row>
    <row r="311" spans="1:4" x14ac:dyDescent="0.2">
      <c r="A311" s="29" t="s">
        <v>214</v>
      </c>
      <c r="B311" s="53">
        <v>9.6</v>
      </c>
      <c r="C311" s="53">
        <f>9.1</f>
        <v>9.1</v>
      </c>
      <c r="D311" s="12" t="s">
        <v>17</v>
      </c>
    </row>
    <row r="312" spans="1:4" x14ac:dyDescent="0.2">
      <c r="A312" s="29" t="s">
        <v>215</v>
      </c>
      <c r="B312" s="53">
        <v>26.4</v>
      </c>
      <c r="C312" s="11">
        <v>5</v>
      </c>
      <c r="D312" s="12" t="s">
        <v>12</v>
      </c>
    </row>
    <row r="313" spans="1:4" ht="28.5" x14ac:dyDescent="0.2">
      <c r="A313" s="9" t="s">
        <v>216</v>
      </c>
      <c r="B313" s="11" t="s">
        <v>14</v>
      </c>
      <c r="C313" s="11">
        <v>3</v>
      </c>
      <c r="D313" s="12" t="s">
        <v>9</v>
      </c>
    </row>
    <row r="314" spans="1:4" x14ac:dyDescent="0.2">
      <c r="A314" s="9" t="s">
        <v>217</v>
      </c>
      <c r="B314" s="11" t="s">
        <v>14</v>
      </c>
      <c r="C314" s="11">
        <v>2</v>
      </c>
      <c r="D314" s="12" t="s">
        <v>9</v>
      </c>
    </row>
    <row r="315" spans="1:4" x14ac:dyDescent="0.2">
      <c r="A315" s="9" t="s">
        <v>218</v>
      </c>
      <c r="B315" s="11">
        <v>130</v>
      </c>
      <c r="C315" s="11">
        <v>60</v>
      </c>
      <c r="D315" s="12" t="s">
        <v>12</v>
      </c>
    </row>
    <row r="316" spans="1:4" x14ac:dyDescent="0.2">
      <c r="A316" s="9" t="s">
        <v>219</v>
      </c>
      <c r="B316" s="11" t="s">
        <v>14</v>
      </c>
      <c r="C316" s="11">
        <v>3</v>
      </c>
      <c r="D316" s="12" t="s">
        <v>9</v>
      </c>
    </row>
    <row r="317" spans="1:4" ht="28.5" x14ac:dyDescent="0.2">
      <c r="A317" s="9" t="s">
        <v>220</v>
      </c>
      <c r="B317" s="11">
        <v>80</v>
      </c>
      <c r="C317" s="11">
        <v>148</v>
      </c>
      <c r="D317" s="12" t="s">
        <v>40</v>
      </c>
    </row>
    <row r="318" spans="1:4" ht="28.5" x14ac:dyDescent="0.2">
      <c r="A318" s="9" t="s">
        <v>221</v>
      </c>
      <c r="B318" s="11">
        <v>66.349999999999994</v>
      </c>
      <c r="C318" s="11">
        <v>19.64</v>
      </c>
      <c r="D318" s="12" t="s">
        <v>12</v>
      </c>
    </row>
    <row r="319" spans="1:4" ht="28.5" x14ac:dyDescent="0.2">
      <c r="A319" s="9" t="s">
        <v>222</v>
      </c>
      <c r="B319" s="11">
        <v>43.65</v>
      </c>
      <c r="C319" s="11">
        <v>18.649999999999999</v>
      </c>
      <c r="D319" s="12" t="s">
        <v>12</v>
      </c>
    </row>
    <row r="320" spans="1:4" x14ac:dyDescent="0.2">
      <c r="A320" s="9" t="s">
        <v>223</v>
      </c>
      <c r="B320" s="11">
        <v>40</v>
      </c>
      <c r="C320" s="11">
        <v>20.6</v>
      </c>
      <c r="D320" s="12" t="s">
        <v>9</v>
      </c>
    </row>
    <row r="321" spans="1:4" x14ac:dyDescent="0.2">
      <c r="A321" s="9" t="s">
        <v>224</v>
      </c>
      <c r="B321" s="11">
        <v>40</v>
      </c>
      <c r="C321" s="11">
        <v>2</v>
      </c>
      <c r="D321" s="12" t="s">
        <v>9</v>
      </c>
    </row>
    <row r="322" spans="1:4" ht="16.5" x14ac:dyDescent="0.2">
      <c r="A322" s="46" t="s">
        <v>62</v>
      </c>
      <c r="B322" s="11">
        <v>91.48</v>
      </c>
      <c r="C322" s="11">
        <v>113.1</v>
      </c>
      <c r="D322" s="12" t="s">
        <v>17</v>
      </c>
    </row>
    <row r="323" spans="1:4" x14ac:dyDescent="0.2">
      <c r="A323" s="30" t="s">
        <v>21</v>
      </c>
      <c r="B323" s="15"/>
      <c r="C323" s="15"/>
      <c r="D323" s="6"/>
    </row>
    <row r="324" spans="1:4" x14ac:dyDescent="0.2">
      <c r="A324" s="30" t="s">
        <v>22</v>
      </c>
      <c r="B324" s="6"/>
      <c r="C324" s="6"/>
      <c r="D324" s="6"/>
    </row>
    <row r="325" spans="1:4" x14ac:dyDescent="0.2">
      <c r="A325" s="30" t="s">
        <v>225</v>
      </c>
      <c r="B325" s="6"/>
      <c r="C325" s="6"/>
      <c r="D325" s="6"/>
    </row>
    <row r="326" spans="1:4" ht="16.5" x14ac:dyDescent="0.2">
      <c r="A326" s="2" t="s">
        <v>226</v>
      </c>
    </row>
    <row r="327" spans="1:4" ht="69" customHeight="1" x14ac:dyDescent="0.2">
      <c r="A327" s="21" t="s">
        <v>88</v>
      </c>
      <c r="B327" s="21"/>
      <c r="C327" s="21"/>
      <c r="D327" s="21"/>
    </row>
    <row r="330" spans="1:4" ht="15" x14ac:dyDescent="0.2">
      <c r="A330" s="5" t="s">
        <v>227</v>
      </c>
      <c r="B330" s="6"/>
      <c r="C330" s="6"/>
      <c r="D330" s="6"/>
    </row>
    <row r="331" spans="1:4" ht="45" x14ac:dyDescent="0.2">
      <c r="A331" s="7" t="s">
        <v>4</v>
      </c>
      <c r="B331" s="8" t="s">
        <v>5</v>
      </c>
      <c r="C331" s="8" t="s">
        <v>6</v>
      </c>
      <c r="D331" s="8" t="s">
        <v>7</v>
      </c>
    </row>
    <row r="332" spans="1:4" x14ac:dyDescent="0.2">
      <c r="A332" s="29" t="s">
        <v>228</v>
      </c>
      <c r="B332" s="11">
        <v>10</v>
      </c>
      <c r="C332" s="11">
        <v>52.3</v>
      </c>
      <c r="D332" s="12" t="s">
        <v>17</v>
      </c>
    </row>
    <row r="333" spans="1:4" x14ac:dyDescent="0.2">
      <c r="A333" s="29" t="s">
        <v>74</v>
      </c>
      <c r="B333" s="11">
        <v>40.5</v>
      </c>
      <c r="C333" s="11">
        <v>22</v>
      </c>
      <c r="D333" s="12" t="s">
        <v>9</v>
      </c>
    </row>
    <row r="334" spans="1:4" ht="28.5" x14ac:dyDescent="0.2">
      <c r="A334" s="9" t="s">
        <v>229</v>
      </c>
      <c r="B334" s="11" t="s">
        <v>14</v>
      </c>
      <c r="C334" s="11">
        <v>3</v>
      </c>
      <c r="D334" s="12" t="s">
        <v>9</v>
      </c>
    </row>
    <row r="335" spans="1:4" x14ac:dyDescent="0.2">
      <c r="A335" s="9" t="s">
        <v>230</v>
      </c>
      <c r="B335" s="11" t="s">
        <v>14</v>
      </c>
      <c r="C335" s="11">
        <v>10</v>
      </c>
      <c r="D335" s="12" t="s">
        <v>9</v>
      </c>
    </row>
    <row r="336" spans="1:4" ht="28.5" x14ac:dyDescent="0.2">
      <c r="A336" s="9" t="s">
        <v>231</v>
      </c>
      <c r="B336" s="11">
        <v>100</v>
      </c>
      <c r="C336" s="11">
        <v>304.88</v>
      </c>
      <c r="D336" s="12" t="s">
        <v>12</v>
      </c>
    </row>
    <row r="337" spans="1:4" x14ac:dyDescent="0.2">
      <c r="A337" s="9" t="s">
        <v>232</v>
      </c>
      <c r="B337" s="11">
        <v>75</v>
      </c>
      <c r="C337" s="11">
        <v>50.2</v>
      </c>
      <c r="D337" s="12" t="s">
        <v>40</v>
      </c>
    </row>
    <row r="338" spans="1:4" x14ac:dyDescent="0.2">
      <c r="A338" s="9" t="s">
        <v>233</v>
      </c>
      <c r="B338" s="11">
        <v>60</v>
      </c>
      <c r="C338" s="11">
        <v>56.8</v>
      </c>
      <c r="D338" s="12" t="s">
        <v>40</v>
      </c>
    </row>
    <row r="339" spans="1:4" x14ac:dyDescent="0.2">
      <c r="A339" s="24" t="s">
        <v>234</v>
      </c>
      <c r="B339" s="11">
        <v>139.26</v>
      </c>
      <c r="C339" s="11">
        <v>144.99</v>
      </c>
      <c r="D339" s="12" t="s">
        <v>17</v>
      </c>
    </row>
    <row r="340" spans="1:4" x14ac:dyDescent="0.2">
      <c r="A340" s="24" t="s">
        <v>235</v>
      </c>
      <c r="B340" s="11">
        <v>150</v>
      </c>
      <c r="C340" s="11">
        <v>150.22999999999999</v>
      </c>
      <c r="D340" s="12" t="s">
        <v>17</v>
      </c>
    </row>
    <row r="341" spans="1:4" x14ac:dyDescent="0.2">
      <c r="A341" s="24" t="s">
        <v>236</v>
      </c>
      <c r="B341" s="11">
        <v>80</v>
      </c>
      <c r="C341" s="11">
        <v>1052.3499999999999</v>
      </c>
      <c r="D341" s="12" t="s">
        <v>12</v>
      </c>
    </row>
    <row r="342" spans="1:4" x14ac:dyDescent="0.2">
      <c r="A342" s="24" t="s">
        <v>237</v>
      </c>
      <c r="B342" s="11">
        <v>195</v>
      </c>
      <c r="C342" s="11">
        <v>3</v>
      </c>
      <c r="D342" s="12" t="s">
        <v>9</v>
      </c>
    </row>
    <row r="343" spans="1:4" x14ac:dyDescent="0.2">
      <c r="A343" s="24" t="s">
        <v>238</v>
      </c>
      <c r="B343" s="11">
        <v>483.8</v>
      </c>
      <c r="C343" s="11">
        <v>254.8</v>
      </c>
      <c r="D343" s="12" t="s">
        <v>12</v>
      </c>
    </row>
    <row r="344" spans="1:4" x14ac:dyDescent="0.2">
      <c r="A344" s="24" t="s">
        <v>239</v>
      </c>
      <c r="B344" s="11">
        <v>80</v>
      </c>
      <c r="C344" s="11">
        <v>23.4</v>
      </c>
      <c r="D344" s="12" t="s">
        <v>12</v>
      </c>
    </row>
    <row r="345" spans="1:4" x14ac:dyDescent="0.2">
      <c r="A345" s="24" t="s">
        <v>240</v>
      </c>
      <c r="B345" s="11">
        <v>70</v>
      </c>
      <c r="C345" s="11">
        <v>35</v>
      </c>
      <c r="D345" s="12" t="s">
        <v>17</v>
      </c>
    </row>
    <row r="346" spans="1:4" x14ac:dyDescent="0.2">
      <c r="A346" s="29" t="s">
        <v>60</v>
      </c>
      <c r="B346" s="53">
        <v>2.82</v>
      </c>
      <c r="C346" s="53">
        <v>2.82</v>
      </c>
      <c r="D346" s="12" t="s">
        <v>17</v>
      </c>
    </row>
    <row r="347" spans="1:4" x14ac:dyDescent="0.2">
      <c r="A347" s="17" t="s">
        <v>21</v>
      </c>
      <c r="B347" s="15"/>
      <c r="C347" s="15"/>
      <c r="D347" s="6"/>
    </row>
    <row r="348" spans="1:4" x14ac:dyDescent="0.2">
      <c r="A348" s="17" t="s">
        <v>22</v>
      </c>
      <c r="B348" s="6"/>
      <c r="C348" s="6"/>
      <c r="D348" s="6"/>
    </row>
    <row r="349" spans="1:4" x14ac:dyDescent="0.2">
      <c r="A349" s="17" t="s">
        <v>241</v>
      </c>
      <c r="B349" s="6"/>
      <c r="C349" s="6"/>
      <c r="D349" s="6"/>
    </row>
    <row r="352" spans="1:4" ht="15" x14ac:dyDescent="0.2">
      <c r="A352" s="5" t="s">
        <v>242</v>
      </c>
      <c r="B352" s="6"/>
      <c r="C352" s="6"/>
      <c r="D352" s="6"/>
    </row>
    <row r="353" spans="1:4" ht="45" x14ac:dyDescent="0.2">
      <c r="A353" s="7" t="s">
        <v>4</v>
      </c>
      <c r="B353" s="8" t="s">
        <v>5</v>
      </c>
      <c r="C353" s="8" t="s">
        <v>6</v>
      </c>
      <c r="D353" s="8" t="s">
        <v>7</v>
      </c>
    </row>
    <row r="354" spans="1:4" x14ac:dyDescent="0.2">
      <c r="A354" s="29" t="s">
        <v>243</v>
      </c>
      <c r="B354" s="11">
        <v>2</v>
      </c>
      <c r="C354" s="11">
        <v>1.89</v>
      </c>
      <c r="D354" s="12" t="s">
        <v>9</v>
      </c>
    </row>
    <row r="355" spans="1:4" x14ac:dyDescent="0.2">
      <c r="A355" s="29" t="s">
        <v>244</v>
      </c>
      <c r="B355" s="11">
        <v>5</v>
      </c>
      <c r="C355" s="11">
        <v>0.32</v>
      </c>
      <c r="D355" s="12" t="s">
        <v>9</v>
      </c>
    </row>
    <row r="356" spans="1:4" x14ac:dyDescent="0.2">
      <c r="A356" s="29" t="s">
        <v>245</v>
      </c>
      <c r="B356" s="54">
        <v>21.3</v>
      </c>
      <c r="C356" s="11">
        <v>40.987000000000002</v>
      </c>
      <c r="D356" s="12" t="s">
        <v>9</v>
      </c>
    </row>
    <row r="357" spans="1:4" x14ac:dyDescent="0.2">
      <c r="A357" s="30" t="s">
        <v>22</v>
      </c>
      <c r="B357" s="15"/>
      <c r="C357" s="15"/>
      <c r="D357" s="6"/>
    </row>
    <row r="358" spans="1:4" x14ac:dyDescent="0.2">
      <c r="A358" s="30" t="s">
        <v>96</v>
      </c>
      <c r="B358" s="6"/>
      <c r="C358" s="6"/>
      <c r="D358" s="6"/>
    </row>
    <row r="361" spans="1:4" ht="15" x14ac:dyDescent="0.2">
      <c r="A361" s="5" t="s">
        <v>246</v>
      </c>
      <c r="B361" s="6"/>
      <c r="C361" s="6"/>
      <c r="D361" s="6"/>
    </row>
    <row r="362" spans="1:4" ht="45" x14ac:dyDescent="0.2">
      <c r="A362" s="7" t="s">
        <v>4</v>
      </c>
      <c r="B362" s="8" t="s">
        <v>5</v>
      </c>
      <c r="C362" s="8" t="s">
        <v>6</v>
      </c>
      <c r="D362" s="8" t="s">
        <v>7</v>
      </c>
    </row>
    <row r="363" spans="1:4" x14ac:dyDescent="0.2">
      <c r="A363" s="45" t="s">
        <v>247</v>
      </c>
      <c r="B363" s="11">
        <v>158.86000000000001</v>
      </c>
      <c r="C363" s="11">
        <v>5</v>
      </c>
      <c r="D363" s="12" t="s">
        <v>9</v>
      </c>
    </row>
    <row r="364" spans="1:4" x14ac:dyDescent="0.2">
      <c r="A364" s="45" t="s">
        <v>248</v>
      </c>
      <c r="B364" s="11">
        <v>200</v>
      </c>
      <c r="C364" s="11">
        <v>125.3</v>
      </c>
      <c r="D364" s="12" t="s">
        <v>40</v>
      </c>
    </row>
    <row r="365" spans="1:4" ht="30.75" x14ac:dyDescent="0.2">
      <c r="A365" s="45" t="s">
        <v>249</v>
      </c>
      <c r="B365" s="11" t="s">
        <v>14</v>
      </c>
      <c r="C365" s="11">
        <v>20</v>
      </c>
      <c r="D365" s="12" t="s">
        <v>9</v>
      </c>
    </row>
    <row r="366" spans="1:4" ht="28.5" x14ac:dyDescent="0.2">
      <c r="A366" s="45" t="s">
        <v>250</v>
      </c>
      <c r="B366" s="11">
        <v>200</v>
      </c>
      <c r="C366" s="11">
        <v>35</v>
      </c>
      <c r="D366" s="12" t="s">
        <v>9</v>
      </c>
    </row>
    <row r="367" spans="1:4" x14ac:dyDescent="0.2">
      <c r="A367" s="45" t="s">
        <v>251</v>
      </c>
      <c r="B367" s="11">
        <v>120</v>
      </c>
      <c r="C367" s="11">
        <v>316</v>
      </c>
      <c r="D367" s="12" t="s">
        <v>40</v>
      </c>
    </row>
    <row r="368" spans="1:4" ht="16.5" x14ac:dyDescent="0.2">
      <c r="A368" s="45" t="s">
        <v>252</v>
      </c>
      <c r="B368" s="11" t="s">
        <v>14</v>
      </c>
      <c r="C368" s="11">
        <v>33.551309000000003</v>
      </c>
      <c r="D368" s="12" t="s">
        <v>9</v>
      </c>
    </row>
    <row r="369" spans="1:4" x14ac:dyDescent="0.2">
      <c r="A369" s="45" t="s">
        <v>253</v>
      </c>
      <c r="B369" s="11">
        <v>60</v>
      </c>
      <c r="C369" s="11">
        <v>20</v>
      </c>
      <c r="D369" s="12" t="s">
        <v>12</v>
      </c>
    </row>
    <row r="370" spans="1:4" x14ac:dyDescent="0.2">
      <c r="A370" s="45" t="s">
        <v>254</v>
      </c>
      <c r="B370" s="11">
        <v>30</v>
      </c>
      <c r="C370" s="11">
        <f>120.31+30</f>
        <v>150.31</v>
      </c>
      <c r="D370" s="12" t="s">
        <v>17</v>
      </c>
    </row>
    <row r="371" spans="1:4" ht="16.5" x14ac:dyDescent="0.2">
      <c r="A371" s="46" t="s">
        <v>62</v>
      </c>
      <c r="B371" s="11">
        <v>9.57</v>
      </c>
      <c r="C371" s="11">
        <v>4.6500000000000004</v>
      </c>
      <c r="D371" s="12" t="s">
        <v>17</v>
      </c>
    </row>
    <row r="372" spans="1:4" x14ac:dyDescent="0.2">
      <c r="A372" s="30" t="s">
        <v>21</v>
      </c>
      <c r="B372" s="15"/>
      <c r="C372" s="15"/>
      <c r="D372" s="6"/>
    </row>
    <row r="373" spans="1:4" x14ac:dyDescent="0.2">
      <c r="A373" s="30" t="s">
        <v>22</v>
      </c>
      <c r="B373" s="6"/>
      <c r="C373" s="6"/>
      <c r="D373" s="6"/>
    </row>
    <row r="374" spans="1:4" x14ac:dyDescent="0.2">
      <c r="A374" s="30" t="s">
        <v>225</v>
      </c>
      <c r="B374" s="6"/>
      <c r="C374" s="6"/>
      <c r="D374" s="6"/>
    </row>
    <row r="375" spans="1:4" x14ac:dyDescent="0.2">
      <c r="A375" s="17" t="s">
        <v>172</v>
      </c>
    </row>
    <row r="376" spans="1:4" ht="68.45" customHeight="1" x14ac:dyDescent="0.2">
      <c r="A376" s="21" t="s">
        <v>88</v>
      </c>
      <c r="B376" s="21"/>
      <c r="C376" s="21"/>
      <c r="D376" s="21"/>
    </row>
    <row r="379" spans="1:4" ht="15" x14ac:dyDescent="0.2">
      <c r="A379" s="5" t="s">
        <v>255</v>
      </c>
      <c r="B379" s="6"/>
      <c r="C379" s="6"/>
      <c r="D379" s="6"/>
    </row>
    <row r="380" spans="1:4" ht="45" x14ac:dyDescent="0.2">
      <c r="A380" s="7" t="s">
        <v>4</v>
      </c>
      <c r="B380" s="8" t="s">
        <v>5</v>
      </c>
      <c r="C380" s="8" t="s">
        <v>6</v>
      </c>
      <c r="D380" s="8" t="s">
        <v>7</v>
      </c>
    </row>
    <row r="381" spans="1:4" x14ac:dyDescent="0.2">
      <c r="A381" s="45" t="s">
        <v>256</v>
      </c>
      <c r="B381" s="11">
        <v>325</v>
      </c>
      <c r="C381" s="11">
        <v>78.599999999999994</v>
      </c>
      <c r="D381" s="12" t="s">
        <v>12</v>
      </c>
    </row>
    <row r="382" spans="1:4" x14ac:dyDescent="0.2">
      <c r="A382" s="45" t="s">
        <v>257</v>
      </c>
      <c r="B382" s="11">
        <v>100</v>
      </c>
      <c r="C382" s="11">
        <v>5</v>
      </c>
      <c r="D382" s="12" t="s">
        <v>9</v>
      </c>
    </row>
    <row r="383" spans="1:4" x14ac:dyDescent="0.2">
      <c r="A383" s="45" t="s">
        <v>38</v>
      </c>
      <c r="B383" s="11">
        <v>500</v>
      </c>
      <c r="C383" s="11">
        <v>1050</v>
      </c>
      <c r="D383" s="12" t="s">
        <v>12</v>
      </c>
    </row>
    <row r="384" spans="1:4" x14ac:dyDescent="0.2">
      <c r="A384" s="45" t="s">
        <v>258</v>
      </c>
      <c r="B384" s="11">
        <v>300</v>
      </c>
      <c r="C384" s="11">
        <v>226.434369</v>
      </c>
      <c r="D384" s="12" t="s">
        <v>40</v>
      </c>
    </row>
    <row r="385" spans="1:4" ht="28.5" x14ac:dyDescent="0.2">
      <c r="A385" s="45" t="s">
        <v>259</v>
      </c>
      <c r="B385" s="11">
        <v>300</v>
      </c>
      <c r="C385" s="11">
        <v>80</v>
      </c>
      <c r="D385" s="12" t="s">
        <v>12</v>
      </c>
    </row>
    <row r="386" spans="1:4" x14ac:dyDescent="0.2">
      <c r="A386" s="45" t="s">
        <v>260</v>
      </c>
      <c r="B386" s="11">
        <v>100</v>
      </c>
      <c r="C386" s="11">
        <v>19.62</v>
      </c>
      <c r="D386" s="12" t="s">
        <v>9</v>
      </c>
    </row>
    <row r="387" spans="1:4" x14ac:dyDescent="0.2">
      <c r="A387" s="45" t="s">
        <v>261</v>
      </c>
      <c r="B387" s="11">
        <v>235</v>
      </c>
      <c r="C387" s="11">
        <v>192.6</v>
      </c>
      <c r="D387" s="12" t="s">
        <v>40</v>
      </c>
    </row>
    <row r="388" spans="1:4" x14ac:dyDescent="0.2">
      <c r="A388" s="45" t="s">
        <v>262</v>
      </c>
      <c r="B388" s="11">
        <v>15</v>
      </c>
      <c r="C388" s="11">
        <v>10</v>
      </c>
      <c r="D388" s="12" t="s">
        <v>17</v>
      </c>
    </row>
    <row r="389" spans="1:4" ht="28.5" x14ac:dyDescent="0.2">
      <c r="A389" s="45" t="s">
        <v>263</v>
      </c>
      <c r="B389" s="55">
        <v>7</v>
      </c>
      <c r="C389" s="11">
        <v>2</v>
      </c>
      <c r="D389" s="12" t="s">
        <v>9</v>
      </c>
    </row>
    <row r="390" spans="1:4" x14ac:dyDescent="0.2">
      <c r="A390" s="45" t="s">
        <v>264</v>
      </c>
      <c r="B390" s="11">
        <v>200</v>
      </c>
      <c r="C390" s="11">
        <v>4.8600000000000003</v>
      </c>
      <c r="D390" s="12" t="s">
        <v>9</v>
      </c>
    </row>
    <row r="391" spans="1:4" x14ac:dyDescent="0.2">
      <c r="A391" s="45" t="s">
        <v>265</v>
      </c>
      <c r="B391" s="11">
        <v>122.6</v>
      </c>
      <c r="C391" s="11">
        <v>72.400000000000006</v>
      </c>
      <c r="D391" s="12" t="s">
        <v>9</v>
      </c>
    </row>
    <row r="392" spans="1:4" ht="30.75" x14ac:dyDescent="0.2">
      <c r="A392" s="45" t="s">
        <v>266</v>
      </c>
      <c r="B392" s="11">
        <v>100</v>
      </c>
      <c r="C392" s="11">
        <v>134</v>
      </c>
      <c r="D392" s="12" t="s">
        <v>40</v>
      </c>
    </row>
    <row r="393" spans="1:4" x14ac:dyDescent="0.2">
      <c r="A393" s="45" t="s">
        <v>267</v>
      </c>
      <c r="B393" s="11">
        <v>335</v>
      </c>
      <c r="C393" s="11">
        <v>150</v>
      </c>
      <c r="D393" s="12" t="s">
        <v>12</v>
      </c>
    </row>
    <row r="394" spans="1:4" ht="28.5" x14ac:dyDescent="0.2">
      <c r="A394" s="45" t="s">
        <v>268</v>
      </c>
      <c r="B394" s="11">
        <v>248</v>
      </c>
      <c r="C394" s="11">
        <v>82.5</v>
      </c>
      <c r="D394" s="12" t="s">
        <v>12</v>
      </c>
    </row>
    <row r="395" spans="1:4" ht="28.5" x14ac:dyDescent="0.2">
      <c r="A395" s="45" t="s">
        <v>269</v>
      </c>
      <c r="B395" s="44">
        <v>280</v>
      </c>
      <c r="C395" s="11">
        <v>4</v>
      </c>
      <c r="D395" s="12" t="s">
        <v>9</v>
      </c>
    </row>
    <row r="396" spans="1:4" ht="28.5" x14ac:dyDescent="0.2">
      <c r="A396" s="45" t="s">
        <v>270</v>
      </c>
      <c r="B396" s="11">
        <v>100</v>
      </c>
      <c r="C396" s="11">
        <v>19.23</v>
      </c>
      <c r="D396" s="12" t="s">
        <v>9</v>
      </c>
    </row>
    <row r="397" spans="1:4" ht="16.5" x14ac:dyDescent="0.2">
      <c r="A397" s="45" t="s">
        <v>271</v>
      </c>
      <c r="B397" s="10" t="s">
        <v>14</v>
      </c>
      <c r="C397" s="11">
        <v>41.32</v>
      </c>
      <c r="D397" s="12" t="s">
        <v>12</v>
      </c>
    </row>
    <row r="398" spans="1:4" x14ac:dyDescent="0.2">
      <c r="A398" s="45" t="s">
        <v>272</v>
      </c>
      <c r="B398" s="11">
        <v>300</v>
      </c>
      <c r="C398" s="11">
        <v>108</v>
      </c>
      <c r="D398" s="12" t="s">
        <v>12</v>
      </c>
    </row>
    <row r="399" spans="1:4" x14ac:dyDescent="0.2">
      <c r="A399" s="45" t="s">
        <v>273</v>
      </c>
      <c r="B399" s="11">
        <v>75</v>
      </c>
      <c r="C399" s="11">
        <v>66</v>
      </c>
      <c r="D399" s="12" t="s">
        <v>17</v>
      </c>
    </row>
    <row r="400" spans="1:4" x14ac:dyDescent="0.2">
      <c r="A400" s="45" t="s">
        <v>61</v>
      </c>
      <c r="B400" s="11">
        <v>0.44</v>
      </c>
      <c r="C400" s="11">
        <v>0.44</v>
      </c>
      <c r="D400" s="12" t="s">
        <v>17</v>
      </c>
    </row>
    <row r="401" spans="1:4" ht="16.5" x14ac:dyDescent="0.2">
      <c r="A401" s="45" t="s">
        <v>62</v>
      </c>
      <c r="B401" s="11">
        <v>3836.72</v>
      </c>
      <c r="C401" s="11">
        <v>3749.7</v>
      </c>
      <c r="D401" s="12" t="s">
        <v>17</v>
      </c>
    </row>
    <row r="402" spans="1:4" x14ac:dyDescent="0.2">
      <c r="A402" s="30" t="s">
        <v>22</v>
      </c>
      <c r="B402" s="34"/>
      <c r="C402" s="34"/>
      <c r="D402" s="31"/>
    </row>
    <row r="403" spans="1:4" x14ac:dyDescent="0.2">
      <c r="A403" s="30" t="s">
        <v>274</v>
      </c>
      <c r="B403" s="31"/>
      <c r="C403" s="31"/>
      <c r="D403" s="31"/>
    </row>
    <row r="404" spans="1:4" ht="16.5" x14ac:dyDescent="0.2">
      <c r="A404" s="2" t="s">
        <v>275</v>
      </c>
    </row>
    <row r="405" spans="1:4" ht="75.599999999999994" customHeight="1" x14ac:dyDescent="0.2">
      <c r="A405" s="21" t="s">
        <v>88</v>
      </c>
      <c r="B405" s="21"/>
      <c r="C405" s="21"/>
      <c r="D405" s="21"/>
    </row>
    <row r="406" spans="1:4" ht="14.45" customHeight="1" x14ac:dyDescent="0.2">
      <c r="A406" s="23"/>
    </row>
    <row r="408" spans="1:4" ht="15" x14ac:dyDescent="0.2">
      <c r="A408" s="5" t="s">
        <v>276</v>
      </c>
      <c r="B408" s="6"/>
      <c r="C408" s="6"/>
      <c r="D408" s="6"/>
    </row>
    <row r="409" spans="1:4" ht="45" x14ac:dyDescent="0.2">
      <c r="A409" s="7" t="s">
        <v>4</v>
      </c>
      <c r="B409" s="8" t="s">
        <v>5</v>
      </c>
      <c r="C409" s="8" t="s">
        <v>6</v>
      </c>
      <c r="D409" s="8" t="s">
        <v>7</v>
      </c>
    </row>
    <row r="410" spans="1:4" x14ac:dyDescent="0.2">
      <c r="A410" s="24" t="s">
        <v>277</v>
      </c>
      <c r="B410" s="10" t="s">
        <v>14</v>
      </c>
      <c r="C410" s="11">
        <v>3</v>
      </c>
      <c r="D410" s="12" t="s">
        <v>9</v>
      </c>
    </row>
    <row r="411" spans="1:4" x14ac:dyDescent="0.2">
      <c r="A411" s="24" t="s">
        <v>278</v>
      </c>
      <c r="B411" s="11">
        <v>25</v>
      </c>
      <c r="C411" s="11">
        <v>22.5</v>
      </c>
      <c r="D411" s="12" t="s">
        <v>12</v>
      </c>
    </row>
    <row r="412" spans="1:4" x14ac:dyDescent="0.2">
      <c r="A412" s="30" t="s">
        <v>22</v>
      </c>
      <c r="B412" s="15"/>
      <c r="C412" s="15"/>
      <c r="D412" s="6"/>
    </row>
    <row r="413" spans="1:4" x14ac:dyDescent="0.2">
      <c r="A413" s="30" t="s">
        <v>188</v>
      </c>
      <c r="B413" s="6"/>
      <c r="C413" s="6"/>
      <c r="D413" s="6"/>
    </row>
    <row r="416" spans="1:4" ht="15" x14ac:dyDescent="0.2">
      <c r="A416" s="5" t="s">
        <v>279</v>
      </c>
      <c r="B416" s="6"/>
      <c r="C416" s="6"/>
      <c r="D416" s="6"/>
    </row>
    <row r="417" spans="1:4" ht="45" x14ac:dyDescent="0.2">
      <c r="A417" s="56" t="s">
        <v>4</v>
      </c>
      <c r="B417" s="8" t="s">
        <v>5</v>
      </c>
      <c r="C417" s="8" t="s">
        <v>6</v>
      </c>
      <c r="D417" s="8" t="s">
        <v>7</v>
      </c>
    </row>
    <row r="418" spans="1:4" x14ac:dyDescent="0.2">
      <c r="A418" s="45" t="s">
        <v>280</v>
      </c>
      <c r="B418" s="11">
        <v>90</v>
      </c>
      <c r="C418" s="11">
        <v>58.4</v>
      </c>
      <c r="D418" s="12" t="s">
        <v>12</v>
      </c>
    </row>
    <row r="419" spans="1:4" x14ac:dyDescent="0.2">
      <c r="A419" s="45" t="s">
        <v>281</v>
      </c>
      <c r="B419" s="11" t="s">
        <v>14</v>
      </c>
      <c r="C419" s="11">
        <v>32.225000999999999</v>
      </c>
      <c r="D419" s="12" t="s">
        <v>9</v>
      </c>
    </row>
    <row r="420" spans="1:4" ht="30.75" x14ac:dyDescent="0.2">
      <c r="A420" s="45" t="s">
        <v>282</v>
      </c>
      <c r="B420" s="11" t="s">
        <v>14</v>
      </c>
      <c r="C420" s="11">
        <v>38</v>
      </c>
      <c r="D420" s="12" t="s">
        <v>9</v>
      </c>
    </row>
    <row r="421" spans="1:4" ht="28.5" x14ac:dyDescent="0.2">
      <c r="A421" s="45" t="s">
        <v>283</v>
      </c>
      <c r="B421" s="11">
        <v>109.31</v>
      </c>
      <c r="C421" s="11">
        <v>21.1</v>
      </c>
      <c r="D421" s="12" t="s">
        <v>9</v>
      </c>
    </row>
    <row r="422" spans="1:4" x14ac:dyDescent="0.2">
      <c r="A422" s="45" t="s">
        <v>284</v>
      </c>
      <c r="B422" s="11" t="s">
        <v>14</v>
      </c>
      <c r="C422" s="11">
        <v>0.24</v>
      </c>
      <c r="D422" s="12" t="s">
        <v>9</v>
      </c>
    </row>
    <row r="423" spans="1:4" ht="16.5" x14ac:dyDescent="0.2">
      <c r="A423" s="45" t="s">
        <v>285</v>
      </c>
      <c r="B423" s="11" t="s">
        <v>14</v>
      </c>
      <c r="C423" s="11">
        <v>17.649999999999999</v>
      </c>
      <c r="D423" s="12" t="s">
        <v>9</v>
      </c>
    </row>
    <row r="424" spans="1:4" ht="28.5" x14ac:dyDescent="0.2">
      <c r="A424" s="45" t="s">
        <v>286</v>
      </c>
      <c r="B424" s="11">
        <v>302</v>
      </c>
      <c r="C424" s="11">
        <v>11.5</v>
      </c>
      <c r="D424" s="12" t="s">
        <v>9</v>
      </c>
    </row>
    <row r="425" spans="1:4" ht="30.75" x14ac:dyDescent="0.2">
      <c r="A425" s="45" t="s">
        <v>287</v>
      </c>
      <c r="B425" s="11">
        <v>57.3</v>
      </c>
      <c r="C425" s="11">
        <v>4.7699999999999996</v>
      </c>
      <c r="D425" s="12" t="s">
        <v>9</v>
      </c>
    </row>
    <row r="426" spans="1:4" x14ac:dyDescent="0.2">
      <c r="A426" s="45" t="s">
        <v>288</v>
      </c>
      <c r="B426" s="11" t="s">
        <v>14</v>
      </c>
      <c r="C426" s="11">
        <v>0.8</v>
      </c>
      <c r="D426" s="12" t="s">
        <v>9</v>
      </c>
    </row>
    <row r="427" spans="1:4" x14ac:dyDescent="0.2">
      <c r="A427" s="30" t="s">
        <v>21</v>
      </c>
      <c r="B427" s="15"/>
      <c r="C427" s="15"/>
      <c r="D427" s="6"/>
    </row>
    <row r="428" spans="1:4" x14ac:dyDescent="0.2">
      <c r="A428" s="30" t="s">
        <v>22</v>
      </c>
      <c r="B428" s="15"/>
      <c r="C428" s="15"/>
      <c r="D428" s="6"/>
    </row>
    <row r="429" spans="1:4" x14ac:dyDescent="0.2">
      <c r="A429" s="30" t="s">
        <v>225</v>
      </c>
      <c r="B429" s="6"/>
      <c r="C429" s="6"/>
      <c r="D429" s="6"/>
    </row>
    <row r="430" spans="1:4" x14ac:dyDescent="0.2">
      <c r="A430" s="17" t="s">
        <v>172</v>
      </c>
    </row>
    <row r="433" spans="1:4" ht="15" x14ac:dyDescent="0.2">
      <c r="A433" s="5" t="s">
        <v>289</v>
      </c>
      <c r="B433" s="6"/>
      <c r="C433" s="6"/>
      <c r="D433" s="6"/>
    </row>
    <row r="434" spans="1:4" ht="45" x14ac:dyDescent="0.2">
      <c r="A434" s="7" t="s">
        <v>4</v>
      </c>
      <c r="B434" s="8" t="s">
        <v>5</v>
      </c>
      <c r="C434" s="8" t="s">
        <v>6</v>
      </c>
      <c r="D434" s="8" t="s">
        <v>7</v>
      </c>
    </row>
    <row r="435" spans="1:4" x14ac:dyDescent="0.2">
      <c r="A435" s="45" t="s">
        <v>38</v>
      </c>
      <c r="B435" s="11">
        <v>1500</v>
      </c>
      <c r="C435" s="11">
        <v>1213.2632249999999</v>
      </c>
      <c r="D435" s="12" t="s">
        <v>12</v>
      </c>
    </row>
    <row r="436" spans="1:4" ht="28.5" x14ac:dyDescent="0.2">
      <c r="A436" s="45" t="s">
        <v>290</v>
      </c>
      <c r="B436" s="11">
        <v>400</v>
      </c>
      <c r="C436" s="11">
        <v>8</v>
      </c>
      <c r="D436" s="12" t="s">
        <v>9</v>
      </c>
    </row>
    <row r="437" spans="1:4" x14ac:dyDescent="0.2">
      <c r="A437" s="45" t="s">
        <v>291</v>
      </c>
      <c r="B437" s="11">
        <v>123</v>
      </c>
      <c r="C437" s="11">
        <v>15</v>
      </c>
      <c r="D437" s="12" t="s">
        <v>12</v>
      </c>
    </row>
    <row r="438" spans="1:4" x14ac:dyDescent="0.2">
      <c r="A438" s="45" t="s">
        <v>292</v>
      </c>
      <c r="B438" s="11">
        <v>500</v>
      </c>
      <c r="C438" s="11">
        <v>300</v>
      </c>
      <c r="D438" s="12" t="s">
        <v>12</v>
      </c>
    </row>
    <row r="439" spans="1:4" ht="28.5" x14ac:dyDescent="0.2">
      <c r="A439" s="45" t="s">
        <v>293</v>
      </c>
      <c r="B439" s="11">
        <v>300</v>
      </c>
      <c r="C439" s="11">
        <v>179</v>
      </c>
      <c r="D439" s="12" t="s">
        <v>12</v>
      </c>
    </row>
    <row r="440" spans="1:4" x14ac:dyDescent="0.2">
      <c r="A440" s="45" t="s">
        <v>294</v>
      </c>
      <c r="B440" s="11">
        <v>300</v>
      </c>
      <c r="C440" s="11">
        <v>174</v>
      </c>
      <c r="D440" s="12" t="s">
        <v>12</v>
      </c>
    </row>
    <row r="441" spans="1:4" ht="30.75" x14ac:dyDescent="0.2">
      <c r="A441" s="45" t="s">
        <v>295</v>
      </c>
      <c r="B441" s="11" t="s">
        <v>14</v>
      </c>
      <c r="C441" s="11">
        <v>5</v>
      </c>
      <c r="D441" s="12" t="s">
        <v>9</v>
      </c>
    </row>
    <row r="442" spans="1:4" ht="28.5" x14ac:dyDescent="0.2">
      <c r="A442" s="45" t="s">
        <v>296</v>
      </c>
      <c r="B442" s="11">
        <v>250</v>
      </c>
      <c r="C442" s="11">
        <v>150</v>
      </c>
      <c r="D442" s="12" t="s">
        <v>12</v>
      </c>
    </row>
    <row r="443" spans="1:4" x14ac:dyDescent="0.2">
      <c r="A443" s="45" t="s">
        <v>297</v>
      </c>
      <c r="B443" s="11">
        <v>1300</v>
      </c>
      <c r="C443" s="11">
        <v>2011</v>
      </c>
      <c r="D443" s="12" t="s">
        <v>12</v>
      </c>
    </row>
    <row r="444" spans="1:4" ht="16.5" x14ac:dyDescent="0.2">
      <c r="A444" s="45" t="s">
        <v>298</v>
      </c>
      <c r="B444" s="11">
        <v>400</v>
      </c>
      <c r="C444" s="11">
        <v>450</v>
      </c>
      <c r="D444" s="12" t="s">
        <v>12</v>
      </c>
    </row>
    <row r="445" spans="1:4" x14ac:dyDescent="0.2">
      <c r="A445" s="45" t="s">
        <v>299</v>
      </c>
      <c r="B445" s="11">
        <v>10</v>
      </c>
      <c r="C445" s="11">
        <v>10</v>
      </c>
      <c r="D445" s="12" t="s">
        <v>17</v>
      </c>
    </row>
    <row r="446" spans="1:4" ht="28.5" x14ac:dyDescent="0.2">
      <c r="A446" s="45" t="s">
        <v>300</v>
      </c>
      <c r="B446" s="11">
        <v>221.81</v>
      </c>
      <c r="C446" s="11">
        <v>166.33</v>
      </c>
      <c r="D446" s="12" t="s">
        <v>17</v>
      </c>
    </row>
    <row r="447" spans="1:4" x14ac:dyDescent="0.2">
      <c r="A447" s="45" t="s">
        <v>301</v>
      </c>
      <c r="B447" s="11">
        <v>60</v>
      </c>
      <c r="C447" s="11">
        <v>2</v>
      </c>
      <c r="D447" s="12" t="s">
        <v>9</v>
      </c>
    </row>
    <row r="448" spans="1:4" x14ac:dyDescent="0.2">
      <c r="A448" s="45" t="s">
        <v>61</v>
      </c>
      <c r="B448" s="11">
        <v>0.93629600000000002</v>
      </c>
      <c r="C448" s="11">
        <v>0.93629600000000002</v>
      </c>
      <c r="D448" s="12" t="s">
        <v>17</v>
      </c>
    </row>
    <row r="449" spans="1:4" x14ac:dyDescent="0.2">
      <c r="A449" s="30" t="s">
        <v>21</v>
      </c>
      <c r="B449" s="15"/>
      <c r="C449" s="15"/>
      <c r="D449" s="6"/>
    </row>
    <row r="450" spans="1:4" x14ac:dyDescent="0.2">
      <c r="A450" s="30" t="s">
        <v>22</v>
      </c>
      <c r="B450" s="6"/>
      <c r="C450" s="6"/>
      <c r="D450" s="6"/>
    </row>
    <row r="451" spans="1:4" x14ac:dyDescent="0.2">
      <c r="A451" s="30" t="s">
        <v>65</v>
      </c>
      <c r="B451" s="6"/>
      <c r="C451" s="6"/>
      <c r="D451" s="6"/>
    </row>
    <row r="452" spans="1:4" x14ac:dyDescent="0.2">
      <c r="A452" s="17" t="s">
        <v>172</v>
      </c>
    </row>
    <row r="455" spans="1:4" ht="15" x14ac:dyDescent="0.2">
      <c r="A455" s="5" t="s">
        <v>302</v>
      </c>
      <c r="B455" s="6"/>
      <c r="C455" s="6"/>
      <c r="D455" s="6"/>
    </row>
    <row r="456" spans="1:4" ht="45" x14ac:dyDescent="0.2">
      <c r="A456" s="7" t="s">
        <v>4</v>
      </c>
      <c r="B456" s="8" t="s">
        <v>5</v>
      </c>
      <c r="C456" s="8" t="s">
        <v>6</v>
      </c>
      <c r="D456" s="8" t="s">
        <v>7</v>
      </c>
    </row>
    <row r="457" spans="1:4" ht="42.75" x14ac:dyDescent="0.2">
      <c r="A457" s="45" t="s">
        <v>303</v>
      </c>
      <c r="B457" s="11">
        <v>499.6</v>
      </c>
      <c r="C457" s="11">
        <v>910</v>
      </c>
      <c r="D457" s="12" t="s">
        <v>12</v>
      </c>
    </row>
    <row r="458" spans="1:4" ht="28.5" x14ac:dyDescent="0.2">
      <c r="A458" s="45" t="s">
        <v>304</v>
      </c>
      <c r="B458" s="11">
        <v>300</v>
      </c>
      <c r="C458" s="11">
        <v>206.5</v>
      </c>
      <c r="D458" s="12" t="s">
        <v>12</v>
      </c>
    </row>
    <row r="459" spans="1:4" ht="28.5" x14ac:dyDescent="0.2">
      <c r="A459" s="45" t="s">
        <v>305</v>
      </c>
      <c r="B459" s="11">
        <v>100</v>
      </c>
      <c r="C459" s="11">
        <v>58.884977999999997</v>
      </c>
      <c r="D459" s="12" t="s">
        <v>12</v>
      </c>
    </row>
    <row r="460" spans="1:4" ht="28.5" x14ac:dyDescent="0.2">
      <c r="A460" s="45" t="s">
        <v>306</v>
      </c>
      <c r="B460" s="11">
        <v>300</v>
      </c>
      <c r="C460" s="11">
        <v>366.65</v>
      </c>
      <c r="D460" s="12" t="s">
        <v>12</v>
      </c>
    </row>
    <row r="461" spans="1:4" x14ac:dyDescent="0.2">
      <c r="A461" s="45" t="s">
        <v>307</v>
      </c>
      <c r="B461" s="11">
        <v>100</v>
      </c>
      <c r="C461" s="11">
        <v>81.73</v>
      </c>
      <c r="D461" s="12" t="s">
        <v>12</v>
      </c>
    </row>
    <row r="462" spans="1:4" x14ac:dyDescent="0.2">
      <c r="A462" s="45" t="s">
        <v>308</v>
      </c>
      <c r="B462" s="11">
        <v>10</v>
      </c>
      <c r="C462" s="11">
        <v>375.54</v>
      </c>
      <c r="D462" s="12" t="s">
        <v>17</v>
      </c>
    </row>
    <row r="463" spans="1:4" x14ac:dyDescent="0.2">
      <c r="A463" s="45" t="s">
        <v>309</v>
      </c>
      <c r="B463" s="11">
        <v>200</v>
      </c>
      <c r="C463" s="11">
        <v>40.79</v>
      </c>
      <c r="D463" s="12" t="s">
        <v>17</v>
      </c>
    </row>
    <row r="464" spans="1:4" x14ac:dyDescent="0.2">
      <c r="A464" s="45" t="s">
        <v>310</v>
      </c>
      <c r="B464" s="11">
        <v>100</v>
      </c>
      <c r="C464" s="11">
        <v>100</v>
      </c>
      <c r="D464" s="12" t="s">
        <v>17</v>
      </c>
    </row>
    <row r="465" spans="1:4" x14ac:dyDescent="0.2">
      <c r="A465" s="45" t="s">
        <v>311</v>
      </c>
      <c r="B465" s="11">
        <v>30</v>
      </c>
      <c r="C465" s="11">
        <v>97.6</v>
      </c>
      <c r="D465" s="12" t="s">
        <v>17</v>
      </c>
    </row>
    <row r="466" spans="1:4" x14ac:dyDescent="0.2">
      <c r="A466" s="45" t="s">
        <v>312</v>
      </c>
      <c r="B466" s="11">
        <v>30</v>
      </c>
      <c r="C466" s="11">
        <v>205.6</v>
      </c>
      <c r="D466" s="12" t="s">
        <v>17</v>
      </c>
    </row>
    <row r="467" spans="1:4" ht="28.5" x14ac:dyDescent="0.2">
      <c r="A467" s="45" t="s">
        <v>313</v>
      </c>
      <c r="B467" s="11">
        <v>75</v>
      </c>
      <c r="C467" s="11">
        <v>19.88</v>
      </c>
      <c r="D467" s="12" t="s">
        <v>17</v>
      </c>
    </row>
    <row r="468" spans="1:4" x14ac:dyDescent="0.2">
      <c r="A468" s="45" t="s">
        <v>314</v>
      </c>
      <c r="B468" s="11">
        <v>50</v>
      </c>
      <c r="C468" s="11">
        <v>70</v>
      </c>
      <c r="D468" s="12" t="s">
        <v>17</v>
      </c>
    </row>
    <row r="469" spans="1:4" ht="28.5" x14ac:dyDescent="0.2">
      <c r="A469" s="45" t="s">
        <v>315</v>
      </c>
      <c r="B469" s="11">
        <v>250</v>
      </c>
      <c r="C469" s="11">
        <v>200</v>
      </c>
      <c r="D469" s="12" t="s">
        <v>12</v>
      </c>
    </row>
    <row r="470" spans="1:4" x14ac:dyDescent="0.2">
      <c r="A470" s="45" t="s">
        <v>316</v>
      </c>
      <c r="B470" s="11">
        <v>150</v>
      </c>
      <c r="C470" s="11">
        <v>57</v>
      </c>
      <c r="D470" s="12" t="s">
        <v>17</v>
      </c>
    </row>
    <row r="471" spans="1:4" x14ac:dyDescent="0.2">
      <c r="A471" s="45" t="s">
        <v>317</v>
      </c>
      <c r="B471" s="11">
        <v>40.25</v>
      </c>
      <c r="C471" s="11">
        <v>37.840000000000003</v>
      </c>
      <c r="D471" s="12" t="s">
        <v>17</v>
      </c>
    </row>
    <row r="472" spans="1:4" x14ac:dyDescent="0.2">
      <c r="A472" s="45" t="s">
        <v>318</v>
      </c>
      <c r="B472" s="11">
        <v>150</v>
      </c>
      <c r="C472" s="11">
        <v>300</v>
      </c>
      <c r="D472" s="12" t="s">
        <v>17</v>
      </c>
    </row>
    <row r="473" spans="1:4" x14ac:dyDescent="0.2">
      <c r="A473" s="45" t="s">
        <v>319</v>
      </c>
      <c r="B473" s="11">
        <v>35.4</v>
      </c>
      <c r="C473" s="11">
        <v>35.4</v>
      </c>
      <c r="D473" s="12" t="s">
        <v>17</v>
      </c>
    </row>
    <row r="474" spans="1:4" x14ac:dyDescent="0.2">
      <c r="A474" s="45" t="s">
        <v>320</v>
      </c>
      <c r="B474" s="11">
        <v>80</v>
      </c>
      <c r="C474" s="11">
        <v>30.36</v>
      </c>
      <c r="D474" s="12" t="s">
        <v>17</v>
      </c>
    </row>
    <row r="475" spans="1:4" x14ac:dyDescent="0.2">
      <c r="A475" s="45" t="s">
        <v>321</v>
      </c>
      <c r="B475" s="11">
        <v>100</v>
      </c>
      <c r="C475" s="11">
        <v>198.22</v>
      </c>
      <c r="D475" s="12" t="s">
        <v>12</v>
      </c>
    </row>
    <row r="476" spans="1:4" x14ac:dyDescent="0.2">
      <c r="A476" s="45" t="s">
        <v>322</v>
      </c>
      <c r="B476" s="11">
        <v>62.5</v>
      </c>
      <c r="C476" s="11">
        <v>41.33</v>
      </c>
      <c r="D476" s="12" t="s">
        <v>17</v>
      </c>
    </row>
    <row r="477" spans="1:4" x14ac:dyDescent="0.2">
      <c r="A477" s="45" t="s">
        <v>323</v>
      </c>
      <c r="B477" s="11">
        <v>200</v>
      </c>
      <c r="C477" s="11">
        <v>200</v>
      </c>
      <c r="D477" s="12" t="s">
        <v>17</v>
      </c>
    </row>
    <row r="478" spans="1:4" x14ac:dyDescent="0.2">
      <c r="A478" s="45" t="s">
        <v>61</v>
      </c>
      <c r="B478" s="11">
        <v>320.14999999999998</v>
      </c>
      <c r="C478" s="11">
        <v>397.23</v>
      </c>
      <c r="D478" s="12" t="s">
        <v>17</v>
      </c>
    </row>
    <row r="479" spans="1:4" x14ac:dyDescent="0.2">
      <c r="A479" s="30" t="s">
        <v>22</v>
      </c>
      <c r="B479" s="15"/>
      <c r="C479" s="15"/>
      <c r="D479" s="6"/>
    </row>
    <row r="480" spans="1:4" x14ac:dyDescent="0.2">
      <c r="A480" s="30" t="s">
        <v>225</v>
      </c>
      <c r="B480" s="6"/>
      <c r="C480" s="6"/>
      <c r="D480" s="6"/>
    </row>
    <row r="483" spans="1:4" ht="15" x14ac:dyDescent="0.2">
      <c r="A483" s="5" t="s">
        <v>324</v>
      </c>
      <c r="B483" s="6"/>
      <c r="C483" s="6"/>
      <c r="D483" s="6"/>
    </row>
    <row r="484" spans="1:4" ht="45" x14ac:dyDescent="0.2">
      <c r="A484" s="7" t="s">
        <v>4</v>
      </c>
      <c r="B484" s="8" t="s">
        <v>5</v>
      </c>
      <c r="C484" s="8" t="s">
        <v>6</v>
      </c>
      <c r="D484" s="8" t="s">
        <v>7</v>
      </c>
    </row>
    <row r="485" spans="1:4" x14ac:dyDescent="0.2">
      <c r="A485" s="57" t="s">
        <v>325</v>
      </c>
      <c r="B485" s="11">
        <v>20</v>
      </c>
      <c r="C485" s="11">
        <v>90</v>
      </c>
      <c r="D485" s="12" t="s">
        <v>17</v>
      </c>
    </row>
    <row r="486" spans="1:4" x14ac:dyDescent="0.2">
      <c r="A486" s="57" t="s">
        <v>326</v>
      </c>
      <c r="B486" s="11">
        <v>100</v>
      </c>
      <c r="C486" s="11">
        <v>75</v>
      </c>
      <c r="D486" s="12" t="s">
        <v>17</v>
      </c>
    </row>
    <row r="487" spans="1:4" x14ac:dyDescent="0.2">
      <c r="A487" s="57" t="s">
        <v>327</v>
      </c>
      <c r="B487" s="58">
        <v>75</v>
      </c>
      <c r="C487" s="58">
        <v>251.92</v>
      </c>
      <c r="D487" s="59" t="s">
        <v>17</v>
      </c>
    </row>
    <row r="488" spans="1:4" x14ac:dyDescent="0.2">
      <c r="A488" s="57" t="s">
        <v>328</v>
      </c>
      <c r="B488" s="11">
        <v>235</v>
      </c>
      <c r="C488" s="11">
        <v>51.75</v>
      </c>
      <c r="D488" s="12" t="s">
        <v>17</v>
      </c>
    </row>
    <row r="489" spans="1:4" x14ac:dyDescent="0.2">
      <c r="A489" s="57" t="s">
        <v>329</v>
      </c>
      <c r="B489" s="11">
        <v>50</v>
      </c>
      <c r="C489" s="11">
        <v>45</v>
      </c>
      <c r="D489" s="12" t="s">
        <v>17</v>
      </c>
    </row>
    <row r="490" spans="1:4" x14ac:dyDescent="0.2">
      <c r="A490" s="57" t="s">
        <v>330</v>
      </c>
      <c r="B490" s="11">
        <v>25</v>
      </c>
      <c r="C490" s="11">
        <f>110+25</f>
        <v>135</v>
      </c>
      <c r="D490" s="12" t="s">
        <v>17</v>
      </c>
    </row>
    <row r="491" spans="1:4" x14ac:dyDescent="0.2">
      <c r="A491" s="57" t="s">
        <v>331</v>
      </c>
      <c r="B491" s="11">
        <v>50</v>
      </c>
      <c r="C491" s="11">
        <v>21.52</v>
      </c>
      <c r="D491" s="12" t="s">
        <v>17</v>
      </c>
    </row>
    <row r="492" spans="1:4" x14ac:dyDescent="0.2">
      <c r="A492" s="57" t="s">
        <v>332</v>
      </c>
      <c r="B492" s="11">
        <v>50</v>
      </c>
      <c r="C492" s="11">
        <v>88.3</v>
      </c>
      <c r="D492" s="12" t="s">
        <v>17</v>
      </c>
    </row>
    <row r="493" spans="1:4" x14ac:dyDescent="0.2">
      <c r="A493" s="57" t="s">
        <v>333</v>
      </c>
      <c r="B493" s="11">
        <v>5</v>
      </c>
      <c r="C493" s="11">
        <v>5</v>
      </c>
      <c r="D493" s="12" t="s">
        <v>17</v>
      </c>
    </row>
    <row r="494" spans="1:4" x14ac:dyDescent="0.2">
      <c r="A494" s="57" t="s">
        <v>334</v>
      </c>
      <c r="B494" s="11">
        <v>25</v>
      </c>
      <c r="C494" s="11">
        <v>61</v>
      </c>
      <c r="D494" s="12" t="s">
        <v>17</v>
      </c>
    </row>
    <row r="495" spans="1:4" ht="28.5" x14ac:dyDescent="0.2">
      <c r="A495" s="57" t="s">
        <v>335</v>
      </c>
      <c r="B495" s="11">
        <v>15.4</v>
      </c>
      <c r="C495" s="11">
        <v>1.5</v>
      </c>
      <c r="D495" s="12" t="s">
        <v>9</v>
      </c>
    </row>
    <row r="496" spans="1:4" x14ac:dyDescent="0.2">
      <c r="A496" s="57" t="s">
        <v>336</v>
      </c>
      <c r="B496" s="11">
        <v>36.6</v>
      </c>
      <c r="C496" s="11">
        <v>36.200000000000003</v>
      </c>
      <c r="D496" s="12" t="s">
        <v>9</v>
      </c>
    </row>
    <row r="497" spans="1:4" x14ac:dyDescent="0.2">
      <c r="A497" s="57" t="s">
        <v>337</v>
      </c>
      <c r="B497" s="11">
        <v>50</v>
      </c>
      <c r="C497" s="11">
        <v>50</v>
      </c>
      <c r="D497" s="12" t="s">
        <v>17</v>
      </c>
    </row>
    <row r="498" spans="1:4" x14ac:dyDescent="0.2">
      <c r="A498" s="57" t="s">
        <v>338</v>
      </c>
      <c r="B498" s="11">
        <v>93.75</v>
      </c>
      <c r="C498" s="11">
        <v>61.07</v>
      </c>
      <c r="D498" s="12" t="s">
        <v>17</v>
      </c>
    </row>
    <row r="499" spans="1:4" x14ac:dyDescent="0.2">
      <c r="A499" s="57" t="s">
        <v>339</v>
      </c>
      <c r="B499" s="11">
        <v>60</v>
      </c>
      <c r="C499" s="11">
        <v>119.8</v>
      </c>
      <c r="D499" s="12" t="s">
        <v>17</v>
      </c>
    </row>
    <row r="500" spans="1:4" x14ac:dyDescent="0.2">
      <c r="A500" s="9" t="s">
        <v>340</v>
      </c>
      <c r="B500" s="11">
        <v>10</v>
      </c>
      <c r="C500" s="11">
        <v>25</v>
      </c>
      <c r="D500" s="12" t="s">
        <v>17</v>
      </c>
    </row>
    <row r="501" spans="1:4" x14ac:dyDescent="0.2">
      <c r="A501" s="30" t="s">
        <v>22</v>
      </c>
      <c r="B501" s="60"/>
      <c r="C501" s="60"/>
      <c r="D501" s="14"/>
    </row>
    <row r="502" spans="1:4" x14ac:dyDescent="0.2">
      <c r="A502" s="30" t="s">
        <v>70</v>
      </c>
      <c r="B502" s="14"/>
      <c r="C502" s="14"/>
      <c r="D502" s="14"/>
    </row>
    <row r="505" spans="1:4" ht="15" x14ac:dyDescent="0.2">
      <c r="A505" s="5" t="s">
        <v>341</v>
      </c>
      <c r="B505" s="6"/>
      <c r="C505" s="6"/>
      <c r="D505" s="6"/>
    </row>
    <row r="506" spans="1:4" ht="45" x14ac:dyDescent="0.2">
      <c r="A506" s="7" t="s">
        <v>4</v>
      </c>
      <c r="B506" s="8" t="s">
        <v>5</v>
      </c>
      <c r="C506" s="8" t="s">
        <v>6</v>
      </c>
      <c r="D506" s="8" t="s">
        <v>7</v>
      </c>
    </row>
    <row r="507" spans="1:4" x14ac:dyDescent="0.2">
      <c r="A507" s="45" t="s">
        <v>342</v>
      </c>
      <c r="B507" s="11">
        <v>5</v>
      </c>
      <c r="C507" s="11">
        <v>15.9</v>
      </c>
      <c r="D507" s="12" t="s">
        <v>40</v>
      </c>
    </row>
    <row r="508" spans="1:4" ht="16.5" x14ac:dyDescent="0.2">
      <c r="A508" s="45" t="s">
        <v>343</v>
      </c>
      <c r="B508" s="11">
        <v>5</v>
      </c>
      <c r="C508" s="11">
        <v>0.75</v>
      </c>
      <c r="D508" s="12" t="s">
        <v>9</v>
      </c>
    </row>
    <row r="509" spans="1:4" x14ac:dyDescent="0.2">
      <c r="A509" s="45" t="s">
        <v>344</v>
      </c>
      <c r="B509" s="11">
        <v>2</v>
      </c>
      <c r="C509" s="11">
        <v>1</v>
      </c>
      <c r="D509" s="12" t="s">
        <v>17</v>
      </c>
    </row>
    <row r="510" spans="1:4" x14ac:dyDescent="0.2">
      <c r="A510" s="30" t="s">
        <v>21</v>
      </c>
      <c r="B510" s="15"/>
      <c r="C510" s="15"/>
      <c r="D510" s="6"/>
    </row>
    <row r="511" spans="1:4" x14ac:dyDescent="0.2">
      <c r="A511" s="30" t="s">
        <v>22</v>
      </c>
      <c r="B511" s="6"/>
      <c r="C511" s="6"/>
      <c r="D511" s="6"/>
    </row>
    <row r="512" spans="1:4" x14ac:dyDescent="0.2">
      <c r="A512" s="30" t="s">
        <v>225</v>
      </c>
      <c r="B512" s="6"/>
      <c r="C512" s="6"/>
      <c r="D512" s="6"/>
    </row>
    <row r="513" spans="1:4" x14ac:dyDescent="0.2">
      <c r="A513" s="17" t="s">
        <v>172</v>
      </c>
    </row>
    <row r="516" spans="1:4" ht="15" x14ac:dyDescent="0.2">
      <c r="A516" s="5" t="s">
        <v>345</v>
      </c>
      <c r="B516" s="6"/>
      <c r="C516" s="6"/>
      <c r="D516" s="6"/>
    </row>
    <row r="517" spans="1:4" ht="45" x14ac:dyDescent="0.2">
      <c r="A517" s="7" t="s">
        <v>4</v>
      </c>
      <c r="B517" s="8" t="s">
        <v>5</v>
      </c>
      <c r="C517" s="8" t="s">
        <v>6</v>
      </c>
      <c r="D517" s="8" t="s">
        <v>7</v>
      </c>
    </row>
    <row r="518" spans="1:4" x14ac:dyDescent="0.2">
      <c r="A518" s="45" t="s">
        <v>346</v>
      </c>
      <c r="B518" s="11">
        <v>5</v>
      </c>
      <c r="C518" s="11">
        <v>16.399999999999999</v>
      </c>
      <c r="D518" s="12" t="s">
        <v>9</v>
      </c>
    </row>
    <row r="519" spans="1:4" x14ac:dyDescent="0.2">
      <c r="A519" s="45" t="s">
        <v>344</v>
      </c>
      <c r="B519" s="11">
        <v>2.2400000000000002</v>
      </c>
      <c r="C519" s="11">
        <v>6.2</v>
      </c>
      <c r="D519" s="12" t="s">
        <v>9</v>
      </c>
    </row>
    <row r="520" spans="1:4" x14ac:dyDescent="0.2">
      <c r="A520" s="45" t="s">
        <v>347</v>
      </c>
      <c r="B520" s="11">
        <v>21</v>
      </c>
      <c r="C520" s="11">
        <v>23.35</v>
      </c>
      <c r="D520" s="12" t="s">
        <v>9</v>
      </c>
    </row>
    <row r="521" spans="1:4" x14ac:dyDescent="0.2">
      <c r="A521" s="45" t="s">
        <v>348</v>
      </c>
      <c r="B521" s="11">
        <v>30</v>
      </c>
      <c r="C521" s="11">
        <v>175.5</v>
      </c>
      <c r="D521" s="12" t="s">
        <v>40</v>
      </c>
    </row>
    <row r="522" spans="1:4" x14ac:dyDescent="0.2">
      <c r="A522" s="45" t="s">
        <v>349</v>
      </c>
      <c r="B522" s="11">
        <v>37</v>
      </c>
      <c r="C522" s="11">
        <v>35.347000000000001</v>
      </c>
      <c r="D522" s="12" t="s">
        <v>40</v>
      </c>
    </row>
    <row r="523" spans="1:4" x14ac:dyDescent="0.2">
      <c r="A523" s="30" t="s">
        <v>21</v>
      </c>
      <c r="B523" s="15"/>
      <c r="C523" s="15"/>
      <c r="D523" s="6"/>
    </row>
    <row r="524" spans="1:4" x14ac:dyDescent="0.2">
      <c r="A524" s="30" t="s">
        <v>22</v>
      </c>
      <c r="B524" s="6"/>
      <c r="C524" s="6"/>
      <c r="D524" s="6"/>
    </row>
    <row r="525" spans="1:4" x14ac:dyDescent="0.2">
      <c r="A525" s="30" t="s">
        <v>350</v>
      </c>
      <c r="B525" s="6"/>
      <c r="C525" s="6"/>
      <c r="D525" s="6"/>
    </row>
    <row r="528" spans="1:4" ht="15" x14ac:dyDescent="0.2">
      <c r="A528" s="5" t="s">
        <v>351</v>
      </c>
      <c r="B528" s="6"/>
      <c r="C528" s="6"/>
      <c r="D528" s="6"/>
    </row>
    <row r="529" spans="1:4" ht="45" x14ac:dyDescent="0.2">
      <c r="A529" s="7" t="s">
        <v>4</v>
      </c>
      <c r="B529" s="8" t="s">
        <v>5</v>
      </c>
      <c r="C529" s="8" t="s">
        <v>6</v>
      </c>
      <c r="D529" s="8" t="s">
        <v>7</v>
      </c>
    </row>
    <row r="530" spans="1:4" ht="28.5" x14ac:dyDescent="0.2">
      <c r="A530" s="45" t="s">
        <v>352</v>
      </c>
      <c r="B530" s="11">
        <v>128</v>
      </c>
      <c r="C530" s="11">
        <v>50</v>
      </c>
      <c r="D530" s="12" t="s">
        <v>12</v>
      </c>
    </row>
    <row r="531" spans="1:4" ht="28.5" x14ac:dyDescent="0.2">
      <c r="A531" s="45" t="s">
        <v>353</v>
      </c>
      <c r="B531" s="11">
        <v>150</v>
      </c>
      <c r="C531" s="11">
        <v>30</v>
      </c>
      <c r="D531" s="12" t="s">
        <v>12</v>
      </c>
    </row>
    <row r="532" spans="1:4" x14ac:dyDescent="0.2">
      <c r="A532" s="45" t="s">
        <v>354</v>
      </c>
      <c r="B532" s="11">
        <v>30</v>
      </c>
      <c r="C532" s="11">
        <v>39</v>
      </c>
      <c r="D532" s="12" t="s">
        <v>17</v>
      </c>
    </row>
    <row r="533" spans="1:4" ht="16.5" x14ac:dyDescent="0.2">
      <c r="A533" s="45" t="s">
        <v>355</v>
      </c>
      <c r="B533" s="11">
        <v>100</v>
      </c>
      <c r="C533" s="11">
        <v>3</v>
      </c>
      <c r="D533" s="12" t="s">
        <v>9</v>
      </c>
    </row>
    <row r="534" spans="1:4" ht="30.75" x14ac:dyDescent="0.2">
      <c r="A534" s="45" t="s">
        <v>356</v>
      </c>
      <c r="B534" s="11">
        <v>165</v>
      </c>
      <c r="C534" s="11">
        <v>1.25</v>
      </c>
      <c r="D534" s="12" t="s">
        <v>9</v>
      </c>
    </row>
    <row r="535" spans="1:4" ht="30.75" x14ac:dyDescent="0.2">
      <c r="A535" s="45" t="s">
        <v>357</v>
      </c>
      <c r="B535" s="44">
        <v>175</v>
      </c>
      <c r="C535" s="11">
        <v>9.5</v>
      </c>
      <c r="D535" s="12" t="s">
        <v>9</v>
      </c>
    </row>
    <row r="536" spans="1:4" x14ac:dyDescent="0.2">
      <c r="A536" s="45" t="s">
        <v>358</v>
      </c>
      <c r="B536" s="11">
        <v>115</v>
      </c>
      <c r="C536" s="11">
        <v>3.8</v>
      </c>
      <c r="D536" s="12" t="s">
        <v>9</v>
      </c>
    </row>
    <row r="537" spans="1:4" ht="28.5" x14ac:dyDescent="0.2">
      <c r="A537" s="45" t="s">
        <v>359</v>
      </c>
      <c r="B537" s="11">
        <v>300</v>
      </c>
      <c r="C537" s="11">
        <v>342.73</v>
      </c>
      <c r="D537" s="12" t="s">
        <v>12</v>
      </c>
    </row>
    <row r="538" spans="1:4" x14ac:dyDescent="0.2">
      <c r="A538" s="61" t="s">
        <v>61</v>
      </c>
      <c r="B538" s="11">
        <v>5.34</v>
      </c>
      <c r="C538" s="11">
        <v>5.34</v>
      </c>
      <c r="D538" s="12" t="s">
        <v>17</v>
      </c>
    </row>
    <row r="539" spans="1:4" ht="16.5" x14ac:dyDescent="0.2">
      <c r="A539" s="45" t="s">
        <v>62</v>
      </c>
      <c r="B539" s="11">
        <v>1136.95</v>
      </c>
      <c r="C539" s="11">
        <v>3055.95</v>
      </c>
      <c r="D539" s="12" t="s">
        <v>17</v>
      </c>
    </row>
    <row r="540" spans="1:4" x14ac:dyDescent="0.2">
      <c r="A540" s="30" t="s">
        <v>22</v>
      </c>
      <c r="B540" s="15"/>
      <c r="C540" s="15"/>
      <c r="D540" s="6"/>
    </row>
    <row r="541" spans="1:4" x14ac:dyDescent="0.2">
      <c r="A541" s="30" t="s">
        <v>225</v>
      </c>
      <c r="B541" s="6"/>
      <c r="C541" s="6"/>
      <c r="D541" s="6"/>
    </row>
    <row r="542" spans="1:4" x14ac:dyDescent="0.2">
      <c r="A542" s="17" t="s">
        <v>172</v>
      </c>
    </row>
    <row r="543" spans="1:4" ht="72.599999999999994" customHeight="1" x14ac:dyDescent="0.2">
      <c r="A543" s="21" t="s">
        <v>88</v>
      </c>
      <c r="B543" s="21"/>
      <c r="C543" s="21"/>
      <c r="D543" s="21"/>
    </row>
    <row r="546" spans="1:4" ht="15" x14ac:dyDescent="0.2">
      <c r="A546" s="5" t="s">
        <v>360</v>
      </c>
      <c r="B546" s="6"/>
      <c r="C546" s="6"/>
      <c r="D546" s="6"/>
    </row>
    <row r="547" spans="1:4" ht="45" x14ac:dyDescent="0.2">
      <c r="A547" s="7" t="s">
        <v>4</v>
      </c>
      <c r="B547" s="8" t="s">
        <v>5</v>
      </c>
      <c r="C547" s="8" t="s">
        <v>6</v>
      </c>
      <c r="D547" s="8" t="s">
        <v>7</v>
      </c>
    </row>
    <row r="548" spans="1:4" ht="28.5" x14ac:dyDescent="0.2">
      <c r="A548" s="45" t="s">
        <v>361</v>
      </c>
      <c r="B548" s="11">
        <v>65.2</v>
      </c>
      <c r="C548" s="11">
        <v>14</v>
      </c>
      <c r="D548" s="12" t="s">
        <v>40</v>
      </c>
    </row>
    <row r="549" spans="1:4" ht="28.5" x14ac:dyDescent="0.2">
      <c r="A549" s="45" t="s">
        <v>362</v>
      </c>
      <c r="B549" s="11">
        <v>110</v>
      </c>
      <c r="C549" s="11">
        <v>190</v>
      </c>
      <c r="D549" s="12" t="s">
        <v>12</v>
      </c>
    </row>
    <row r="550" spans="1:4" x14ac:dyDescent="0.2">
      <c r="A550" s="45" t="s">
        <v>363</v>
      </c>
      <c r="B550" s="11">
        <v>32</v>
      </c>
      <c r="C550" s="11">
        <v>10.42</v>
      </c>
      <c r="D550" s="12" t="s">
        <v>9</v>
      </c>
    </row>
    <row r="551" spans="1:4" x14ac:dyDescent="0.2">
      <c r="A551" s="45" t="s">
        <v>364</v>
      </c>
      <c r="B551" s="11">
        <v>105</v>
      </c>
      <c r="C551" s="11">
        <v>25</v>
      </c>
      <c r="D551" s="12" t="s">
        <v>12</v>
      </c>
    </row>
    <row r="552" spans="1:4" x14ac:dyDescent="0.2">
      <c r="A552" s="45" t="s">
        <v>365</v>
      </c>
      <c r="B552" s="11">
        <v>30</v>
      </c>
      <c r="C552" s="11">
        <v>1.5</v>
      </c>
      <c r="D552" s="12" t="s">
        <v>9</v>
      </c>
    </row>
    <row r="553" spans="1:4" x14ac:dyDescent="0.2">
      <c r="A553" s="45" t="s">
        <v>366</v>
      </c>
      <c r="B553" s="11">
        <v>31.5</v>
      </c>
      <c r="C553" s="11">
        <v>8</v>
      </c>
      <c r="D553" s="12" t="s">
        <v>9</v>
      </c>
    </row>
    <row r="554" spans="1:4" ht="16.5" x14ac:dyDescent="0.2">
      <c r="A554" s="45" t="s">
        <v>28</v>
      </c>
      <c r="B554" s="11">
        <v>5.99</v>
      </c>
      <c r="C554" s="11">
        <v>2.84</v>
      </c>
      <c r="D554" s="12" t="s">
        <v>17</v>
      </c>
    </row>
    <row r="555" spans="1:4" x14ac:dyDescent="0.2">
      <c r="A555" s="30" t="s">
        <v>22</v>
      </c>
      <c r="B555" s="15"/>
      <c r="C555" s="15"/>
      <c r="D555" s="6"/>
    </row>
    <row r="556" spans="1:4" x14ac:dyDescent="0.2">
      <c r="A556" s="30" t="s">
        <v>104</v>
      </c>
      <c r="B556" s="6"/>
      <c r="C556" s="6"/>
      <c r="D556" s="6"/>
    </row>
    <row r="557" spans="1:4" ht="69" customHeight="1" x14ac:dyDescent="0.2">
      <c r="A557" s="21" t="s">
        <v>30</v>
      </c>
      <c r="B557" s="21"/>
      <c r="C557" s="21"/>
      <c r="D557" s="21"/>
    </row>
    <row r="560" spans="1:4" ht="15" x14ac:dyDescent="0.2">
      <c r="A560" s="5" t="s">
        <v>367</v>
      </c>
      <c r="B560" s="6"/>
      <c r="C560" s="6"/>
      <c r="D560" s="6"/>
    </row>
    <row r="561" spans="1:4" ht="45" x14ac:dyDescent="0.2">
      <c r="A561" s="7" t="s">
        <v>4</v>
      </c>
      <c r="B561" s="8" t="s">
        <v>5</v>
      </c>
      <c r="C561" s="8" t="s">
        <v>6</v>
      </c>
      <c r="D561" s="8" t="s">
        <v>7</v>
      </c>
    </row>
    <row r="562" spans="1:4" x14ac:dyDescent="0.2">
      <c r="A562" s="29" t="s">
        <v>327</v>
      </c>
      <c r="B562" s="62">
        <v>75</v>
      </c>
      <c r="C562" s="62">
        <v>251.92</v>
      </c>
      <c r="D562" s="63" t="s">
        <v>17</v>
      </c>
    </row>
    <row r="563" spans="1:4" ht="28.5" x14ac:dyDescent="0.2">
      <c r="A563" s="9" t="s">
        <v>368</v>
      </c>
      <c r="B563" s="11" t="s">
        <v>14</v>
      </c>
      <c r="C563" s="11">
        <v>2</v>
      </c>
      <c r="D563" s="12" t="s">
        <v>9</v>
      </c>
    </row>
    <row r="564" spans="1:4" x14ac:dyDescent="0.2">
      <c r="A564" s="9" t="s">
        <v>369</v>
      </c>
      <c r="B564" s="11">
        <v>228</v>
      </c>
      <c r="C564" s="11">
        <v>938.66</v>
      </c>
      <c r="D564" s="12" t="s">
        <v>17</v>
      </c>
    </row>
    <row r="565" spans="1:4" x14ac:dyDescent="0.2">
      <c r="A565" s="9" t="s">
        <v>370</v>
      </c>
      <c r="B565" s="11">
        <v>75</v>
      </c>
      <c r="C565" s="11">
        <f>644.85+21.96</f>
        <v>666.81000000000006</v>
      </c>
      <c r="D565" s="12" t="s">
        <v>17</v>
      </c>
    </row>
    <row r="566" spans="1:4" x14ac:dyDescent="0.2">
      <c r="A566" s="9" t="s">
        <v>371</v>
      </c>
      <c r="B566" s="11">
        <v>50</v>
      </c>
      <c r="C566" s="11">
        <f>1057.1+45</f>
        <v>1102.0999999999999</v>
      </c>
      <c r="D566" s="12" t="s">
        <v>17</v>
      </c>
    </row>
    <row r="567" spans="1:4" x14ac:dyDescent="0.2">
      <c r="A567" s="9" t="s">
        <v>372</v>
      </c>
      <c r="B567" s="11">
        <v>98.22</v>
      </c>
      <c r="C567" s="11">
        <v>259.45</v>
      </c>
      <c r="D567" s="12" t="s">
        <v>17</v>
      </c>
    </row>
    <row r="568" spans="1:4" x14ac:dyDescent="0.2">
      <c r="A568" s="2" t="s">
        <v>373</v>
      </c>
      <c r="B568" s="11">
        <v>35.229999999999997</v>
      </c>
      <c r="C568" s="11">
        <v>26.16</v>
      </c>
      <c r="D568" s="12" t="s">
        <v>17</v>
      </c>
    </row>
    <row r="569" spans="1:4" x14ac:dyDescent="0.2">
      <c r="A569" s="2" t="s">
        <v>374</v>
      </c>
      <c r="B569" s="11">
        <v>7.33</v>
      </c>
      <c r="C569" s="11">
        <v>12.09</v>
      </c>
      <c r="D569" s="12" t="s">
        <v>17</v>
      </c>
    </row>
    <row r="570" spans="1:4" x14ac:dyDescent="0.2">
      <c r="A570" s="9" t="s">
        <v>61</v>
      </c>
      <c r="B570" s="11">
        <v>7.4918019999999999</v>
      </c>
      <c r="C570" s="11">
        <v>7.4918019999999999</v>
      </c>
      <c r="D570" s="12" t="s">
        <v>17</v>
      </c>
    </row>
    <row r="571" spans="1:4" x14ac:dyDescent="0.2">
      <c r="A571" s="30" t="s">
        <v>21</v>
      </c>
      <c r="B571" s="15"/>
      <c r="C571" s="15"/>
      <c r="D571" s="6"/>
    </row>
    <row r="572" spans="1:4" x14ac:dyDescent="0.2">
      <c r="A572" s="30" t="s">
        <v>22</v>
      </c>
      <c r="B572" s="6"/>
      <c r="C572" s="6"/>
      <c r="D572" s="6"/>
    </row>
    <row r="573" spans="1:4" x14ac:dyDescent="0.2">
      <c r="A573" s="30" t="s">
        <v>375</v>
      </c>
      <c r="B573" s="6"/>
      <c r="C573" s="6"/>
      <c r="D573" s="6"/>
    </row>
    <row r="576" spans="1:4" ht="15" x14ac:dyDescent="0.2">
      <c r="A576" s="5" t="s">
        <v>376</v>
      </c>
      <c r="B576" s="6"/>
      <c r="C576" s="6"/>
      <c r="D576" s="6"/>
    </row>
    <row r="577" spans="1:4" ht="45" x14ac:dyDescent="0.2">
      <c r="A577" s="7" t="s">
        <v>4</v>
      </c>
      <c r="B577" s="8" t="s">
        <v>5</v>
      </c>
      <c r="C577" s="8" t="s">
        <v>6</v>
      </c>
      <c r="D577" s="8" t="s">
        <v>7</v>
      </c>
    </row>
    <row r="578" spans="1:4" x14ac:dyDescent="0.2">
      <c r="A578" s="29" t="s">
        <v>377</v>
      </c>
      <c r="B578" s="11" t="s">
        <v>14</v>
      </c>
      <c r="C578" s="11">
        <v>3</v>
      </c>
      <c r="D578" s="12" t="s">
        <v>9</v>
      </c>
    </row>
    <row r="579" spans="1:4" ht="16.5" x14ac:dyDescent="0.2">
      <c r="A579" s="29" t="s">
        <v>378</v>
      </c>
      <c r="B579" s="11" t="s">
        <v>14</v>
      </c>
      <c r="C579" s="11">
        <v>22.62</v>
      </c>
      <c r="D579" s="12" t="s">
        <v>9</v>
      </c>
    </row>
    <row r="580" spans="1:4" x14ac:dyDescent="0.2">
      <c r="A580" s="30" t="s">
        <v>21</v>
      </c>
      <c r="B580" s="15"/>
      <c r="C580" s="15"/>
      <c r="D580" s="6"/>
    </row>
    <row r="581" spans="1:4" x14ac:dyDescent="0.2">
      <c r="A581" s="30" t="s">
        <v>22</v>
      </c>
      <c r="B581" s="6"/>
      <c r="C581" s="6"/>
      <c r="D581" s="6"/>
    </row>
    <row r="582" spans="1:4" x14ac:dyDescent="0.2">
      <c r="A582" s="30" t="s">
        <v>379</v>
      </c>
      <c r="B582" s="6"/>
      <c r="C582" s="6"/>
      <c r="D582" s="6"/>
    </row>
    <row r="583" spans="1:4" x14ac:dyDescent="0.2">
      <c r="A583" s="17" t="s">
        <v>66</v>
      </c>
    </row>
    <row r="586" spans="1:4" ht="15" x14ac:dyDescent="0.2">
      <c r="A586" s="5" t="s">
        <v>380</v>
      </c>
      <c r="B586" s="6"/>
      <c r="C586" s="6"/>
      <c r="D586" s="6"/>
    </row>
    <row r="587" spans="1:4" ht="45" x14ac:dyDescent="0.2">
      <c r="A587" s="7" t="s">
        <v>4</v>
      </c>
      <c r="B587" s="8" t="s">
        <v>5</v>
      </c>
      <c r="C587" s="8" t="s">
        <v>6</v>
      </c>
      <c r="D587" s="8" t="s">
        <v>7</v>
      </c>
    </row>
    <row r="588" spans="1:4" x14ac:dyDescent="0.2">
      <c r="A588" s="64" t="s">
        <v>381</v>
      </c>
      <c r="B588" s="11">
        <v>6</v>
      </c>
      <c r="C588" s="11">
        <v>7.8</v>
      </c>
      <c r="D588" s="12" t="s">
        <v>40</v>
      </c>
    </row>
    <row r="589" spans="1:4" x14ac:dyDescent="0.2">
      <c r="A589" s="64" t="s">
        <v>382</v>
      </c>
      <c r="B589" s="11">
        <v>5</v>
      </c>
      <c r="C589" s="11">
        <v>11.3</v>
      </c>
      <c r="D589" s="12" t="s">
        <v>40</v>
      </c>
    </row>
    <row r="590" spans="1:4" x14ac:dyDescent="0.2">
      <c r="A590" s="64" t="s">
        <v>383</v>
      </c>
      <c r="B590" s="11">
        <v>5</v>
      </c>
      <c r="C590" s="11">
        <v>10.5</v>
      </c>
      <c r="D590" s="12" t="s">
        <v>9</v>
      </c>
    </row>
    <row r="591" spans="1:4" ht="16.5" x14ac:dyDescent="0.2">
      <c r="A591" s="45" t="s">
        <v>384</v>
      </c>
      <c r="B591" s="11" t="s">
        <v>14</v>
      </c>
      <c r="C591" s="11">
        <v>2.0299999999999998</v>
      </c>
      <c r="D591" s="12" t="s">
        <v>9</v>
      </c>
    </row>
    <row r="592" spans="1:4" ht="16.5" x14ac:dyDescent="0.2">
      <c r="A592" s="64" t="s">
        <v>385</v>
      </c>
      <c r="B592" s="11">
        <v>5.5</v>
      </c>
      <c r="C592" s="11">
        <v>5.29</v>
      </c>
      <c r="D592" s="12" t="s">
        <v>9</v>
      </c>
    </row>
    <row r="593" spans="1:4" x14ac:dyDescent="0.2">
      <c r="A593" s="64" t="s">
        <v>386</v>
      </c>
      <c r="B593" s="11">
        <v>12.2</v>
      </c>
      <c r="C593" s="11">
        <v>32.4</v>
      </c>
      <c r="D593" s="12" t="s">
        <v>9</v>
      </c>
    </row>
    <row r="594" spans="1:4" x14ac:dyDescent="0.2">
      <c r="A594" s="64" t="s">
        <v>387</v>
      </c>
      <c r="B594" s="11">
        <v>12.2</v>
      </c>
      <c r="C594" s="11">
        <v>16.7</v>
      </c>
      <c r="D594" s="12" t="s">
        <v>9</v>
      </c>
    </row>
    <row r="595" spans="1:4" x14ac:dyDescent="0.2">
      <c r="A595" s="30" t="s">
        <v>21</v>
      </c>
      <c r="B595" s="15"/>
      <c r="C595" s="15"/>
      <c r="D595" s="6"/>
    </row>
    <row r="596" spans="1:4" x14ac:dyDescent="0.2">
      <c r="A596" s="30" t="s">
        <v>22</v>
      </c>
      <c r="B596" s="6"/>
      <c r="C596" s="6"/>
      <c r="D596" s="6"/>
    </row>
    <row r="597" spans="1:4" x14ac:dyDescent="0.2">
      <c r="A597" s="30" t="s">
        <v>104</v>
      </c>
      <c r="B597" s="6"/>
      <c r="C597" s="6"/>
      <c r="D597" s="6"/>
    </row>
    <row r="598" spans="1:4" x14ac:dyDescent="0.2">
      <c r="A598" s="17" t="s">
        <v>66</v>
      </c>
    </row>
    <row r="601" spans="1:4" ht="15" x14ac:dyDescent="0.2">
      <c r="A601" s="5" t="s">
        <v>388</v>
      </c>
      <c r="B601" s="6"/>
      <c r="C601" s="6"/>
      <c r="D601" s="6"/>
    </row>
    <row r="602" spans="1:4" ht="45" x14ac:dyDescent="0.2">
      <c r="A602" s="7" t="s">
        <v>4</v>
      </c>
      <c r="B602" s="8" t="s">
        <v>5</v>
      </c>
      <c r="C602" s="8" t="s">
        <v>6</v>
      </c>
      <c r="D602" s="8" t="s">
        <v>7</v>
      </c>
    </row>
    <row r="603" spans="1:4" x14ac:dyDescent="0.2">
      <c r="A603" s="54" t="s">
        <v>389</v>
      </c>
      <c r="B603" s="11">
        <v>4</v>
      </c>
      <c r="C603" s="11">
        <v>10.6</v>
      </c>
      <c r="D603" s="12" t="s">
        <v>9</v>
      </c>
    </row>
    <row r="604" spans="1:4" x14ac:dyDescent="0.2">
      <c r="A604" s="65" t="s">
        <v>390</v>
      </c>
      <c r="B604" s="11">
        <v>11.3</v>
      </c>
      <c r="C604" s="11">
        <v>0.5</v>
      </c>
      <c r="D604" s="12" t="s">
        <v>9</v>
      </c>
    </row>
    <row r="605" spans="1:4" x14ac:dyDescent="0.2">
      <c r="A605" s="30" t="s">
        <v>22</v>
      </c>
      <c r="B605" s="50">
        <f>SUM(B603:B604)</f>
        <v>15.3</v>
      </c>
      <c r="C605" s="50">
        <f>SUM(C603:C604)</f>
        <v>11.1</v>
      </c>
      <c r="D605" s="6"/>
    </row>
    <row r="606" spans="1:4" x14ac:dyDescent="0.2">
      <c r="A606" s="30" t="s">
        <v>96</v>
      </c>
      <c r="B606" s="6"/>
      <c r="C606" s="6"/>
      <c r="D606" s="6"/>
    </row>
    <row r="609" spans="1:4" ht="15" x14ac:dyDescent="0.2">
      <c r="A609" s="5" t="s">
        <v>391</v>
      </c>
      <c r="B609" s="6"/>
      <c r="C609" s="6"/>
      <c r="D609" s="6"/>
    </row>
    <row r="610" spans="1:4" ht="45" x14ac:dyDescent="0.2">
      <c r="A610" s="7" t="s">
        <v>4</v>
      </c>
      <c r="B610" s="8" t="s">
        <v>5</v>
      </c>
      <c r="C610" s="8" t="s">
        <v>6</v>
      </c>
      <c r="D610" s="8" t="s">
        <v>7</v>
      </c>
    </row>
    <row r="611" spans="1:4" x14ac:dyDescent="0.2">
      <c r="A611" s="65" t="s">
        <v>392</v>
      </c>
      <c r="B611" s="11">
        <v>500</v>
      </c>
      <c r="C611" s="11">
        <v>300</v>
      </c>
      <c r="D611" s="12" t="s">
        <v>12</v>
      </c>
    </row>
    <row r="612" spans="1:4" x14ac:dyDescent="0.2">
      <c r="A612" s="65" t="s">
        <v>393</v>
      </c>
      <c r="B612" s="11">
        <v>100</v>
      </c>
      <c r="C612" s="11">
        <v>100</v>
      </c>
      <c r="D612" s="12" t="s">
        <v>12</v>
      </c>
    </row>
    <row r="613" spans="1:4" x14ac:dyDescent="0.2">
      <c r="A613" s="65" t="s">
        <v>394</v>
      </c>
      <c r="B613" s="11">
        <v>300</v>
      </c>
      <c r="C613" s="11">
        <v>670.56502509999996</v>
      </c>
      <c r="D613" s="12" t="s">
        <v>12</v>
      </c>
    </row>
    <row r="614" spans="1:4" x14ac:dyDescent="0.2">
      <c r="A614" s="65" t="s">
        <v>395</v>
      </c>
      <c r="B614" s="11">
        <v>300</v>
      </c>
      <c r="C614" s="11">
        <v>55.505000000000003</v>
      </c>
      <c r="D614" s="12" t="s">
        <v>12</v>
      </c>
    </row>
    <row r="615" spans="1:4" x14ac:dyDescent="0.2">
      <c r="A615" s="65" t="s">
        <v>396</v>
      </c>
      <c r="B615" s="11">
        <v>450</v>
      </c>
      <c r="C615" s="11">
        <v>640</v>
      </c>
      <c r="D615" s="12" t="s">
        <v>12</v>
      </c>
    </row>
    <row r="616" spans="1:4" x14ac:dyDescent="0.2">
      <c r="A616" s="65" t="s">
        <v>397</v>
      </c>
      <c r="B616" s="11">
        <v>200</v>
      </c>
      <c r="C616" s="11">
        <v>168.84</v>
      </c>
      <c r="D616" s="12" t="s">
        <v>12</v>
      </c>
    </row>
    <row r="617" spans="1:4" ht="16.5" x14ac:dyDescent="0.2">
      <c r="A617" s="65" t="s">
        <v>28</v>
      </c>
      <c r="B617" s="11">
        <v>278.75</v>
      </c>
      <c r="C617" s="11">
        <v>231.17</v>
      </c>
      <c r="D617" s="12" t="s">
        <v>17</v>
      </c>
    </row>
    <row r="618" spans="1:4" x14ac:dyDescent="0.2">
      <c r="A618" s="30" t="s">
        <v>22</v>
      </c>
      <c r="B618" s="15"/>
      <c r="C618" s="15"/>
      <c r="D618" s="6"/>
    </row>
    <row r="619" spans="1:4" x14ac:dyDescent="0.2">
      <c r="A619" s="30" t="s">
        <v>179</v>
      </c>
      <c r="B619" s="6"/>
      <c r="C619" s="6"/>
      <c r="D619" s="6"/>
    </row>
    <row r="620" spans="1:4" ht="70.900000000000006" customHeight="1" x14ac:dyDescent="0.2">
      <c r="A620" s="21" t="s">
        <v>30</v>
      </c>
      <c r="B620" s="21"/>
      <c r="C620" s="21"/>
      <c r="D620" s="21"/>
    </row>
    <row r="623" spans="1:4" ht="15" x14ac:dyDescent="0.2">
      <c r="A623" s="5" t="s">
        <v>398</v>
      </c>
      <c r="B623" s="6"/>
      <c r="C623" s="6"/>
      <c r="D623" s="6"/>
    </row>
    <row r="624" spans="1:4" ht="45" x14ac:dyDescent="0.2">
      <c r="A624" s="7" t="s">
        <v>4</v>
      </c>
      <c r="B624" s="8" t="s">
        <v>5</v>
      </c>
      <c r="C624" s="8" t="s">
        <v>6</v>
      </c>
      <c r="D624" s="8" t="s">
        <v>7</v>
      </c>
    </row>
    <row r="625" spans="1:4" x14ac:dyDescent="0.2">
      <c r="A625" s="64" t="s">
        <v>399</v>
      </c>
      <c r="B625" s="11">
        <v>12.61</v>
      </c>
      <c r="C625" s="11">
        <v>2.68</v>
      </c>
      <c r="D625" s="12" t="s">
        <v>9</v>
      </c>
    </row>
    <row r="626" spans="1:4" x14ac:dyDescent="0.2">
      <c r="A626" s="64" t="s">
        <v>400</v>
      </c>
      <c r="B626" s="11">
        <v>5</v>
      </c>
      <c r="C626" s="11">
        <v>7</v>
      </c>
      <c r="D626" s="12" t="s">
        <v>9</v>
      </c>
    </row>
    <row r="627" spans="1:4" ht="16.5" x14ac:dyDescent="0.2">
      <c r="A627" s="64" t="s">
        <v>401</v>
      </c>
      <c r="B627" s="11" t="s">
        <v>14</v>
      </c>
      <c r="C627" s="11">
        <v>2.87</v>
      </c>
      <c r="D627" s="12" t="s">
        <v>9</v>
      </c>
    </row>
    <row r="628" spans="1:4" x14ac:dyDescent="0.2">
      <c r="A628" s="30" t="s">
        <v>21</v>
      </c>
      <c r="B628" s="15"/>
      <c r="C628" s="15"/>
      <c r="D628" s="6"/>
    </row>
    <row r="629" spans="1:4" x14ac:dyDescent="0.2">
      <c r="A629" s="30" t="s">
        <v>22</v>
      </c>
      <c r="B629" s="6"/>
      <c r="C629" s="6"/>
      <c r="D629" s="6"/>
    </row>
    <row r="630" spans="1:4" x14ac:dyDescent="0.2">
      <c r="A630" s="30" t="s">
        <v>96</v>
      </c>
      <c r="B630" s="6"/>
      <c r="C630" s="6"/>
      <c r="D630" s="6"/>
    </row>
    <row r="631" spans="1:4" x14ac:dyDescent="0.2">
      <c r="A631" s="17" t="s">
        <v>66</v>
      </c>
    </row>
    <row r="634" spans="1:4" ht="15" x14ac:dyDescent="0.2">
      <c r="A634" s="5" t="s">
        <v>402</v>
      </c>
      <c r="B634" s="6"/>
      <c r="C634" s="6"/>
      <c r="D634" s="6"/>
    </row>
    <row r="635" spans="1:4" ht="45" x14ac:dyDescent="0.2">
      <c r="A635" s="7" t="s">
        <v>4</v>
      </c>
      <c r="B635" s="8" t="s">
        <v>5</v>
      </c>
      <c r="C635" s="8" t="s">
        <v>6</v>
      </c>
      <c r="D635" s="8" t="s">
        <v>7</v>
      </c>
    </row>
    <row r="636" spans="1:4" x14ac:dyDescent="0.2">
      <c r="A636" s="29" t="s">
        <v>403</v>
      </c>
      <c r="B636" s="66">
        <v>27.9</v>
      </c>
      <c r="C636" s="66">
        <v>164.98000000000002</v>
      </c>
      <c r="D636" s="12" t="s">
        <v>17</v>
      </c>
    </row>
    <row r="637" spans="1:4" x14ac:dyDescent="0.2">
      <c r="A637" s="29" t="s">
        <v>404</v>
      </c>
      <c r="B637" s="66">
        <v>8</v>
      </c>
      <c r="C637" s="66">
        <v>8</v>
      </c>
      <c r="D637" s="12" t="s">
        <v>17</v>
      </c>
    </row>
    <row r="638" spans="1:4" ht="28.5" x14ac:dyDescent="0.2">
      <c r="A638" s="45" t="s">
        <v>405</v>
      </c>
      <c r="B638" s="10" t="s">
        <v>14</v>
      </c>
      <c r="C638" s="11">
        <v>5</v>
      </c>
      <c r="D638" s="12" t="s">
        <v>9</v>
      </c>
    </row>
    <row r="639" spans="1:4" x14ac:dyDescent="0.2">
      <c r="A639" s="45" t="s">
        <v>406</v>
      </c>
      <c r="B639" s="11">
        <v>17.600000000000001</v>
      </c>
      <c r="C639" s="11">
        <v>19.399999999999999</v>
      </c>
      <c r="D639" s="12" t="s">
        <v>17</v>
      </c>
    </row>
    <row r="640" spans="1:4" ht="28.5" x14ac:dyDescent="0.2">
      <c r="A640" s="45" t="s">
        <v>407</v>
      </c>
      <c r="B640" s="11">
        <v>286</v>
      </c>
      <c r="C640" s="11">
        <v>305.52</v>
      </c>
      <c r="D640" s="12" t="s">
        <v>12</v>
      </c>
    </row>
    <row r="641" spans="1:4" ht="30.75" x14ac:dyDescent="0.2">
      <c r="A641" s="45" t="s">
        <v>408</v>
      </c>
      <c r="B641" s="11" t="s">
        <v>14</v>
      </c>
      <c r="C641" s="11">
        <v>1.8</v>
      </c>
      <c r="D641" s="12" t="s">
        <v>9</v>
      </c>
    </row>
    <row r="642" spans="1:4" x14ac:dyDescent="0.2">
      <c r="A642" s="45" t="s">
        <v>409</v>
      </c>
      <c r="B642" s="11">
        <v>11.3</v>
      </c>
      <c r="C642" s="11">
        <v>26.5</v>
      </c>
      <c r="D642" s="12" t="s">
        <v>17</v>
      </c>
    </row>
    <row r="643" spans="1:4" ht="28.5" x14ac:dyDescent="0.2">
      <c r="A643" s="45" t="s">
        <v>410</v>
      </c>
      <c r="B643" s="11">
        <v>357.8</v>
      </c>
      <c r="C643" s="11">
        <v>621.4</v>
      </c>
      <c r="D643" s="12" t="s">
        <v>12</v>
      </c>
    </row>
    <row r="644" spans="1:4" x14ac:dyDescent="0.2">
      <c r="A644" s="45" t="s">
        <v>411</v>
      </c>
      <c r="B644" s="11">
        <v>200</v>
      </c>
      <c r="C644" s="11">
        <v>153.13999999999999</v>
      </c>
      <c r="D644" s="12" t="s">
        <v>17</v>
      </c>
    </row>
    <row r="645" spans="1:4" x14ac:dyDescent="0.2">
      <c r="A645" s="45" t="s">
        <v>412</v>
      </c>
      <c r="B645" s="11">
        <v>20</v>
      </c>
      <c r="C645" s="11">
        <v>21.5</v>
      </c>
      <c r="D645" s="12" t="s">
        <v>17</v>
      </c>
    </row>
    <row r="646" spans="1:4" x14ac:dyDescent="0.2">
      <c r="A646" s="45" t="s">
        <v>413</v>
      </c>
      <c r="B646" s="11">
        <v>188.36</v>
      </c>
      <c r="C646" s="11">
        <v>4.4800000000000004</v>
      </c>
      <c r="D646" s="12" t="s">
        <v>9</v>
      </c>
    </row>
    <row r="647" spans="1:4" x14ac:dyDescent="0.2">
      <c r="A647" s="45" t="s">
        <v>414</v>
      </c>
      <c r="B647" s="11">
        <v>231.31</v>
      </c>
      <c r="C647" s="11">
        <v>71</v>
      </c>
      <c r="D647" s="12" t="s">
        <v>12</v>
      </c>
    </row>
    <row r="648" spans="1:4" ht="30.75" x14ac:dyDescent="0.2">
      <c r="A648" s="45" t="s">
        <v>415</v>
      </c>
      <c r="B648" s="11" t="s">
        <v>14</v>
      </c>
      <c r="C648" s="11">
        <v>2.5</v>
      </c>
      <c r="D648" s="12" t="s">
        <v>9</v>
      </c>
    </row>
    <row r="649" spans="1:4" x14ac:dyDescent="0.2">
      <c r="A649" s="45" t="s">
        <v>416</v>
      </c>
      <c r="B649" s="11">
        <v>170</v>
      </c>
      <c r="C649" s="11">
        <v>6</v>
      </c>
      <c r="D649" s="12" t="s">
        <v>9</v>
      </c>
    </row>
    <row r="650" spans="1:4" x14ac:dyDescent="0.2">
      <c r="A650" s="45" t="s">
        <v>417</v>
      </c>
      <c r="B650" s="11">
        <v>80</v>
      </c>
      <c r="C650" s="11">
        <v>3</v>
      </c>
      <c r="D650" s="12" t="s">
        <v>9</v>
      </c>
    </row>
    <row r="651" spans="1:4" x14ac:dyDescent="0.2">
      <c r="A651" s="45" t="s">
        <v>418</v>
      </c>
      <c r="B651" s="11">
        <v>75</v>
      </c>
      <c r="C651" s="11">
        <v>3</v>
      </c>
      <c r="D651" s="12" t="s">
        <v>9</v>
      </c>
    </row>
    <row r="652" spans="1:4" x14ac:dyDescent="0.2">
      <c r="A652" s="45" t="s">
        <v>419</v>
      </c>
      <c r="B652" s="11">
        <v>100</v>
      </c>
      <c r="C652" s="11">
        <v>4</v>
      </c>
      <c r="D652" s="12" t="s">
        <v>9</v>
      </c>
    </row>
    <row r="653" spans="1:4" x14ac:dyDescent="0.2">
      <c r="A653" s="45" t="s">
        <v>420</v>
      </c>
      <c r="B653" s="11">
        <v>100</v>
      </c>
      <c r="C653" s="11">
        <v>0.75</v>
      </c>
      <c r="D653" s="12" t="s">
        <v>9</v>
      </c>
    </row>
    <row r="654" spans="1:4" x14ac:dyDescent="0.2">
      <c r="A654" s="45" t="s">
        <v>61</v>
      </c>
      <c r="B654" s="11">
        <v>1.06</v>
      </c>
      <c r="C654" s="11">
        <v>1.06</v>
      </c>
      <c r="D654" s="12" t="s">
        <v>17</v>
      </c>
    </row>
    <row r="655" spans="1:4" ht="16.5" x14ac:dyDescent="0.2">
      <c r="A655" s="45" t="s">
        <v>62</v>
      </c>
      <c r="B655" s="11">
        <v>3052.54</v>
      </c>
      <c r="C655" s="11">
        <v>5080.74</v>
      </c>
      <c r="D655" s="12" t="s">
        <v>17</v>
      </c>
    </row>
    <row r="656" spans="1:4" x14ac:dyDescent="0.2">
      <c r="A656" s="30" t="s">
        <v>21</v>
      </c>
      <c r="B656" s="15"/>
      <c r="C656" s="15"/>
      <c r="D656" s="6"/>
    </row>
    <row r="657" spans="1:6" x14ac:dyDescent="0.2">
      <c r="A657" s="30" t="s">
        <v>22</v>
      </c>
      <c r="B657" s="6"/>
      <c r="C657" s="6"/>
      <c r="D657" s="6"/>
    </row>
    <row r="658" spans="1:6" x14ac:dyDescent="0.2">
      <c r="A658" s="30" t="s">
        <v>225</v>
      </c>
      <c r="B658" s="6"/>
      <c r="C658" s="6"/>
      <c r="D658" s="6"/>
    </row>
    <row r="659" spans="1:6" s="17" customFormat="1" x14ac:dyDescent="0.2">
      <c r="A659" s="17" t="s">
        <v>66</v>
      </c>
      <c r="F659" s="67"/>
    </row>
    <row r="660" spans="1:6" s="17" customFormat="1" ht="72.599999999999994" customHeight="1" x14ac:dyDescent="0.2">
      <c r="A660" s="21" t="s">
        <v>88</v>
      </c>
      <c r="B660" s="21"/>
      <c r="C660" s="21"/>
      <c r="D660" s="21"/>
      <c r="F660" s="67"/>
    </row>
  </sheetData>
  <mergeCells count="15">
    <mergeCell ref="A557:D557"/>
    <mergeCell ref="A620:D620"/>
    <mergeCell ref="A660:D660"/>
    <mergeCell ref="A234:D234"/>
    <mergeCell ref="A247:D247"/>
    <mergeCell ref="A327:D327"/>
    <mergeCell ref="A376:D376"/>
    <mergeCell ref="A405:D405"/>
    <mergeCell ref="A543:D543"/>
    <mergeCell ref="A31:D31"/>
    <mergeCell ref="A75:D75"/>
    <mergeCell ref="A84:D84"/>
    <mergeCell ref="A111:D111"/>
    <mergeCell ref="A152:D152"/>
    <mergeCell ref="A164:A165"/>
  </mergeCells>
  <hyperlinks>
    <hyperlink ref="A4" r:id="rId1" xr:uid="{8CAB48E3-69BB-4A46-B260-EADCA180D5D6}"/>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DMC Project List_GSU</vt:lpstr>
    </vt:vector>
  </TitlesOfParts>
  <Company/>
  <LinksUpToDate>false</LinksUpToDate>
  <SharedDoc>false</SharedDoc>
  <HyperlinksChanged>false</HyperlinksChanged>
  <AppVersion>16.0300</AppVersion>
  <Manager/>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Asian Development Bank</dc:creator>
  <cp:lastModifiedBy>Asian Development Bank</cp:lastModifiedBy>
  <dcterms:created xsi:type="dcterms:W3CDTF">2021-05-27T05:52:40Z</dcterms:created>
  <dcterms:modified xsi:type="dcterms:W3CDTF">2021-05-27T05:59:59Z</dcterms:modified>
  <dc:title>List of Investment Projects by Developing Member Country</dc:title>
  <dc:subject>List of Investment Projects by Developing Member Country</dc:subject>
  <cp:keywords>asian development bank, adb, cofinancing, project list, developing member country, dmc</cp:keywords>
  <dc:description/>
  <cp:revision/>
  <cp:category/>
</cp:coreProperties>
</file>