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"/>
    </mc:Choice>
  </mc:AlternateContent>
  <xr:revisionPtr revIDLastSave="0" documentId="13_ncr:1_{12046026-0728-EC48-90B8-ACAE08EAEC56}" xr6:coauthVersionLast="45" xr6:coauthVersionMax="45" xr10:uidLastSave="{00000000-0000-0000-0000-000000000000}"/>
  <bookViews>
    <workbookView xWindow="0" yWindow="460" windowWidth="20720" windowHeight="13280" tabRatio="764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4" i="33" l="1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L153" i="54" l="1"/>
  <c r="L154" i="54"/>
  <c r="L155" i="54"/>
  <c r="L156" i="54"/>
  <c r="L157" i="54"/>
  <c r="L158" i="54"/>
  <c r="L159" i="54" l="1"/>
  <c r="L160" i="54"/>
  <c r="BP44" i="55" l="1"/>
  <c r="BQ44" i="55"/>
  <c r="BR44" i="55"/>
  <c r="BS44" i="55"/>
  <c r="BT44" i="55"/>
  <c r="BV44" i="55"/>
  <c r="BP45" i="55"/>
  <c r="BQ45" i="55"/>
  <c r="BR45" i="55"/>
  <c r="BS45" i="55"/>
  <c r="BT45" i="55"/>
  <c r="BV45" i="55"/>
  <c r="BP46" i="55"/>
  <c r="BQ46" i="55"/>
  <c r="BR46" i="55"/>
  <c r="BS46" i="55"/>
  <c r="BT46" i="55"/>
  <c r="BV46" i="55"/>
  <c r="BP47" i="55"/>
  <c r="BQ47" i="55"/>
  <c r="BR47" i="55"/>
  <c r="BS47" i="55"/>
  <c r="BT47" i="55"/>
  <c r="BV47" i="55"/>
  <c r="BP48" i="55"/>
  <c r="BQ48" i="55"/>
  <c r="BR48" i="55"/>
  <c r="BS48" i="55"/>
  <c r="BT48" i="55"/>
  <c r="BV48" i="55"/>
  <c r="BP49" i="55"/>
  <c r="BQ49" i="55"/>
  <c r="BR49" i="55"/>
  <c r="BS49" i="55"/>
  <c r="BT49" i="55"/>
  <c r="BV49" i="55"/>
  <c r="BP50" i="55"/>
  <c r="BQ50" i="55"/>
  <c r="BR50" i="55"/>
  <c r="BS50" i="55"/>
  <c r="BT50" i="55"/>
  <c r="BV50" i="55"/>
  <c r="BP51" i="55"/>
  <c r="BQ51" i="55"/>
  <c r="BR51" i="55"/>
  <c r="BS51" i="55"/>
  <c r="BT51" i="55"/>
  <c r="BV51" i="55"/>
  <c r="BN44" i="55"/>
  <c r="BN45" i="55"/>
  <c r="BN46" i="55"/>
  <c r="BN47" i="55"/>
  <c r="BN48" i="55"/>
  <c r="BN49" i="55"/>
  <c r="BN50" i="55"/>
  <c r="BN51" i="55"/>
  <c r="L8" i="54" l="1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O383" i="31" l="1"/>
  <c r="O384" i="31"/>
  <c r="O385" i="31"/>
  <c r="O386" i="31"/>
  <c r="O383" i="32"/>
  <c r="O384" i="32"/>
  <c r="O385" i="32"/>
  <c r="O386" i="32"/>
  <c r="BN43" i="55" l="1"/>
  <c r="BP43" i="55"/>
  <c r="BQ43" i="55"/>
  <c r="BR43" i="55"/>
  <c r="BS43" i="55"/>
  <c r="BT43" i="55"/>
  <c r="BV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P42" i="55"/>
  <c r="BQ42" i="55"/>
  <c r="BR42" i="55"/>
  <c r="BS42" i="55"/>
  <c r="BT42" i="55"/>
  <c r="BV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P36" i="55"/>
  <c r="BQ36" i="55"/>
  <c r="BR36" i="55"/>
  <c r="BS36" i="55"/>
  <c r="BT36" i="55"/>
  <c r="BN37" i="55"/>
  <c r="BV37" i="55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/>
  <c r="BT30" i="55"/>
  <c r="BS30" i="55"/>
  <c r="BR30" i="55"/>
  <c r="BQ30" i="55"/>
  <c r="BP30" i="55"/>
  <c r="BN30" i="55"/>
  <c r="BV30" i="55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/>
  <c r="BT27" i="55"/>
  <c r="BS27" i="55"/>
  <c r="BR27" i="55"/>
  <c r="BQ27" i="55"/>
  <c r="BP27" i="55"/>
  <c r="BN27" i="55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/>
  <c r="BT15" i="55"/>
  <c r="BS15" i="55"/>
  <c r="BR15" i="55"/>
  <c r="BQ15" i="55"/>
  <c r="BP15" i="55"/>
  <c r="BN15" i="55"/>
  <c r="BV15" i="55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/>
  <c r="BT12" i="55"/>
  <c r="BS12" i="55"/>
  <c r="BR12" i="55"/>
  <c r="BQ12" i="55"/>
  <c r="BP12" i="55"/>
  <c r="BN12" i="55"/>
  <c r="BV12" i="55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/>
  <c r="BT8" i="55"/>
  <c r="BS8" i="55"/>
  <c r="BR8" i="55"/>
  <c r="BQ8" i="55"/>
  <c r="BP8" i="55"/>
  <c r="BN8" i="55"/>
  <c r="BV8" i="55"/>
  <c r="BT7" i="55"/>
  <c r="BS7" i="55"/>
  <c r="BR7" i="55"/>
  <c r="BQ7" i="55"/>
  <c r="BP7" i="55"/>
  <c r="BN7" i="55"/>
  <c r="BV7" i="55" s="1"/>
  <c r="BV27" i="55"/>
  <c r="BV36" i="55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C90" i="41" l="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S54" i="41" l="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<sst xmlns="http://schemas.openxmlformats.org/spreadsheetml/2006/main" count="649" uniqueCount="207">
  <si>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</si>
  <si>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</si>
  <si>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</si>
  <si>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</si>
  <si>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</si>
  <si>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</si>
  <si>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</si>
  <si>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</si>
  <si>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</si>
  <si>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</si>
  <si>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</si>
  <si>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</si>
  <si>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</si>
  <si>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</si>
  <si>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</si>
  <si>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</si>
  <si>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</si>
  <si>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</si>
  <si>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</si>
  <si>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</si>
  <si>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</si>
  <si>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</si>
  <si>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</si>
  <si>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</si>
  <si>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</si>
  <si>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</si>
  <si>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</si>
  <si>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</si>
  <si>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</si>
  <si>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</si>
  <si>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TIM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</si>
  <si>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</si>
  <si>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</si>
  <si>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</si>
  <si>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</si>
  <si>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</si>
  <si>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</si>
  <si>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</si>
  <si>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</si>
  <si>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</si>
  <si>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</si>
  <si>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</si>
  <si>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</si>
  <si>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</si>
  <si>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Major Pacific destinations</t>
  </si>
  <si>
    <t>Other destinations</t>
  </si>
  <si>
    <t>Australian Resident Departures (persons)</t>
  </si>
  <si>
    <t>New Zealand Resident Departures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</si>
  <si>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</si>
  <si>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</si>
  <si>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</si>
  <si>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</si>
  <si>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</si>
  <si>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</si>
  <si>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</si>
  <si>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</si>
  <si>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</si>
  <si>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</si>
  <si>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</si>
  <si>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</si>
  <si>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</si>
  <si>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</si>
  <si>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</si>
  <si>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</si>
  <si>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</si>
  <si>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</si>
  <si>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</si>
  <si>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</si>
  <si>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</si>
  <si>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</si>
  <si>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</si>
  <si>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</si>
  <si>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</si>
  <si>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</si>
  <si>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</si>
  <si>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</si>
  <si>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</si>
  <si>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</si>
  <si>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</si>
  <si>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</si>
  <si>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</si>
  <si>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</si>
  <si>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</si>
  <si>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</si>
  <si>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</si>
  <si>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</si>
  <si>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</si>
  <si>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</si>
  <si>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</si>
  <si>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</si>
  <si>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</si>
  <si>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</si>
  <si>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</si>
  <si>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</si>
  <si>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</si>
  <si>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</si>
  <si>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</si>
  <si>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</si>
  <si>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</si>
  <si>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</si>
  <si>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</si>
  <si>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</si>
  <si>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</si>
  <si>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</si>
  <si>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</si>
  <si>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</si>
  <si>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</si>
  <si>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</si>
  <si>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</si>
  <si>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</si>
  <si>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</si>
  <si>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</si>
  <si>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</si>
  <si>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</si>
  <si>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</si>
  <si>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</si>
  <si>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</si>
  <si>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</si>
  <si>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</si>
  <si>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</si>
  <si>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</si>
  <si>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</si>
  <si>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</si>
  <si>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</si>
  <si>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</si>
  <si>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</si>
  <si>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</si>
  <si>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</si>
  <si>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</si>
  <si>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</si>
  <si>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</si>
  <si>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</si>
  <si>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</si>
  <si>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</si>
  <si>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</si>
  <si>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</si>
  <si>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</si>
  <si>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</si>
  <si>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</si>
  <si>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</si>
  <si>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</si>
  <si>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</si>
  <si>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</si>
  <si>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</si>
  <si>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</si>
  <si>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</si>
  <si>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</si>
  <si>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</si>
  <si>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</si>
  <si>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</si>
  <si>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</si>
  <si>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</si>
  <si>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</si>
  <si>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</si>
  <si>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</si>
  <si>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</si>
  <si>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</si>
  <si>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</si>
  <si>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</si>
  <si>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</si>
  <si>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</si>
  <si>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</si>
  <si>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</si>
  <si>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</si>
  <si>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</si>
  <si>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</si>
  <si>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</si>
  <si>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</si>
  <si>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</si>
  <si>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</si>
  <si>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</si>
  <si>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</si>
  <si>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</si>
  <si>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</si>
  <si>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</si>
  <si>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</si>
  <si>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</si>
  <si>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</si>
  <si>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</si>
  <si>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</si>
  <si>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</si>
  <si>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</si>
  <si>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</si>
  <si>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</si>
  <si>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</si>
  <si>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</si>
  <si>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</si>
  <si>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</si>
  <si>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</si>
  <si>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</si>
  <si>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</si>
  <si>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</si>
  <si>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</si>
  <si>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</si>
  <si>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</si>
  <si>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</si>
  <si>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</si>
  <si>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</si>
  <si>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</si>
  <si>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</si>
  <si>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</si>
  <si>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</si>
  <si>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</si>
  <si>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</si>
  <si>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</si>
  <si>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</si>
  <si>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New Zealand Returning Residents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</si>
</sst>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mmm\-yyyy"/>
    <numFmt numFmtId="166" formatCode="0;\-0;0;@"/>
    <numFmt numFmtId="167" formatCode="0.0"/>
    <numFmt numFmtId="168" formatCode="#,##0.0"/>
    <numFmt numFmtId="169" formatCode="[$-409]mmm\-yy;@"/>
    <numFmt numFmtId="170" formatCode="0.000"/>
    <numFmt numFmtId="171" formatCode="#,##0.00000"/>
    <numFmt numFmtId="172" formatCode="_(* #,##0.0_);_(* \(#,##0.0\);_(* &quot;-&quot;??_);_(@_)"/>
    <numFmt numFmtId="173" formatCode="\ 0.0"/>
    <numFmt numFmtId="174" formatCode="#0.0"/>
    <numFmt numFmtId="175" formatCode="_(* #,##0_);_(* \(#,##0\);_(* &quot;-&quot;??_);_(@_)"/>
    <numFmt numFmtId="176" formatCode="#0.000"/>
    <numFmt numFmtId="177" formatCode="&quot;¥&quot;\!\ &quot;¥&quot;\!\ &quot;¥&quot;\!\ @"/>
    <numFmt numFmtId="178" formatCode="&quot;¥&quot;\!\ &quot;¥&quot;\!\ &quot;¥&quot;\!\ &quot;¥&quot;\!\ &quot;¥&quot;\!\ &quot;¥&quot;\!\ @"/>
    <numFmt numFmtId="179" formatCode="&quot;¥&quot;\!\ &quot;¥&quot;\!\ &quot;¥&quot;\!\ 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@"/>
    <numFmt numFmtId="184" formatCode="0.0%"/>
    <numFmt numFmtId="185" formatCode="_-&quot;$&quot;* #,##0.00_-;\-&quot;$&quot;* #,##0.00_-;_-&quot;$&quot;* &quot;-&quot;??_-;_-@_-"/>
    <numFmt numFmtId="186" formatCode="_ * #,##0.00_ ;_ * \-#,##0.00_ ;_ * &quot;-&quot;??_ ;_ @_ "/>
    <numFmt numFmtId="187" formatCode="\ \ \ @"/>
    <numFmt numFmtId="188" formatCode="\ \ \ \ \ \ @"/>
    <numFmt numFmtId="189" formatCode="\ \ \ \ \ \ \ \ \ @"/>
    <numFmt numFmtId="190" formatCode="\ \ \ \ \ \ \ \ \ \ \ \ @"/>
    <numFmt numFmtId="191" formatCode="\ \ \ \ \ \ \ \ \ \ \ \ \ \ \ @"/>
    <numFmt numFmtId="192" formatCode="\ \ \ \ \ \ \ \ \ \ \ \ \ \ \ \ \ \ @"/>
    <numFmt numFmtId="193" formatCode="\ \ \ \ \ @"/>
    <numFmt numFmtId="194" formatCode="#."/>
    <numFmt numFmtId="195" formatCode="_-* #,##0_-;\-* #,##0_-;_-* &quot;-&quot;_-;_-@_-"/>
  </numFmts>
  <fonts count="6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7" fontId="16" fillId="0" borderId="10" applyBorder="0"/>
    <xf numFmtId="178" fontId="16" fillId="0" borderId="10" applyBorder="0"/>
    <xf numFmtId="179" fontId="16" fillId="0" borderId="10"/>
    <xf numFmtId="180" fontId="16" fillId="0" borderId="10"/>
    <xf numFmtId="181" fontId="16" fillId="0" borderId="10"/>
    <xf numFmtId="182" fontId="16" fillId="0" borderId="10"/>
    <xf numFmtId="183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4" fontId="16" fillId="0" borderId="0" applyFont="0" applyFill="0"/>
    <xf numFmtId="0" fontId="16" fillId="0" borderId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4" fillId="0" borderId="0">
      <alignment vertical="center"/>
    </xf>
    <xf numFmtId="0" fontId="45" fillId="12" borderId="0" applyNumberFormat="0" applyBorder="0" applyProtection="0"/>
    <xf numFmtId="0" fontId="45" fillId="13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20" borderId="0" applyNumberFormat="0" applyBorder="0" applyProtection="0"/>
    <xf numFmtId="0" fontId="45" fillId="21" borderId="0" applyNumberFormat="0" applyBorder="0" applyProtection="0"/>
    <xf numFmtId="0" fontId="45" fillId="22" borderId="0" applyNumberFormat="0" applyBorder="0" applyProtection="0"/>
    <xf numFmtId="0" fontId="45" fillId="23" borderId="0" applyNumberFormat="0" applyBorder="0" applyProtection="0"/>
    <xf numFmtId="0" fontId="46" fillId="24" borderId="0" applyNumberFormat="0" applyBorder="0" applyProtection="0"/>
    <xf numFmtId="0" fontId="46" fillId="25" borderId="0" applyNumberFormat="0" applyBorder="0" applyProtection="0"/>
    <xf numFmtId="0" fontId="46" fillId="26" borderId="0" applyNumberFormat="0" applyBorder="0" applyProtection="0"/>
    <xf numFmtId="0" fontId="46" fillId="27" borderId="0" applyNumberFormat="0" applyBorder="0" applyProtection="0"/>
    <xf numFmtId="0" fontId="46" fillId="28" borderId="0" applyNumberFormat="0" applyBorder="0" applyProtection="0"/>
    <xf numFmtId="0" fontId="46" fillId="29" borderId="0" applyNumberFormat="0" applyBorder="0" applyProtection="0"/>
    <xf numFmtId="38" fontId="47" fillId="0" borderId="0" applyFont="0" applyFill="0" applyBorder="0" applyAlignment="0" applyProtection="0">
      <alignment vertical="center"/>
    </xf>
    <xf numFmtId="0" fontId="48" fillId="0" borderId="11" applyNumberFormat="0" applyFill="0" applyProtection="0"/>
    <xf numFmtId="0" fontId="47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50" fillId="30" borderId="0" applyNumberFormat="0" applyBorder="0" applyProtection="0"/>
    <xf numFmtId="187" fontId="16" fillId="0" borderId="10" applyBorder="0"/>
    <xf numFmtId="187" fontId="16" fillId="0" borderId="10" applyBorder="0"/>
    <xf numFmtId="187" fontId="16" fillId="0" borderId="10" applyBorder="0"/>
    <xf numFmtId="187" fontId="16" fillId="0" borderId="10" applyBorder="0"/>
    <xf numFmtId="187" fontId="16" fillId="0" borderId="10" applyBorder="0"/>
    <xf numFmtId="0" fontId="59" fillId="12" borderId="0" applyNumberFormat="0" applyBorder="0" applyProtection="0"/>
    <xf numFmtId="0" fontId="59" fillId="13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9" fontId="16" fillId="0" borderId="10"/>
    <xf numFmtId="189" fontId="16" fillId="0" borderId="10"/>
    <xf numFmtId="189" fontId="16" fillId="0" borderId="10"/>
    <xf numFmtId="189" fontId="16" fillId="0" borderId="10"/>
    <xf numFmtId="189" fontId="16" fillId="0" borderId="1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0" fontId="60" fillId="24" borderId="0" applyNumberFormat="0" applyBorder="0" applyProtection="0"/>
    <xf numFmtId="0" fontId="60" fillId="25" borderId="0" applyNumberFormat="0" applyBorder="0" applyProtection="0"/>
    <xf numFmtId="0" fontId="60" fillId="26" borderId="0" applyNumberFormat="0" applyBorder="0" applyProtection="0"/>
    <xf numFmtId="0" fontId="60" fillId="27" borderId="0" applyNumberFormat="0" applyBorder="0" applyProtection="0"/>
    <xf numFmtId="0" fontId="60" fillId="28" borderId="0" applyNumberFormat="0" applyBorder="0" applyProtection="0"/>
    <xf numFmtId="0" fontId="60" fillId="29" borderId="0" applyNumberFormat="0" applyBorder="0" applyProtection="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3" fontId="32" fillId="0" borderId="0"/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4" fillId="0" borderId="0">
      <protection locked="0"/>
    </xf>
    <xf numFmtId="194" fontId="54" fillId="0" borderId="0">
      <protection locked="0"/>
    </xf>
    <xf numFmtId="194" fontId="54" fillId="0" borderId="0">
      <protection locked="0"/>
    </xf>
    <xf numFmtId="194" fontId="54" fillId="0" borderId="0">
      <protection locked="0"/>
    </xf>
    <xf numFmtId="37" fontId="52" fillId="0" borderId="0"/>
    <xf numFmtId="0" fontId="16" fillId="0" borderId="0"/>
    <xf numFmtId="0" fontId="55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4" fontId="53" fillId="0" borderId="12">
      <protection locked="0"/>
    </xf>
    <xf numFmtId="194" fontId="53" fillId="0" borderId="12">
      <protection locked="0"/>
    </xf>
    <xf numFmtId="194" fontId="53" fillId="0" borderId="12">
      <protection locked="0"/>
    </xf>
    <xf numFmtId="194" fontId="53" fillId="0" borderId="12">
      <protection locked="0"/>
    </xf>
    <xf numFmtId="9" fontId="3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2" fillId="0" borderId="0" applyFont="0" applyFill="0" applyBorder="0" applyAlignment="0" applyProtection="0"/>
    <xf numFmtId="195" fontId="57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2" fillId="0" borderId="11" applyNumberFormat="0" applyFill="0" applyProtection="0"/>
    <xf numFmtId="0" fontId="51" fillId="0" borderId="0"/>
    <xf numFmtId="0" fontId="51" fillId="0" borderId="0"/>
    <xf numFmtId="0" fontId="61" fillId="0" borderId="0">
      <alignment vertical="center"/>
    </xf>
    <xf numFmtId="0" fontId="44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49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2" fillId="0" borderId="0"/>
    <xf numFmtId="0" fontId="63" fillId="30" borderId="0" applyNumberFormat="0" applyBorder="0" applyProtection="0"/>
    <xf numFmtId="0" fontId="16" fillId="0" borderId="0"/>
  </cellStyleXfs>
  <cellXfs count="238">
    <xf numFmtId="0" fontId="0" fillId="0" borderId="0" xfId="0"/>
    <xf numFmtId="165" fontId="5" fillId="0" borderId="0" xfId="0" applyNumberFormat="1" applyFont="1" applyAlignment="1">
      <alignment horizontal="left"/>
    </xf>
    <xf numFmtId="166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8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7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8" fontId="5" fillId="0" borderId="0" xfId="0" applyNumberFormat="1" applyFont="1" applyFill="1" applyAlignment="1">
      <alignment horizontal="right"/>
    </xf>
    <xf numFmtId="167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8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7" fontId="18" fillId="0" borderId="0" xfId="6" applyNumberFormat="1" applyFont="1" applyBorder="1"/>
    <xf numFmtId="167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5" fontId="5" fillId="0" borderId="0" xfId="0" applyNumberFormat="1" applyFont="1"/>
    <xf numFmtId="171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8" fontId="5" fillId="4" borderId="0" xfId="0" applyNumberFormat="1" applyFont="1" applyFill="1"/>
    <xf numFmtId="0" fontId="5" fillId="4" borderId="0" xfId="0" applyFont="1" applyFill="1"/>
    <xf numFmtId="168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7" fontId="5" fillId="0" borderId="0" xfId="0" applyNumberFormat="1" applyFont="1" applyBorder="1"/>
    <xf numFmtId="167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8" fontId="6" fillId="0" borderId="0" xfId="0" applyNumberFormat="1" applyFont="1" applyFill="1"/>
    <xf numFmtId="168" fontId="5" fillId="0" borderId="0" xfId="0" applyNumberFormat="1" applyFont="1" applyFill="1"/>
    <xf numFmtId="174" fontId="10" fillId="0" borderId="0" xfId="0" applyNumberFormat="1" applyFont="1" applyFill="1" applyAlignment="1">
      <alignment horizontal="right"/>
    </xf>
    <xf numFmtId="174" fontId="5" fillId="0" borderId="0" xfId="0" applyNumberFormat="1" applyFont="1" applyFill="1"/>
    <xf numFmtId="168" fontId="6" fillId="0" borderId="0" xfId="0" applyNumberFormat="1" applyFont="1" applyFill="1" applyAlignment="1">
      <alignment horizontal="center"/>
    </xf>
    <xf numFmtId="175" fontId="5" fillId="0" borderId="0" xfId="1" applyNumberFormat="1" applyFont="1"/>
    <xf numFmtId="175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0" fontId="5" fillId="0" borderId="0" xfId="0" applyNumberFormat="1" applyFont="1" applyFill="1" applyAlignment="1">
      <alignment horizontal="right"/>
    </xf>
    <xf numFmtId="174" fontId="5" fillId="0" borderId="0" xfId="0" applyNumberFormat="1" applyFont="1"/>
    <xf numFmtId="168" fontId="5" fillId="0" borderId="0" xfId="0" applyNumberFormat="1" applyFont="1" applyBorder="1"/>
    <xf numFmtId="168" fontId="21" fillId="0" borderId="0" xfId="0" applyNumberFormat="1" applyFont="1"/>
    <xf numFmtId="168" fontId="10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Border="1"/>
    <xf numFmtId="168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horizontal="right" wrapText="1"/>
    </xf>
    <xf numFmtId="167" fontId="21" fillId="0" borderId="0" xfId="0" applyNumberFormat="1" applyFont="1" applyFill="1"/>
    <xf numFmtId="168" fontId="5" fillId="0" borderId="0" xfId="1" quotePrefix="1" applyNumberFormat="1" applyFont="1" applyBorder="1" applyAlignment="1">
      <alignment horizontal="right"/>
    </xf>
    <xf numFmtId="168" fontId="22" fillId="0" borderId="0" xfId="0" applyNumberFormat="1" applyFont="1"/>
    <xf numFmtId="2" fontId="22" fillId="0" borderId="0" xfId="0" applyNumberFormat="1" applyFont="1"/>
    <xf numFmtId="165" fontId="5" fillId="0" borderId="0" xfId="0" applyNumberFormat="1" applyFont="1" applyFill="1" applyAlignment="1">
      <alignment horizontal="left"/>
    </xf>
    <xf numFmtId="168" fontId="6" fillId="0" borderId="0" xfId="0" applyNumberFormat="1" applyFont="1" applyAlignment="1">
      <alignment horizontal="left"/>
    </xf>
    <xf numFmtId="0" fontId="23" fillId="0" borderId="0" xfId="0" applyFont="1" applyFill="1"/>
    <xf numFmtId="168" fontId="23" fillId="0" borderId="0" xfId="0" applyNumberFormat="1" applyFont="1" applyFill="1"/>
    <xf numFmtId="167" fontId="23" fillId="0" borderId="0" xfId="0" applyNumberFormat="1" applyFont="1" applyFill="1"/>
    <xf numFmtId="167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7" fontId="5" fillId="0" borderId="0" xfId="0" applyNumberFormat="1" applyFont="1" applyAlignment="1"/>
    <xf numFmtId="167" fontId="23" fillId="0" borderId="0" xfId="0" applyNumberFormat="1" applyFont="1"/>
    <xf numFmtId="167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8" fontId="35" fillId="0" borderId="0" xfId="0" applyNumberFormat="1" applyFont="1"/>
    <xf numFmtId="3" fontId="35" fillId="0" borderId="0" xfId="0" applyNumberFormat="1" applyFont="1"/>
    <xf numFmtId="168" fontId="23" fillId="0" borderId="0" xfId="0" applyNumberFormat="1" applyFont="1"/>
    <xf numFmtId="0" fontId="5" fillId="8" borderId="0" xfId="0" applyFont="1" applyFill="1" applyAlignment="1">
      <alignment horizontal="right"/>
    </xf>
    <xf numFmtId="167" fontId="5" fillId="8" borderId="0" xfId="0" applyNumberFormat="1" applyFont="1" applyFill="1" applyAlignment="1">
      <alignment horizontal="right"/>
    </xf>
    <xf numFmtId="167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7" fontId="5" fillId="8" borderId="0" xfId="0" applyNumberFormat="1" applyFont="1" applyFill="1"/>
    <xf numFmtId="0" fontId="5" fillId="9" borderId="0" xfId="0" applyFont="1" applyFill="1" applyAlignment="1">
      <alignment horizontal="right"/>
    </xf>
    <xf numFmtId="167" fontId="5" fillId="9" borderId="0" xfId="0" applyNumberFormat="1" applyFont="1" applyFill="1" applyAlignment="1">
      <alignment horizontal="right"/>
    </xf>
    <xf numFmtId="167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7" fontId="23" fillId="9" borderId="0" xfId="0" applyNumberFormat="1" applyFont="1" applyFill="1" applyAlignment="1">
      <alignment horizontal="center"/>
    </xf>
    <xf numFmtId="170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7" fontId="23" fillId="9" borderId="0" xfId="0" applyNumberFormat="1" applyFont="1" applyFill="1" applyAlignment="1">
      <alignment horizontal="right"/>
    </xf>
    <xf numFmtId="170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7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7" fontId="23" fillId="9" borderId="0" xfId="0" applyNumberFormat="1" applyFont="1" applyFill="1" applyAlignment="1">
      <alignment horizontal="right" wrapText="1"/>
    </xf>
    <xf numFmtId="170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6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6" fontId="5" fillId="9" borderId="0" xfId="0" applyNumberFormat="1" applyFont="1" applyFill="1"/>
    <xf numFmtId="167" fontId="36" fillId="9" borderId="0" xfId="0" applyNumberFormat="1" applyFont="1" applyFill="1"/>
    <xf numFmtId="167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7" fontId="5" fillId="9" borderId="0" xfId="9" applyNumberFormat="1" applyFont="1" applyFill="1"/>
    <xf numFmtId="167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7" fontId="5" fillId="7" borderId="0" xfId="0" applyNumberFormat="1" applyFont="1" applyFill="1" applyAlignment="1">
      <alignment horizontal="right"/>
    </xf>
    <xf numFmtId="167" fontId="5" fillId="7" borderId="0" xfId="0" applyNumberFormat="1" applyFont="1" applyFill="1"/>
    <xf numFmtId="167" fontId="23" fillId="7" borderId="0" xfId="0" applyNumberFormat="1" applyFont="1" applyFill="1"/>
    <xf numFmtId="167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7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7" fontId="23" fillId="10" borderId="0" xfId="0" applyNumberFormat="1" applyFont="1" applyFill="1" applyAlignment="1">
      <alignment horizontal="right"/>
    </xf>
    <xf numFmtId="170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7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69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69" fontId="4" fillId="0" borderId="0" xfId="5" applyNumberFormat="1" applyAlignment="1" applyProtection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169" fontId="6" fillId="0" borderId="0" xfId="0" applyNumberFormat="1" applyFont="1"/>
    <xf numFmtId="169" fontId="5" fillId="0" borderId="0" xfId="0" applyNumberFormat="1" applyFont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70" fontId="5" fillId="0" borderId="0" xfId="0" applyNumberFormat="1" applyFont="1"/>
    <xf numFmtId="173" fontId="5" fillId="0" borderId="0" xfId="0" applyNumberFormat="1" applyFont="1"/>
    <xf numFmtId="170" fontId="5" fillId="0" borderId="3" xfId="0" applyNumberFormat="1" applyFont="1" applyBorder="1" applyAlignment="1">
      <alignment horizontal="right" wrapText="1"/>
    </xf>
    <xf numFmtId="172" fontId="5" fillId="0" borderId="0" xfId="1" applyNumberFormat="1" applyFont="1" applyBorder="1"/>
    <xf numFmtId="172" fontId="5" fillId="0" borderId="0" xfId="1" applyNumberFormat="1" applyFont="1"/>
    <xf numFmtId="49" fontId="19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/>
    <xf numFmtId="2" fontId="5" fillId="0" borderId="0" xfId="0" applyNumberFormat="1" applyFont="1" applyAlignment="1"/>
    <xf numFmtId="2" fontId="42" fillId="0" borderId="0" xfId="0" applyNumberFormat="1" applyFont="1" applyAlignment="1"/>
    <xf numFmtId="3" fontId="21" fillId="0" borderId="0" xfId="0" applyNumberFormat="1" applyFont="1" applyFill="1"/>
    <xf numFmtId="49" fontId="19" fillId="0" borderId="0" xfId="0" applyNumberFormat="1" applyFont="1" applyAlignment="1">
      <alignment horizontal="center" vertical="center" wrapText="1"/>
    </xf>
    <xf numFmtId="168" fontId="23" fillId="0" borderId="0" xfId="0" applyNumberFormat="1" applyFont="1" applyFill="1" applyAlignment="1">
      <alignment horizontal="center"/>
    </xf>
    <xf numFmtId="168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パーセント 2" xfId="36" xr:uid="{EF98E547-B3B0-490B-A6DA-5A10ECB8C8C5}"/>
    <cellStyle name="パーセント 2 2" xfId="169" xr:uid="{2B3A99D5-599A-47D1-BD2B-E30BD368EA45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171450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Documents%20and%20Settings/j20/My%20Documents/Pacific/Monitor/July%202013/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~1/j20/LOCALS~1/Temp/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~1/j20/LOCALS~1/Temp/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39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D40" sqref="D40"/>
    </sheetView>
  </sheetViews>
  <sheetFormatPr baseColWidth="10" defaultColWidth="12.83203125" defaultRowHeight="11"/>
  <cols>
    <col min="1" max="1" width="12.83203125" style="5" customWidth="1"/>
    <col min="2" max="15" width="10.5" style="5" customWidth="1"/>
    <col min="16" max="16384" width="12.8320312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4">
      <c r="A3" s="115" t="s">
        <v>2</v>
      </c>
    </row>
    <row r="4" spans="1:15" s="3" customFormat="1">
      <c r="A4" s="5"/>
    </row>
    <row r="5" spans="1:15" s="15" customFormat="1" ht="24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14</v>
      </c>
      <c r="M5" s="29" t="s">
        <v>15</v>
      </c>
      <c r="N5" s="29" t="s">
        <v>16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05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05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05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05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05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05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05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05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05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05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05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05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05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05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05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05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05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05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236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393" si="7">SUM(B391:N391)</f>
        <v>288</v>
      </c>
    </row>
    <row r="392" spans="1:15">
      <c r="A392" s="105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239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302</v>
      </c>
    </row>
    <row r="393" spans="1:15">
      <c r="A393" s="105">
        <v>43922</v>
      </c>
      <c r="B393" s="5">
        <v>0</v>
      </c>
      <c r="C393" s="5">
        <v>20</v>
      </c>
      <c r="D393" s="5">
        <v>2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5</v>
      </c>
      <c r="O393" s="5">
        <f t="shared" si="7"/>
        <v>158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baseColWidth="10" defaultColWidth="9" defaultRowHeight="11"/>
  <cols>
    <col min="1" max="1" width="9" style="6"/>
    <col min="2" max="2" width="9.5" style="9" hidden="1" customWidth="1"/>
    <col min="3" max="6" width="9.5" style="9" customWidth="1"/>
    <col min="7" max="9" width="9.5" style="8" customWidth="1"/>
    <col min="10" max="10" width="9.5" style="9" customWidth="1"/>
    <col min="11" max="11" width="9.5" style="6" customWidth="1"/>
    <col min="12" max="15" width="9" style="6"/>
    <col min="16" max="28" width="9" style="17"/>
    <col min="29" max="16384" width="9" style="6"/>
  </cols>
  <sheetData>
    <row r="1" spans="1:21">
      <c r="A1" s="11" t="s">
        <v>72</v>
      </c>
    </row>
    <row r="2" spans="1:21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>
      <c r="A7" s="11"/>
      <c r="B7" s="6"/>
      <c r="C7" s="6"/>
      <c r="D7" s="6"/>
      <c r="E7" s="6"/>
      <c r="P7" s="224" t="s">
        <v>77</v>
      </c>
      <c r="Q7" s="224"/>
      <c r="R7" s="224"/>
      <c r="S7" s="107"/>
      <c r="T7" s="107"/>
    </row>
    <row r="8" spans="1:21">
      <c r="B8" s="225" t="s">
        <v>78</v>
      </c>
      <c r="C8" s="225"/>
      <c r="D8" s="225"/>
      <c r="E8" s="225"/>
      <c r="F8" s="89"/>
      <c r="G8" s="226" t="s">
        <v>77</v>
      </c>
      <c r="H8" s="226"/>
      <c r="I8" s="226"/>
      <c r="J8" s="123"/>
      <c r="P8" s="107" t="s">
        <v>79</v>
      </c>
      <c r="Q8" s="107"/>
      <c r="R8" s="107"/>
      <c r="S8" s="107" t="s">
        <v>80</v>
      </c>
      <c r="T8" s="107"/>
    </row>
    <row r="9" spans="1:21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03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baseColWidth="10" defaultColWidth="9" defaultRowHeight="11"/>
  <cols>
    <col min="1" max="3" width="9" style="6"/>
    <col min="4" max="4" width="9" style="121"/>
    <col min="5" max="16384" width="9" style="6"/>
  </cols>
  <sheetData>
    <row r="1" spans="1:38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0"/>
      <c r="AK2" s="10"/>
      <c r="AL2" s="10"/>
    </row>
    <row r="3" spans="1:38" s="4" customFormat="1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baseColWidth="10" defaultColWidth="9" defaultRowHeight="11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5" style="10" hidden="1" customWidth="1"/>
    <col min="39" max="39" width="9" style="10"/>
    <col min="40" max="40" width="9.5" style="10" customWidth="1"/>
    <col min="41" max="41" width="9.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>
      <c r="A1" s="24" t="s">
        <v>97</v>
      </c>
      <c r="V1" s="131"/>
      <c r="W1" s="227" t="s">
        <v>98</v>
      </c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131"/>
      <c r="AO1" s="132"/>
      <c r="AP1" s="132"/>
      <c r="AQ1" s="132"/>
    </row>
    <row r="2" spans="1:44">
      <c r="A2" s="24" t="s">
        <v>91</v>
      </c>
      <c r="V2" s="131"/>
      <c r="W2" s="133"/>
      <c r="X2" s="134"/>
      <c r="Y2" s="135"/>
      <c r="Z2" s="136"/>
      <c r="AA2" s="183"/>
      <c r="AB2" s="183"/>
      <c r="AC2" s="133"/>
      <c r="AD2" s="183"/>
      <c r="AE2" s="183"/>
      <c r="AF2" s="183"/>
      <c r="AG2" s="183"/>
      <c r="AH2" s="183"/>
      <c r="AI2" s="183"/>
      <c r="AJ2" s="133"/>
      <c r="AK2" s="133"/>
      <c r="AL2" s="183"/>
      <c r="AM2" s="183"/>
      <c r="AN2" s="131"/>
      <c r="AO2" s="132"/>
      <c r="AP2" s="132"/>
      <c r="AQ2" s="132"/>
    </row>
    <row r="3" spans="1:44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20</v>
      </c>
      <c r="AC3" s="132" t="s">
        <v>21</v>
      </c>
      <c r="AD3" s="140" t="s">
        <v>22</v>
      </c>
      <c r="AE3" s="140" t="s">
        <v>24</v>
      </c>
      <c r="AF3" s="140" t="s">
        <v>23</v>
      </c>
      <c r="AG3" s="140" t="s">
        <v>25</v>
      </c>
      <c r="AH3" s="140" t="s">
        <v>26</v>
      </c>
      <c r="AI3" s="140" t="s">
        <v>27</v>
      </c>
      <c r="AJ3" s="132" t="s">
        <v>28</v>
      </c>
      <c r="AK3" s="132" t="s">
        <v>29</v>
      </c>
      <c r="AL3" s="140" t="s">
        <v>31</v>
      </c>
      <c r="AM3" s="140" t="s">
        <v>30</v>
      </c>
      <c r="AN3" s="131" t="s">
        <v>32</v>
      </c>
      <c r="AO3" s="132" t="s">
        <v>33</v>
      </c>
      <c r="AP3" s="132" t="s">
        <v>31</v>
      </c>
      <c r="AQ3" s="132" t="s">
        <v>28</v>
      </c>
    </row>
    <row r="4" spans="1:44" s="68" customFormat="1" ht="60">
      <c r="A4" s="67" t="s">
        <v>99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100</v>
      </c>
      <c r="AC4" s="142"/>
      <c r="AD4" s="146"/>
      <c r="AE4" s="146"/>
      <c r="AF4" s="146"/>
      <c r="AG4" s="146"/>
      <c r="AH4" s="146"/>
      <c r="AI4" s="146"/>
      <c r="AJ4" s="142" t="s">
        <v>101</v>
      </c>
      <c r="AK4" s="142" t="s">
        <v>102</v>
      </c>
      <c r="AL4" s="146" t="s">
        <v>103</v>
      </c>
      <c r="AM4" s="146" t="s">
        <v>104</v>
      </c>
      <c r="AN4" s="141" t="s">
        <v>105</v>
      </c>
      <c r="AO4" s="142" t="s">
        <v>106</v>
      </c>
      <c r="AP4" s="142" t="s">
        <v>103</v>
      </c>
      <c r="AQ4" s="142"/>
      <c r="AR4" s="67"/>
    </row>
    <row r="5" spans="1:44">
      <c r="A5" s="10" t="s">
        <v>107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108</v>
      </c>
      <c r="AC5" s="132" t="s">
        <v>109</v>
      </c>
      <c r="AD5" s="140"/>
      <c r="AE5" s="140"/>
      <c r="AF5" s="140"/>
      <c r="AG5" s="140"/>
      <c r="AH5" s="140"/>
      <c r="AI5" s="140"/>
      <c r="AJ5" s="132" t="s">
        <v>110</v>
      </c>
      <c r="AK5" s="132"/>
      <c r="AL5" s="140" t="s">
        <v>111</v>
      </c>
      <c r="AM5" s="132"/>
      <c r="AN5" s="131" t="s">
        <v>112</v>
      </c>
      <c r="AO5" s="132" t="s">
        <v>113</v>
      </c>
      <c r="AP5" s="132" t="s">
        <v>114</v>
      </c>
      <c r="AQ5" s="132" t="s">
        <v>115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'[3]CPI-Indicators'!$J$4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'[3]CPI-Indicators'!$J$5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'[3]CPI-Indicators'!$J$6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'[3]CPI-Indicators'!$J$7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'[3]CPI-Indicators'!$J$8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'[3]CPI-Indicators'!$J$9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'[3]CPI-Indicators'!$J$10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'[3]CPI-Indicators'!$J$11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'[4]Table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'[3]CPI-Indicators'!$J$12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'[4]Table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'[3]CPI-Indicators'!$J$13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[5]Summary!I3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'[4]Table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[5]Summary!I4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'[3]CPI-Indicators'!$J$14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[5]Summary!I5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[5]Summary!I6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'[4]Table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[5]Summary!I7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'[3]CPI-Indicators'!$J$15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[5]Summary!I8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[5]Summary!I9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'[4]Table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[5]Summary!I10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'[3]CPI-Indicators'!$J$16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[5]Summary!I11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[5]Summary!I12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'[4]Table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[5]Summary!I13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'[3]CPI-Indicators'!$J$17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[5]Summary!I14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[5]Summary!I15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'[4]Table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[5]Summary!I16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'[3]CPI-Indicators'!$J$18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[5]Summary!I17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[5]Summary!I18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'[4]Table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[5]Summary!I19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'[3]CPI-Indicators'!$J$19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[5]Summary!I20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[5]Summary!I21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'[4]Table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[5]Summary!I22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'[3]CPI-Indicators'!$J$20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[5]Summary!I23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[5]Summary!I24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'[4]Table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[5]Summary!I25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'[3]CPI-Indicators'!$J$21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[5]Summary!I26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[5]Summary!I27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'[4]Table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[5]Summary!I28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'[3]CPI-Indicators'!$J$22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t="1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[5]Summary!I29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[5]Summary!I30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'[4]Table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[5]Summary!I31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'[3]CPI-Indicators'!$J$23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'[4]Table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'[6]Table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'[3]CPI-Indicators'!$J$24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'[4]Table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'[4]Table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'[4]Table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[7]Data1!$J$265</f>
        <v>99.9</v>
      </c>
      <c r="X92" s="137">
        <f>[8]matrix!$B$23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[7]Data1!$J$266</f>
        <v>100.4</v>
      </c>
      <c r="X95" s="137">
        <f>[8]matrix!$B$24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[7]Data1!$J$267</f>
        <v>101.8</v>
      </c>
      <c r="X98" s="137">
        <f>[8]matrix!$B$25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[7]Data1!$J$268</f>
        <v>102</v>
      </c>
      <c r="X101" s="137">
        <f>[8]matrix!$B$26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[7]!A2325846C_Latest</f>
        <v>102.4</v>
      </c>
      <c r="X104" s="137">
        <f>[8]matrix!$B$27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baseColWidth="10" defaultColWidth="9" defaultRowHeight="11"/>
  <cols>
    <col min="1" max="16384" width="9" style="6"/>
  </cols>
  <sheetData>
    <row r="1" spans="1:19">
      <c r="A1" s="11" t="s">
        <v>116</v>
      </c>
    </row>
    <row r="2" spans="1:19">
      <c r="A2" s="17"/>
      <c r="B2" s="26" t="s">
        <v>20</v>
      </c>
      <c r="C2" s="11" t="s">
        <v>21</v>
      </c>
      <c r="D2" s="26" t="s">
        <v>26</v>
      </c>
      <c r="E2" s="26" t="s">
        <v>29</v>
      </c>
      <c r="F2" s="26" t="s">
        <v>28</v>
      </c>
      <c r="G2" s="26" t="s">
        <v>30</v>
      </c>
      <c r="H2" s="26" t="s">
        <v>31</v>
      </c>
      <c r="I2" s="26" t="s">
        <v>33</v>
      </c>
    </row>
    <row r="3" spans="1:19" s="35" customFormat="1" ht="36">
      <c r="A3" s="34" t="s">
        <v>99</v>
      </c>
      <c r="B3" s="34" t="s">
        <v>117</v>
      </c>
      <c r="C3" s="35" t="s">
        <v>118</v>
      </c>
      <c r="D3" s="34" t="s">
        <v>119</v>
      </c>
      <c r="E3" s="34" t="s">
        <v>120</v>
      </c>
      <c r="F3" s="34" t="s">
        <v>121</v>
      </c>
      <c r="G3" s="34" t="s">
        <v>122</v>
      </c>
      <c r="H3" s="34" t="s">
        <v>123</v>
      </c>
      <c r="I3" s="34" t="s">
        <v>124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R4" s="6">
        <f>SUM(C4:C15)</f>
        <v>548589</v>
      </c>
      <c r="S4" s="8">
        <f>SUM(I4:I15)</f>
        <v>68179</v>
      </c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R5" s="6">
        <f>SUM(C16:C27)</f>
        <v>539881</v>
      </c>
      <c r="S5" s="8">
        <f>SUM(I16:I27)</f>
        <v>81343</v>
      </c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R6" s="6">
        <f>SUM(C28:C39)</f>
        <v>585031</v>
      </c>
      <c r="S6" s="8">
        <f>SUM(I28:I39)</f>
        <v>90520</v>
      </c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R7" s="6">
        <f>SUM(C40:C51)</f>
        <v>557008</v>
      </c>
      <c r="S7" s="8">
        <f>SUM(I40:I51)</f>
        <v>100675</v>
      </c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R8" s="6">
        <f>SUM(C52:C63)</f>
        <v>631868</v>
      </c>
      <c r="S8" s="8">
        <f>SUM(I52:I63)</f>
        <v>97177</v>
      </c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>
        <f>SUM(C64:C75)</f>
        <v>675050</v>
      </c>
      <c r="S9" s="8">
        <f>SUM(I64:I75)</f>
        <v>93824</v>
      </c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>
        <f>SUM(C76:C87)</f>
        <v>660590</v>
      </c>
      <c r="S10" s="8">
        <f>SUM(I76:I87)</f>
        <v>108161</v>
      </c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>
        <f>SUM(C88:C99)</f>
        <v>657706</v>
      </c>
      <c r="S11" s="8">
        <f>SUM(I88:I99)</f>
        <v>110109</v>
      </c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>
        <f>SUM(C100:C111)</f>
        <v>692630</v>
      </c>
      <c r="S12" s="8">
        <f>SUM(I100:I111)</f>
        <v>108808</v>
      </c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[9]PAL!B30*1000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[9]PAL!B31*1000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[9]PAL!B32*1000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[9]PAL!B33*1000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[9]PAL!B34*1000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[9]PAL!B35*1000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[9]PAL!B36*1000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[9]PAL!B37*1000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[9]PAL!B38*1000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[9]PAL!B39*1000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01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baseColWidth="10" defaultColWidth="9" defaultRowHeight="11"/>
  <cols>
    <col min="1" max="1" width="17.83203125" style="12" customWidth="1"/>
    <col min="2" max="16384" width="9" style="12"/>
  </cols>
  <sheetData>
    <row r="1" spans="1:6">
      <c r="A1" s="11" t="s">
        <v>125</v>
      </c>
      <c r="B1" s="6"/>
      <c r="C1" s="6"/>
      <c r="D1" s="6"/>
      <c r="E1" s="6"/>
      <c r="F1" s="6"/>
    </row>
    <row r="2" spans="1:6">
      <c r="A2" s="11" t="s">
        <v>126</v>
      </c>
      <c r="B2" s="6"/>
      <c r="C2" s="6"/>
      <c r="D2" s="6"/>
      <c r="E2" s="6"/>
      <c r="F2" s="6"/>
    </row>
    <row r="3" spans="1:6">
      <c r="A3" s="17"/>
      <c r="B3" s="26" t="s">
        <v>28</v>
      </c>
      <c r="C3" s="26" t="s">
        <v>31</v>
      </c>
      <c r="D3" s="6"/>
      <c r="E3" s="6"/>
      <c r="F3" s="6"/>
    </row>
    <row r="4" spans="1:6">
      <c r="A4" s="17"/>
      <c r="B4" s="17" t="s">
        <v>127</v>
      </c>
      <c r="C4" s="17" t="s">
        <v>128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" width="9" style="12"/>
    <col min="2" max="2" width="9" style="82"/>
    <col min="3" max="16384" width="9" style="12"/>
  </cols>
  <sheetData>
    <row r="1" spans="1:9">
      <c r="A1" s="11" t="s">
        <v>129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41</v>
      </c>
      <c r="C2" s="6" t="s">
        <v>130</v>
      </c>
      <c r="D2" s="6" t="s">
        <v>27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16</v>
      </c>
    </row>
    <row r="3" spans="1:9" s="38" customFormat="1" ht="48">
      <c r="A3" s="35" t="s">
        <v>99</v>
      </c>
      <c r="B3" s="83" t="s">
        <v>100</v>
      </c>
      <c r="C3" s="35" t="s">
        <v>131</v>
      </c>
      <c r="D3" s="35" t="s">
        <v>132</v>
      </c>
      <c r="E3" s="35" t="s">
        <v>101</v>
      </c>
      <c r="F3" s="35" t="s">
        <v>120</v>
      </c>
      <c r="G3" s="35" t="s">
        <v>133</v>
      </c>
      <c r="H3" s="35" t="s">
        <v>134</v>
      </c>
      <c r="I3" s="35" t="s">
        <v>124</v>
      </c>
    </row>
    <row r="4" spans="1:9">
      <c r="A4" s="6" t="s">
        <v>135</v>
      </c>
      <c r="B4" s="82" t="s">
        <v>136</v>
      </c>
      <c r="C4" s="6" t="s">
        <v>137</v>
      </c>
      <c r="D4" s="6" t="s">
        <v>138</v>
      </c>
      <c r="E4" s="6" t="s">
        <v>127</v>
      </c>
      <c r="F4" s="6" t="s">
        <v>139</v>
      </c>
      <c r="G4" s="6" t="s">
        <v>140</v>
      </c>
      <c r="H4" s="6" t="s">
        <v>141</v>
      </c>
      <c r="I4" s="6" t="s">
        <v>142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4" width="9" style="6"/>
    <col min="5" max="5" width="12" style="6" customWidth="1"/>
    <col min="6" max="16384" width="9" style="6"/>
  </cols>
  <sheetData>
    <row r="1" spans="1:9">
      <c r="A1" s="11" t="s">
        <v>143</v>
      </c>
    </row>
    <row r="2" spans="1:9">
      <c r="A2" s="24" t="s">
        <v>144</v>
      </c>
    </row>
    <row r="3" spans="1:9">
      <c r="A3" s="17"/>
      <c r="B3" s="26" t="s">
        <v>130</v>
      </c>
      <c r="C3" s="26" t="s">
        <v>10</v>
      </c>
      <c r="D3" s="26" t="s">
        <v>11</v>
      </c>
      <c r="E3" s="26" t="s">
        <v>12</v>
      </c>
      <c r="F3" s="26" t="s">
        <v>14</v>
      </c>
      <c r="G3" s="26" t="s">
        <v>16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6384" width="9" style="6"/>
  </cols>
  <sheetData>
    <row r="1" spans="1:10" s="11" customFormat="1">
      <c r="A1" s="11" t="s">
        <v>145</v>
      </c>
    </row>
    <row r="2" spans="1:10">
      <c r="B2" s="6" t="s">
        <v>20</v>
      </c>
      <c r="C2" s="6" t="s">
        <v>21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</row>
    <row r="3" spans="1:10" s="35" customFormat="1" ht="36">
      <c r="A3" s="35" t="s">
        <v>99</v>
      </c>
      <c r="B3" s="35" t="s">
        <v>100</v>
      </c>
      <c r="C3" s="35" t="s">
        <v>118</v>
      </c>
      <c r="D3" s="35" t="s">
        <v>132</v>
      </c>
      <c r="E3" s="35" t="s">
        <v>121</v>
      </c>
      <c r="H3" s="35" t="s">
        <v>103</v>
      </c>
      <c r="J3" s="35" t="s">
        <v>124</v>
      </c>
    </row>
    <row r="4" spans="1:10" ht="48">
      <c r="A4" s="6" t="s">
        <v>135</v>
      </c>
      <c r="B4" s="61" t="s">
        <v>146</v>
      </c>
      <c r="C4" s="62" t="s">
        <v>147</v>
      </c>
      <c r="D4" s="62" t="s">
        <v>148</v>
      </c>
      <c r="E4" s="61" t="s">
        <v>149</v>
      </c>
      <c r="F4" s="62" t="s">
        <v>150</v>
      </c>
      <c r="G4" s="62" t="s">
        <v>151</v>
      </c>
      <c r="H4" s="62" t="s">
        <v>152</v>
      </c>
      <c r="I4" s="62" t="s">
        <v>153</v>
      </c>
      <c r="J4" s="63" t="s">
        <v>154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+[10]Data!$AH40/1000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+[10]Data!$AH41/1000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+[10]Data!$AH42/1000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+[10]Data!$AH43/1000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+[10]Data!$AH44/1000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+[10]Data!$AH45/1000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+[10]Data!$AH46/1000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+[10]Data!$AH47/1000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+[10]Data!$AH48/1000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+[10]Data!$AH49/1000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+[10]Data!$AH50/1000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+[10]Data!$AH51/1000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+[10]Data!$AH52/1000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+[10]Data!$AH53/1000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+[10]Data!$AH54/1000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+[10]Data!$AH55/1000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+[10]Data!$AH56/1000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+[10]Data!$AH57/1000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+[10]Data!$AH58/1000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+[10]Data!$AH59/1000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+[10]Data!$AH60/1000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+[10]Data!$AH61/1000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+[10]Data!$AH62/1000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+[10]Data!$AH63/1000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+[10]Data!$AH64/1000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+[10]Data!$AH65/1000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+[10]Data!$AH66/1000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+[10]Data!$AH67/1000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+[10]Data!$AH68/1000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+[10]Data!$AH69/1000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+[10]Data!$AH70/1000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+[10]Data!$AH71/1000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+[10]Data!$AH72/1000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+[10]Data!$AH73/1000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+[10]Data!$AH74/1000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+[10]Data!$AH75/1000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+[10]Data!$AH76/1000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+[10]Data!$AH77/1000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+[10]Data!$AH78/1000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+[10]Data!$AH79/1000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+[10]Data!$AH80/1000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+[10]Data!$AH81/1000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+[10]Data!$AH82/1000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+[10]Data!$AH83/1000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+[10]Data!$AH84/1000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+[10]Data!$AH85/1000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+[10]Data!$AH86/1000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+[10]Data!$AH87/1000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+[10]Data!$AH88/1000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+[10]Data!$AH89/1000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+[10]Data!$AH90/1000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+[10]Data!$AH91/1000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+[10]Data!$AH92/1000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+[10]Data!$AH93/1000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+[10]Data!$AH94/1000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+[10]Data!$AH95/1000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+[10]Data!$AH96/1000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+[10]Data!$AH97/1000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+[10]Data!$AH98/1000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+[10]Data!$AH99/1000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6384" width="9" style="6"/>
  </cols>
  <sheetData>
    <row r="1" spans="1:7" s="11" customFormat="1">
      <c r="A1" s="11" t="s">
        <v>155</v>
      </c>
    </row>
    <row r="2" spans="1:7" s="11" customFormat="1">
      <c r="A2" s="6" t="s">
        <v>156</v>
      </c>
    </row>
    <row r="3" spans="1:7">
      <c r="B3" s="6" t="s">
        <v>21</v>
      </c>
      <c r="C3" s="6" t="s">
        <v>27</v>
      </c>
      <c r="D3" s="6" t="s">
        <v>28</v>
      </c>
      <c r="E3" s="6" t="s">
        <v>29</v>
      </c>
      <c r="F3" s="6" t="s">
        <v>31</v>
      </c>
      <c r="G3" s="6" t="s">
        <v>33</v>
      </c>
    </row>
    <row r="4" spans="1:7" s="35" customFormat="1" ht="36">
      <c r="B4" s="35" t="s">
        <v>157</v>
      </c>
      <c r="C4" s="35" t="s">
        <v>158</v>
      </c>
      <c r="D4" s="35" t="s">
        <v>159</v>
      </c>
      <c r="E4" s="35" t="s">
        <v>160</v>
      </c>
      <c r="F4" s="35" t="s">
        <v>157</v>
      </c>
      <c r="G4" s="35" t="s">
        <v>161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 ht="12">
      <c r="A35" s="7">
        <v>41153</v>
      </c>
      <c r="B35" s="33"/>
      <c r="C35" s="76">
        <v>37.9</v>
      </c>
      <c r="F35" s="76">
        <v>60.6</v>
      </c>
      <c r="I35" s="59"/>
    </row>
    <row r="36" spans="1:9" ht="12">
      <c r="A36" s="7">
        <v>41244</v>
      </c>
      <c r="B36" s="33"/>
      <c r="C36" s="6">
        <v>37.659999999999997</v>
      </c>
      <c r="F36" s="76">
        <v>60.7</v>
      </c>
      <c r="I36" s="59"/>
    </row>
    <row r="37" spans="1:9" ht="12">
      <c r="A37" s="7">
        <v>41334</v>
      </c>
      <c r="B37" s="33"/>
      <c r="F37" s="76">
        <v>60.4</v>
      </c>
      <c r="I37" s="59"/>
    </row>
    <row r="38" spans="1:9" ht="12">
      <c r="A38" s="7"/>
      <c r="B38" s="33"/>
      <c r="I38" s="59"/>
    </row>
    <row r="39" spans="1:9" ht="12">
      <c r="A39" s="7"/>
      <c r="B39" s="33"/>
      <c r="I39" s="59"/>
    </row>
    <row r="40" spans="1:9" ht="12">
      <c r="A40" s="7"/>
      <c r="B40" s="33"/>
      <c r="I40" s="59"/>
    </row>
    <row r="41" spans="1:9">
      <c r="A41" s="7"/>
      <c r="B41" s="33"/>
    </row>
    <row r="42" spans="1:9" ht="12">
      <c r="A42" s="7"/>
      <c r="B42" s="33"/>
      <c r="I42" s="59"/>
    </row>
    <row r="43" spans="1:9" ht="12">
      <c r="A43" s="7"/>
      <c r="B43" s="33"/>
      <c r="I43" s="60"/>
    </row>
    <row r="44" spans="1:9">
      <c r="A44" s="7"/>
      <c r="B44" s="33"/>
    </row>
    <row r="45" spans="1:9" ht="12">
      <c r="A45" s="7"/>
      <c r="B45" s="33"/>
      <c r="I45" s="60"/>
    </row>
    <row r="46" spans="1:9" ht="12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9" width="9" style="6"/>
    <col min="10" max="10" width="13.1640625" style="4" customWidth="1"/>
    <col min="11" max="16384" width="9" style="6"/>
  </cols>
  <sheetData>
    <row r="1" spans="1:16">
      <c r="A1" s="11" t="s">
        <v>162</v>
      </c>
    </row>
    <row r="2" spans="1:16">
      <c r="A2" s="11" t="s">
        <v>163</v>
      </c>
      <c r="G2" s="228" t="s">
        <v>98</v>
      </c>
      <c r="H2" s="228"/>
      <c r="I2" s="228"/>
      <c r="J2" s="228"/>
    </row>
    <row r="3" spans="1:16">
      <c r="B3" s="26" t="s">
        <v>92</v>
      </c>
      <c r="C3" s="26" t="s">
        <v>93</v>
      </c>
      <c r="D3" s="26" t="s">
        <v>164</v>
      </c>
      <c r="E3" s="26" t="s">
        <v>95</v>
      </c>
      <c r="F3" s="11"/>
      <c r="G3" s="71" t="s">
        <v>165</v>
      </c>
      <c r="H3" s="71" t="s">
        <v>166</v>
      </c>
      <c r="I3" s="71" t="s">
        <v>167</v>
      </c>
      <c r="J3" s="80" t="s">
        <v>168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[11]Sheet4!B59</f>
        <v>3540.7</v>
      </c>
      <c r="H40" s="77">
        <f>[11]Sheet4!D59</f>
        <v>2802.45</v>
      </c>
      <c r="I40" s="77">
        <v>1746.47</v>
      </c>
      <c r="J40" s="79" t="str">
        <f>'[12]Stock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[11]Sheet4!B60</f>
        <v>3344.5</v>
      </c>
      <c r="H41" s="77">
        <f>[11]Sheet4!D60</f>
        <v>2556.29</v>
      </c>
      <c r="I41" s="77">
        <v>1594.87</v>
      </c>
      <c r="J41" s="79" t="str">
        <f>'[12]Stock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[11]Sheet4!B61</f>
        <v>3582.1</v>
      </c>
      <c r="H42" s="77">
        <f>[11]Sheet4!D61</f>
        <v>2635.37</v>
      </c>
      <c r="I42" s="77">
        <v>1699.99</v>
      </c>
      <c r="J42" s="79" t="str">
        <f>'[12]Stock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[11]Sheet4!B62</f>
        <v>3780.5</v>
      </c>
      <c r="H43" s="77">
        <f>[11]Sheet4!D62</f>
        <v>2794.76</v>
      </c>
      <c r="I43" s="77">
        <v>1920.28</v>
      </c>
      <c r="J43" s="79" t="str">
        <f>'[12]Stock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[11]Sheet4!B63</f>
        <v>3818</v>
      </c>
      <c r="H44" s="77">
        <f>[11]Sheet4!D63</f>
        <v>2830.42</v>
      </c>
      <c r="I44" s="77">
        <v>2329.08</v>
      </c>
      <c r="J44" s="79" t="str">
        <f>'[12]Stock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[11]Sheet4!B64</f>
        <v>3954.9</v>
      </c>
      <c r="H45" s="77">
        <f>[11]Sheet4!D64</f>
        <v>2857.91</v>
      </c>
      <c r="I45" s="77">
        <v>2333.14</v>
      </c>
      <c r="J45" s="79" t="str">
        <f>'[12]Stock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[11]Sheet4!B65</f>
        <v>4244</v>
      </c>
      <c r="H46" s="77">
        <f>[11]Sheet4!D65</f>
        <v>3062.53</v>
      </c>
      <c r="I46" s="77">
        <v>2659.2</v>
      </c>
      <c r="J46" s="79" t="str">
        <f>'[12]Stock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[11]Sheet4!B66</f>
        <v>4479.1000000000004</v>
      </c>
      <c r="H47" s="77">
        <f>[11]Sheet4!D66</f>
        <v>3130.5</v>
      </c>
      <c r="I47" s="77">
        <v>2592.9</v>
      </c>
      <c r="J47" s="79" t="str">
        <f>'[12]Stock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[11]Sheet4!B67</f>
        <v>4743.6000000000004</v>
      </c>
      <c r="H48" s="77">
        <f>[11]Sheet4!D67</f>
        <v>3185.99</v>
      </c>
      <c r="I48" s="77">
        <v>2672.57</v>
      </c>
      <c r="J48" s="79" t="str">
        <f>'[12]Stock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[11]Sheet4!B68</f>
        <v>4643.2</v>
      </c>
      <c r="H49" s="77">
        <f>[11]Sheet4!D68</f>
        <v>3230.36</v>
      </c>
      <c r="I49" s="77">
        <v>2651.13</v>
      </c>
      <c r="J49" s="79" t="str">
        <f>'[12]Stock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[11]Sheet4!B69</f>
        <v>4701.3999999999996</v>
      </c>
      <c r="H50" s="77">
        <f>[11]Sheet4!D69</f>
        <v>3144.28</v>
      </c>
      <c r="I50" s="77">
        <v>2732.12</v>
      </c>
      <c r="J50" s="79" t="str">
        <f>'[12]Stock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[11]Sheet4!B70</f>
        <v>4870.6000000000004</v>
      </c>
      <c r="H51" s="77">
        <f>[11]Sheet4!D70</f>
        <v>3247.82</v>
      </c>
      <c r="I51" s="77">
        <v>2897.62</v>
      </c>
      <c r="J51" s="79" t="str">
        <f>'[12]Stock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[11]Sheet4!B71</f>
        <v>4569.6000000000004</v>
      </c>
      <c r="H52" s="77">
        <f>[11]Sheet4!D71</f>
        <v>3196.06</v>
      </c>
      <c r="I52" s="77">
        <v>2745.35</v>
      </c>
      <c r="J52" s="79" t="str">
        <f>'[12]Stock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[11]Sheet4!B72</f>
        <v>4637.7</v>
      </c>
      <c r="H53" s="77">
        <f>[11]Sheet4!D72</f>
        <v>3168.38</v>
      </c>
      <c r="I53" s="77">
        <v>2750.86</v>
      </c>
      <c r="J53" s="79" t="str">
        <f>'[12]Stock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[11]Sheet4!B73</f>
        <v>4875.5</v>
      </c>
      <c r="H54" s="77">
        <f>[11]Sheet4!D73</f>
        <v>3239.62</v>
      </c>
      <c r="I54" s="77">
        <v>2887.46</v>
      </c>
      <c r="J54" s="79" t="str">
        <f>'[12]Stock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[11]Sheet4!B74</f>
        <v>4807.3999999999996</v>
      </c>
      <c r="H55" s="77">
        <f>[11]Sheet4!D74</f>
        <v>3285.94</v>
      </c>
      <c r="I55" s="77">
        <v>2974.61</v>
      </c>
      <c r="J55" s="79" t="str">
        <f>'[12]Stock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[11]Sheet4!B75</f>
        <v>4429.7</v>
      </c>
      <c r="H56" s="77">
        <f>[11]Sheet4!D75</f>
        <v>3083.87</v>
      </c>
      <c r="I56" s="77">
        <v>2752.6</v>
      </c>
      <c r="J56" s="79" t="str">
        <f>'[12]Stock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[11]Sheet4!B76</f>
        <v>4301.5</v>
      </c>
      <c r="H57" s="77">
        <f>[11]Sheet4!D76</f>
        <v>3004.77</v>
      </c>
      <c r="I57" s="77">
        <v>2830.34</v>
      </c>
      <c r="J57" s="79" t="str">
        <f>'[12]Stock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[11]Sheet4!B77</f>
        <v>4493.5</v>
      </c>
      <c r="H58" s="77">
        <f>[11]Sheet4!D77</f>
        <v>3064.79</v>
      </c>
      <c r="I58" s="77">
        <v>2987.7</v>
      </c>
      <c r="J58" s="79" t="str">
        <f>'[12]Stock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[11]Sheet4!B78</f>
        <v>4404.2</v>
      </c>
      <c r="H59" s="77">
        <f>[11]Sheet4!D78</f>
        <v>3072.18</v>
      </c>
      <c r="I59" s="77">
        <v>2950.33</v>
      </c>
      <c r="J59" s="79" t="str">
        <f>'[12]Stock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[11]Sheet4!B79</f>
        <v>4582.8999999999996</v>
      </c>
      <c r="H60" s="77">
        <f>[11]Sheet4!D79</f>
        <v>3214.82</v>
      </c>
      <c r="I60" s="77">
        <v>3097.63</v>
      </c>
      <c r="J60" s="79" t="str">
        <f>'[12]Stock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[11]Sheet4!B80</f>
        <v>4661.6000000000004</v>
      </c>
      <c r="H61" s="77">
        <f>[11]Sheet4!D80</f>
        <v>3338.21</v>
      </c>
      <c r="I61" s="77">
        <v>3142.62</v>
      </c>
      <c r="J61" s="79" t="str">
        <f>'[12]Stock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[11]Sheet4!B81</f>
        <v>4584.3999999999996</v>
      </c>
      <c r="H62" s="77">
        <f>[11]Sheet4!D81</f>
        <v>3308.98</v>
      </c>
      <c r="I62" s="78"/>
      <c r="J62" s="79" t="str">
        <f>'[12]Stock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[11]Sheet4!B82</f>
        <v>4745.2</v>
      </c>
      <c r="H63" s="77">
        <f>[11]Sheet4!D82</f>
        <v>3347.55</v>
      </c>
      <c r="I63" s="78"/>
      <c r="J63" s="79" t="str">
        <f>'[12]Stock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[11]Sheet4!B83</f>
        <v>4753.8999999999996</v>
      </c>
      <c r="H64" s="77">
        <f>[11]Sheet4!D83</f>
        <v>3395.43</v>
      </c>
      <c r="I64" s="78"/>
      <c r="J64" s="79" t="str">
        <f>'[12]Stock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[11]Sheet4!B84</f>
        <v>4830.5</v>
      </c>
      <c r="H65" s="77">
        <f>[11]Sheet4!D84</f>
        <v>3404.88</v>
      </c>
      <c r="I65" s="78"/>
      <c r="J65" s="79" t="str">
        <f>'[12]Stock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[11]Sheet4!B85</f>
        <v>4837.8999999999996</v>
      </c>
      <c r="H66" s="77">
        <f>[11]Sheet4!D85</f>
        <v>3478.96</v>
      </c>
      <c r="I66" s="78"/>
      <c r="J66" s="79" t="str">
        <f>'[12]Stock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[11]Sheet4!B86</f>
        <v>4823.2</v>
      </c>
      <c r="H67" s="77">
        <f>[11]Sheet4!D86</f>
        <v>3571.32</v>
      </c>
      <c r="I67" s="78"/>
      <c r="J67" s="79" t="str">
        <f>'[12]Stock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[11]Sheet4!B87</f>
        <v>4708.3</v>
      </c>
      <c r="H68" s="77">
        <f>[11]Sheet4!D87</f>
        <v>3618.09</v>
      </c>
      <c r="I68" s="78"/>
      <c r="J68" s="79" t="str">
        <f>'[12]Stock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[11]Sheet4!B88</f>
        <v>4608</v>
      </c>
      <c r="H69" s="77">
        <f>[11]Sheet4!D88</f>
        <v>3533.32</v>
      </c>
      <c r="I69" s="78"/>
      <c r="J69" s="79" t="str">
        <f>'[12]Stock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[11]Sheet4!B89</f>
        <v>4424.6000000000004</v>
      </c>
      <c r="H70" s="77">
        <f>[11]Sheet4!D89</f>
        <v>3508.63</v>
      </c>
      <c r="I70" s="78"/>
      <c r="J70" s="79" t="str">
        <f>'[12]Stock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[11]Sheet4!B90</f>
        <v>4296.5</v>
      </c>
      <c r="H71" s="77">
        <f>[11]Sheet4!D90</f>
        <v>3437.36</v>
      </c>
      <c r="I71" s="78"/>
      <c r="J71" s="79" t="str">
        <f>'[12]Stock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[11]Sheet4!B91</f>
        <v>4008.6</v>
      </c>
      <c r="H72" s="77">
        <f>[11]Sheet4!D91</f>
        <v>3476.4569999999999</v>
      </c>
      <c r="I72" s="78"/>
      <c r="J72" s="81">
        <f>'[12]Stock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[11]Sheet4!B92</f>
        <v>4298.1000000000004</v>
      </c>
      <c r="H73" s="77">
        <f>[11]Sheet4!D92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393"/>
  <sheetViews>
    <sheetView workbookViewId="0">
      <pane xSplit="1" ySplit="5" topLeftCell="B362" activePane="bottomRight" state="frozen"/>
      <selection pane="topRight" activeCell="I30" sqref="I30"/>
      <selection pane="bottomLeft" activeCell="I30" sqref="I30"/>
      <selection pane="bottomRight" activeCell="A393" sqref="A393"/>
    </sheetView>
  </sheetViews>
  <sheetFormatPr baseColWidth="10" defaultColWidth="9" defaultRowHeight="11"/>
  <cols>
    <col min="1" max="1" width="9" style="12"/>
    <col min="2" max="15" width="8.33203125" style="14" customWidth="1"/>
    <col min="16" max="20" width="9" style="14"/>
    <col min="21" max="16384" width="9" style="12"/>
  </cols>
  <sheetData>
    <row r="1" spans="1:20">
      <c r="A1" s="11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11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4">
      <c r="A3" s="115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s="13" customFormat="1">
      <c r="A5" s="4"/>
      <c r="B5" s="53" t="s">
        <v>20</v>
      </c>
      <c r="C5" s="53" t="s">
        <v>21</v>
      </c>
      <c r="D5" s="53" t="s">
        <v>22</v>
      </c>
      <c r="E5" s="53" t="s">
        <v>23</v>
      </c>
      <c r="F5" s="53" t="s">
        <v>24</v>
      </c>
      <c r="G5" s="53" t="s">
        <v>25</v>
      </c>
      <c r="H5" s="53" t="s">
        <v>26</v>
      </c>
      <c r="I5" s="53" t="s">
        <v>27</v>
      </c>
      <c r="J5" s="53" t="s">
        <v>28</v>
      </c>
      <c r="K5" s="53" t="s">
        <v>29</v>
      </c>
      <c r="L5" s="53" t="s">
        <v>31</v>
      </c>
      <c r="M5" s="53" t="s">
        <v>32</v>
      </c>
      <c r="N5" s="53" t="s">
        <v>33</v>
      </c>
      <c r="O5" s="40"/>
      <c r="P5" s="40"/>
      <c r="Q5" s="40"/>
      <c r="R5" s="40"/>
      <c r="S5" s="40"/>
      <c r="T5" s="40"/>
    </row>
    <row r="6" spans="1:20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1236439</v>
      </c>
      <c r="M6" s="40">
        <v>44650</v>
      </c>
      <c r="N6" s="40">
        <v>805293</v>
      </c>
      <c r="O6" s="8">
        <f t="shared" ref="O6:O69" si="0">SUM(B6:N6)</f>
        <v>13824729</v>
      </c>
      <c r="P6" s="8"/>
      <c r="Q6" s="8"/>
      <c r="R6" s="8"/>
      <c r="S6" s="8"/>
      <c r="T6" s="8"/>
    </row>
    <row r="7" spans="1:20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1166750</v>
      </c>
      <c r="M7" s="40">
        <v>59211</v>
      </c>
      <c r="N7" s="40">
        <v>672698</v>
      </c>
      <c r="O7" s="8">
        <f t="shared" si="0"/>
        <v>17201429</v>
      </c>
      <c r="P7" s="8"/>
      <c r="Q7" s="8"/>
      <c r="R7" s="8"/>
      <c r="S7" s="8"/>
      <c r="T7" s="8"/>
    </row>
    <row r="8" spans="1:20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1331936</v>
      </c>
      <c r="M8" s="40">
        <v>22808</v>
      </c>
      <c r="N8" s="40">
        <v>602745</v>
      </c>
      <c r="O8" s="8">
        <f t="shared" si="0"/>
        <v>22592856</v>
      </c>
      <c r="P8" s="8"/>
      <c r="Q8" s="8"/>
      <c r="R8" s="8"/>
      <c r="S8" s="8"/>
      <c r="T8" s="8"/>
    </row>
    <row r="9" spans="1:20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1961640</v>
      </c>
      <c r="M9" s="40">
        <v>19375</v>
      </c>
      <c r="N9" s="40">
        <v>442038</v>
      </c>
      <c r="O9" s="8">
        <f t="shared" si="0"/>
        <v>30571583</v>
      </c>
      <c r="P9" s="8"/>
      <c r="Q9" s="8"/>
      <c r="R9" s="8"/>
      <c r="S9" s="8"/>
      <c r="T9" s="8"/>
    </row>
    <row r="10" spans="1:20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1429995</v>
      </c>
      <c r="M10" s="40">
        <v>27384</v>
      </c>
      <c r="N10" s="40">
        <v>455498</v>
      </c>
      <c r="O10" s="8">
        <f t="shared" si="0"/>
        <v>20354996</v>
      </c>
      <c r="P10" s="8"/>
      <c r="Q10" s="8"/>
      <c r="R10" s="8"/>
      <c r="S10" s="8"/>
      <c r="T10" s="8"/>
    </row>
    <row r="11" spans="1:20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2009634</v>
      </c>
      <c r="M11" s="40">
        <v>151081</v>
      </c>
      <c r="N11" s="40">
        <v>722411</v>
      </c>
      <c r="O11" s="8">
        <f t="shared" si="0"/>
        <v>21368571</v>
      </c>
      <c r="P11" s="8"/>
      <c r="Q11" s="8"/>
      <c r="R11" s="8"/>
      <c r="S11" s="8"/>
      <c r="T11" s="8"/>
    </row>
    <row r="12" spans="1:20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1001792</v>
      </c>
      <c r="M12" s="40">
        <v>52289</v>
      </c>
      <c r="N12" s="40">
        <v>641332</v>
      </c>
      <c r="O12" s="8">
        <f t="shared" si="0"/>
        <v>20584889</v>
      </c>
      <c r="P12" s="8"/>
      <c r="Q12" s="8"/>
      <c r="R12" s="8"/>
      <c r="S12" s="8"/>
      <c r="T12" s="8"/>
    </row>
    <row r="13" spans="1:20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2044283</v>
      </c>
      <c r="M13" s="40">
        <v>166815</v>
      </c>
      <c r="N13" s="40">
        <v>654045</v>
      </c>
      <c r="O13" s="8">
        <f t="shared" si="0"/>
        <v>27420034</v>
      </c>
      <c r="P13" s="8"/>
      <c r="Q13" s="8"/>
      <c r="R13" s="8"/>
      <c r="S13" s="8"/>
      <c r="T13" s="8"/>
    </row>
    <row r="14" spans="1:20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1571850</v>
      </c>
      <c r="M14" s="40">
        <v>25715</v>
      </c>
      <c r="N14" s="40">
        <v>753025</v>
      </c>
      <c r="O14" s="8">
        <f t="shared" si="0"/>
        <v>23118052</v>
      </c>
      <c r="P14" s="8"/>
      <c r="Q14" s="8"/>
      <c r="R14" s="8"/>
      <c r="S14" s="8"/>
      <c r="T14" s="8"/>
    </row>
    <row r="15" spans="1:20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2150866</v>
      </c>
      <c r="M15" s="40">
        <v>12499</v>
      </c>
      <c r="N15" s="40">
        <v>527299</v>
      </c>
      <c r="O15" s="8">
        <f t="shared" si="0"/>
        <v>34202010</v>
      </c>
      <c r="P15" s="8"/>
      <c r="Q15" s="8"/>
      <c r="R15" s="8"/>
      <c r="S15" s="8"/>
      <c r="T15" s="8"/>
    </row>
    <row r="16" spans="1:20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2978724</v>
      </c>
      <c r="M16" s="40">
        <v>18634</v>
      </c>
      <c r="N16" s="40">
        <v>568579</v>
      </c>
      <c r="O16" s="8">
        <f t="shared" si="0"/>
        <v>27417193</v>
      </c>
      <c r="P16" s="8"/>
      <c r="Q16" s="8"/>
      <c r="R16" s="8"/>
      <c r="S16" s="8"/>
      <c r="T16" s="8"/>
    </row>
    <row r="17" spans="1:15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1999349</v>
      </c>
      <c r="M17" s="40">
        <v>1674</v>
      </c>
      <c r="N17" s="40">
        <v>1537521</v>
      </c>
      <c r="O17" s="8">
        <f t="shared" si="0"/>
        <v>24912929</v>
      </c>
    </row>
    <row r="18" spans="1:15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1333522</v>
      </c>
      <c r="M18" s="8">
        <v>6739</v>
      </c>
      <c r="N18" s="8">
        <v>685533</v>
      </c>
      <c r="O18" s="8">
        <f t="shared" si="0"/>
        <v>21109496</v>
      </c>
    </row>
    <row r="19" spans="1:15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1231030</v>
      </c>
      <c r="M19" s="8">
        <v>70054</v>
      </c>
      <c r="N19" s="8">
        <v>518094</v>
      </c>
      <c r="O19" s="8">
        <f t="shared" si="0"/>
        <v>23870149</v>
      </c>
    </row>
    <row r="20" spans="1:15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1970917</v>
      </c>
      <c r="M20" s="8">
        <v>5145</v>
      </c>
      <c r="N20" s="8">
        <v>682988</v>
      </c>
      <c r="O20" s="8">
        <f t="shared" si="0"/>
        <v>38250597</v>
      </c>
    </row>
    <row r="21" spans="1:15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1299871</v>
      </c>
      <c r="M21" s="8">
        <v>59322</v>
      </c>
      <c r="N21" s="8">
        <v>856889</v>
      </c>
      <c r="O21" s="8">
        <f t="shared" si="0"/>
        <v>25452247</v>
      </c>
    </row>
    <row r="22" spans="1:15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2498548</v>
      </c>
      <c r="M22" s="8">
        <v>82168</v>
      </c>
      <c r="N22" s="8">
        <v>448851</v>
      </c>
      <c r="O22" s="8">
        <f t="shared" si="0"/>
        <v>34532752</v>
      </c>
    </row>
    <row r="23" spans="1:15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2559257</v>
      </c>
      <c r="M23" s="8">
        <v>191296</v>
      </c>
      <c r="N23" s="8">
        <v>404596</v>
      </c>
      <c r="O23" s="8">
        <f t="shared" si="0"/>
        <v>26506735</v>
      </c>
    </row>
    <row r="24" spans="1:15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2824992</v>
      </c>
      <c r="M24" s="8">
        <v>79763</v>
      </c>
      <c r="N24" s="8">
        <v>898344</v>
      </c>
      <c r="O24" s="8">
        <f t="shared" si="0"/>
        <v>35058968</v>
      </c>
    </row>
    <row r="25" spans="1:15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2504791</v>
      </c>
      <c r="M25" s="8">
        <v>62479</v>
      </c>
      <c r="N25" s="8">
        <v>882989</v>
      </c>
      <c r="O25" s="8">
        <f t="shared" si="0"/>
        <v>35152390</v>
      </c>
    </row>
    <row r="26" spans="1:15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2168373</v>
      </c>
      <c r="M26" s="8">
        <v>63963</v>
      </c>
      <c r="N26" s="8">
        <v>2235043</v>
      </c>
      <c r="O26" s="8">
        <f t="shared" si="0"/>
        <v>29363202</v>
      </c>
    </row>
    <row r="27" spans="1:15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1908612</v>
      </c>
      <c r="M27" s="8">
        <v>6528</v>
      </c>
      <c r="N27" s="8">
        <v>2226787</v>
      </c>
      <c r="O27" s="8">
        <f t="shared" si="0"/>
        <v>26197448</v>
      </c>
    </row>
    <row r="28" spans="1:15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2352589</v>
      </c>
      <c r="M28" s="8">
        <v>112087</v>
      </c>
      <c r="N28" s="8">
        <v>486936</v>
      </c>
      <c r="O28" s="8">
        <f t="shared" si="0"/>
        <v>39220658</v>
      </c>
    </row>
    <row r="29" spans="1:15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1933390</v>
      </c>
      <c r="M29" s="8">
        <v>71529</v>
      </c>
      <c r="N29" s="8">
        <v>1887928</v>
      </c>
      <c r="O29" s="8">
        <f t="shared" si="0"/>
        <v>30970471</v>
      </c>
    </row>
    <row r="30" spans="1:15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1933706</v>
      </c>
      <c r="M30" s="8">
        <v>75726</v>
      </c>
      <c r="N30" s="8">
        <v>593404</v>
      </c>
      <c r="O30" s="8">
        <f t="shared" si="0"/>
        <v>26103212</v>
      </c>
    </row>
    <row r="31" spans="1:15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1179787</v>
      </c>
      <c r="M31" s="8">
        <v>6192</v>
      </c>
      <c r="N31" s="8">
        <v>789597</v>
      </c>
      <c r="O31" s="8">
        <f t="shared" si="0"/>
        <v>24743362</v>
      </c>
    </row>
    <row r="32" spans="1:15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2586049</v>
      </c>
      <c r="M32" s="8">
        <v>152685</v>
      </c>
      <c r="N32" s="8">
        <v>1460836</v>
      </c>
      <c r="O32" s="8">
        <f t="shared" si="0"/>
        <v>42738271</v>
      </c>
    </row>
    <row r="33" spans="1:15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2000782</v>
      </c>
      <c r="M33" s="8">
        <v>31297</v>
      </c>
      <c r="N33" s="8">
        <v>689971</v>
      </c>
      <c r="O33" s="8">
        <f t="shared" si="0"/>
        <v>21772092</v>
      </c>
    </row>
    <row r="34" spans="1:15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1752921</v>
      </c>
      <c r="M34" s="8">
        <v>28961</v>
      </c>
      <c r="N34" s="8">
        <v>891579</v>
      </c>
      <c r="O34" s="8">
        <f t="shared" si="0"/>
        <v>31179417</v>
      </c>
    </row>
    <row r="35" spans="1:15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1158991</v>
      </c>
      <c r="M35" s="8">
        <v>57199</v>
      </c>
      <c r="N35" s="8">
        <v>591704</v>
      </c>
      <c r="O35" s="8">
        <f t="shared" si="0"/>
        <v>102431675</v>
      </c>
    </row>
    <row r="36" spans="1:15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2082194</v>
      </c>
      <c r="M36" s="8">
        <v>74063</v>
      </c>
      <c r="N36" s="8">
        <v>903559</v>
      </c>
      <c r="O36" s="8">
        <f t="shared" si="0"/>
        <v>36450173</v>
      </c>
    </row>
    <row r="37" spans="1:15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2192223</v>
      </c>
      <c r="M37" s="8">
        <v>60638</v>
      </c>
      <c r="N37" s="8">
        <v>1230993</v>
      </c>
      <c r="O37" s="8">
        <f t="shared" si="0"/>
        <v>29742847</v>
      </c>
    </row>
    <row r="38" spans="1:15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3130192</v>
      </c>
      <c r="M38" s="8">
        <v>37695</v>
      </c>
      <c r="N38" s="8">
        <v>1007504</v>
      </c>
      <c r="O38" s="8">
        <f t="shared" si="0"/>
        <v>27691768</v>
      </c>
    </row>
    <row r="39" spans="1:15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2579774</v>
      </c>
      <c r="M39" s="8">
        <v>50747</v>
      </c>
      <c r="N39" s="8">
        <v>792728</v>
      </c>
      <c r="O39" s="8">
        <f t="shared" si="0"/>
        <v>31433141</v>
      </c>
    </row>
    <row r="40" spans="1:15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2609407</v>
      </c>
      <c r="M40" s="8">
        <v>25373</v>
      </c>
      <c r="N40" s="8">
        <v>1088080</v>
      </c>
      <c r="O40" s="8">
        <f t="shared" si="0"/>
        <v>55972603</v>
      </c>
    </row>
    <row r="41" spans="1:15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2439610</v>
      </c>
      <c r="M41" s="8">
        <v>61593</v>
      </c>
      <c r="N41" s="8">
        <v>1223620</v>
      </c>
      <c r="O41" s="8">
        <f t="shared" si="0"/>
        <v>25757940</v>
      </c>
    </row>
    <row r="42" spans="1:15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1558431</v>
      </c>
      <c r="M42" s="8">
        <v>5075</v>
      </c>
      <c r="N42" s="8">
        <v>849667</v>
      </c>
      <c r="O42" s="8">
        <f t="shared" si="0"/>
        <v>20698794</v>
      </c>
    </row>
    <row r="43" spans="1:15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1443998</v>
      </c>
      <c r="M43" s="8">
        <v>62044</v>
      </c>
      <c r="N43" s="8">
        <v>599963</v>
      </c>
      <c r="O43" s="8">
        <f t="shared" si="0"/>
        <v>46964705</v>
      </c>
    </row>
    <row r="44" spans="1:15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2372980</v>
      </c>
      <c r="M44" s="8">
        <v>10789</v>
      </c>
      <c r="N44" s="8">
        <v>868152</v>
      </c>
      <c r="O44" s="8">
        <f t="shared" si="0"/>
        <v>30660607</v>
      </c>
    </row>
    <row r="45" spans="1:15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2151420</v>
      </c>
      <c r="M45" s="8">
        <v>305595</v>
      </c>
      <c r="N45" s="8">
        <v>1017265</v>
      </c>
      <c r="O45" s="8">
        <f t="shared" si="0"/>
        <v>31713567</v>
      </c>
    </row>
    <row r="46" spans="1:15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2295958</v>
      </c>
      <c r="M46" s="8">
        <v>68924</v>
      </c>
      <c r="N46" s="8">
        <v>972339</v>
      </c>
      <c r="O46" s="8">
        <f t="shared" si="0"/>
        <v>43800069</v>
      </c>
    </row>
    <row r="47" spans="1:15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2179409</v>
      </c>
      <c r="M47" s="8">
        <v>26505</v>
      </c>
      <c r="N47" s="8">
        <v>1102227</v>
      </c>
      <c r="O47" s="8">
        <f t="shared" si="0"/>
        <v>32240487</v>
      </c>
    </row>
    <row r="48" spans="1:15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2476768</v>
      </c>
      <c r="M48" s="8">
        <v>24499</v>
      </c>
      <c r="N48" s="8">
        <v>1000368</v>
      </c>
      <c r="O48" s="8">
        <f t="shared" si="0"/>
        <v>35455192</v>
      </c>
    </row>
    <row r="49" spans="1:15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2485501</v>
      </c>
      <c r="M49" s="8">
        <v>10837</v>
      </c>
      <c r="N49" s="8">
        <v>860565</v>
      </c>
      <c r="O49" s="8">
        <f t="shared" si="0"/>
        <v>35178633</v>
      </c>
    </row>
    <row r="50" spans="1:15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1939187</v>
      </c>
      <c r="M50" s="8">
        <v>23115</v>
      </c>
      <c r="N50" s="8">
        <v>571876</v>
      </c>
      <c r="O50" s="8">
        <f t="shared" si="0"/>
        <v>44744907</v>
      </c>
    </row>
    <row r="51" spans="1:15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3694236</v>
      </c>
      <c r="M51" s="8">
        <v>19020</v>
      </c>
      <c r="N51" s="8">
        <v>694555</v>
      </c>
      <c r="O51" s="8">
        <f t="shared" si="0"/>
        <v>37064789</v>
      </c>
    </row>
    <row r="52" spans="1:15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3037586</v>
      </c>
      <c r="M52" s="8">
        <v>19069</v>
      </c>
      <c r="N52" s="8">
        <v>1197605</v>
      </c>
      <c r="O52" s="8">
        <f t="shared" si="0"/>
        <v>41850591</v>
      </c>
    </row>
    <row r="53" spans="1:15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2522156</v>
      </c>
      <c r="M53" s="8">
        <v>31693</v>
      </c>
      <c r="N53" s="8">
        <v>1615401</v>
      </c>
      <c r="O53" s="8">
        <f t="shared" si="0"/>
        <v>43578534</v>
      </c>
    </row>
    <row r="54" spans="1:15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1977521</v>
      </c>
      <c r="M54" s="8">
        <v>25187</v>
      </c>
      <c r="N54" s="8">
        <v>561336</v>
      </c>
      <c r="O54" s="8">
        <f t="shared" si="0"/>
        <v>28216243</v>
      </c>
    </row>
    <row r="55" spans="1:15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2370517</v>
      </c>
      <c r="M55" s="8">
        <v>26954</v>
      </c>
      <c r="N55" s="8">
        <v>937073</v>
      </c>
      <c r="O55" s="8">
        <f t="shared" si="0"/>
        <v>45620354</v>
      </c>
    </row>
    <row r="56" spans="1:15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2496026</v>
      </c>
      <c r="M56" s="8">
        <v>555421</v>
      </c>
      <c r="N56" s="8">
        <v>404605</v>
      </c>
      <c r="O56" s="8">
        <f t="shared" si="0"/>
        <v>41851161</v>
      </c>
    </row>
    <row r="57" spans="1:15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3060691</v>
      </c>
      <c r="M57" s="8">
        <v>186772</v>
      </c>
      <c r="N57" s="8">
        <v>868817</v>
      </c>
      <c r="O57" s="8">
        <f t="shared" si="0"/>
        <v>39332638</v>
      </c>
    </row>
    <row r="58" spans="1:15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1841287</v>
      </c>
      <c r="M58" s="8">
        <v>46916</v>
      </c>
      <c r="N58" s="8">
        <v>1172638</v>
      </c>
      <c r="O58" s="8">
        <f t="shared" si="0"/>
        <v>40601609</v>
      </c>
    </row>
    <row r="59" spans="1:15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2730189</v>
      </c>
      <c r="M59" s="8">
        <v>166495</v>
      </c>
      <c r="N59" s="8">
        <v>1213985</v>
      </c>
      <c r="O59" s="8">
        <f t="shared" si="0"/>
        <v>45542732</v>
      </c>
    </row>
    <row r="60" spans="1:15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2630036</v>
      </c>
      <c r="M60" s="8">
        <v>89795</v>
      </c>
      <c r="N60" s="8">
        <v>701519</v>
      </c>
      <c r="O60" s="8">
        <f t="shared" si="0"/>
        <v>42719035</v>
      </c>
    </row>
    <row r="61" spans="1:15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2697763</v>
      </c>
      <c r="M61" s="8">
        <v>23719</v>
      </c>
      <c r="N61" s="8">
        <v>928387</v>
      </c>
      <c r="O61" s="8">
        <f t="shared" si="0"/>
        <v>44840439</v>
      </c>
    </row>
    <row r="62" spans="1:15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2820711</v>
      </c>
      <c r="M62" s="8">
        <v>38856</v>
      </c>
      <c r="N62" s="8">
        <v>1454853</v>
      </c>
      <c r="O62" s="8">
        <f t="shared" si="0"/>
        <v>46239676</v>
      </c>
    </row>
    <row r="63" spans="1:15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3035560</v>
      </c>
      <c r="M63" s="8">
        <v>217371</v>
      </c>
      <c r="N63" s="8">
        <v>1279179</v>
      </c>
      <c r="O63" s="8">
        <f t="shared" si="0"/>
        <v>41136332</v>
      </c>
    </row>
    <row r="64" spans="1:15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2624670</v>
      </c>
      <c r="M64" s="8">
        <v>160007</v>
      </c>
      <c r="N64" s="8">
        <v>1162184</v>
      </c>
      <c r="O64" s="8">
        <f t="shared" si="0"/>
        <v>45583414</v>
      </c>
    </row>
    <row r="65" spans="1:15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2531980</v>
      </c>
      <c r="M65" s="8">
        <v>40103</v>
      </c>
      <c r="N65" s="8">
        <v>1178390</v>
      </c>
      <c r="O65" s="8">
        <f t="shared" si="0"/>
        <v>56360999</v>
      </c>
    </row>
    <row r="66" spans="1:15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1331248</v>
      </c>
      <c r="M66" s="8">
        <v>1358</v>
      </c>
      <c r="N66" s="8">
        <v>696320</v>
      </c>
      <c r="O66" s="8">
        <f t="shared" si="0"/>
        <v>26640017</v>
      </c>
    </row>
    <row r="67" spans="1:15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1977394</v>
      </c>
      <c r="M67" s="8">
        <v>59118</v>
      </c>
      <c r="N67" s="8">
        <v>1239873</v>
      </c>
      <c r="O67" s="8">
        <f t="shared" si="0"/>
        <v>40301794</v>
      </c>
    </row>
    <row r="68" spans="1:15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3145286</v>
      </c>
      <c r="M68" s="8">
        <v>155900</v>
      </c>
      <c r="N68" s="8">
        <v>1660260</v>
      </c>
      <c r="O68" s="8">
        <f t="shared" si="0"/>
        <v>64408230</v>
      </c>
    </row>
    <row r="69" spans="1:15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2178407</v>
      </c>
      <c r="M69" s="8">
        <v>76895</v>
      </c>
      <c r="N69" s="8">
        <v>771815</v>
      </c>
      <c r="O69" s="8">
        <f t="shared" si="0"/>
        <v>46038108</v>
      </c>
    </row>
    <row r="70" spans="1:15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3914062</v>
      </c>
      <c r="M70" s="8">
        <v>6334</v>
      </c>
      <c r="N70" s="8">
        <v>879361</v>
      </c>
      <c r="O70" s="8">
        <f t="shared" ref="O70:O133" si="1">SUM(B70:N70)</f>
        <v>39790846</v>
      </c>
    </row>
    <row r="71" spans="1:15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3285385</v>
      </c>
      <c r="M71" s="8">
        <v>61103</v>
      </c>
      <c r="N71" s="8">
        <v>948813</v>
      </c>
      <c r="O71" s="8">
        <f t="shared" si="1"/>
        <v>54012813</v>
      </c>
    </row>
    <row r="72" spans="1:15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2601121</v>
      </c>
      <c r="M72" s="8">
        <v>41101</v>
      </c>
      <c r="N72" s="8">
        <v>1402819</v>
      </c>
      <c r="O72" s="8">
        <f t="shared" si="1"/>
        <v>48719456</v>
      </c>
    </row>
    <row r="73" spans="1:15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3675972</v>
      </c>
      <c r="M73" s="8">
        <v>58455</v>
      </c>
      <c r="N73" s="8">
        <v>1108052</v>
      </c>
      <c r="O73" s="8">
        <f t="shared" si="1"/>
        <v>47440076</v>
      </c>
    </row>
    <row r="74" spans="1:15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3014530</v>
      </c>
      <c r="M74" s="8">
        <v>58098</v>
      </c>
      <c r="N74" s="8">
        <v>1638462</v>
      </c>
      <c r="O74" s="8">
        <f t="shared" si="1"/>
        <v>61241529</v>
      </c>
    </row>
    <row r="75" spans="1:15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3696719</v>
      </c>
      <c r="M75" s="8">
        <v>29574</v>
      </c>
      <c r="N75" s="8">
        <v>672621</v>
      </c>
      <c r="O75" s="8">
        <f t="shared" si="1"/>
        <v>45120420</v>
      </c>
    </row>
    <row r="76" spans="1:15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4372338</v>
      </c>
      <c r="M76" s="8">
        <v>133469</v>
      </c>
      <c r="N76" s="8">
        <v>1443456</v>
      </c>
      <c r="O76" s="8">
        <f t="shared" si="1"/>
        <v>47573428</v>
      </c>
    </row>
    <row r="77" spans="1:15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4766731</v>
      </c>
      <c r="M77" s="8">
        <v>62321</v>
      </c>
      <c r="N77" s="8">
        <v>1117201</v>
      </c>
      <c r="O77" s="8">
        <f t="shared" si="1"/>
        <v>41413445</v>
      </c>
    </row>
    <row r="78" spans="1:15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2427679</v>
      </c>
      <c r="M78" s="8">
        <v>10357</v>
      </c>
      <c r="N78" s="8">
        <v>610887</v>
      </c>
      <c r="O78" s="8">
        <f t="shared" si="1"/>
        <v>40377918</v>
      </c>
    </row>
    <row r="79" spans="1:15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2377073</v>
      </c>
      <c r="M79" s="8">
        <v>180643</v>
      </c>
      <c r="N79" s="8">
        <v>1081453</v>
      </c>
      <c r="O79" s="8">
        <f t="shared" si="1"/>
        <v>50393164</v>
      </c>
    </row>
    <row r="80" spans="1:15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3477743</v>
      </c>
      <c r="M80" s="8">
        <v>133281</v>
      </c>
      <c r="N80" s="8">
        <v>1342402</v>
      </c>
      <c r="O80" s="8">
        <f t="shared" si="1"/>
        <v>47859368</v>
      </c>
    </row>
    <row r="81" spans="1:15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2062056</v>
      </c>
      <c r="M81" s="8">
        <v>54088</v>
      </c>
      <c r="N81" s="8">
        <v>692360</v>
      </c>
      <c r="O81" s="8">
        <f t="shared" si="1"/>
        <v>38311939</v>
      </c>
    </row>
    <row r="82" spans="1:15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2457317</v>
      </c>
      <c r="M82" s="8">
        <v>42278</v>
      </c>
      <c r="N82" s="8">
        <v>1129190</v>
      </c>
      <c r="O82" s="8">
        <f t="shared" si="1"/>
        <v>43448048</v>
      </c>
    </row>
    <row r="83" spans="1:15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4090936</v>
      </c>
      <c r="M83" s="8">
        <v>139213</v>
      </c>
      <c r="N83" s="8">
        <v>1658829</v>
      </c>
      <c r="O83" s="8">
        <f t="shared" si="1"/>
        <v>46990385</v>
      </c>
    </row>
    <row r="84" spans="1:15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3785205</v>
      </c>
      <c r="M84" s="8">
        <v>73171</v>
      </c>
      <c r="N84" s="8">
        <v>1199590</v>
      </c>
      <c r="O84" s="8">
        <f t="shared" si="1"/>
        <v>40396118</v>
      </c>
    </row>
    <row r="85" spans="1:15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4336506</v>
      </c>
      <c r="M85" s="8">
        <v>287608</v>
      </c>
      <c r="N85" s="8">
        <v>1437170</v>
      </c>
      <c r="O85" s="8">
        <f t="shared" si="1"/>
        <v>45339491</v>
      </c>
    </row>
    <row r="86" spans="1:15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4325202</v>
      </c>
      <c r="M86" s="8">
        <v>76661</v>
      </c>
      <c r="N86" s="8">
        <v>1939097</v>
      </c>
      <c r="O86" s="8">
        <f t="shared" si="1"/>
        <v>48853750</v>
      </c>
    </row>
    <row r="87" spans="1:15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4816435</v>
      </c>
      <c r="M87" s="8">
        <v>165236</v>
      </c>
      <c r="N87" s="8">
        <v>1580621</v>
      </c>
      <c r="O87" s="8">
        <f t="shared" si="1"/>
        <v>39290768</v>
      </c>
    </row>
    <row r="88" spans="1:15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4139439</v>
      </c>
      <c r="M88" s="8">
        <v>36920</v>
      </c>
      <c r="N88" s="8">
        <v>1597498</v>
      </c>
      <c r="O88" s="8">
        <f t="shared" si="1"/>
        <v>44386255</v>
      </c>
    </row>
    <row r="89" spans="1:15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4686160</v>
      </c>
      <c r="M89" s="8">
        <v>101100</v>
      </c>
      <c r="N89" s="8">
        <v>1498947</v>
      </c>
      <c r="O89" s="8">
        <f t="shared" si="1"/>
        <v>42516261</v>
      </c>
    </row>
    <row r="90" spans="1:15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2349204</v>
      </c>
      <c r="M90" s="8">
        <v>62682</v>
      </c>
      <c r="N90" s="8">
        <v>1153948</v>
      </c>
      <c r="O90" s="8">
        <f t="shared" si="1"/>
        <v>28511524</v>
      </c>
    </row>
    <row r="91" spans="1:15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3443514</v>
      </c>
      <c r="M91" s="8">
        <v>12542</v>
      </c>
      <c r="N91" s="8">
        <v>1321918</v>
      </c>
      <c r="O91" s="8">
        <f t="shared" si="1"/>
        <v>38171800</v>
      </c>
    </row>
    <row r="92" spans="1:15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3393145</v>
      </c>
      <c r="M92" s="8">
        <v>59397</v>
      </c>
      <c r="N92" s="8">
        <v>1130756</v>
      </c>
      <c r="O92" s="8">
        <f t="shared" si="1"/>
        <v>42129585</v>
      </c>
    </row>
    <row r="93" spans="1:15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3036607</v>
      </c>
      <c r="M93" s="8">
        <v>51193</v>
      </c>
      <c r="N93" s="8">
        <v>673331</v>
      </c>
      <c r="O93" s="8">
        <f t="shared" si="1"/>
        <v>34515517</v>
      </c>
    </row>
    <row r="94" spans="1:15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2991871</v>
      </c>
      <c r="M94" s="8">
        <v>189766</v>
      </c>
      <c r="N94" s="8">
        <v>1610135</v>
      </c>
      <c r="O94" s="8">
        <f t="shared" si="1"/>
        <v>39907474</v>
      </c>
    </row>
    <row r="95" spans="1:15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3376968</v>
      </c>
      <c r="M95" s="8">
        <v>12086</v>
      </c>
      <c r="N95" s="8">
        <v>1154017</v>
      </c>
      <c r="O95" s="8">
        <f t="shared" si="1"/>
        <v>37558953</v>
      </c>
    </row>
    <row r="96" spans="1:15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2697383</v>
      </c>
      <c r="M96" s="8">
        <v>18976</v>
      </c>
      <c r="N96" s="8">
        <v>910230</v>
      </c>
      <c r="O96" s="8">
        <f t="shared" si="1"/>
        <v>35957991</v>
      </c>
    </row>
    <row r="97" spans="1:15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3605514</v>
      </c>
      <c r="M97" s="8">
        <v>28597</v>
      </c>
      <c r="N97" s="8">
        <v>1070290</v>
      </c>
      <c r="O97" s="8">
        <f t="shared" si="1"/>
        <v>37863817</v>
      </c>
    </row>
    <row r="98" spans="1:15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4225457</v>
      </c>
      <c r="M98" s="8">
        <v>78288</v>
      </c>
      <c r="N98" s="8">
        <v>1056632</v>
      </c>
      <c r="O98" s="8">
        <f t="shared" si="1"/>
        <v>38566436</v>
      </c>
    </row>
    <row r="99" spans="1:15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2445459</v>
      </c>
      <c r="M99" s="8">
        <v>69173</v>
      </c>
      <c r="N99" s="8">
        <v>990967</v>
      </c>
      <c r="O99" s="8">
        <f t="shared" si="1"/>
        <v>36175896</v>
      </c>
    </row>
    <row r="100" spans="1:15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3653754</v>
      </c>
      <c r="M100" s="8">
        <v>105737</v>
      </c>
      <c r="N100" s="8">
        <v>1264557</v>
      </c>
      <c r="O100" s="8">
        <f t="shared" si="1"/>
        <v>42783029</v>
      </c>
    </row>
    <row r="101" spans="1:15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3138902</v>
      </c>
      <c r="M101" s="8">
        <v>105209</v>
      </c>
      <c r="N101" s="8">
        <v>1251134</v>
      </c>
      <c r="O101" s="8">
        <f t="shared" si="1"/>
        <v>31669740</v>
      </c>
    </row>
    <row r="102" spans="1:15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1489309</v>
      </c>
      <c r="M102" s="8">
        <v>24931</v>
      </c>
      <c r="N102" s="8">
        <v>541914</v>
      </c>
      <c r="O102" s="8">
        <f t="shared" si="1"/>
        <v>27193333</v>
      </c>
    </row>
    <row r="103" spans="1:15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2469754</v>
      </c>
      <c r="M103" s="8">
        <v>80981</v>
      </c>
      <c r="N103" s="8">
        <v>646507</v>
      </c>
      <c r="O103" s="8">
        <f t="shared" si="1"/>
        <v>35388811</v>
      </c>
    </row>
    <row r="104" spans="1:15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2582214</v>
      </c>
      <c r="M104" s="8">
        <v>30349</v>
      </c>
      <c r="N104" s="8">
        <v>1239860</v>
      </c>
      <c r="O104" s="8">
        <f t="shared" si="1"/>
        <v>34405768</v>
      </c>
    </row>
    <row r="105" spans="1:15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1926510</v>
      </c>
      <c r="M105" s="8">
        <v>34963</v>
      </c>
      <c r="N105" s="8">
        <v>732029</v>
      </c>
      <c r="O105" s="8">
        <f t="shared" si="1"/>
        <v>35168232</v>
      </c>
    </row>
    <row r="106" spans="1:15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3236339</v>
      </c>
      <c r="M106" s="8">
        <v>57901</v>
      </c>
      <c r="N106" s="8">
        <v>816340</v>
      </c>
      <c r="O106" s="8">
        <f t="shared" si="1"/>
        <v>37613966</v>
      </c>
    </row>
    <row r="107" spans="1:15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2293929</v>
      </c>
      <c r="M107" s="8">
        <v>31767</v>
      </c>
      <c r="N107" s="8">
        <v>1427129</v>
      </c>
      <c r="O107" s="8">
        <f t="shared" si="1"/>
        <v>33400939</v>
      </c>
    </row>
    <row r="108" spans="1:15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3267728</v>
      </c>
      <c r="M108" s="8">
        <v>311573</v>
      </c>
      <c r="N108" s="8">
        <v>1352739</v>
      </c>
      <c r="O108" s="8">
        <f t="shared" si="1"/>
        <v>39259319</v>
      </c>
    </row>
    <row r="109" spans="1:15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3417711</v>
      </c>
      <c r="M109" s="8">
        <v>378367</v>
      </c>
      <c r="N109" s="8">
        <v>701290</v>
      </c>
      <c r="O109" s="8">
        <f t="shared" si="1"/>
        <v>36907715</v>
      </c>
    </row>
    <row r="110" spans="1:15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3108640</v>
      </c>
      <c r="M110" s="8">
        <v>35475</v>
      </c>
      <c r="N110" s="8">
        <v>1695246</v>
      </c>
      <c r="O110" s="8">
        <f t="shared" si="1"/>
        <v>39590654</v>
      </c>
    </row>
    <row r="111" spans="1:15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2848882</v>
      </c>
      <c r="M111" s="8">
        <v>98353</v>
      </c>
      <c r="N111" s="8">
        <v>990182</v>
      </c>
      <c r="O111" s="8">
        <f t="shared" si="1"/>
        <v>39409551</v>
      </c>
    </row>
    <row r="112" spans="1:15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2990150</v>
      </c>
      <c r="M112" s="8">
        <v>72376</v>
      </c>
      <c r="N112" s="8">
        <v>1378843</v>
      </c>
      <c r="O112" s="8">
        <f t="shared" si="1"/>
        <v>38600052</v>
      </c>
    </row>
    <row r="113" spans="1:15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2940408</v>
      </c>
      <c r="M113" s="8">
        <v>56894</v>
      </c>
      <c r="N113" s="8">
        <v>860863</v>
      </c>
      <c r="O113" s="8">
        <f t="shared" si="1"/>
        <v>36796061</v>
      </c>
    </row>
    <row r="114" spans="1:15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1131007</v>
      </c>
      <c r="M114" s="8">
        <v>55047</v>
      </c>
      <c r="N114" s="8">
        <v>680644</v>
      </c>
      <c r="O114" s="8">
        <f t="shared" si="1"/>
        <v>27186050</v>
      </c>
    </row>
    <row r="115" spans="1:15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2597709</v>
      </c>
      <c r="M115" s="8">
        <v>56559</v>
      </c>
      <c r="N115" s="8">
        <v>503523</v>
      </c>
      <c r="O115" s="8">
        <f t="shared" si="1"/>
        <v>32253357</v>
      </c>
    </row>
    <row r="116" spans="1:15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1609519</v>
      </c>
      <c r="M116" s="8">
        <v>36032</v>
      </c>
      <c r="N116" s="8">
        <v>908577</v>
      </c>
      <c r="O116" s="8">
        <f t="shared" si="1"/>
        <v>30978745</v>
      </c>
    </row>
    <row r="117" spans="1:15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2834704</v>
      </c>
      <c r="M117" s="8">
        <v>45142</v>
      </c>
      <c r="N117" s="8">
        <v>1031627</v>
      </c>
      <c r="O117" s="8">
        <f t="shared" si="1"/>
        <v>38398346</v>
      </c>
    </row>
    <row r="118" spans="1:15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2161131</v>
      </c>
      <c r="M118" s="8">
        <v>41167</v>
      </c>
      <c r="N118" s="8">
        <v>964076</v>
      </c>
      <c r="O118" s="8">
        <f t="shared" si="1"/>
        <v>40072337</v>
      </c>
    </row>
    <row r="119" spans="1:15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2235053</v>
      </c>
      <c r="M119" s="8">
        <v>50816</v>
      </c>
      <c r="N119" s="8">
        <v>961634</v>
      </c>
      <c r="O119" s="8">
        <f t="shared" si="1"/>
        <v>34050131</v>
      </c>
    </row>
    <row r="120" spans="1:15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3710126</v>
      </c>
      <c r="M120" s="8">
        <v>168433</v>
      </c>
      <c r="N120" s="8">
        <v>641660</v>
      </c>
      <c r="O120" s="8">
        <f t="shared" si="1"/>
        <v>41230655</v>
      </c>
    </row>
    <row r="121" spans="1:15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2314689</v>
      </c>
      <c r="M121" s="8">
        <v>51775</v>
      </c>
      <c r="N121" s="8">
        <v>575160</v>
      </c>
      <c r="O121" s="8">
        <f t="shared" si="1"/>
        <v>46294875</v>
      </c>
    </row>
    <row r="122" spans="1:15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2658913</v>
      </c>
      <c r="M122" s="8">
        <v>44543</v>
      </c>
      <c r="N122" s="8">
        <v>767294</v>
      </c>
      <c r="O122" s="8">
        <f t="shared" si="1"/>
        <v>41308956</v>
      </c>
    </row>
    <row r="123" spans="1:15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3442980</v>
      </c>
      <c r="M123" s="8">
        <v>20778</v>
      </c>
      <c r="N123" s="8">
        <v>978942</v>
      </c>
      <c r="O123" s="8">
        <f t="shared" si="1"/>
        <v>42896518</v>
      </c>
    </row>
    <row r="124" spans="1:15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2911347</v>
      </c>
      <c r="M124" s="8">
        <v>101956</v>
      </c>
      <c r="N124" s="8">
        <v>765014</v>
      </c>
      <c r="O124" s="8">
        <f t="shared" si="1"/>
        <v>41475881</v>
      </c>
    </row>
    <row r="125" spans="1:15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3671103</v>
      </c>
      <c r="M125" s="8">
        <v>39747</v>
      </c>
      <c r="N125" s="8">
        <v>824141</v>
      </c>
      <c r="O125" s="8">
        <f t="shared" si="1"/>
        <v>51915772</v>
      </c>
    </row>
    <row r="126" spans="1:15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2934689</v>
      </c>
      <c r="M126" s="8">
        <v>28121</v>
      </c>
      <c r="N126" s="8">
        <v>570834</v>
      </c>
      <c r="O126" s="8">
        <f t="shared" si="1"/>
        <v>28385560</v>
      </c>
    </row>
    <row r="127" spans="1:15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2151828</v>
      </c>
      <c r="M127" s="8">
        <v>34441</v>
      </c>
      <c r="N127" s="8">
        <v>628470</v>
      </c>
      <c r="O127" s="8">
        <f t="shared" si="1"/>
        <v>34537511</v>
      </c>
    </row>
    <row r="128" spans="1:15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3011194</v>
      </c>
      <c r="M128" s="8">
        <v>55384</v>
      </c>
      <c r="N128" s="8">
        <v>873097</v>
      </c>
      <c r="O128" s="8">
        <f t="shared" si="1"/>
        <v>38218918</v>
      </c>
    </row>
    <row r="129" spans="1:15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2180325</v>
      </c>
      <c r="M129" s="8">
        <v>49838</v>
      </c>
      <c r="N129" s="8">
        <v>902168</v>
      </c>
      <c r="O129" s="8">
        <f t="shared" si="1"/>
        <v>33498548</v>
      </c>
    </row>
    <row r="130" spans="1:15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3045310</v>
      </c>
      <c r="M130" s="8">
        <v>38571</v>
      </c>
      <c r="N130" s="8">
        <v>804540</v>
      </c>
      <c r="O130" s="8">
        <f t="shared" si="1"/>
        <v>35227539</v>
      </c>
    </row>
    <row r="131" spans="1:15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4271149</v>
      </c>
      <c r="M131" s="8">
        <v>16221</v>
      </c>
      <c r="N131" s="8">
        <v>1483416</v>
      </c>
      <c r="O131" s="8">
        <f t="shared" si="1"/>
        <v>40628163</v>
      </c>
    </row>
    <row r="132" spans="1:15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3247287</v>
      </c>
      <c r="M132" s="8">
        <v>53493</v>
      </c>
      <c r="N132" s="8">
        <v>1048237</v>
      </c>
      <c r="O132" s="8">
        <f t="shared" si="1"/>
        <v>41772944</v>
      </c>
    </row>
    <row r="133" spans="1:15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3188336</v>
      </c>
      <c r="M133" s="8">
        <v>312192</v>
      </c>
      <c r="N133" s="8">
        <v>1001005</v>
      </c>
      <c r="O133" s="8">
        <f t="shared" si="1"/>
        <v>40796629</v>
      </c>
    </row>
    <row r="134" spans="1:15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3918915</v>
      </c>
      <c r="M134" s="8">
        <v>84107</v>
      </c>
      <c r="N134" s="8">
        <v>1271026</v>
      </c>
      <c r="O134" s="8">
        <f t="shared" ref="O134:O197" si="2">SUM(B134:N134)</f>
        <v>44396768</v>
      </c>
    </row>
    <row r="135" spans="1:15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3013927</v>
      </c>
      <c r="M135" s="8">
        <v>109666</v>
      </c>
      <c r="N135" s="8">
        <v>1207530</v>
      </c>
      <c r="O135" s="8">
        <f t="shared" si="2"/>
        <v>44786516</v>
      </c>
    </row>
    <row r="136" spans="1:15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3607412</v>
      </c>
      <c r="M136" s="8">
        <v>37758</v>
      </c>
      <c r="N136" s="8">
        <v>1167040</v>
      </c>
      <c r="O136" s="8">
        <f t="shared" si="2"/>
        <v>42821321</v>
      </c>
    </row>
    <row r="137" spans="1:15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2651536</v>
      </c>
      <c r="M137" s="8">
        <v>225990</v>
      </c>
      <c r="N137" s="8">
        <v>970232</v>
      </c>
      <c r="O137" s="8">
        <f t="shared" si="2"/>
        <v>41994811</v>
      </c>
    </row>
    <row r="138" spans="1:15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1114061</v>
      </c>
      <c r="M138" s="8">
        <v>85095</v>
      </c>
      <c r="N138" s="8">
        <v>785160</v>
      </c>
      <c r="O138" s="8">
        <f t="shared" si="2"/>
        <v>27394443</v>
      </c>
    </row>
    <row r="139" spans="1:15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1923876</v>
      </c>
      <c r="M139" s="8">
        <v>155474</v>
      </c>
      <c r="N139" s="8">
        <v>545986</v>
      </c>
      <c r="O139" s="8">
        <f t="shared" si="2"/>
        <v>38570146</v>
      </c>
    </row>
    <row r="140" spans="1:15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3247921</v>
      </c>
      <c r="M140" s="8">
        <v>52482</v>
      </c>
      <c r="N140" s="8">
        <v>1572021</v>
      </c>
      <c r="O140" s="8">
        <f t="shared" si="2"/>
        <v>41516282</v>
      </c>
    </row>
    <row r="141" spans="1:15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1942996</v>
      </c>
      <c r="M141" s="8">
        <v>61714</v>
      </c>
      <c r="N141" s="8">
        <v>1404774</v>
      </c>
      <c r="O141" s="8">
        <f t="shared" si="2"/>
        <v>37633336</v>
      </c>
    </row>
    <row r="142" spans="1:15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3888449</v>
      </c>
      <c r="M142" s="8">
        <v>202359</v>
      </c>
      <c r="N142" s="8">
        <v>875303</v>
      </c>
      <c r="O142" s="8">
        <f t="shared" si="2"/>
        <v>38725675</v>
      </c>
    </row>
    <row r="143" spans="1:15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3170802</v>
      </c>
      <c r="M143" s="8">
        <v>120241</v>
      </c>
      <c r="N143" s="8">
        <v>2228504</v>
      </c>
      <c r="O143" s="8">
        <f t="shared" si="2"/>
        <v>44507780</v>
      </c>
    </row>
    <row r="144" spans="1:15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4338786</v>
      </c>
      <c r="M144" s="8">
        <v>39802</v>
      </c>
      <c r="N144" s="8">
        <v>1010105</v>
      </c>
      <c r="O144" s="8">
        <f t="shared" si="2"/>
        <v>50539489</v>
      </c>
    </row>
    <row r="145" spans="1:15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3384907</v>
      </c>
      <c r="M145" s="8">
        <v>63492</v>
      </c>
      <c r="N145" s="8">
        <v>523184</v>
      </c>
      <c r="O145" s="8">
        <f t="shared" si="2"/>
        <v>41708204</v>
      </c>
    </row>
    <row r="146" spans="1:15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3781030</v>
      </c>
      <c r="M146" s="8">
        <v>106674</v>
      </c>
      <c r="N146" s="8">
        <v>1284305</v>
      </c>
      <c r="O146" s="8">
        <f t="shared" si="2"/>
        <v>43604385</v>
      </c>
    </row>
    <row r="147" spans="1:15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3354932</v>
      </c>
      <c r="M147" s="8">
        <v>15221</v>
      </c>
      <c r="N147" s="8">
        <v>1169749</v>
      </c>
      <c r="O147" s="8">
        <f t="shared" si="2"/>
        <v>45787114</v>
      </c>
    </row>
    <row r="148" spans="1:15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3071030</v>
      </c>
      <c r="M148" s="8">
        <v>10905</v>
      </c>
      <c r="N148" s="8">
        <v>1152631</v>
      </c>
      <c r="O148" s="8">
        <f t="shared" si="2"/>
        <v>43980246</v>
      </c>
    </row>
    <row r="149" spans="1:15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3658389</v>
      </c>
      <c r="M149" s="8">
        <v>259493</v>
      </c>
      <c r="N149" s="8">
        <v>1582686</v>
      </c>
      <c r="O149" s="8">
        <f t="shared" si="2"/>
        <v>40661762</v>
      </c>
    </row>
    <row r="150" spans="1:15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1323981</v>
      </c>
      <c r="M150" s="8">
        <v>13284</v>
      </c>
      <c r="N150" s="8">
        <v>1186683</v>
      </c>
      <c r="O150" s="8">
        <f t="shared" si="2"/>
        <v>26979764</v>
      </c>
    </row>
    <row r="151" spans="1:15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2869448</v>
      </c>
      <c r="M151" s="8">
        <v>55045</v>
      </c>
      <c r="N151" s="8">
        <v>1252235</v>
      </c>
      <c r="O151" s="8">
        <f t="shared" si="2"/>
        <v>36989939</v>
      </c>
    </row>
    <row r="152" spans="1:15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3294540</v>
      </c>
      <c r="M152" s="8">
        <v>135453</v>
      </c>
      <c r="N152" s="8">
        <v>1896354</v>
      </c>
      <c r="O152" s="8">
        <f t="shared" si="2"/>
        <v>44743776</v>
      </c>
    </row>
    <row r="153" spans="1:15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4190146</v>
      </c>
      <c r="M153" s="8">
        <v>97283</v>
      </c>
      <c r="N153" s="8">
        <v>1129568</v>
      </c>
      <c r="O153" s="8">
        <f t="shared" si="2"/>
        <v>46820776</v>
      </c>
    </row>
    <row r="154" spans="1:15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3419767</v>
      </c>
      <c r="M154" s="8">
        <v>203540</v>
      </c>
      <c r="N154" s="8">
        <v>1177007</v>
      </c>
      <c r="O154" s="8">
        <f t="shared" si="2"/>
        <v>46001475</v>
      </c>
    </row>
    <row r="155" spans="1:15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4906877</v>
      </c>
      <c r="M155" s="8">
        <v>25020</v>
      </c>
      <c r="N155" s="8">
        <v>1868895</v>
      </c>
      <c r="O155" s="8">
        <f t="shared" si="2"/>
        <v>43862349</v>
      </c>
    </row>
    <row r="156" spans="1:15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2952284</v>
      </c>
      <c r="M156" s="8">
        <v>104565</v>
      </c>
      <c r="N156" s="8">
        <v>1115097</v>
      </c>
      <c r="O156" s="8">
        <f t="shared" si="2"/>
        <v>39513861</v>
      </c>
    </row>
    <row r="157" spans="1:15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3107425</v>
      </c>
      <c r="M157" s="8">
        <v>202965</v>
      </c>
      <c r="N157" s="8">
        <v>2049013</v>
      </c>
      <c r="O157" s="8">
        <f t="shared" si="2"/>
        <v>45006528</v>
      </c>
    </row>
    <row r="158" spans="1:15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4439501</v>
      </c>
      <c r="M158" s="8">
        <v>236107</v>
      </c>
      <c r="N158" s="8">
        <v>1429649</v>
      </c>
      <c r="O158" s="8">
        <f t="shared" si="2"/>
        <v>40954863</v>
      </c>
    </row>
    <row r="159" spans="1:15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4038587</v>
      </c>
      <c r="M159" s="8">
        <v>90666</v>
      </c>
      <c r="N159" s="8">
        <v>1173148</v>
      </c>
      <c r="O159" s="8">
        <f t="shared" si="2"/>
        <v>45372360</v>
      </c>
    </row>
    <row r="160" spans="1:15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4371150</v>
      </c>
      <c r="M160" s="8">
        <v>182035</v>
      </c>
      <c r="N160" s="8">
        <v>1542446</v>
      </c>
      <c r="O160" s="8">
        <f t="shared" si="2"/>
        <v>51441219</v>
      </c>
    </row>
    <row r="161" spans="1:15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5639292</v>
      </c>
      <c r="M161" s="8">
        <v>94355</v>
      </c>
      <c r="N161" s="8">
        <v>1455265</v>
      </c>
      <c r="O161" s="8">
        <f t="shared" si="2"/>
        <v>46083788</v>
      </c>
    </row>
    <row r="162" spans="1:15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2310008</v>
      </c>
      <c r="M162" s="8">
        <v>57931</v>
      </c>
      <c r="N162" s="8">
        <v>2050192</v>
      </c>
      <c r="O162" s="8">
        <f t="shared" si="2"/>
        <v>36734329</v>
      </c>
    </row>
    <row r="163" spans="1:15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3170902</v>
      </c>
      <c r="M163" s="8">
        <v>177577</v>
      </c>
      <c r="N163" s="8">
        <v>1723082</v>
      </c>
      <c r="O163" s="8">
        <f t="shared" si="2"/>
        <v>45148616</v>
      </c>
    </row>
    <row r="164" spans="1:15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3451403</v>
      </c>
      <c r="M164" s="8">
        <v>736074</v>
      </c>
      <c r="N164" s="8">
        <v>1368041</v>
      </c>
      <c r="O164" s="8">
        <f t="shared" si="2"/>
        <v>47212655</v>
      </c>
    </row>
    <row r="165" spans="1:15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2749906</v>
      </c>
      <c r="M165" s="8">
        <v>74310</v>
      </c>
      <c r="N165" s="8">
        <v>2124495</v>
      </c>
      <c r="O165" s="8">
        <f t="shared" si="2"/>
        <v>45934113</v>
      </c>
    </row>
    <row r="166" spans="1:15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9330847</v>
      </c>
      <c r="M166" s="8">
        <v>259627</v>
      </c>
      <c r="N166" s="8">
        <v>2010330</v>
      </c>
      <c r="O166" s="8">
        <f t="shared" si="2"/>
        <v>51150142</v>
      </c>
    </row>
    <row r="167" spans="1:15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5850928</v>
      </c>
      <c r="M167" s="8">
        <v>224433</v>
      </c>
      <c r="N167" s="8">
        <v>2456512</v>
      </c>
      <c r="O167" s="8">
        <f t="shared" si="2"/>
        <v>55780274</v>
      </c>
    </row>
    <row r="168" spans="1:15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3885111</v>
      </c>
      <c r="M168" s="8">
        <v>130217</v>
      </c>
      <c r="N168" s="8">
        <v>2394210</v>
      </c>
      <c r="O168" s="8">
        <f t="shared" si="2"/>
        <v>51838598</v>
      </c>
    </row>
    <row r="169" spans="1:15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4588852</v>
      </c>
      <c r="M169" s="8">
        <v>713212</v>
      </c>
      <c r="N169" s="8">
        <v>2464926</v>
      </c>
      <c r="O169" s="8">
        <f t="shared" si="2"/>
        <v>49169463</v>
      </c>
    </row>
    <row r="170" spans="1:15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5367195</v>
      </c>
      <c r="M170" s="8">
        <v>87085</v>
      </c>
      <c r="N170" s="8">
        <v>2103327</v>
      </c>
      <c r="O170" s="8">
        <f t="shared" si="2"/>
        <v>48636899</v>
      </c>
    </row>
    <row r="171" spans="1:15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5025531</v>
      </c>
      <c r="M171" s="8">
        <v>265204</v>
      </c>
      <c r="N171" s="8">
        <v>2819016</v>
      </c>
      <c r="O171" s="8">
        <f t="shared" si="2"/>
        <v>50759564</v>
      </c>
    </row>
    <row r="172" spans="1:15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5967347</v>
      </c>
      <c r="M172" s="8">
        <v>363545</v>
      </c>
      <c r="N172" s="8">
        <v>1785560</v>
      </c>
      <c r="O172" s="8">
        <f t="shared" si="2"/>
        <v>62143024</v>
      </c>
    </row>
    <row r="173" spans="1:15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3806302</v>
      </c>
      <c r="M173" s="8">
        <v>114340</v>
      </c>
      <c r="N173" s="8">
        <v>1979861</v>
      </c>
      <c r="O173" s="8">
        <f t="shared" si="2"/>
        <v>48897035</v>
      </c>
    </row>
    <row r="174" spans="1:15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4294214</v>
      </c>
      <c r="M174" s="8">
        <v>127219</v>
      </c>
      <c r="N174" s="8">
        <v>1743348</v>
      </c>
      <c r="O174" s="8">
        <f t="shared" si="2"/>
        <v>41799861</v>
      </c>
    </row>
    <row r="175" spans="1:15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3038542</v>
      </c>
      <c r="M175" s="8">
        <v>152205</v>
      </c>
      <c r="N175" s="8">
        <v>2135015</v>
      </c>
      <c r="O175" s="8">
        <f t="shared" si="2"/>
        <v>46638099</v>
      </c>
    </row>
    <row r="176" spans="1:15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3738623</v>
      </c>
      <c r="M176" s="8">
        <v>303530</v>
      </c>
      <c r="N176" s="8">
        <v>2393303</v>
      </c>
      <c r="O176" s="8">
        <f t="shared" si="2"/>
        <v>52024840</v>
      </c>
    </row>
    <row r="177" spans="1:15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3764035</v>
      </c>
      <c r="M177" s="8">
        <v>37922</v>
      </c>
      <c r="N177" s="8">
        <v>2239482</v>
      </c>
      <c r="O177" s="8">
        <f t="shared" si="2"/>
        <v>48850021</v>
      </c>
    </row>
    <row r="178" spans="1:15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4340020</v>
      </c>
      <c r="M178" s="8">
        <v>135408</v>
      </c>
      <c r="N178" s="8">
        <v>2237051</v>
      </c>
      <c r="O178" s="8">
        <f t="shared" si="2"/>
        <v>54180543</v>
      </c>
    </row>
    <row r="179" spans="1:15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8835618</v>
      </c>
      <c r="M179" s="8">
        <v>319565</v>
      </c>
      <c r="N179" s="8">
        <v>1291398</v>
      </c>
      <c r="O179" s="8">
        <f t="shared" si="2"/>
        <v>57272182</v>
      </c>
    </row>
    <row r="180" spans="1:15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5429385</v>
      </c>
      <c r="M180" s="8">
        <v>103338</v>
      </c>
      <c r="N180" s="8">
        <v>2318151</v>
      </c>
      <c r="O180" s="8">
        <f t="shared" si="2"/>
        <v>56209493</v>
      </c>
    </row>
    <row r="181" spans="1:15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4473974</v>
      </c>
      <c r="M181" s="8">
        <v>65053</v>
      </c>
      <c r="N181" s="8">
        <v>2074371</v>
      </c>
      <c r="O181" s="8">
        <f t="shared" si="2"/>
        <v>51859049</v>
      </c>
    </row>
    <row r="182" spans="1:15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5297469</v>
      </c>
      <c r="M182" s="8">
        <v>234995</v>
      </c>
      <c r="N182" s="8">
        <v>2493326</v>
      </c>
      <c r="O182" s="8">
        <f t="shared" si="2"/>
        <v>61239988</v>
      </c>
    </row>
    <row r="183" spans="1:15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5659510</v>
      </c>
      <c r="M183" s="8">
        <v>146836</v>
      </c>
      <c r="N183" s="8">
        <v>2977062</v>
      </c>
      <c r="O183" s="8">
        <f t="shared" si="2"/>
        <v>57720156</v>
      </c>
    </row>
    <row r="184" spans="1:15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5312346</v>
      </c>
      <c r="M184" s="8">
        <v>213364</v>
      </c>
      <c r="N184" s="8">
        <v>2740329</v>
      </c>
      <c r="O184" s="8">
        <f t="shared" si="2"/>
        <v>63451794</v>
      </c>
    </row>
    <row r="185" spans="1:15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4165338</v>
      </c>
      <c r="M185" s="8">
        <v>576417</v>
      </c>
      <c r="N185" s="8">
        <v>1703870</v>
      </c>
      <c r="O185" s="8">
        <f t="shared" si="2"/>
        <v>46653838</v>
      </c>
    </row>
    <row r="186" spans="1:15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2530163</v>
      </c>
      <c r="M186" s="8">
        <v>334953</v>
      </c>
      <c r="N186" s="8">
        <v>1013632</v>
      </c>
      <c r="O186" s="8">
        <f t="shared" si="2"/>
        <v>41731616</v>
      </c>
    </row>
    <row r="187" spans="1:15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2529897</v>
      </c>
      <c r="M187" s="8">
        <v>819444</v>
      </c>
      <c r="N187" s="8">
        <v>2308520</v>
      </c>
      <c r="O187" s="8">
        <f t="shared" si="2"/>
        <v>44003789</v>
      </c>
    </row>
    <row r="188" spans="1:15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3582429</v>
      </c>
      <c r="M188" s="8">
        <v>59727</v>
      </c>
      <c r="N188" s="8">
        <v>1665893</v>
      </c>
      <c r="O188" s="8">
        <f t="shared" si="2"/>
        <v>56323857</v>
      </c>
    </row>
    <row r="189" spans="1:15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2995745</v>
      </c>
      <c r="M189" s="8">
        <v>50219</v>
      </c>
      <c r="N189" s="8">
        <v>1547061</v>
      </c>
      <c r="O189" s="8">
        <f t="shared" si="2"/>
        <v>46132954</v>
      </c>
    </row>
    <row r="190" spans="1:15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12921177</v>
      </c>
      <c r="M190" s="8">
        <v>62536</v>
      </c>
      <c r="N190" s="8">
        <v>1835819</v>
      </c>
      <c r="O190" s="8">
        <f t="shared" si="2"/>
        <v>67366000</v>
      </c>
    </row>
    <row r="191" spans="1:15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4075298</v>
      </c>
      <c r="M191" s="8">
        <v>292661</v>
      </c>
      <c r="N191" s="8">
        <v>2984453</v>
      </c>
      <c r="O191" s="8">
        <f t="shared" si="2"/>
        <v>47954518</v>
      </c>
    </row>
    <row r="192" spans="1:15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20591069</v>
      </c>
      <c r="M192" s="8">
        <v>214674</v>
      </c>
      <c r="N192" s="8">
        <v>1393059</v>
      </c>
      <c r="O192" s="8">
        <f t="shared" si="2"/>
        <v>68276867</v>
      </c>
    </row>
    <row r="193" spans="1:15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4070327</v>
      </c>
      <c r="M193" s="8">
        <v>61039</v>
      </c>
      <c r="N193" s="8">
        <v>1493976</v>
      </c>
      <c r="O193" s="8">
        <f t="shared" si="2"/>
        <v>110438031</v>
      </c>
    </row>
    <row r="194" spans="1:15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4227236</v>
      </c>
      <c r="M194" s="8">
        <v>182688</v>
      </c>
      <c r="N194" s="8">
        <v>947029</v>
      </c>
      <c r="O194" s="8">
        <f t="shared" si="2"/>
        <v>50153137</v>
      </c>
    </row>
    <row r="195" spans="1:15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3981514</v>
      </c>
      <c r="M195" s="8">
        <v>117192</v>
      </c>
      <c r="N195" s="8">
        <v>2030552</v>
      </c>
      <c r="O195" s="8">
        <f t="shared" si="2"/>
        <v>53021601</v>
      </c>
    </row>
    <row r="196" spans="1:15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3058957</v>
      </c>
      <c r="M196" s="8">
        <v>139960</v>
      </c>
      <c r="N196" s="8">
        <v>1956357</v>
      </c>
      <c r="O196" s="8">
        <f t="shared" si="2"/>
        <v>54511262</v>
      </c>
    </row>
    <row r="197" spans="1:15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3738943</v>
      </c>
      <c r="M197" s="8">
        <v>59609</v>
      </c>
      <c r="N197" s="8">
        <v>968794</v>
      </c>
      <c r="O197" s="8">
        <f t="shared" si="2"/>
        <v>49497979</v>
      </c>
    </row>
    <row r="198" spans="1:15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1957027</v>
      </c>
      <c r="M198" s="8">
        <v>137668</v>
      </c>
      <c r="N198" s="8">
        <v>1656665</v>
      </c>
      <c r="O198" s="8">
        <f t="shared" ref="O198:O261" si="3">SUM(B198:N198)</f>
        <v>37757217</v>
      </c>
    </row>
    <row r="199" spans="1:15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2355811</v>
      </c>
      <c r="M199" s="8">
        <v>65649</v>
      </c>
      <c r="N199" s="8">
        <v>1194866</v>
      </c>
      <c r="O199" s="8">
        <f t="shared" si="3"/>
        <v>41981222</v>
      </c>
    </row>
    <row r="200" spans="1:15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3447708</v>
      </c>
      <c r="M200" s="8">
        <v>201534</v>
      </c>
      <c r="N200" s="8">
        <v>1988651</v>
      </c>
      <c r="O200" s="8">
        <f t="shared" si="3"/>
        <v>52996614</v>
      </c>
    </row>
    <row r="201" spans="1:15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10519032</v>
      </c>
      <c r="M201" s="8">
        <v>233705</v>
      </c>
      <c r="N201" s="8">
        <v>1854575</v>
      </c>
      <c r="O201" s="8">
        <f t="shared" si="3"/>
        <v>65665463</v>
      </c>
    </row>
    <row r="202" spans="1:15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4555696</v>
      </c>
      <c r="M202" s="8">
        <v>123924</v>
      </c>
      <c r="N202" s="8">
        <v>2543420</v>
      </c>
      <c r="O202" s="8">
        <f t="shared" si="3"/>
        <v>62482782</v>
      </c>
    </row>
    <row r="203" spans="1:15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5449260</v>
      </c>
      <c r="M203" s="8">
        <v>196089</v>
      </c>
      <c r="N203" s="8">
        <v>1661590</v>
      </c>
      <c r="O203" s="8">
        <f t="shared" si="3"/>
        <v>61030023</v>
      </c>
    </row>
    <row r="204" spans="1:15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4204568</v>
      </c>
      <c r="M204" s="8">
        <v>479804</v>
      </c>
      <c r="N204" s="8">
        <v>2317121</v>
      </c>
      <c r="O204" s="8">
        <f t="shared" si="3"/>
        <v>63607983</v>
      </c>
    </row>
    <row r="205" spans="1:15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5228725</v>
      </c>
      <c r="M205" s="8">
        <v>182767</v>
      </c>
      <c r="N205" s="8">
        <v>1670497</v>
      </c>
      <c r="O205" s="8">
        <f t="shared" si="3"/>
        <v>63620987</v>
      </c>
    </row>
    <row r="206" spans="1:15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5747195</v>
      </c>
      <c r="M206" s="8">
        <v>357548</v>
      </c>
      <c r="N206" s="8">
        <v>2071420</v>
      </c>
      <c r="O206" s="8">
        <f t="shared" si="3"/>
        <v>61670477</v>
      </c>
    </row>
    <row r="207" spans="1:15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4749473</v>
      </c>
      <c r="M207" s="8">
        <v>175925</v>
      </c>
      <c r="N207" s="8">
        <v>2605598</v>
      </c>
      <c r="O207" s="8">
        <f t="shared" si="3"/>
        <v>70425020</v>
      </c>
    </row>
    <row r="208" spans="1:15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5802339</v>
      </c>
      <c r="M208" s="8">
        <v>108344</v>
      </c>
      <c r="N208" s="8">
        <v>1880466</v>
      </c>
      <c r="O208" s="8">
        <f t="shared" si="3"/>
        <v>61824121</v>
      </c>
    </row>
    <row r="209" spans="1:15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5180115</v>
      </c>
      <c r="M209" s="8">
        <v>83513</v>
      </c>
      <c r="N209" s="8">
        <v>1489345</v>
      </c>
      <c r="O209" s="8">
        <f t="shared" si="3"/>
        <v>76796938</v>
      </c>
    </row>
    <row r="210" spans="1:15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3273818</v>
      </c>
      <c r="M210" s="8">
        <v>120976</v>
      </c>
      <c r="N210" s="8">
        <v>1567520</v>
      </c>
      <c r="O210" s="8">
        <f t="shared" si="3"/>
        <v>46915193</v>
      </c>
    </row>
    <row r="211" spans="1:15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3617390</v>
      </c>
      <c r="M211" s="8">
        <v>173088</v>
      </c>
      <c r="N211" s="8">
        <v>1960288</v>
      </c>
      <c r="O211" s="8">
        <f t="shared" si="3"/>
        <v>57140582</v>
      </c>
    </row>
    <row r="212" spans="1:15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2880515</v>
      </c>
      <c r="M212" s="8">
        <v>82337</v>
      </c>
      <c r="N212" s="8">
        <v>2212831</v>
      </c>
      <c r="O212" s="8">
        <f t="shared" si="3"/>
        <v>46297541</v>
      </c>
    </row>
    <row r="213" spans="1:15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4839788</v>
      </c>
      <c r="M213" s="8">
        <v>107886</v>
      </c>
      <c r="N213" s="8">
        <v>1886445</v>
      </c>
      <c r="O213" s="8">
        <f t="shared" si="3"/>
        <v>61673029</v>
      </c>
    </row>
    <row r="214" spans="1:15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4679928</v>
      </c>
      <c r="M214" s="8">
        <v>175141</v>
      </c>
      <c r="N214" s="8">
        <v>1955640</v>
      </c>
      <c r="O214" s="8">
        <f t="shared" si="3"/>
        <v>60821267</v>
      </c>
    </row>
    <row r="215" spans="1:15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5134566</v>
      </c>
      <c r="M215" s="8">
        <v>353352</v>
      </c>
      <c r="N215" s="8">
        <v>2146260</v>
      </c>
      <c r="O215" s="8">
        <f t="shared" si="3"/>
        <v>61458409</v>
      </c>
    </row>
    <row r="216" spans="1:15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5309141</v>
      </c>
      <c r="M216" s="8">
        <v>176173</v>
      </c>
      <c r="N216" s="8">
        <v>2116696</v>
      </c>
      <c r="O216" s="8">
        <f t="shared" si="3"/>
        <v>67538734</v>
      </c>
    </row>
    <row r="217" spans="1:15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3415576</v>
      </c>
      <c r="M217" s="8">
        <v>162236</v>
      </c>
      <c r="N217" s="8">
        <v>1792379</v>
      </c>
      <c r="O217" s="8">
        <f t="shared" si="3"/>
        <v>64398024</v>
      </c>
    </row>
    <row r="218" spans="1:15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5929016</v>
      </c>
      <c r="M218" s="8">
        <v>206835</v>
      </c>
      <c r="N218" s="8">
        <v>1947841</v>
      </c>
      <c r="O218" s="8">
        <f t="shared" si="3"/>
        <v>71213602</v>
      </c>
    </row>
    <row r="219" spans="1:15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5338960</v>
      </c>
      <c r="M219" s="8">
        <v>228093</v>
      </c>
      <c r="N219" s="8">
        <v>2658749</v>
      </c>
      <c r="O219" s="8">
        <f t="shared" si="3"/>
        <v>64408064</v>
      </c>
    </row>
    <row r="220" spans="1:15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6300965</v>
      </c>
      <c r="M220" s="8">
        <v>132719</v>
      </c>
      <c r="N220" s="8">
        <v>2537457</v>
      </c>
      <c r="O220" s="8">
        <f t="shared" si="3"/>
        <v>75260401</v>
      </c>
    </row>
    <row r="221" spans="1:15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4312345</v>
      </c>
      <c r="M221" s="8">
        <v>96070</v>
      </c>
      <c r="N221" s="8">
        <v>2192883</v>
      </c>
      <c r="O221" s="8">
        <f t="shared" si="3"/>
        <v>64776952</v>
      </c>
    </row>
    <row r="222" spans="1:15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3122369</v>
      </c>
      <c r="M222" s="8">
        <v>154168</v>
      </c>
      <c r="N222" s="8">
        <v>3527512</v>
      </c>
      <c r="O222" s="8">
        <f t="shared" si="3"/>
        <v>45586842</v>
      </c>
    </row>
    <row r="223" spans="1:15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3252248</v>
      </c>
      <c r="M223" s="8">
        <v>97453</v>
      </c>
      <c r="N223" s="8">
        <v>2050725</v>
      </c>
      <c r="O223" s="8">
        <f t="shared" si="3"/>
        <v>56937724</v>
      </c>
    </row>
    <row r="224" spans="1:15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3132098</v>
      </c>
      <c r="M224" s="8">
        <v>359030</v>
      </c>
      <c r="N224" s="8">
        <v>2600137</v>
      </c>
      <c r="O224" s="8">
        <f t="shared" si="3"/>
        <v>68396542</v>
      </c>
    </row>
    <row r="225" spans="1:15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3862829</v>
      </c>
      <c r="M225" s="8">
        <v>109943</v>
      </c>
      <c r="N225" s="8">
        <v>3130748</v>
      </c>
      <c r="O225" s="8">
        <f t="shared" si="3"/>
        <v>55686256</v>
      </c>
    </row>
    <row r="226" spans="1:15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5090735</v>
      </c>
      <c r="M226" s="8">
        <v>302341</v>
      </c>
      <c r="N226" s="8">
        <v>3918473</v>
      </c>
      <c r="O226" s="8">
        <f t="shared" si="3"/>
        <v>66917531</v>
      </c>
    </row>
    <row r="227" spans="1:15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4804326</v>
      </c>
      <c r="M227" s="8">
        <v>199760</v>
      </c>
      <c r="N227" s="8">
        <v>1876116</v>
      </c>
      <c r="O227" s="8">
        <f t="shared" si="3"/>
        <v>67381018</v>
      </c>
    </row>
    <row r="228" spans="1:15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4362955</v>
      </c>
      <c r="M228" s="8">
        <v>329162</v>
      </c>
      <c r="N228" s="8">
        <v>2435546</v>
      </c>
      <c r="O228" s="8">
        <f t="shared" si="3"/>
        <v>72581487</v>
      </c>
    </row>
    <row r="229" spans="1:15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4123567</v>
      </c>
      <c r="M229" s="8">
        <v>72677</v>
      </c>
      <c r="N229" s="8">
        <v>3048831</v>
      </c>
      <c r="O229" s="8">
        <f t="shared" si="3"/>
        <v>69719951</v>
      </c>
    </row>
    <row r="230" spans="1:15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9412725</v>
      </c>
      <c r="M230" s="8">
        <v>244644</v>
      </c>
      <c r="N230" s="8">
        <v>2638011</v>
      </c>
      <c r="O230" s="8">
        <f t="shared" si="3"/>
        <v>77739591</v>
      </c>
    </row>
    <row r="231" spans="1:15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4808720</v>
      </c>
      <c r="M231" s="8">
        <v>168424</v>
      </c>
      <c r="N231" s="8">
        <v>2354924</v>
      </c>
      <c r="O231" s="8">
        <f t="shared" si="3"/>
        <v>65516707</v>
      </c>
    </row>
    <row r="232" spans="1:15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5291727</v>
      </c>
      <c r="M232" s="8">
        <v>607535</v>
      </c>
      <c r="N232" s="8">
        <v>2662068</v>
      </c>
      <c r="O232" s="8">
        <f t="shared" si="3"/>
        <v>80616903</v>
      </c>
    </row>
    <row r="233" spans="1:15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5011676</v>
      </c>
      <c r="M233" s="8">
        <v>147495</v>
      </c>
      <c r="N233" s="8">
        <v>2873669</v>
      </c>
      <c r="O233" s="8">
        <f t="shared" si="3"/>
        <v>60424302</v>
      </c>
    </row>
    <row r="234" spans="1:15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3127493</v>
      </c>
      <c r="M234" s="8">
        <v>107822</v>
      </c>
      <c r="N234" s="8">
        <v>1423097</v>
      </c>
      <c r="O234" s="8">
        <f t="shared" si="3"/>
        <v>41866916</v>
      </c>
    </row>
    <row r="235" spans="1:15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4191187</v>
      </c>
      <c r="M235" s="8">
        <v>58562</v>
      </c>
      <c r="N235" s="8">
        <v>2771921</v>
      </c>
      <c r="O235" s="8">
        <f t="shared" si="3"/>
        <v>57706004</v>
      </c>
    </row>
    <row r="236" spans="1:15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5944626</v>
      </c>
      <c r="M236" s="8">
        <v>274992</v>
      </c>
      <c r="N236" s="8">
        <v>3694149</v>
      </c>
      <c r="O236" s="8">
        <f t="shared" si="3"/>
        <v>67613499</v>
      </c>
    </row>
    <row r="237" spans="1:15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3468972</v>
      </c>
      <c r="M237" s="8">
        <v>168664</v>
      </c>
      <c r="N237" s="8">
        <v>2587346</v>
      </c>
      <c r="O237" s="8">
        <f t="shared" si="3"/>
        <v>58389931</v>
      </c>
    </row>
    <row r="238" spans="1:15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4036229</v>
      </c>
      <c r="M238" s="8">
        <v>77112</v>
      </c>
      <c r="N238" s="8">
        <v>3150805</v>
      </c>
      <c r="O238" s="8">
        <f t="shared" si="3"/>
        <v>63066911</v>
      </c>
    </row>
    <row r="239" spans="1:15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3913162</v>
      </c>
      <c r="M239" s="8">
        <v>125777</v>
      </c>
      <c r="N239" s="8">
        <v>4052286</v>
      </c>
      <c r="O239" s="8">
        <f t="shared" si="3"/>
        <v>71238410</v>
      </c>
    </row>
    <row r="240" spans="1:15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4642714</v>
      </c>
      <c r="M240" s="8">
        <v>145071</v>
      </c>
      <c r="N240" s="8">
        <v>2955550</v>
      </c>
      <c r="O240" s="8">
        <f t="shared" si="3"/>
        <v>62588561</v>
      </c>
    </row>
    <row r="241" spans="1:15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3505135</v>
      </c>
      <c r="M241" s="8">
        <v>113615</v>
      </c>
      <c r="N241" s="8">
        <v>4664588</v>
      </c>
      <c r="O241" s="8">
        <f t="shared" si="3"/>
        <v>71351550</v>
      </c>
    </row>
    <row r="242" spans="1:15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6927590</v>
      </c>
      <c r="M242" s="8">
        <v>557422</v>
      </c>
      <c r="N242" s="8">
        <v>4246815</v>
      </c>
      <c r="O242" s="8">
        <f t="shared" si="3"/>
        <v>74697954</v>
      </c>
    </row>
    <row r="243" spans="1:15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5344408</v>
      </c>
      <c r="M243" s="8">
        <v>448208</v>
      </c>
      <c r="N243" s="8">
        <v>4491381</v>
      </c>
      <c r="O243" s="8">
        <f t="shared" si="3"/>
        <v>67850974</v>
      </c>
    </row>
    <row r="244" spans="1:15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5070719</v>
      </c>
      <c r="M244" s="8">
        <v>287107</v>
      </c>
      <c r="N244" s="8">
        <v>4646600</v>
      </c>
      <c r="O244" s="8">
        <f t="shared" si="3"/>
        <v>75446694</v>
      </c>
    </row>
    <row r="245" spans="1:15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4049765</v>
      </c>
      <c r="M245" s="8">
        <v>474642</v>
      </c>
      <c r="N245" s="8">
        <v>4198493</v>
      </c>
      <c r="O245" s="8">
        <f t="shared" si="3"/>
        <v>63205199</v>
      </c>
    </row>
    <row r="246" spans="1:15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1380258</v>
      </c>
      <c r="M246" s="8">
        <v>468105</v>
      </c>
      <c r="N246" s="8">
        <v>1657505</v>
      </c>
      <c r="O246" s="8">
        <f t="shared" si="3"/>
        <v>45506147</v>
      </c>
    </row>
    <row r="247" spans="1:15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2561400</v>
      </c>
      <c r="M247" s="8">
        <v>37567</v>
      </c>
      <c r="N247" s="8">
        <v>3159134</v>
      </c>
      <c r="O247" s="8">
        <f t="shared" si="3"/>
        <v>56687309</v>
      </c>
    </row>
    <row r="248" spans="1:15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4576920</v>
      </c>
      <c r="M248" s="8">
        <v>1006722</v>
      </c>
      <c r="N248" s="8">
        <v>2889149</v>
      </c>
      <c r="O248" s="8">
        <f t="shared" si="3"/>
        <v>63731841</v>
      </c>
    </row>
    <row r="249" spans="1:15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4967379</v>
      </c>
      <c r="M249" s="8">
        <v>1195911</v>
      </c>
      <c r="N249" s="8">
        <v>1846067</v>
      </c>
      <c r="O249" s="8">
        <f t="shared" si="3"/>
        <v>60176413</v>
      </c>
    </row>
    <row r="250" spans="1:15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6125264</v>
      </c>
      <c r="M250" s="8">
        <v>992804</v>
      </c>
      <c r="N250" s="8">
        <v>3366061</v>
      </c>
      <c r="O250" s="8">
        <f t="shared" si="3"/>
        <v>72335230</v>
      </c>
    </row>
    <row r="251" spans="1:15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4740326</v>
      </c>
      <c r="M251" s="8">
        <v>539849</v>
      </c>
      <c r="N251" s="8">
        <v>3957496</v>
      </c>
      <c r="O251" s="8">
        <f t="shared" si="3"/>
        <v>65618330</v>
      </c>
    </row>
    <row r="252" spans="1:15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4141098</v>
      </c>
      <c r="M252" s="8">
        <v>396599</v>
      </c>
      <c r="N252" s="8">
        <v>4020790</v>
      </c>
      <c r="O252" s="8">
        <f t="shared" si="3"/>
        <v>68430712</v>
      </c>
    </row>
    <row r="253" spans="1:15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3372966</v>
      </c>
      <c r="M253" s="8">
        <v>56914</v>
      </c>
      <c r="N253" s="8">
        <v>6567131</v>
      </c>
      <c r="O253" s="8">
        <f t="shared" si="3"/>
        <v>90714718</v>
      </c>
    </row>
    <row r="254" spans="1:15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4067134</v>
      </c>
      <c r="M254" s="8">
        <v>810699</v>
      </c>
      <c r="N254" s="8">
        <v>3408033</v>
      </c>
      <c r="O254" s="8">
        <f t="shared" si="3"/>
        <v>67438310</v>
      </c>
    </row>
    <row r="255" spans="1:15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4699594</v>
      </c>
      <c r="M255" s="8">
        <v>83655</v>
      </c>
      <c r="N255" s="8">
        <v>3801219</v>
      </c>
      <c r="O255" s="8">
        <f t="shared" si="3"/>
        <v>78485192</v>
      </c>
    </row>
    <row r="256" spans="1:15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3981047</v>
      </c>
      <c r="M256" s="8">
        <v>368723</v>
      </c>
      <c r="N256" s="8">
        <v>4982826</v>
      </c>
      <c r="O256" s="8">
        <f t="shared" si="3"/>
        <v>70353186</v>
      </c>
    </row>
    <row r="257" spans="1:15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5084213</v>
      </c>
      <c r="M257" s="8">
        <v>78002</v>
      </c>
      <c r="N257" s="8">
        <v>2059994</v>
      </c>
      <c r="O257" s="8">
        <f t="shared" si="3"/>
        <v>68138488</v>
      </c>
    </row>
    <row r="258" spans="1:15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2258399</v>
      </c>
      <c r="M258" s="8">
        <v>580746</v>
      </c>
      <c r="N258" s="8">
        <v>1714143</v>
      </c>
      <c r="O258" s="8">
        <f t="shared" si="3"/>
        <v>56207945</v>
      </c>
    </row>
    <row r="259" spans="1:15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3413946</v>
      </c>
      <c r="M259" s="8">
        <v>164070</v>
      </c>
      <c r="N259" s="8">
        <v>2558457</v>
      </c>
      <c r="O259" s="8">
        <f t="shared" si="3"/>
        <v>58014060</v>
      </c>
    </row>
    <row r="260" spans="1:15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4706904</v>
      </c>
      <c r="M260" s="8">
        <v>354870</v>
      </c>
      <c r="N260" s="8">
        <v>3109771</v>
      </c>
      <c r="O260" s="8">
        <f t="shared" si="3"/>
        <v>67484730</v>
      </c>
    </row>
    <row r="261" spans="1:15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3844028</v>
      </c>
      <c r="M261" s="8">
        <v>136932</v>
      </c>
      <c r="N261" s="8">
        <v>4124214</v>
      </c>
      <c r="O261" s="8">
        <f t="shared" si="3"/>
        <v>67552895</v>
      </c>
    </row>
    <row r="262" spans="1:15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6451465</v>
      </c>
      <c r="M262" s="8">
        <v>214141</v>
      </c>
      <c r="N262" s="8">
        <v>5598814</v>
      </c>
      <c r="O262" s="8">
        <f t="shared" ref="O262:O325" si="4">SUM(B262:N262)</f>
        <v>73685134</v>
      </c>
    </row>
    <row r="263" spans="1:15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4100621</v>
      </c>
      <c r="M263" s="8">
        <v>252368</v>
      </c>
      <c r="N263" s="8">
        <v>2817972</v>
      </c>
      <c r="O263" s="8">
        <f t="shared" si="4"/>
        <v>67270124</v>
      </c>
    </row>
    <row r="264" spans="1:15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4279578</v>
      </c>
      <c r="M264" s="8">
        <v>194449</v>
      </c>
      <c r="N264" s="8">
        <v>5262790</v>
      </c>
      <c r="O264" s="8">
        <f t="shared" si="4"/>
        <v>74323374</v>
      </c>
    </row>
    <row r="265" spans="1:15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3791084</v>
      </c>
      <c r="M265" s="8">
        <v>92833</v>
      </c>
      <c r="N265" s="8">
        <v>3410848</v>
      </c>
      <c r="O265" s="8">
        <f t="shared" si="4"/>
        <v>70212924</v>
      </c>
    </row>
    <row r="266" spans="1:15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6610813</v>
      </c>
      <c r="M266" s="8">
        <v>73788</v>
      </c>
      <c r="N266" s="8">
        <v>3726057</v>
      </c>
      <c r="O266" s="8">
        <f t="shared" si="4"/>
        <v>68300163</v>
      </c>
    </row>
    <row r="267" spans="1:15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4310287</v>
      </c>
      <c r="M267" s="8">
        <v>134056</v>
      </c>
      <c r="N267" s="8">
        <v>3806226</v>
      </c>
      <c r="O267" s="8">
        <f t="shared" si="4"/>
        <v>63634072</v>
      </c>
    </row>
    <row r="268" spans="1:15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4732080</v>
      </c>
      <c r="M268" s="8">
        <v>322259</v>
      </c>
      <c r="N268" s="8">
        <v>5176026</v>
      </c>
      <c r="O268" s="8">
        <f t="shared" si="4"/>
        <v>76410765</v>
      </c>
    </row>
    <row r="269" spans="1:15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5086044</v>
      </c>
      <c r="M269" s="8">
        <v>172525</v>
      </c>
      <c r="N269" s="8">
        <v>4054800</v>
      </c>
      <c r="O269" s="8">
        <f t="shared" si="4"/>
        <v>67848897</v>
      </c>
    </row>
    <row r="270" spans="1:15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2512092</v>
      </c>
      <c r="M270" s="8">
        <v>175019</v>
      </c>
      <c r="N270" s="8">
        <v>2718853</v>
      </c>
      <c r="O270" s="8">
        <f t="shared" si="4"/>
        <v>55343121</v>
      </c>
    </row>
    <row r="271" spans="1:15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2020691</v>
      </c>
      <c r="M271" s="8">
        <v>276458</v>
      </c>
      <c r="N271" s="8">
        <v>3318725</v>
      </c>
      <c r="O271" s="8">
        <f t="shared" si="4"/>
        <v>63485016</v>
      </c>
    </row>
    <row r="272" spans="1:15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4855379</v>
      </c>
      <c r="M272" s="8">
        <v>119829</v>
      </c>
      <c r="N272" s="8">
        <v>3311320</v>
      </c>
      <c r="O272" s="8">
        <f t="shared" si="4"/>
        <v>71857158</v>
      </c>
    </row>
    <row r="273" spans="1:15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3360920</v>
      </c>
      <c r="M273" s="8">
        <v>190845</v>
      </c>
      <c r="N273" s="8">
        <v>3933128</v>
      </c>
      <c r="O273" s="8">
        <f t="shared" si="4"/>
        <v>65061376</v>
      </c>
    </row>
    <row r="274" spans="1:15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4170714</v>
      </c>
      <c r="M274" s="8">
        <v>599190</v>
      </c>
      <c r="N274" s="8">
        <v>3889087</v>
      </c>
      <c r="O274" s="8">
        <f t="shared" si="4"/>
        <v>74292369</v>
      </c>
    </row>
    <row r="275" spans="1:15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6127013</v>
      </c>
      <c r="M275" s="8">
        <v>108666</v>
      </c>
      <c r="N275" s="8">
        <v>5055542</v>
      </c>
      <c r="O275" s="8">
        <f t="shared" si="4"/>
        <v>69571856</v>
      </c>
    </row>
    <row r="276" spans="1:15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5739691</v>
      </c>
      <c r="M276" s="8">
        <v>252936</v>
      </c>
      <c r="N276" s="8">
        <v>4409595</v>
      </c>
      <c r="O276" s="8">
        <f t="shared" si="4"/>
        <v>86294616</v>
      </c>
    </row>
    <row r="277" spans="1:15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4635177</v>
      </c>
      <c r="M277" s="8">
        <v>109556</v>
      </c>
      <c r="N277" s="8">
        <v>2825783</v>
      </c>
      <c r="O277" s="8">
        <f t="shared" si="4"/>
        <v>78606188</v>
      </c>
    </row>
    <row r="278" spans="1:15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4361673</v>
      </c>
      <c r="M278" s="8">
        <v>137754</v>
      </c>
      <c r="N278" s="8">
        <v>5030480</v>
      </c>
      <c r="O278" s="8">
        <f t="shared" si="4"/>
        <v>77514274</v>
      </c>
    </row>
    <row r="279" spans="1:15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6917297</v>
      </c>
      <c r="M279" s="8">
        <v>71033</v>
      </c>
      <c r="N279" s="8">
        <v>2697656</v>
      </c>
      <c r="O279" s="8">
        <f t="shared" si="4"/>
        <v>77229669</v>
      </c>
    </row>
    <row r="280" spans="1:15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6701437</v>
      </c>
      <c r="M280" s="8">
        <v>274414</v>
      </c>
      <c r="N280" s="8">
        <v>4541229</v>
      </c>
      <c r="O280" s="8">
        <f t="shared" si="4"/>
        <v>78119888</v>
      </c>
    </row>
    <row r="281" spans="1:15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6991635</v>
      </c>
      <c r="M281" s="8">
        <v>90748</v>
      </c>
      <c r="N281" s="8">
        <v>1786331</v>
      </c>
      <c r="O281" s="8">
        <f t="shared" si="4"/>
        <v>72240968</v>
      </c>
    </row>
    <row r="282" spans="1:15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4211903</v>
      </c>
      <c r="M282" s="8">
        <v>14549</v>
      </c>
      <c r="N282" s="8">
        <v>3371308</v>
      </c>
      <c r="O282" s="8">
        <f t="shared" si="4"/>
        <v>57966073</v>
      </c>
    </row>
    <row r="283" spans="1:15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4490804</v>
      </c>
      <c r="M283" s="8">
        <v>192931</v>
      </c>
      <c r="N283" s="8">
        <v>2567413</v>
      </c>
      <c r="O283" s="8">
        <f t="shared" si="4"/>
        <v>70999223</v>
      </c>
    </row>
    <row r="284" spans="1:15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3668410</v>
      </c>
      <c r="M284" s="8">
        <v>201624</v>
      </c>
      <c r="N284" s="8">
        <v>3002509</v>
      </c>
      <c r="O284" s="8">
        <f t="shared" si="4"/>
        <v>59723871</v>
      </c>
    </row>
    <row r="285" spans="1:15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3405077</v>
      </c>
      <c r="M285" s="8">
        <v>184623</v>
      </c>
      <c r="N285" s="8">
        <v>3532168</v>
      </c>
      <c r="O285" s="8">
        <f t="shared" si="4"/>
        <v>83797781</v>
      </c>
    </row>
    <row r="286" spans="1:15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6226065</v>
      </c>
      <c r="M286" s="8">
        <v>101974</v>
      </c>
      <c r="N286" s="8">
        <v>2325592</v>
      </c>
      <c r="O286" s="8">
        <f t="shared" si="4"/>
        <v>170340152</v>
      </c>
    </row>
    <row r="287" spans="1:15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4357738</v>
      </c>
      <c r="M287" s="8">
        <v>239155</v>
      </c>
      <c r="N287" s="8">
        <v>3585636</v>
      </c>
      <c r="O287" s="8">
        <f t="shared" si="4"/>
        <v>101424838</v>
      </c>
    </row>
    <row r="288" spans="1:15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4087203</v>
      </c>
      <c r="M288" s="8">
        <v>41598</v>
      </c>
      <c r="N288" s="8">
        <v>2472003</v>
      </c>
      <c r="O288" s="8">
        <f t="shared" si="4"/>
        <v>71100986</v>
      </c>
    </row>
    <row r="289" spans="1:15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3178009</v>
      </c>
      <c r="M289" s="8">
        <v>574468</v>
      </c>
      <c r="N289" s="8">
        <v>4149822</v>
      </c>
      <c r="O289" s="8">
        <f t="shared" si="4"/>
        <v>71243886</v>
      </c>
    </row>
    <row r="290" spans="1:15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6874409</v>
      </c>
      <c r="M290" s="8">
        <v>91976</v>
      </c>
      <c r="N290" s="8">
        <v>2196316</v>
      </c>
      <c r="O290" s="8">
        <f t="shared" si="4"/>
        <v>90328878</v>
      </c>
    </row>
    <row r="291" spans="1:15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4779816</v>
      </c>
      <c r="M291" s="8">
        <v>2231637</v>
      </c>
      <c r="N291" s="8">
        <v>2666282</v>
      </c>
      <c r="O291" s="8">
        <f t="shared" si="4"/>
        <v>88165470</v>
      </c>
    </row>
    <row r="292" spans="1:15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7160356</v>
      </c>
      <c r="M292" s="8">
        <v>211390</v>
      </c>
      <c r="N292" s="8">
        <v>3234343</v>
      </c>
      <c r="O292" s="8">
        <f t="shared" si="4"/>
        <v>80098631</v>
      </c>
    </row>
    <row r="293" spans="1:15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4173772</v>
      </c>
      <c r="M293" s="8">
        <v>486771</v>
      </c>
      <c r="N293" s="8">
        <v>3902240</v>
      </c>
      <c r="O293" s="8">
        <f t="shared" si="4"/>
        <v>88448583</v>
      </c>
    </row>
    <row r="294" spans="1:15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3572145</v>
      </c>
      <c r="M294" s="8">
        <v>58123</v>
      </c>
      <c r="N294" s="8">
        <v>3262235</v>
      </c>
      <c r="O294" s="8">
        <f t="shared" si="4"/>
        <v>59313810</v>
      </c>
    </row>
    <row r="295" spans="1:15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4833060</v>
      </c>
      <c r="M295" s="8">
        <v>114672</v>
      </c>
      <c r="N295" s="8">
        <v>1697551</v>
      </c>
      <c r="O295" s="8">
        <f t="shared" si="4"/>
        <v>65679766</v>
      </c>
    </row>
    <row r="296" spans="1:15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4759159</v>
      </c>
      <c r="M296" s="8">
        <v>417517</v>
      </c>
      <c r="N296" s="8">
        <v>4237131</v>
      </c>
      <c r="O296" s="8">
        <f t="shared" si="4"/>
        <v>79220409</v>
      </c>
    </row>
    <row r="297" spans="1:15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4091951</v>
      </c>
      <c r="M297" s="8">
        <v>173429</v>
      </c>
      <c r="N297" s="8">
        <v>2512696</v>
      </c>
      <c r="O297" s="8">
        <f t="shared" si="4"/>
        <v>61885922</v>
      </c>
    </row>
    <row r="298" spans="1:15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5534712</v>
      </c>
      <c r="M298" s="8">
        <v>149139</v>
      </c>
      <c r="N298" s="8">
        <v>4091712</v>
      </c>
      <c r="O298" s="8">
        <f t="shared" si="4"/>
        <v>80959996</v>
      </c>
    </row>
    <row r="299" spans="1:15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6207493</v>
      </c>
      <c r="M299" s="8">
        <v>134333</v>
      </c>
      <c r="N299" s="8">
        <v>2423924</v>
      </c>
      <c r="O299" s="8">
        <f t="shared" si="4"/>
        <v>112645481</v>
      </c>
    </row>
    <row r="300" spans="1:15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5004810</v>
      </c>
      <c r="M300" s="8">
        <v>210357</v>
      </c>
      <c r="N300" s="8">
        <v>3571681</v>
      </c>
      <c r="O300" s="8">
        <f t="shared" si="4"/>
        <v>91935620</v>
      </c>
    </row>
    <row r="301" spans="1:15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5910432</v>
      </c>
      <c r="M301" s="8">
        <v>234487</v>
      </c>
      <c r="N301" s="8">
        <v>2636775</v>
      </c>
      <c r="O301" s="8">
        <f t="shared" si="4"/>
        <v>87870660</v>
      </c>
    </row>
    <row r="302" spans="1:15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3701435</v>
      </c>
      <c r="M302" s="8">
        <v>37299</v>
      </c>
      <c r="N302" s="8">
        <v>4246466</v>
      </c>
      <c r="O302" s="8">
        <f t="shared" si="4"/>
        <v>78061589</v>
      </c>
    </row>
    <row r="303" spans="1:15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5765354</v>
      </c>
      <c r="M303" s="8">
        <v>150543</v>
      </c>
      <c r="N303" s="8">
        <v>2982652</v>
      </c>
      <c r="O303" s="8">
        <f t="shared" si="4"/>
        <v>74356386</v>
      </c>
    </row>
    <row r="304" spans="1:15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5727939</v>
      </c>
      <c r="M304" s="8">
        <v>145223</v>
      </c>
      <c r="N304" s="8">
        <v>5051700</v>
      </c>
      <c r="O304" s="8">
        <f t="shared" si="4"/>
        <v>85285301</v>
      </c>
    </row>
    <row r="305" spans="1:15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3942314</v>
      </c>
      <c r="M305" s="8">
        <v>378336</v>
      </c>
      <c r="N305" s="8">
        <v>2286941</v>
      </c>
      <c r="O305" s="8">
        <f t="shared" si="4"/>
        <v>74246996</v>
      </c>
    </row>
    <row r="306" spans="1:15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2657846</v>
      </c>
      <c r="M306" s="8">
        <v>66596</v>
      </c>
      <c r="N306" s="8">
        <v>2693382</v>
      </c>
      <c r="O306" s="8">
        <f t="shared" si="4"/>
        <v>63194462</v>
      </c>
    </row>
    <row r="307" spans="1:15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4157003</v>
      </c>
      <c r="M307" s="8">
        <v>73751</v>
      </c>
      <c r="N307" s="8">
        <v>2967868</v>
      </c>
      <c r="O307" s="8">
        <f t="shared" si="4"/>
        <v>72088558</v>
      </c>
    </row>
    <row r="308" spans="1:15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3887927</v>
      </c>
      <c r="M308" s="8">
        <v>80410</v>
      </c>
      <c r="N308" s="8">
        <v>2567616</v>
      </c>
      <c r="O308" s="8">
        <f t="shared" si="4"/>
        <v>116172254</v>
      </c>
    </row>
    <row r="309" spans="1:15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4050707</v>
      </c>
      <c r="M309" s="8">
        <v>279334</v>
      </c>
      <c r="N309" s="8">
        <v>2771182</v>
      </c>
      <c r="O309" s="8">
        <f t="shared" si="4"/>
        <v>80653081</v>
      </c>
    </row>
    <row r="310" spans="1:15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4668068</v>
      </c>
      <c r="M310" s="8">
        <v>266580</v>
      </c>
      <c r="N310" s="8">
        <v>2330968</v>
      </c>
      <c r="O310" s="8">
        <f t="shared" si="4"/>
        <v>80830574</v>
      </c>
    </row>
    <row r="311" spans="1:15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3551151</v>
      </c>
      <c r="M311" s="8">
        <v>624711</v>
      </c>
      <c r="N311" s="8">
        <v>4636343</v>
      </c>
      <c r="O311" s="8">
        <f t="shared" si="4"/>
        <v>75802817</v>
      </c>
    </row>
    <row r="312" spans="1:15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4840957</v>
      </c>
      <c r="M312" s="8">
        <v>54993</v>
      </c>
      <c r="N312" s="8">
        <v>2646120</v>
      </c>
      <c r="O312" s="8">
        <f t="shared" si="4"/>
        <v>89232684</v>
      </c>
    </row>
    <row r="313" spans="1:15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4826615</v>
      </c>
      <c r="M313" s="8">
        <v>217794</v>
      </c>
      <c r="N313" s="8">
        <v>3734665</v>
      </c>
      <c r="O313" s="8">
        <f t="shared" si="4"/>
        <v>79112310</v>
      </c>
    </row>
    <row r="314" spans="1:15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4806382</v>
      </c>
      <c r="M314" s="8">
        <v>46390</v>
      </c>
      <c r="N314" s="8">
        <v>2768132</v>
      </c>
      <c r="O314" s="8">
        <f t="shared" si="4"/>
        <v>78191592</v>
      </c>
    </row>
    <row r="315" spans="1:15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4328497</v>
      </c>
      <c r="M315" s="8">
        <v>135132</v>
      </c>
      <c r="N315" s="8">
        <v>4463567</v>
      </c>
      <c r="O315" s="8">
        <f t="shared" si="4"/>
        <v>83355122</v>
      </c>
    </row>
    <row r="316" spans="1:15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5795634</v>
      </c>
      <c r="M316" s="8">
        <v>18887</v>
      </c>
      <c r="N316" s="8">
        <v>3036044</v>
      </c>
      <c r="O316" s="8">
        <f t="shared" si="4"/>
        <v>90346484</v>
      </c>
    </row>
    <row r="317" spans="1:15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3663721</v>
      </c>
      <c r="M317" s="8">
        <v>232165</v>
      </c>
      <c r="N317" s="8">
        <v>2231466</v>
      </c>
      <c r="O317" s="8">
        <f t="shared" si="4"/>
        <v>72359832</v>
      </c>
    </row>
    <row r="318" spans="1:15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2352300</v>
      </c>
      <c r="M318" s="8">
        <v>28218</v>
      </c>
      <c r="N318" s="8">
        <v>2998211</v>
      </c>
      <c r="O318" s="8">
        <f t="shared" si="4"/>
        <v>56170444</v>
      </c>
    </row>
    <row r="319" spans="1:15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4028982</v>
      </c>
      <c r="M319" s="8">
        <v>112308</v>
      </c>
      <c r="N319" s="8">
        <v>2126742</v>
      </c>
      <c r="O319" s="8">
        <f t="shared" si="4"/>
        <v>63653311</v>
      </c>
    </row>
    <row r="320" spans="1:15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6278987</v>
      </c>
      <c r="M320" s="8">
        <v>205227</v>
      </c>
      <c r="N320" s="8">
        <v>2496724</v>
      </c>
      <c r="O320" s="8">
        <f t="shared" si="4"/>
        <v>78727975</v>
      </c>
    </row>
    <row r="321" spans="1:15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4188230</v>
      </c>
      <c r="M321" s="8">
        <v>118690</v>
      </c>
      <c r="N321" s="8">
        <v>2530959</v>
      </c>
      <c r="O321" s="8">
        <f t="shared" si="4"/>
        <v>71795108</v>
      </c>
    </row>
    <row r="322" spans="1:15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4627037</v>
      </c>
      <c r="M322" s="8">
        <v>140557</v>
      </c>
      <c r="N322" s="8">
        <v>2183602</v>
      </c>
      <c r="O322" s="8">
        <f t="shared" si="4"/>
        <v>87186518</v>
      </c>
    </row>
    <row r="323" spans="1:15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4446997</v>
      </c>
      <c r="M323" s="8">
        <v>221533</v>
      </c>
      <c r="N323" s="8">
        <v>3891186</v>
      </c>
      <c r="O323" s="8">
        <f t="shared" si="4"/>
        <v>73222119</v>
      </c>
    </row>
    <row r="324" spans="1:15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3315985</v>
      </c>
      <c r="M324" s="8">
        <v>154290</v>
      </c>
      <c r="N324" s="8">
        <v>1896045</v>
      </c>
      <c r="O324" s="8">
        <f t="shared" si="4"/>
        <v>77595417</v>
      </c>
    </row>
    <row r="325" spans="1:15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4538469</v>
      </c>
      <c r="M325" s="8">
        <v>175883</v>
      </c>
      <c r="N325" s="8">
        <v>3114571</v>
      </c>
      <c r="O325" s="8">
        <f t="shared" si="4"/>
        <v>77008440</v>
      </c>
    </row>
    <row r="326" spans="1:15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4764029</v>
      </c>
      <c r="M326" s="8">
        <v>1513669</v>
      </c>
      <c r="N326" s="8">
        <v>4324071</v>
      </c>
      <c r="O326" s="8">
        <f t="shared" ref="O326" si="5">SUM(B326:N326)</f>
        <v>80896996</v>
      </c>
    </row>
    <row r="327" spans="1:15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8053191</v>
      </c>
      <c r="M327" s="8">
        <v>214204</v>
      </c>
      <c r="N327" s="8">
        <v>2604312</v>
      </c>
      <c r="O327" s="8">
        <f t="shared" ref="O327:O390" si="6">SUM(B327:N327)</f>
        <v>88544514</v>
      </c>
    </row>
    <row r="328" spans="1:15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4588792</v>
      </c>
      <c r="M328" s="8">
        <v>3397699</v>
      </c>
      <c r="N328" s="8">
        <v>2783008</v>
      </c>
      <c r="O328" s="8">
        <f t="shared" si="6"/>
        <v>84828393</v>
      </c>
    </row>
    <row r="329" spans="1:15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4047599</v>
      </c>
      <c r="M329" s="8">
        <v>1270245</v>
      </c>
      <c r="N329" s="8">
        <v>4044322</v>
      </c>
      <c r="O329" s="8">
        <f t="shared" si="6"/>
        <v>82826025</v>
      </c>
    </row>
    <row r="330" spans="1:15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1997360</v>
      </c>
      <c r="M330" s="8">
        <v>569774</v>
      </c>
      <c r="N330" s="8">
        <v>2325859</v>
      </c>
      <c r="O330" s="8">
        <f t="shared" si="6"/>
        <v>50172711</v>
      </c>
    </row>
    <row r="331" spans="1:15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6089534</v>
      </c>
      <c r="M331" s="8">
        <v>349642</v>
      </c>
      <c r="N331" s="8">
        <v>2020642</v>
      </c>
      <c r="O331" s="8">
        <f t="shared" si="6"/>
        <v>76214263</v>
      </c>
    </row>
    <row r="332" spans="1:15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5267912</v>
      </c>
      <c r="M332" s="8">
        <v>639255</v>
      </c>
      <c r="N332" s="8">
        <v>3207790</v>
      </c>
      <c r="O332" s="8">
        <f t="shared" si="6"/>
        <v>77772381</v>
      </c>
    </row>
    <row r="333" spans="1:15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7952497</v>
      </c>
      <c r="M333" s="8">
        <v>315154</v>
      </c>
      <c r="N333" s="8">
        <v>4796153</v>
      </c>
      <c r="O333" s="8">
        <f t="shared" si="6"/>
        <v>85986826</v>
      </c>
    </row>
    <row r="334" spans="1:15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4838999</v>
      </c>
      <c r="M334" s="8">
        <v>357930</v>
      </c>
      <c r="N334" s="8">
        <v>2984665</v>
      </c>
      <c r="O334" s="8">
        <f t="shared" si="6"/>
        <v>81824623</v>
      </c>
    </row>
    <row r="335" spans="1:15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5873017</v>
      </c>
      <c r="M335" s="8">
        <v>160571</v>
      </c>
      <c r="N335" s="8">
        <v>4899947</v>
      </c>
      <c r="O335" s="8">
        <f t="shared" si="6"/>
        <v>96189731</v>
      </c>
    </row>
    <row r="336" spans="1:15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4143210</v>
      </c>
      <c r="M336" s="8">
        <v>274175</v>
      </c>
      <c r="N336" s="8">
        <v>3819175</v>
      </c>
      <c r="O336" s="8">
        <f t="shared" si="6"/>
        <v>87000449</v>
      </c>
    </row>
    <row r="337" spans="1:15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5630005</v>
      </c>
      <c r="M337" s="8">
        <v>280221</v>
      </c>
      <c r="N337" s="8">
        <v>6292917</v>
      </c>
      <c r="O337" s="8">
        <f t="shared" si="6"/>
        <v>91085803</v>
      </c>
    </row>
    <row r="338" spans="1:15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5743422</v>
      </c>
      <c r="M338" s="8">
        <v>507419</v>
      </c>
      <c r="N338" s="8">
        <v>6147102</v>
      </c>
      <c r="O338" s="8">
        <f t="shared" si="6"/>
        <v>98049720</v>
      </c>
    </row>
    <row r="339" spans="1:15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6286115</v>
      </c>
      <c r="M339" s="8">
        <v>561400</v>
      </c>
      <c r="N339" s="8">
        <v>7313335</v>
      </c>
      <c r="O339" s="8">
        <f t="shared" si="6"/>
        <v>96682163</v>
      </c>
    </row>
    <row r="340" spans="1:15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6501731</v>
      </c>
      <c r="M340" s="8">
        <v>482338</v>
      </c>
      <c r="N340" s="8">
        <v>4200494</v>
      </c>
      <c r="O340" s="8">
        <f t="shared" si="6"/>
        <v>95009367</v>
      </c>
    </row>
    <row r="341" spans="1:15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5137384</v>
      </c>
      <c r="M341" s="8">
        <v>90249</v>
      </c>
      <c r="N341" s="8">
        <v>5059272</v>
      </c>
      <c r="O341" s="8">
        <f t="shared" si="6"/>
        <v>78984769</v>
      </c>
    </row>
    <row r="342" spans="1:15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3869914</v>
      </c>
      <c r="M342" s="8">
        <v>157842</v>
      </c>
      <c r="N342" s="8">
        <v>3312260</v>
      </c>
      <c r="O342" s="8">
        <f t="shared" si="6"/>
        <v>73154504</v>
      </c>
    </row>
    <row r="343" spans="1:15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3957629</v>
      </c>
      <c r="M343" s="8">
        <v>176396</v>
      </c>
      <c r="N343" s="8">
        <v>3313979</v>
      </c>
      <c r="O343" s="8">
        <f t="shared" si="6"/>
        <v>77089044</v>
      </c>
    </row>
    <row r="344" spans="1:15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6080066</v>
      </c>
      <c r="M344" s="8">
        <v>565903</v>
      </c>
      <c r="N344" s="8">
        <v>7502224</v>
      </c>
      <c r="O344" s="8">
        <f t="shared" si="6"/>
        <v>88749068</v>
      </c>
    </row>
    <row r="345" spans="1:15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9369253</v>
      </c>
      <c r="M345" s="8">
        <v>137115</v>
      </c>
      <c r="N345" s="8">
        <v>3923386</v>
      </c>
      <c r="O345" s="8">
        <f t="shared" si="6"/>
        <v>80444276</v>
      </c>
    </row>
    <row r="346" spans="1:15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6336911</v>
      </c>
      <c r="M346" s="8">
        <v>343404</v>
      </c>
      <c r="N346" s="8">
        <v>5554188</v>
      </c>
      <c r="O346" s="8">
        <f t="shared" si="6"/>
        <v>100629189</v>
      </c>
    </row>
    <row r="347" spans="1:15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8885358</v>
      </c>
      <c r="M347" s="8">
        <v>246411</v>
      </c>
      <c r="N347" s="8">
        <v>3137783</v>
      </c>
      <c r="O347" s="8">
        <f t="shared" si="6"/>
        <v>88656386</v>
      </c>
    </row>
    <row r="348" spans="1:15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7039621</v>
      </c>
      <c r="M348" s="8">
        <v>194529</v>
      </c>
      <c r="N348" s="8">
        <v>3762385</v>
      </c>
      <c r="O348" s="8">
        <f t="shared" si="6"/>
        <v>99050194</v>
      </c>
    </row>
    <row r="349" spans="1:15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7205498</v>
      </c>
      <c r="M349" s="8">
        <v>111344</v>
      </c>
      <c r="N349" s="8">
        <v>4254966</v>
      </c>
      <c r="O349" s="8">
        <f t="shared" si="6"/>
        <v>97657654</v>
      </c>
    </row>
    <row r="350" spans="1:15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7083705</v>
      </c>
      <c r="M350" s="8">
        <v>201846</v>
      </c>
      <c r="N350" s="8">
        <v>5092767</v>
      </c>
      <c r="O350" s="8">
        <f t="shared" si="6"/>
        <v>85239132</v>
      </c>
    </row>
    <row r="351" spans="1:15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5606865</v>
      </c>
      <c r="M351" s="8">
        <v>86082</v>
      </c>
      <c r="N351" s="8">
        <v>3038226</v>
      </c>
      <c r="O351" s="8">
        <f t="shared" si="6"/>
        <v>83708733</v>
      </c>
    </row>
    <row r="352" spans="1:15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6882017</v>
      </c>
      <c r="M352" s="8">
        <v>1104429</v>
      </c>
      <c r="N352" s="8">
        <v>6026235</v>
      </c>
      <c r="O352" s="8">
        <f t="shared" si="6"/>
        <v>92284855</v>
      </c>
    </row>
    <row r="353" spans="1:15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6009336</v>
      </c>
      <c r="M353" s="8">
        <v>609578</v>
      </c>
      <c r="N353" s="8">
        <v>2445288</v>
      </c>
      <c r="O353" s="8">
        <f t="shared" si="6"/>
        <v>84169262</v>
      </c>
    </row>
    <row r="354" spans="1:15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3085649</v>
      </c>
      <c r="M354" s="8">
        <v>394044</v>
      </c>
      <c r="N354" s="8">
        <v>2042922</v>
      </c>
      <c r="O354" s="8">
        <f t="shared" si="6"/>
        <v>72197938</v>
      </c>
    </row>
    <row r="355" spans="1:15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4850820</v>
      </c>
      <c r="M355" s="8">
        <v>248966</v>
      </c>
      <c r="N355" s="8">
        <v>3148601</v>
      </c>
      <c r="O355" s="8">
        <f t="shared" si="6"/>
        <v>84181431</v>
      </c>
    </row>
    <row r="356" spans="1:15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5163659</v>
      </c>
      <c r="M356" s="8">
        <v>505731</v>
      </c>
      <c r="N356" s="8">
        <v>4984933</v>
      </c>
      <c r="O356" s="8">
        <f t="shared" si="6"/>
        <v>94625508</v>
      </c>
    </row>
    <row r="357" spans="1:15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4967927</v>
      </c>
      <c r="M357" s="8">
        <v>178107</v>
      </c>
      <c r="N357" s="8">
        <v>2992873</v>
      </c>
      <c r="O357" s="8">
        <f t="shared" si="6"/>
        <v>77881085</v>
      </c>
    </row>
    <row r="358" spans="1:15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6185034</v>
      </c>
      <c r="M358" s="8">
        <v>326683</v>
      </c>
      <c r="N358" s="8">
        <v>3286427</v>
      </c>
      <c r="O358" s="8">
        <f t="shared" si="6"/>
        <v>100609165</v>
      </c>
    </row>
    <row r="359" spans="1:15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6684760</v>
      </c>
      <c r="M359" s="8">
        <v>689215</v>
      </c>
      <c r="N359" s="8">
        <v>5934002</v>
      </c>
      <c r="O359" s="8">
        <f t="shared" si="6"/>
        <v>97209234</v>
      </c>
    </row>
    <row r="360" spans="1:15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7020186</v>
      </c>
      <c r="M360" s="8">
        <v>579567</v>
      </c>
      <c r="N360" s="8">
        <v>3198209</v>
      </c>
      <c r="O360" s="8">
        <f t="shared" si="6"/>
        <v>103164225</v>
      </c>
    </row>
    <row r="361" spans="1:15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7329718</v>
      </c>
      <c r="M361" s="8">
        <v>225595</v>
      </c>
      <c r="N361" s="8">
        <v>4332175</v>
      </c>
      <c r="O361" s="8">
        <f t="shared" si="6"/>
        <v>93026493</v>
      </c>
    </row>
    <row r="362" spans="1:15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5574450</v>
      </c>
      <c r="M362" s="8">
        <v>181854</v>
      </c>
      <c r="N362" s="8">
        <v>4435346</v>
      </c>
      <c r="O362" s="8">
        <f t="shared" si="6"/>
        <v>89554039</v>
      </c>
    </row>
    <row r="363" spans="1:15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6002424</v>
      </c>
      <c r="M363" s="8">
        <v>359080</v>
      </c>
      <c r="N363" s="8">
        <v>2998029</v>
      </c>
      <c r="O363" s="8">
        <f t="shared" si="6"/>
        <v>95354974</v>
      </c>
    </row>
    <row r="364" spans="1:15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5856740</v>
      </c>
      <c r="M364" s="8">
        <v>335559</v>
      </c>
      <c r="N364" s="8">
        <v>6459598</v>
      </c>
      <c r="O364" s="8">
        <f t="shared" si="6"/>
        <v>98517110</v>
      </c>
    </row>
    <row r="365" spans="1:15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6742508</v>
      </c>
      <c r="M365" s="8">
        <v>118648</v>
      </c>
      <c r="N365" s="8">
        <v>2638861</v>
      </c>
      <c r="O365" s="8">
        <f t="shared" si="6"/>
        <v>88021493</v>
      </c>
    </row>
    <row r="366" spans="1:15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3003305</v>
      </c>
      <c r="M366" s="8">
        <v>326103</v>
      </c>
      <c r="N366" s="8">
        <v>3673356</v>
      </c>
      <c r="O366" s="8">
        <f t="shared" si="6"/>
        <v>63143752</v>
      </c>
    </row>
    <row r="367" spans="1:15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4244680</v>
      </c>
      <c r="M367" s="8">
        <v>315253</v>
      </c>
      <c r="N367" s="8">
        <v>2637068</v>
      </c>
      <c r="O367" s="8">
        <f t="shared" si="6"/>
        <v>78545129</v>
      </c>
    </row>
    <row r="368" spans="1:15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4596563</v>
      </c>
      <c r="M368" s="8">
        <v>288449</v>
      </c>
      <c r="N368" s="8">
        <v>2672926</v>
      </c>
      <c r="O368" s="8">
        <f t="shared" si="6"/>
        <v>87522499</v>
      </c>
    </row>
    <row r="369" spans="1:15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5795191</v>
      </c>
      <c r="M369" s="8">
        <v>160345</v>
      </c>
      <c r="N369" s="8">
        <v>2897177</v>
      </c>
      <c r="O369" s="8">
        <f t="shared" si="6"/>
        <v>77415357</v>
      </c>
    </row>
    <row r="370" spans="1:15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7498847</v>
      </c>
      <c r="M370" s="8">
        <v>397980</v>
      </c>
      <c r="N370" s="8">
        <v>5974065</v>
      </c>
      <c r="O370" s="8">
        <f t="shared" si="6"/>
        <v>106880530</v>
      </c>
    </row>
    <row r="371" spans="1:15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8010680</v>
      </c>
      <c r="M371" s="8">
        <v>180607</v>
      </c>
      <c r="N371" s="8">
        <v>3759999</v>
      </c>
      <c r="O371" s="8">
        <f t="shared" si="6"/>
        <v>96060951</v>
      </c>
    </row>
    <row r="372" spans="1:15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7416669</v>
      </c>
      <c r="M372" s="8">
        <v>277559</v>
      </c>
      <c r="N372" s="8">
        <v>3142216</v>
      </c>
      <c r="O372" s="8">
        <f t="shared" si="6"/>
        <v>94651959</v>
      </c>
    </row>
    <row r="373" spans="1:15">
      <c r="A373" s="7">
        <v>43313</v>
      </c>
      <c r="B373" s="8">
        <v>11369379</v>
      </c>
      <c r="C373" s="8">
        <v>43892958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8624269</v>
      </c>
      <c r="M373" s="8">
        <v>288654</v>
      </c>
      <c r="N373" s="8">
        <v>4585614</v>
      </c>
      <c r="O373" s="8">
        <f t="shared" si="6"/>
        <v>95217966</v>
      </c>
    </row>
    <row r="374" spans="1:15">
      <c r="A374" s="7">
        <v>43344</v>
      </c>
      <c r="B374" s="8">
        <v>9992739</v>
      </c>
      <c r="C374" s="8">
        <v>42358603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17429070</v>
      </c>
      <c r="J374" s="8">
        <v>9637883</v>
      </c>
      <c r="K374" s="8">
        <v>2378004</v>
      </c>
      <c r="L374" s="8">
        <v>7127734</v>
      </c>
      <c r="M374" s="8">
        <v>38252</v>
      </c>
      <c r="N374" s="8">
        <v>4819465</v>
      </c>
      <c r="O374" s="8">
        <f t="shared" si="6"/>
        <v>95249756</v>
      </c>
    </row>
    <row r="375" spans="1:15">
      <c r="A375" s="7">
        <v>43374</v>
      </c>
      <c r="B375" s="8">
        <v>10862998</v>
      </c>
      <c r="C375" s="8">
        <v>44459048</v>
      </c>
      <c r="D375" s="8">
        <v>1417282</v>
      </c>
      <c r="E375" s="8">
        <v>444152</v>
      </c>
      <c r="F375" s="8">
        <v>294034</v>
      </c>
      <c r="G375" s="8">
        <v>153621</v>
      </c>
      <c r="H375" s="8">
        <v>230051</v>
      </c>
      <c r="I375" s="8">
        <v>14392956</v>
      </c>
      <c r="J375" s="8">
        <v>10738716</v>
      </c>
      <c r="K375" s="8">
        <v>3259657</v>
      </c>
      <c r="L375" s="8">
        <v>7344978</v>
      </c>
      <c r="M375" s="8">
        <v>449515</v>
      </c>
      <c r="N375" s="8">
        <v>6089573</v>
      </c>
      <c r="O375" s="8">
        <f t="shared" si="6"/>
        <v>100136581</v>
      </c>
    </row>
    <row r="376" spans="1:15">
      <c r="A376" s="7">
        <v>43405</v>
      </c>
      <c r="B376" s="14">
        <v>12867078</v>
      </c>
      <c r="C376" s="14">
        <v>41927964</v>
      </c>
      <c r="D376" s="14">
        <v>818923</v>
      </c>
      <c r="E376" s="14">
        <v>458183</v>
      </c>
      <c r="F376" s="14">
        <v>357513</v>
      </c>
      <c r="G376" s="14">
        <v>100816</v>
      </c>
      <c r="H376" s="14">
        <v>75968</v>
      </c>
      <c r="I376" s="14">
        <v>14400871</v>
      </c>
      <c r="J376" s="14">
        <v>11270586</v>
      </c>
      <c r="K376" s="14">
        <v>2746009</v>
      </c>
      <c r="L376" s="14">
        <v>7092449</v>
      </c>
      <c r="M376" s="14">
        <v>243381</v>
      </c>
      <c r="N376" s="14">
        <v>3053359</v>
      </c>
      <c r="O376" s="8">
        <f t="shared" si="6"/>
        <v>95413100</v>
      </c>
    </row>
    <row r="377" spans="1:15">
      <c r="A377" s="7">
        <v>43435</v>
      </c>
      <c r="B377" s="14">
        <v>9202932</v>
      </c>
      <c r="C377" s="14">
        <v>40664899</v>
      </c>
      <c r="D377" s="14">
        <v>792134</v>
      </c>
      <c r="E377" s="14">
        <v>588954</v>
      </c>
      <c r="F377" s="14">
        <v>436823</v>
      </c>
      <c r="G377" s="14">
        <v>170162</v>
      </c>
      <c r="H377" s="14">
        <v>177483</v>
      </c>
      <c r="I377" s="14">
        <v>12745786</v>
      </c>
      <c r="J377" s="14">
        <v>9670892</v>
      </c>
      <c r="K377" s="14">
        <v>1633600</v>
      </c>
      <c r="L377" s="14">
        <v>6791896</v>
      </c>
      <c r="M377" s="14">
        <v>333475</v>
      </c>
      <c r="N377" s="14">
        <v>4664737</v>
      </c>
      <c r="O377" s="8">
        <f t="shared" si="6"/>
        <v>87873773</v>
      </c>
    </row>
    <row r="378" spans="1:15">
      <c r="A378" s="7">
        <v>43466</v>
      </c>
      <c r="B378" s="14">
        <v>6622995</v>
      </c>
      <c r="C378" s="14">
        <v>27569432</v>
      </c>
      <c r="D378" s="14">
        <v>607503</v>
      </c>
      <c r="E378" s="14">
        <v>573451</v>
      </c>
      <c r="F378" s="14">
        <v>38134</v>
      </c>
      <c r="G378" s="14">
        <v>193552</v>
      </c>
      <c r="H378" s="14">
        <v>39753</v>
      </c>
      <c r="I378" s="14">
        <v>14297249</v>
      </c>
      <c r="J378" s="14">
        <v>6510275</v>
      </c>
      <c r="K378" s="14">
        <v>2315732</v>
      </c>
      <c r="L378" s="14">
        <v>4737769</v>
      </c>
      <c r="M378" s="14">
        <v>162102</v>
      </c>
      <c r="N378" s="14">
        <v>2318503</v>
      </c>
      <c r="O378" s="8">
        <f t="shared" si="6"/>
        <v>65986450</v>
      </c>
    </row>
    <row r="379" spans="1:15">
      <c r="A379" s="7">
        <v>43497</v>
      </c>
      <c r="B379" s="14">
        <v>9059231</v>
      </c>
      <c r="C379" s="14">
        <v>32999744</v>
      </c>
      <c r="D379" s="14">
        <v>501443</v>
      </c>
      <c r="E379" s="14">
        <v>205983</v>
      </c>
      <c r="F379" s="14">
        <v>284095</v>
      </c>
      <c r="G379" s="14">
        <v>435551</v>
      </c>
      <c r="H379" s="14">
        <v>154798</v>
      </c>
      <c r="I379" s="14">
        <v>12511574</v>
      </c>
      <c r="J379" s="14">
        <v>8215301</v>
      </c>
      <c r="K379" s="14">
        <v>2851375</v>
      </c>
      <c r="L379" s="14">
        <v>4893152</v>
      </c>
      <c r="M379" s="14">
        <v>73243</v>
      </c>
      <c r="N379" s="14">
        <v>2900569</v>
      </c>
      <c r="O379" s="8">
        <f t="shared" si="6"/>
        <v>75086059</v>
      </c>
    </row>
    <row r="380" spans="1:15">
      <c r="A380" s="7">
        <v>43525</v>
      </c>
      <c r="B380" s="14">
        <v>10818414</v>
      </c>
      <c r="C380" s="14">
        <v>42802501</v>
      </c>
      <c r="D380" s="14">
        <v>881899</v>
      </c>
      <c r="E380" s="14">
        <v>523307</v>
      </c>
      <c r="F380" s="14">
        <v>315780</v>
      </c>
      <c r="G380" s="14">
        <v>84846</v>
      </c>
      <c r="H380" s="14">
        <v>62472</v>
      </c>
      <c r="I380" s="14">
        <v>14496450</v>
      </c>
      <c r="J380" s="14">
        <v>9738730</v>
      </c>
      <c r="K380" s="14">
        <v>1591623</v>
      </c>
      <c r="L380" s="14">
        <v>4127923</v>
      </c>
      <c r="M380" s="14">
        <v>224806</v>
      </c>
      <c r="N380" s="14">
        <v>3125102</v>
      </c>
      <c r="O380" s="8">
        <f t="shared" si="6"/>
        <v>88793853</v>
      </c>
    </row>
    <row r="381" spans="1:15">
      <c r="A381" s="7">
        <v>43556</v>
      </c>
      <c r="B381" s="14">
        <v>7689527</v>
      </c>
      <c r="C381" s="14">
        <v>30557224</v>
      </c>
      <c r="D381" s="14">
        <v>481953</v>
      </c>
      <c r="E381" s="14">
        <v>721263</v>
      </c>
      <c r="F381" s="14">
        <v>755710</v>
      </c>
      <c r="G381" s="14">
        <v>472401</v>
      </c>
      <c r="H381" s="14">
        <v>70997</v>
      </c>
      <c r="I381" s="14">
        <v>21429290</v>
      </c>
      <c r="J381" s="14">
        <v>8262145</v>
      </c>
      <c r="K381" s="14">
        <v>2887699</v>
      </c>
      <c r="L381" s="14">
        <v>5920832</v>
      </c>
      <c r="M381" s="14">
        <v>52988</v>
      </c>
      <c r="N381" s="14">
        <v>3699796</v>
      </c>
      <c r="O381" s="8">
        <f t="shared" si="6"/>
        <v>83001825</v>
      </c>
    </row>
    <row r="382" spans="1:15">
      <c r="A382" s="7">
        <v>43586</v>
      </c>
      <c r="B382" s="14">
        <v>12866063</v>
      </c>
      <c r="C382" s="14">
        <v>37123009</v>
      </c>
      <c r="D382" s="14">
        <v>991740</v>
      </c>
      <c r="E382" s="14">
        <v>516352</v>
      </c>
      <c r="F382" s="14">
        <v>514230</v>
      </c>
      <c r="G382" s="14">
        <v>107436</v>
      </c>
      <c r="H382" s="14">
        <v>150251</v>
      </c>
      <c r="I382" s="14">
        <v>14540814</v>
      </c>
      <c r="J382" s="14">
        <v>12523160</v>
      </c>
      <c r="K382" s="14">
        <v>2654541</v>
      </c>
      <c r="L382" s="14">
        <v>7785825</v>
      </c>
      <c r="M382" s="14">
        <v>2001527</v>
      </c>
      <c r="N382" s="14">
        <v>3170167</v>
      </c>
      <c r="O382" s="8">
        <f t="shared" si="6"/>
        <v>94945115</v>
      </c>
    </row>
    <row r="383" spans="1:15">
      <c r="A383" s="7">
        <v>43617</v>
      </c>
      <c r="B383" s="14">
        <v>12184618</v>
      </c>
      <c r="C383" s="14">
        <v>37090083</v>
      </c>
      <c r="D383" s="14">
        <v>993708</v>
      </c>
      <c r="E383" s="14">
        <v>556107</v>
      </c>
      <c r="F383" s="14">
        <v>452618</v>
      </c>
      <c r="G383" s="14">
        <v>498078</v>
      </c>
      <c r="H383" s="14">
        <v>81075</v>
      </c>
      <c r="I383" s="14">
        <v>21727843</v>
      </c>
      <c r="J383" s="14">
        <v>11298797</v>
      </c>
      <c r="K383" s="14">
        <v>2766689</v>
      </c>
      <c r="L383" s="14">
        <v>6134296</v>
      </c>
      <c r="M383" s="14">
        <v>406176</v>
      </c>
      <c r="N383" s="14">
        <v>5049234</v>
      </c>
      <c r="O383" s="8">
        <f t="shared" si="6"/>
        <v>99239322</v>
      </c>
    </row>
    <row r="384" spans="1:15">
      <c r="A384" s="7">
        <v>43647</v>
      </c>
      <c r="B384" s="14">
        <v>9899763</v>
      </c>
      <c r="C384" s="14">
        <v>34727769</v>
      </c>
      <c r="D384" s="14">
        <v>1128224</v>
      </c>
      <c r="E384" s="14">
        <v>423117</v>
      </c>
      <c r="F384" s="14">
        <v>360196</v>
      </c>
      <c r="G384" s="14">
        <v>84238</v>
      </c>
      <c r="H384" s="14">
        <v>173986</v>
      </c>
      <c r="I384" s="14">
        <v>12267654</v>
      </c>
      <c r="J384" s="14">
        <v>9856411</v>
      </c>
      <c r="K384" s="14">
        <v>1502764</v>
      </c>
      <c r="L384" s="14">
        <v>5800095</v>
      </c>
      <c r="M384" s="14">
        <v>513406</v>
      </c>
      <c r="N384" s="14">
        <v>3041290</v>
      </c>
      <c r="O384" s="8">
        <f t="shared" si="6"/>
        <v>79778913</v>
      </c>
    </row>
    <row r="385" spans="1:15">
      <c r="A385" s="7">
        <v>43678</v>
      </c>
      <c r="B385" s="14">
        <v>13826145</v>
      </c>
      <c r="C385" s="14">
        <v>40982659</v>
      </c>
      <c r="D385" s="14">
        <v>1120685</v>
      </c>
      <c r="E385" s="14">
        <v>1040239</v>
      </c>
      <c r="F385" s="14">
        <v>451120</v>
      </c>
      <c r="G385" s="14">
        <v>120077</v>
      </c>
      <c r="H385" s="14">
        <v>402590</v>
      </c>
      <c r="I385" s="14">
        <v>15662048</v>
      </c>
      <c r="J385" s="14">
        <v>12366549</v>
      </c>
      <c r="K385" s="14">
        <v>2382950</v>
      </c>
      <c r="L385" s="14">
        <v>7198600</v>
      </c>
      <c r="M385" s="14">
        <v>205391</v>
      </c>
      <c r="N385" s="14">
        <v>5105648</v>
      </c>
      <c r="O385" s="8">
        <f t="shared" si="6"/>
        <v>100864701</v>
      </c>
    </row>
    <row r="386" spans="1:15">
      <c r="A386" s="7">
        <v>43709</v>
      </c>
      <c r="B386" s="14">
        <v>10228709</v>
      </c>
      <c r="C386" s="14">
        <v>41462535</v>
      </c>
      <c r="D386" s="14">
        <v>1400239</v>
      </c>
      <c r="E386" s="14">
        <v>787343</v>
      </c>
      <c r="F386" s="14">
        <v>848459</v>
      </c>
      <c r="G386" s="14">
        <v>68718</v>
      </c>
      <c r="H386" s="14">
        <v>329176</v>
      </c>
      <c r="I386" s="14">
        <v>15846929</v>
      </c>
      <c r="J386" s="14">
        <v>11151787</v>
      </c>
      <c r="K386" s="14">
        <v>1763625</v>
      </c>
      <c r="L386" s="14">
        <v>7262093</v>
      </c>
      <c r="M386" s="14">
        <v>226792</v>
      </c>
      <c r="N386" s="14">
        <v>3606050</v>
      </c>
      <c r="O386" s="8">
        <f t="shared" si="6"/>
        <v>94982455</v>
      </c>
    </row>
    <row r="387" spans="1:15">
      <c r="A387" s="7">
        <v>43739</v>
      </c>
      <c r="B387" s="14">
        <v>10532851</v>
      </c>
      <c r="C387" s="14">
        <v>34854913</v>
      </c>
      <c r="D387" s="14">
        <v>881972</v>
      </c>
      <c r="E387" s="14">
        <v>663399</v>
      </c>
      <c r="F387" s="14">
        <v>646901</v>
      </c>
      <c r="G387" s="14">
        <v>54543</v>
      </c>
      <c r="H387" s="14">
        <v>313823</v>
      </c>
      <c r="I387" s="14">
        <v>20821324</v>
      </c>
      <c r="J387" s="14">
        <v>9621542</v>
      </c>
      <c r="K387" s="14">
        <v>2193771</v>
      </c>
      <c r="L387" s="14">
        <v>5469870</v>
      </c>
      <c r="M387" s="14">
        <v>169138</v>
      </c>
      <c r="N387" s="14">
        <v>5781159</v>
      </c>
      <c r="O387" s="8">
        <f t="shared" si="6"/>
        <v>92005206</v>
      </c>
    </row>
    <row r="388" spans="1:15">
      <c r="A388" s="7">
        <v>43770</v>
      </c>
      <c r="B388" s="14">
        <v>13117020</v>
      </c>
      <c r="C388" s="14">
        <v>43524517</v>
      </c>
      <c r="D388" s="14">
        <v>865079</v>
      </c>
      <c r="E388" s="14">
        <v>581236</v>
      </c>
      <c r="F388" s="14">
        <v>333903</v>
      </c>
      <c r="G388" s="14">
        <v>202796</v>
      </c>
      <c r="H388" s="14">
        <v>146481</v>
      </c>
      <c r="I388" s="14">
        <v>16864174</v>
      </c>
      <c r="J388" s="14">
        <v>12792049</v>
      </c>
      <c r="K388" s="14">
        <v>2276981</v>
      </c>
      <c r="L388" s="14">
        <v>6071608</v>
      </c>
      <c r="M388" s="14">
        <v>273358</v>
      </c>
      <c r="N388" s="14">
        <v>4423992</v>
      </c>
      <c r="O388" s="8">
        <f t="shared" si="6"/>
        <v>101473194</v>
      </c>
    </row>
    <row r="389" spans="1:15">
      <c r="A389" s="7">
        <v>43800</v>
      </c>
      <c r="B389" s="14">
        <v>9325896</v>
      </c>
      <c r="C389" s="14">
        <v>33798423</v>
      </c>
      <c r="D389" s="14">
        <v>1096811</v>
      </c>
      <c r="E389" s="14">
        <v>1312153</v>
      </c>
      <c r="F389" s="14">
        <v>275262</v>
      </c>
      <c r="G389" s="14">
        <v>90272</v>
      </c>
      <c r="H389" s="14">
        <v>140413</v>
      </c>
      <c r="I389" s="14">
        <v>16592581</v>
      </c>
      <c r="J389" s="14">
        <v>11623426</v>
      </c>
      <c r="K389" s="14">
        <v>1457095</v>
      </c>
      <c r="L389" s="14">
        <v>6786323</v>
      </c>
      <c r="M389" s="14">
        <v>1975754</v>
      </c>
      <c r="N389" s="14">
        <v>2649267</v>
      </c>
      <c r="O389" s="8">
        <f t="shared" si="6"/>
        <v>87123676</v>
      </c>
    </row>
    <row r="390" spans="1:15">
      <c r="A390" s="7">
        <v>43831</v>
      </c>
      <c r="B390" s="14">
        <v>5382597</v>
      </c>
      <c r="C390" s="14">
        <v>27972122</v>
      </c>
      <c r="D390" s="14">
        <v>922721</v>
      </c>
      <c r="E390" s="14">
        <v>427495</v>
      </c>
      <c r="F390" s="14">
        <v>166151</v>
      </c>
      <c r="G390" s="14">
        <v>159675</v>
      </c>
      <c r="H390" s="14">
        <v>54389</v>
      </c>
      <c r="I390" s="14">
        <v>14946374</v>
      </c>
      <c r="J390" s="14">
        <v>8593487</v>
      </c>
      <c r="K390" s="14">
        <v>1803719</v>
      </c>
      <c r="L390" s="14">
        <v>3637536</v>
      </c>
      <c r="M390" s="14">
        <v>105718</v>
      </c>
      <c r="N390" s="14">
        <v>3692529</v>
      </c>
      <c r="O390" s="8">
        <f t="shared" si="6"/>
        <v>67864513</v>
      </c>
    </row>
    <row r="391" spans="1:15">
      <c r="A391" s="7">
        <v>43862</v>
      </c>
      <c r="B391" s="14">
        <v>11395287</v>
      </c>
      <c r="C391" s="14">
        <v>34420243</v>
      </c>
      <c r="D391" s="14">
        <v>469803</v>
      </c>
      <c r="E391" s="14">
        <v>516156</v>
      </c>
      <c r="F391" s="14">
        <v>137739</v>
      </c>
      <c r="G391" s="14">
        <v>150515</v>
      </c>
      <c r="H391" s="14">
        <v>111948</v>
      </c>
      <c r="I391" s="14">
        <v>13349321</v>
      </c>
      <c r="J391" s="14">
        <v>7276004</v>
      </c>
      <c r="K391" s="14">
        <v>1677803</v>
      </c>
      <c r="L391" s="14">
        <v>5107757</v>
      </c>
      <c r="M391" s="14">
        <v>140776</v>
      </c>
      <c r="N391" s="14">
        <v>2640714</v>
      </c>
      <c r="O391" s="8">
        <f t="shared" ref="O391:O393" si="7">SUM(B391:N391)</f>
        <v>77394066</v>
      </c>
    </row>
    <row r="392" spans="1:15">
      <c r="A392" s="7">
        <v>43891</v>
      </c>
      <c r="B392" s="14">
        <v>9201769</v>
      </c>
      <c r="C392" s="14">
        <v>36308231</v>
      </c>
      <c r="D392" s="14">
        <v>1308887</v>
      </c>
      <c r="E392" s="14">
        <v>454852</v>
      </c>
      <c r="F392" s="14">
        <v>193171</v>
      </c>
      <c r="G392" s="14">
        <v>97918</v>
      </c>
      <c r="H392" s="14">
        <v>285228</v>
      </c>
      <c r="I392" s="14">
        <v>11968360</v>
      </c>
      <c r="J392" s="14">
        <v>8499475</v>
      </c>
      <c r="K392" s="14">
        <v>2019124</v>
      </c>
      <c r="L392" s="14">
        <v>6181768</v>
      </c>
      <c r="M392" s="14">
        <v>273251</v>
      </c>
      <c r="N392" s="14">
        <v>5834830</v>
      </c>
      <c r="O392" s="8">
        <f t="shared" si="7"/>
        <v>82626864</v>
      </c>
    </row>
    <row r="393" spans="1:15">
      <c r="A393" s="7">
        <v>43922</v>
      </c>
      <c r="B393" s="14">
        <v>5086091</v>
      </c>
      <c r="C393" s="14">
        <v>20888972</v>
      </c>
      <c r="D393" s="14">
        <v>263514</v>
      </c>
      <c r="E393" s="14">
        <v>378669</v>
      </c>
      <c r="F393" s="14">
        <v>40681</v>
      </c>
      <c r="G393" s="14">
        <v>1701</v>
      </c>
      <c r="H393" s="14">
        <v>134669</v>
      </c>
      <c r="I393" s="14">
        <v>12129707</v>
      </c>
      <c r="J393" s="14">
        <v>6521695</v>
      </c>
      <c r="K393" s="14">
        <v>2485648</v>
      </c>
      <c r="L393" s="14">
        <v>5464947</v>
      </c>
      <c r="M393" s="14">
        <v>63826</v>
      </c>
      <c r="N393" s="14">
        <v>534702</v>
      </c>
      <c r="O393" s="8">
        <f t="shared" si="7"/>
        <v>53994822</v>
      </c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" width="9" style="6"/>
    <col min="2" max="2" width="11.5" style="6" customWidth="1"/>
    <col min="3" max="7" width="9" style="6"/>
    <col min="8" max="8" width="9" style="17"/>
    <col min="9" max="20" width="9" style="6"/>
    <col min="21" max="21" width="15.5" style="6" customWidth="1"/>
    <col min="22" max="22" width="16" style="6" customWidth="1"/>
    <col min="23" max="23" width="16.1640625" style="6" customWidth="1"/>
    <col min="24" max="16384" width="9" style="6"/>
  </cols>
  <sheetData>
    <row r="1" spans="1:34">
      <c r="A1" s="11" t="s">
        <v>169</v>
      </c>
    </row>
    <row r="2" spans="1:34" s="13" customFormat="1">
      <c r="A2" s="24" t="s">
        <v>170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4"/>
      <c r="U2" s="194"/>
      <c r="V2" s="194"/>
      <c r="W2" s="194"/>
      <c r="X2" s="194"/>
      <c r="Y2" s="193"/>
      <c r="Z2" s="193"/>
      <c r="AA2" s="193"/>
      <c r="AB2" s="193"/>
      <c r="AC2" s="193"/>
      <c r="AD2" s="193"/>
      <c r="AE2" s="193"/>
      <c r="AF2" s="193"/>
      <c r="AG2" s="193"/>
      <c r="AH2" s="193"/>
    </row>
    <row r="3" spans="1:34" s="13" customFormat="1" ht="42" customHeight="1">
      <c r="A3" s="24"/>
      <c r="B3" s="68" t="s">
        <v>171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4"/>
      <c r="U3" s="84" t="s">
        <v>172</v>
      </c>
      <c r="V3" s="84" t="s">
        <v>173</v>
      </c>
      <c r="W3" s="84" t="s">
        <v>174</v>
      </c>
      <c r="X3" s="194"/>
      <c r="Y3" s="193"/>
      <c r="Z3" s="193"/>
      <c r="AA3" s="193"/>
      <c r="AB3" s="193"/>
      <c r="AC3" s="193"/>
      <c r="AD3" s="193"/>
      <c r="AE3" s="193"/>
      <c r="AF3" s="193"/>
      <c r="AG3" s="193"/>
      <c r="AH3" s="193"/>
    </row>
    <row r="4" spans="1:34" s="4" customFormat="1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20</v>
      </c>
      <c r="G4" s="57" t="s">
        <v>21</v>
      </c>
      <c r="H4" s="57" t="s">
        <v>24</v>
      </c>
      <c r="I4" s="57" t="s">
        <v>22</v>
      </c>
      <c r="J4" s="57" t="s">
        <v>23</v>
      </c>
      <c r="K4" s="57" t="s">
        <v>25</v>
      </c>
      <c r="L4" s="57" t="s">
        <v>26</v>
      </c>
      <c r="M4" s="57" t="s">
        <v>27</v>
      </c>
      <c r="N4" s="57" t="s">
        <v>28</v>
      </c>
      <c r="O4" s="57" t="s">
        <v>29</v>
      </c>
      <c r="P4" s="57" t="s">
        <v>31</v>
      </c>
      <c r="Q4" s="57" t="s">
        <v>30</v>
      </c>
      <c r="R4" s="57" t="s">
        <v>32</v>
      </c>
      <c r="S4" s="57" t="s">
        <v>33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[13]Data1!$DT$197</f>
        <v>290042</v>
      </c>
      <c r="V7" s="8"/>
      <c r="W7" s="6">
        <f>[14]Sheet1!$G$245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[13]Data1!$DT$198</f>
        <v>290924</v>
      </c>
      <c r="V10" s="8"/>
      <c r="W10" s="6">
        <f>[14]Sheet1!$G$246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[13]Data1!$DT$199</f>
        <v>293668</v>
      </c>
      <c r="V13" s="8"/>
      <c r="W13" s="6">
        <f>[14]Sheet1!$G$247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[13]Data1!$DT$200</f>
        <v>298439</v>
      </c>
      <c r="V16" s="8"/>
      <c r="W16" s="6">
        <f>[14]Sheet1!$G$248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[13]Data1!$DT$201</f>
        <v>303552</v>
      </c>
      <c r="V19" s="8"/>
      <c r="W19" s="6">
        <f>[14]Sheet1!$G$249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[13]Data1!$DT$202</f>
        <v>305904</v>
      </c>
      <c r="V22" s="8"/>
      <c r="W22" s="6">
        <f>[14]Sheet1!$G$250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[13]Data1!$DT$203</f>
        <v>308310</v>
      </c>
      <c r="V25" s="8"/>
      <c r="W25" s="6">
        <f>[14]Sheet1!$G$251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[13]Data1!$DT$204</f>
        <v>310165</v>
      </c>
      <c r="V28" s="8"/>
      <c r="W28" s="33">
        <f>[14]Sheet1!$G$252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'[15]GDP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[13]Data1!$DT$205</f>
        <v>314009</v>
      </c>
      <c r="V31" s="8"/>
      <c r="W31" s="33">
        <f>[14]Sheet1!$G$253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'[15]GDP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[13]Data1!$DT$206</f>
        <v>314416</v>
      </c>
      <c r="V34" s="8"/>
      <c r="W34" s="33">
        <f>[14]Sheet1!$G$254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'[15]GDP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[13]Data1!$DT$207</f>
        <v>316218</v>
      </c>
      <c r="V37" s="8"/>
      <c r="W37" s="33">
        <f>[14]Sheet1!$G$255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'[15]GDP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[13]Data1!$DT$208</f>
        <v>313987</v>
      </c>
      <c r="V40" s="8"/>
      <c r="W40" s="33">
        <f>[14]Sheet1!$G$256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'[15]GDP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[13]Data1!$DT$209</f>
        <v>316628</v>
      </c>
      <c r="V43" s="8"/>
      <c r="W43" s="33">
        <f>[14]Sheet1!$G$257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'[15]GDP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[13]Data1!$DT$210</f>
        <v>317101</v>
      </c>
      <c r="V46" s="8"/>
      <c r="W46" s="33">
        <f>[14]Sheet1!$G$258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'[15]GDP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[13]Data1!$DT$211</f>
        <v>319754</v>
      </c>
      <c r="V49" s="8"/>
      <c r="W49" s="33">
        <f>[14]Sheet1!$G$259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'[15]GDP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[13]Data1!$DT$212</f>
        <v>322434</v>
      </c>
      <c r="V52" s="8"/>
      <c r="W52" s="33">
        <f>[14]Sheet1!$G$260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'[15]GDP new'!$AR$15</f>
        <v>2.094436819308032</v>
      </c>
      <c r="C55" s="23">
        <f>'[15]GDP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[16]Data1!$DT$213</f>
        <v>324504</v>
      </c>
      <c r="V55" s="8"/>
      <c r="W55" s="33" t="str">
        <f>[17]Sheet1!$G$261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'[15]GDP new'!$AR$16</f>
        <v>2.8052069965302628</v>
      </c>
      <c r="C58" s="23">
        <f>'[15]GDP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[16]Data1!$DT$214</f>
        <v>326473</v>
      </c>
      <c r="V58" s="8"/>
      <c r="W58" s="33" t="str">
        <f>[17]Sheet1!$G$262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'[15]GDP new'!$AR$17</f>
        <v>2.7729763850133704</v>
      </c>
      <c r="C61" s="23">
        <f>'[15]GDP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[16]Data1!$DT$215</f>
        <v>327315</v>
      </c>
      <c r="V61" s="8"/>
      <c r="W61" s="33" t="str">
        <f>[17]Sheet1!$G$263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'[15]GDP new'!$AR$18</f>
        <v>2.7926177756192327</v>
      </c>
      <c r="C64" s="23">
        <f>'[15]GDP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[16]Data1!$DT$216</f>
        <v>329728</v>
      </c>
      <c r="V64" s="8"/>
      <c r="W64" s="33" t="str">
        <f>[17]Sheet1!$G$264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'[15]GDP new'!$AR$19</f>
        <v>1.7785227087552702</v>
      </c>
      <c r="C67" s="23">
        <f>'[15]GDP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[16]Data1!$DT$217</f>
        <v>328163</v>
      </c>
      <c r="V67" s="18"/>
      <c r="W67" s="23" t="str">
        <f>[17]Sheet1!$G$265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'[15]GDP new'!$AR$20</f>
        <v>2.3957788520720058</v>
      </c>
      <c r="C70" s="23">
        <f>'[15]GDP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[16]Data1!$DT$218</f>
        <v>332708</v>
      </c>
      <c r="V70" s="18"/>
      <c r="W70" s="23" t="str">
        <f>[17]Sheet1!$G$266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'[15]GDP new'!$AR$21</f>
        <v>2.9073855629507817</v>
      </c>
      <c r="C73" s="23">
        <f>'[15]GDP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[16]Data1!$DT$219</f>
        <v>335945</v>
      </c>
      <c r="V73" s="8"/>
      <c r="W73" s="33" t="str">
        <f>[17]Sheet1!$G$267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'[15]GDP new'!$AR$22</f>
        <v>2.6527086375267128</v>
      </c>
      <c r="C76" s="23">
        <f>'[15]GDP new'!$AZ$22</f>
        <v>2.5442446146344277</v>
      </c>
      <c r="D76" s="23">
        <f t="shared" si="0"/>
        <v>1.682174174978246</v>
      </c>
      <c r="L76" s="23"/>
      <c r="U76" s="90">
        <f>[16]Data1!$DT$220</f>
        <v>338032</v>
      </c>
      <c r="V76" s="8"/>
      <c r="W76" s="33" t="str">
        <f>[17]Sheet1!$G$268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'[15]GDP new'!$AR$23</f>
        <v>4.3700395690857929</v>
      </c>
      <c r="C79" s="23">
        <f>'[15]GDP new'!$AZ$23</f>
        <v>2.8128914702197916</v>
      </c>
      <c r="D79" s="23">
        <f t="shared" ref="D79" si="1">(W79/W67-1)*100</f>
        <v>2.7531196871241059</v>
      </c>
      <c r="U79" s="90">
        <f>[16]!A2304402X_Latest</f>
        <v>342412</v>
      </c>
      <c r="V79" s="8"/>
      <c r="W79" s="33" t="str">
        <f>[17]Sheet1!$G$269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'[15]GDP new'!$AR$24</f>
        <v>3.6844095519220632</v>
      </c>
      <c r="C82" s="33">
        <f>'[15]GDP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'[15]GDP new'!$AR$25</f>
        <v>3.1373325561353527</v>
      </c>
      <c r="C85" s="33">
        <f>'[15]GDP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'[15]GDP new'!$AR$26</f>
        <v>3.1459079074693808</v>
      </c>
      <c r="C88" s="33">
        <f>'[15]GDP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5" width="9" style="12"/>
    <col min="6" max="7" width="9" style="13"/>
    <col min="8" max="16384" width="9" style="12"/>
  </cols>
  <sheetData>
    <row r="1" spans="1:14">
      <c r="A1" s="11" t="s">
        <v>175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2" thickBot="1">
      <c r="A2" s="24" t="s">
        <v>176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2" thickTop="1">
      <c r="A3" s="235"/>
      <c r="B3" s="235" t="s">
        <v>92</v>
      </c>
      <c r="C3" s="235" t="s">
        <v>93</v>
      </c>
      <c r="D3" s="235" t="s">
        <v>164</v>
      </c>
      <c r="E3" s="229" t="s">
        <v>95</v>
      </c>
      <c r="F3" s="232" t="s">
        <v>21</v>
      </c>
      <c r="G3" s="232" t="s">
        <v>21</v>
      </c>
      <c r="H3" s="235" t="s">
        <v>27</v>
      </c>
      <c r="I3" s="235" t="s">
        <v>27</v>
      </c>
      <c r="J3" s="235" t="s">
        <v>28</v>
      </c>
      <c r="K3" s="235" t="s">
        <v>28</v>
      </c>
      <c r="L3" s="235" t="s">
        <v>29</v>
      </c>
      <c r="M3" s="235" t="s">
        <v>31</v>
      </c>
      <c r="N3" s="235" t="s">
        <v>30</v>
      </c>
    </row>
    <row r="4" spans="1:14">
      <c r="A4" s="236"/>
      <c r="B4" s="236"/>
      <c r="C4" s="236"/>
      <c r="D4" s="236"/>
      <c r="E4" s="230"/>
      <c r="F4" s="233"/>
      <c r="G4" s="233"/>
      <c r="H4" s="236"/>
      <c r="I4" s="236"/>
      <c r="J4" s="236"/>
      <c r="K4" s="236"/>
      <c r="L4" s="236"/>
      <c r="M4" s="236"/>
      <c r="N4" s="236"/>
    </row>
    <row r="5" spans="1:14">
      <c r="A5" s="236"/>
      <c r="B5" s="236"/>
      <c r="C5" s="236"/>
      <c r="D5" s="236"/>
      <c r="E5" s="230"/>
      <c r="F5" s="233"/>
      <c r="G5" s="233"/>
      <c r="H5" s="236"/>
      <c r="I5" s="236"/>
      <c r="J5" s="236"/>
      <c r="K5" s="236"/>
      <c r="L5" s="236"/>
      <c r="M5" s="236"/>
      <c r="N5" s="236"/>
    </row>
    <row r="6" spans="1:14" ht="12" thickBot="1">
      <c r="A6" s="237"/>
      <c r="B6" s="237"/>
      <c r="C6" s="237"/>
      <c r="D6" s="237"/>
      <c r="E6" s="231"/>
      <c r="F6" s="234"/>
      <c r="G6" s="234"/>
      <c r="H6" s="237"/>
      <c r="I6" s="237"/>
      <c r="J6" s="237"/>
      <c r="K6" s="237"/>
      <c r="L6" s="237"/>
      <c r="M6" s="237"/>
      <c r="N6" s="237"/>
    </row>
    <row r="7" spans="1:14" ht="38" thickTop="1" thickBot="1">
      <c r="A7" s="29"/>
      <c r="B7" s="15" t="s">
        <v>177</v>
      </c>
      <c r="C7" s="15" t="s">
        <v>178</v>
      </c>
      <c r="D7" s="15" t="s">
        <v>179</v>
      </c>
      <c r="E7" s="195" t="s">
        <v>179</v>
      </c>
      <c r="F7" s="68" t="s">
        <v>180</v>
      </c>
      <c r="G7" s="68" t="s">
        <v>181</v>
      </c>
      <c r="H7" s="15" t="s">
        <v>182</v>
      </c>
      <c r="I7" s="15" t="s">
        <v>183</v>
      </c>
      <c r="J7" s="15" t="s">
        <v>184</v>
      </c>
      <c r="K7" s="15" t="s">
        <v>185</v>
      </c>
      <c r="L7" s="15" t="s">
        <v>185</v>
      </c>
      <c r="M7" s="15" t="s">
        <v>185</v>
      </c>
      <c r="N7" s="15" t="s">
        <v>186</v>
      </c>
    </row>
    <row r="8" spans="1:14" ht="12" thickTop="1">
      <c r="A8" s="27">
        <v>2006</v>
      </c>
      <c r="B8" s="196"/>
      <c r="C8" s="196"/>
      <c r="D8" s="196"/>
      <c r="E8" s="197"/>
      <c r="F8" s="198"/>
      <c r="G8" s="198"/>
      <c r="H8" s="196"/>
      <c r="I8" s="196"/>
      <c r="J8" s="196"/>
      <c r="K8" s="196"/>
      <c r="L8" s="196"/>
      <c r="M8" s="196"/>
      <c r="N8" s="196"/>
    </row>
    <row r="9" spans="1:14" ht="12">
      <c r="A9" s="199" t="s">
        <v>187</v>
      </c>
      <c r="B9" s="200">
        <v>9.6</v>
      </c>
      <c r="C9" s="200">
        <v>7.25</v>
      </c>
      <c r="D9" s="200" t="s">
        <v>188</v>
      </c>
      <c r="E9" s="201">
        <v>7.26</v>
      </c>
      <c r="F9" s="200">
        <v>2.75</v>
      </c>
      <c r="G9" s="200">
        <v>6.62</v>
      </c>
      <c r="H9" s="202">
        <v>6</v>
      </c>
      <c r="I9" s="200">
        <v>10.5</v>
      </c>
      <c r="J9" s="200">
        <v>2.14</v>
      </c>
      <c r="K9" s="200">
        <v>11.54</v>
      </c>
      <c r="L9" s="200">
        <v>14.39</v>
      </c>
      <c r="M9" s="200"/>
      <c r="N9" s="200">
        <v>16.620799999999999</v>
      </c>
    </row>
    <row r="10" spans="1:14" ht="12">
      <c r="A10" s="199" t="s">
        <v>189</v>
      </c>
      <c r="B10" s="200">
        <v>9.6</v>
      </c>
      <c r="C10" s="200">
        <v>7.25</v>
      </c>
      <c r="D10" s="200" t="s">
        <v>188</v>
      </c>
      <c r="E10" s="201">
        <v>7.5</v>
      </c>
      <c r="F10" s="200">
        <v>3.75</v>
      </c>
      <c r="G10" s="200">
        <v>6.63</v>
      </c>
      <c r="H10" s="202">
        <v>6</v>
      </c>
      <c r="I10" s="200">
        <v>11</v>
      </c>
      <c r="J10" s="200">
        <v>2.14</v>
      </c>
      <c r="K10" s="200">
        <v>11.62</v>
      </c>
      <c r="L10" s="200">
        <v>14.39</v>
      </c>
      <c r="M10" s="200"/>
      <c r="N10" s="200">
        <v>16.6264</v>
      </c>
    </row>
    <row r="11" spans="1:14" ht="12">
      <c r="A11" s="199" t="s">
        <v>190</v>
      </c>
      <c r="B11" s="200">
        <v>9.6</v>
      </c>
      <c r="C11" s="200">
        <v>7.25</v>
      </c>
      <c r="D11" s="200" t="s">
        <v>188</v>
      </c>
      <c r="E11" s="201">
        <v>7.53</v>
      </c>
      <c r="F11" s="200">
        <v>3.75</v>
      </c>
      <c r="G11" s="200">
        <v>6.94</v>
      </c>
      <c r="H11" s="202">
        <v>6</v>
      </c>
      <c r="I11" s="200">
        <v>11.3</v>
      </c>
      <c r="J11" s="200">
        <v>2.14</v>
      </c>
      <c r="K11" s="200">
        <v>11.59</v>
      </c>
      <c r="L11" s="200">
        <v>14.41</v>
      </c>
      <c r="M11" s="200"/>
      <c r="N11" s="200">
        <v>16.642900000000001</v>
      </c>
    </row>
    <row r="12" spans="1:14" ht="12">
      <c r="A12" s="199" t="s">
        <v>191</v>
      </c>
      <c r="B12" s="200">
        <v>9.6</v>
      </c>
      <c r="C12" s="200">
        <v>7.25</v>
      </c>
      <c r="D12" s="200" t="s">
        <v>188</v>
      </c>
      <c r="E12" s="201">
        <v>7.75</v>
      </c>
      <c r="F12" s="200">
        <v>3.75</v>
      </c>
      <c r="G12" s="200">
        <v>7.01</v>
      </c>
      <c r="H12" s="202">
        <v>6</v>
      </c>
      <c r="I12" s="200">
        <v>11.038317830123606</v>
      </c>
      <c r="J12" s="200">
        <v>2.14</v>
      </c>
      <c r="K12" s="200">
        <v>11.58</v>
      </c>
      <c r="L12" s="200">
        <v>14.41</v>
      </c>
      <c r="M12" s="200"/>
      <c r="N12" s="200">
        <v>16.640799999999999</v>
      </c>
    </row>
    <row r="13" spans="1:14" ht="12">
      <c r="A13" s="199" t="s">
        <v>192</v>
      </c>
      <c r="B13" s="200">
        <v>9.85</v>
      </c>
      <c r="C13" s="200">
        <v>7.25</v>
      </c>
      <c r="D13" s="200" t="s">
        <v>188</v>
      </c>
      <c r="E13" s="201">
        <v>7.93</v>
      </c>
      <c r="F13" s="200">
        <v>4.25</v>
      </c>
      <c r="G13" s="200">
        <v>7.11</v>
      </c>
      <c r="H13" s="202">
        <v>6</v>
      </c>
      <c r="I13" s="200">
        <v>10.401241765489621</v>
      </c>
      <c r="J13" s="200">
        <v>2.14</v>
      </c>
      <c r="K13" s="200">
        <v>11.5</v>
      </c>
      <c r="L13" s="200">
        <v>14.01</v>
      </c>
      <c r="M13" s="200"/>
      <c r="N13" s="200">
        <v>16.636800000000001</v>
      </c>
    </row>
    <row r="14" spans="1:14" ht="12">
      <c r="A14" s="199" t="s">
        <v>193</v>
      </c>
      <c r="B14" s="200">
        <v>9.85</v>
      </c>
      <c r="C14" s="200">
        <v>7.25</v>
      </c>
      <c r="D14" s="200" t="s">
        <v>188</v>
      </c>
      <c r="E14" s="201">
        <v>8.02</v>
      </c>
      <c r="F14" s="200">
        <v>5.25</v>
      </c>
      <c r="G14" s="200">
        <v>7.17</v>
      </c>
      <c r="H14" s="202">
        <v>6</v>
      </c>
      <c r="I14" s="200">
        <v>10.493770762384305</v>
      </c>
      <c r="J14" s="200">
        <v>2.14</v>
      </c>
      <c r="K14" s="200">
        <v>11.47</v>
      </c>
      <c r="L14" s="200">
        <v>14.02</v>
      </c>
      <c r="M14" s="200"/>
      <c r="N14" s="200">
        <v>16.307400000000001</v>
      </c>
    </row>
    <row r="15" spans="1:14" ht="12">
      <c r="A15" s="199" t="s">
        <v>194</v>
      </c>
      <c r="B15" s="200">
        <v>9.85</v>
      </c>
      <c r="C15" s="200">
        <v>7.25</v>
      </c>
      <c r="D15" s="200" t="s">
        <v>188</v>
      </c>
      <c r="E15" s="201">
        <v>8.25</v>
      </c>
      <c r="F15" s="200">
        <v>5.25</v>
      </c>
      <c r="G15" s="200">
        <v>7.6</v>
      </c>
      <c r="H15" s="202">
        <v>6</v>
      </c>
      <c r="I15" s="200">
        <v>10.466570639779139</v>
      </c>
      <c r="J15" s="200">
        <v>5.45</v>
      </c>
      <c r="K15" s="200">
        <v>11.52</v>
      </c>
      <c r="L15" s="200">
        <v>14</v>
      </c>
      <c r="M15" s="200"/>
      <c r="N15" s="200">
        <v>16.4937</v>
      </c>
    </row>
    <row r="16" spans="1:14" ht="12">
      <c r="A16" s="199" t="s">
        <v>195</v>
      </c>
      <c r="B16" s="200">
        <v>10.1</v>
      </c>
      <c r="C16" s="200">
        <v>7.25</v>
      </c>
      <c r="D16" s="200" t="s">
        <v>196</v>
      </c>
      <c r="E16" s="201">
        <v>8.25</v>
      </c>
      <c r="F16" s="200">
        <v>5.25</v>
      </c>
      <c r="G16" s="200">
        <v>7.65</v>
      </c>
      <c r="H16" s="202">
        <v>6</v>
      </c>
      <c r="I16" s="200">
        <v>10.5</v>
      </c>
      <c r="J16" s="200">
        <v>5.45</v>
      </c>
      <c r="K16" s="200">
        <v>11.7</v>
      </c>
      <c r="L16" s="200">
        <v>13.74</v>
      </c>
      <c r="M16" s="200"/>
      <c r="N16" s="200">
        <v>16.510899999999999</v>
      </c>
    </row>
    <row r="17" spans="1:14" ht="12">
      <c r="A17" s="199" t="s">
        <v>197</v>
      </c>
      <c r="B17" s="200">
        <v>10.1</v>
      </c>
      <c r="C17" s="200">
        <v>7.25</v>
      </c>
      <c r="D17" s="200" t="s">
        <v>196</v>
      </c>
      <c r="E17" s="201">
        <v>8.25</v>
      </c>
      <c r="F17" s="200">
        <v>5.25</v>
      </c>
      <c r="G17" s="200">
        <v>7.69</v>
      </c>
      <c r="H17" s="202">
        <v>6</v>
      </c>
      <c r="I17" s="200">
        <v>10.41</v>
      </c>
      <c r="J17" s="200">
        <v>6.5</v>
      </c>
      <c r="K17" s="200">
        <v>11.93</v>
      </c>
      <c r="L17" s="200">
        <v>13.73</v>
      </c>
      <c r="M17" s="200"/>
      <c r="N17" s="200">
        <v>16.524999999999999</v>
      </c>
    </row>
    <row r="18" spans="1:14" ht="12">
      <c r="A18" s="199" t="s">
        <v>198</v>
      </c>
      <c r="B18" s="202">
        <v>10.1</v>
      </c>
      <c r="C18" s="202">
        <v>7.3505000000000003</v>
      </c>
      <c r="D18" s="202" t="s">
        <v>196</v>
      </c>
      <c r="E18" s="203">
        <v>8.25</v>
      </c>
      <c r="F18" s="202">
        <v>5.25</v>
      </c>
      <c r="G18" s="202">
        <v>7.8</v>
      </c>
      <c r="H18" s="202">
        <v>6</v>
      </c>
      <c r="I18" s="202">
        <v>10.27</v>
      </c>
      <c r="J18" s="202">
        <v>6.5</v>
      </c>
      <c r="K18" s="202">
        <v>12.05</v>
      </c>
      <c r="L18" s="202">
        <v>13.72</v>
      </c>
      <c r="M18" s="202"/>
      <c r="N18" s="200">
        <v>16.506599999999999</v>
      </c>
    </row>
    <row r="19" spans="1:14" ht="12">
      <c r="A19" s="199" t="s">
        <v>199</v>
      </c>
      <c r="B19" s="202">
        <v>10.35</v>
      </c>
      <c r="C19" s="202">
        <v>7.4499000000000004</v>
      </c>
      <c r="D19" s="202" t="s">
        <v>196</v>
      </c>
      <c r="E19" s="203">
        <v>8.25</v>
      </c>
      <c r="F19" s="202">
        <v>5.25</v>
      </c>
      <c r="G19" s="202">
        <v>8.1</v>
      </c>
      <c r="H19" s="202">
        <v>6</v>
      </c>
      <c r="I19" s="202">
        <v>10.23</v>
      </c>
      <c r="J19" s="202">
        <v>5.25</v>
      </c>
      <c r="K19" s="202">
        <v>12.02</v>
      </c>
      <c r="L19" s="202">
        <v>13.73</v>
      </c>
      <c r="M19" s="202"/>
      <c r="N19" s="200">
        <v>16.514099999999999</v>
      </c>
    </row>
    <row r="20" spans="1:14" ht="13" thickBot="1">
      <c r="A20" s="204" t="s">
        <v>200</v>
      </c>
      <c r="B20" s="64">
        <v>10.35</v>
      </c>
      <c r="C20" s="64">
        <v>7.5083000000000002</v>
      </c>
      <c r="D20" s="64">
        <v>5.33</v>
      </c>
      <c r="E20" s="205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2" thickTop="1">
      <c r="A21" s="28">
        <v>2007</v>
      </c>
      <c r="B21" s="202"/>
      <c r="C21" s="202"/>
      <c r="D21" s="202"/>
      <c r="E21" s="203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1:14" ht="12">
      <c r="A22" s="199" t="s">
        <v>187</v>
      </c>
      <c r="B22" s="202">
        <v>10.35</v>
      </c>
      <c r="C22" s="202">
        <v>7.41</v>
      </c>
      <c r="D22" s="202" t="s">
        <v>196</v>
      </c>
      <c r="E22" s="203">
        <v>8.25</v>
      </c>
      <c r="F22" s="202">
        <v>5.25</v>
      </c>
      <c r="G22" s="202">
        <v>8.2799999999999994</v>
      </c>
      <c r="H22" s="202">
        <v>6</v>
      </c>
      <c r="I22" s="202">
        <v>10.16</v>
      </c>
      <c r="J22" s="202">
        <v>4.21</v>
      </c>
      <c r="K22" s="202">
        <v>12.23</v>
      </c>
      <c r="L22" s="202">
        <v>13.72</v>
      </c>
      <c r="M22" s="202">
        <v>12.2</v>
      </c>
      <c r="N22" s="202">
        <v>16.5794</v>
      </c>
    </row>
    <row r="23" spans="1:14" ht="12">
      <c r="A23" s="199" t="s">
        <v>189</v>
      </c>
      <c r="B23" s="202">
        <v>10.35</v>
      </c>
      <c r="C23" s="202">
        <v>7.41</v>
      </c>
      <c r="D23" s="202" t="s">
        <v>196</v>
      </c>
      <c r="E23" s="203">
        <v>8.25</v>
      </c>
      <c r="F23" s="202">
        <v>5.25</v>
      </c>
      <c r="G23" s="202">
        <v>9.34</v>
      </c>
      <c r="H23" s="202">
        <v>6</v>
      </c>
      <c r="I23" s="202">
        <v>10.210000000000001</v>
      </c>
      <c r="J23" s="202">
        <v>4.93</v>
      </c>
      <c r="K23" s="202">
        <v>12.61</v>
      </c>
      <c r="L23" s="202">
        <v>13.74</v>
      </c>
      <c r="M23" s="202">
        <v>12.2</v>
      </c>
      <c r="N23" s="202">
        <v>16.524899999999999</v>
      </c>
    </row>
    <row r="24" spans="1:14" ht="12">
      <c r="A24" s="199" t="s">
        <v>190</v>
      </c>
      <c r="B24" s="202">
        <v>10.35</v>
      </c>
      <c r="C24" s="202">
        <v>7.59</v>
      </c>
      <c r="D24" s="202" t="s">
        <v>196</v>
      </c>
      <c r="E24" s="203">
        <v>8.25</v>
      </c>
      <c r="F24" s="202">
        <v>5.25</v>
      </c>
      <c r="G24" s="202">
        <v>9.84</v>
      </c>
      <c r="H24" s="202">
        <v>6</v>
      </c>
      <c r="I24" s="202">
        <v>10.25</v>
      </c>
      <c r="J24" s="202">
        <v>5.73</v>
      </c>
      <c r="K24" s="202">
        <v>12.69</v>
      </c>
      <c r="L24" s="202">
        <v>13.73</v>
      </c>
      <c r="M24" s="202">
        <v>12.2</v>
      </c>
      <c r="N24" s="202">
        <v>14.955</v>
      </c>
    </row>
    <row r="25" spans="1:14" ht="12">
      <c r="A25" s="199" t="s">
        <v>191</v>
      </c>
      <c r="B25" s="202">
        <v>10.35</v>
      </c>
      <c r="C25" s="202">
        <v>7.7</v>
      </c>
      <c r="D25" s="202" t="s">
        <v>196</v>
      </c>
      <c r="E25" s="203">
        <v>8.25</v>
      </c>
      <c r="F25" s="202">
        <v>5.25</v>
      </c>
      <c r="G25" s="202">
        <v>9.73</v>
      </c>
      <c r="H25" s="202">
        <v>6</v>
      </c>
      <c r="I25" s="202">
        <v>10.14</v>
      </c>
      <c r="J25" s="202">
        <v>4.37</v>
      </c>
      <c r="K25" s="202">
        <v>12.7</v>
      </c>
      <c r="L25" s="202">
        <v>13.72</v>
      </c>
      <c r="M25" s="202">
        <v>12.2</v>
      </c>
      <c r="N25" s="202">
        <v>14.807700000000001</v>
      </c>
    </row>
    <row r="26" spans="1:14" ht="12">
      <c r="A26" s="199" t="s">
        <v>192</v>
      </c>
      <c r="B26" s="202">
        <v>10.35</v>
      </c>
      <c r="C26" s="202">
        <v>7.89</v>
      </c>
      <c r="D26" s="202" t="s">
        <v>196</v>
      </c>
      <c r="E26" s="203">
        <v>8.25</v>
      </c>
      <c r="F26" s="202">
        <v>5.25</v>
      </c>
      <c r="G26" s="202">
        <v>9.34</v>
      </c>
      <c r="H26" s="202">
        <v>6</v>
      </c>
      <c r="I26" s="202">
        <v>10.039999999999999</v>
      </c>
      <c r="J26" s="202">
        <v>5.03</v>
      </c>
      <c r="K26" s="202">
        <v>12.72</v>
      </c>
      <c r="L26" s="202">
        <v>13.69</v>
      </c>
      <c r="M26" s="202">
        <v>12.2</v>
      </c>
      <c r="N26" s="202">
        <v>14.401199999999999</v>
      </c>
    </row>
    <row r="27" spans="1:14" ht="12">
      <c r="A27" s="199" t="s">
        <v>193</v>
      </c>
      <c r="B27" s="202">
        <v>10.35</v>
      </c>
      <c r="C27" s="202">
        <v>8.1</v>
      </c>
      <c r="D27" s="202" t="s">
        <v>196</v>
      </c>
      <c r="E27" s="203">
        <v>8.25</v>
      </c>
      <c r="F27" s="202">
        <v>5.25</v>
      </c>
      <c r="G27" s="202">
        <v>9.1999999999999993</v>
      </c>
      <c r="H27" s="202">
        <v>6</v>
      </c>
      <c r="I27" s="202">
        <v>10.18</v>
      </c>
      <c r="J27" s="202">
        <v>4.9400000000000004</v>
      </c>
      <c r="K27" s="202">
        <v>12.76</v>
      </c>
      <c r="L27" s="202">
        <v>13.74</v>
      </c>
      <c r="M27" s="202">
        <v>12.4</v>
      </c>
      <c r="N27" s="202">
        <v>14.8569</v>
      </c>
    </row>
    <row r="28" spans="1:14" ht="12">
      <c r="A28" s="199" t="s">
        <v>194</v>
      </c>
      <c r="B28" s="202">
        <v>10.35</v>
      </c>
      <c r="C28" s="202">
        <v>8.1999999999999993</v>
      </c>
      <c r="D28" s="202" t="s">
        <v>196</v>
      </c>
      <c r="E28" s="203">
        <v>8.25</v>
      </c>
      <c r="F28" s="202">
        <v>5.25</v>
      </c>
      <c r="G28" s="202">
        <v>8.94</v>
      </c>
      <c r="H28" s="202">
        <v>6</v>
      </c>
      <c r="I28" s="202">
        <v>9.93</v>
      </c>
      <c r="J28" s="202">
        <v>4.5999999999999996</v>
      </c>
      <c r="K28" s="202">
        <v>12.8</v>
      </c>
      <c r="L28" s="202">
        <v>14.21</v>
      </c>
      <c r="M28" s="202">
        <v>12.4</v>
      </c>
      <c r="N28" s="202">
        <v>14.875999999999999</v>
      </c>
    </row>
    <row r="29" spans="1:14" ht="12">
      <c r="A29" s="199" t="s">
        <v>195</v>
      </c>
      <c r="B29" s="202">
        <v>10.6</v>
      </c>
      <c r="C29" s="202">
        <v>8.2799999999999994</v>
      </c>
      <c r="D29" s="202" t="s">
        <v>196</v>
      </c>
      <c r="E29" s="203">
        <v>8.25</v>
      </c>
      <c r="F29" s="202">
        <v>5.25</v>
      </c>
      <c r="G29" s="202">
        <v>8.84</v>
      </c>
      <c r="H29" s="202">
        <v>6</v>
      </c>
      <c r="I29" s="202">
        <v>9.84</v>
      </c>
      <c r="J29" s="202">
        <v>4.43</v>
      </c>
      <c r="K29" s="202">
        <v>12.77</v>
      </c>
      <c r="L29" s="202">
        <v>14.21</v>
      </c>
      <c r="M29" s="202">
        <v>12.4</v>
      </c>
      <c r="N29" s="202">
        <v>14.8271</v>
      </c>
    </row>
    <row r="30" spans="1:14" ht="12">
      <c r="A30" s="199" t="s">
        <v>197</v>
      </c>
      <c r="B30" s="202">
        <v>10.6</v>
      </c>
      <c r="C30" s="202">
        <v>8.02</v>
      </c>
      <c r="D30" s="202" t="s">
        <v>196</v>
      </c>
      <c r="E30" s="203">
        <v>8.0299999999999994</v>
      </c>
      <c r="F30" s="202">
        <v>5.25</v>
      </c>
      <c r="G30" s="202">
        <v>8.89</v>
      </c>
      <c r="H30" s="202">
        <v>6</v>
      </c>
      <c r="I30" s="202">
        <v>9.69</v>
      </c>
      <c r="J30" s="202">
        <v>4.4800000000000004</v>
      </c>
      <c r="K30" s="202">
        <v>12.64</v>
      </c>
      <c r="L30" s="202">
        <v>14.21</v>
      </c>
      <c r="M30" s="202"/>
      <c r="N30" s="202">
        <v>14.6218</v>
      </c>
    </row>
    <row r="31" spans="1:14" ht="12">
      <c r="A31" s="199" t="s">
        <v>198</v>
      </c>
      <c r="B31" s="202">
        <v>10.65</v>
      </c>
      <c r="C31" s="202">
        <v>8.07</v>
      </c>
      <c r="D31" s="202" t="s">
        <v>196</v>
      </c>
      <c r="E31" s="203">
        <v>7.74</v>
      </c>
      <c r="F31" s="202">
        <v>9.25</v>
      </c>
      <c r="G31" s="202">
        <v>8.6199999999999992</v>
      </c>
      <c r="H31" s="202">
        <v>6</v>
      </c>
      <c r="I31" s="202">
        <v>9.1199999999999992</v>
      </c>
      <c r="J31" s="202">
        <v>4.49</v>
      </c>
      <c r="K31" s="202">
        <v>12.63</v>
      </c>
      <c r="L31" s="202">
        <v>14.31</v>
      </c>
      <c r="M31" s="202">
        <v>12.3</v>
      </c>
      <c r="N31" s="202">
        <v>14.5909</v>
      </c>
    </row>
    <row r="32" spans="1:14" ht="12">
      <c r="A32" s="199" t="s">
        <v>199</v>
      </c>
      <c r="B32" s="202">
        <v>10.9</v>
      </c>
      <c r="C32" s="202">
        <v>8.33</v>
      </c>
      <c r="D32" s="202" t="s">
        <v>196</v>
      </c>
      <c r="E32" s="203">
        <v>7.5</v>
      </c>
      <c r="F32" s="202">
        <v>9.25</v>
      </c>
      <c r="G32" s="202">
        <v>8.59</v>
      </c>
      <c r="H32" s="202">
        <v>6</v>
      </c>
      <c r="I32" s="202">
        <v>9.26</v>
      </c>
      <c r="J32" s="202">
        <v>4.54</v>
      </c>
      <c r="K32" s="202">
        <v>12.56</v>
      </c>
      <c r="L32" s="202">
        <v>14.22</v>
      </c>
      <c r="M32" s="202"/>
      <c r="N32" s="202">
        <v>14.5519</v>
      </c>
    </row>
    <row r="33" spans="1:14" ht="13" thickBot="1">
      <c r="A33" s="206" t="s">
        <v>200</v>
      </c>
      <c r="B33" s="64">
        <v>11</v>
      </c>
      <c r="C33" s="64">
        <v>8.18</v>
      </c>
      <c r="D33" s="64" t="s">
        <v>196</v>
      </c>
      <c r="E33" s="205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2" thickTop="1">
      <c r="A34" s="28">
        <v>2008</v>
      </c>
      <c r="B34" s="202"/>
      <c r="C34" s="202"/>
      <c r="D34" s="202"/>
      <c r="E34" s="203"/>
      <c r="F34" s="202"/>
      <c r="G34" s="202"/>
      <c r="H34" s="202"/>
      <c r="I34" s="202"/>
      <c r="J34" s="202"/>
      <c r="K34" s="202"/>
      <c r="L34" s="202"/>
      <c r="M34" s="202"/>
      <c r="N34" s="202"/>
    </row>
    <row r="35" spans="1:14" ht="12">
      <c r="A35" s="199" t="s">
        <v>187</v>
      </c>
      <c r="B35" s="202">
        <v>11.15</v>
      </c>
      <c r="C35" s="202">
        <v>8.16</v>
      </c>
      <c r="D35" s="202" t="s">
        <v>201</v>
      </c>
      <c r="E35" s="203">
        <v>6.98</v>
      </c>
      <c r="F35" s="207">
        <v>9.25</v>
      </c>
      <c r="G35" s="207">
        <v>8.2799999999999994</v>
      </c>
      <c r="H35" s="202">
        <v>6</v>
      </c>
      <c r="I35" s="208">
        <v>8.93</v>
      </c>
      <c r="J35" s="202">
        <v>4.92</v>
      </c>
      <c r="K35" s="202">
        <v>12.7</v>
      </c>
      <c r="L35" s="202">
        <v>14.22</v>
      </c>
      <c r="M35" s="202">
        <v>12.3</v>
      </c>
      <c r="N35" s="202">
        <v>14.622999999999999</v>
      </c>
    </row>
    <row r="36" spans="1:14" ht="12">
      <c r="A36" s="199" t="s">
        <v>189</v>
      </c>
      <c r="B36" s="202">
        <v>11.45</v>
      </c>
      <c r="C36" s="202">
        <v>8.1999999999999993</v>
      </c>
      <c r="D36" s="202" t="s">
        <v>201</v>
      </c>
      <c r="E36" s="203">
        <v>6</v>
      </c>
      <c r="F36" s="207">
        <v>9.25</v>
      </c>
      <c r="G36" s="207">
        <v>8.25</v>
      </c>
      <c r="H36" s="202">
        <v>6</v>
      </c>
      <c r="I36" s="208">
        <v>9.2899999999999991</v>
      </c>
      <c r="J36" s="202">
        <v>4.87</v>
      </c>
      <c r="K36" s="202">
        <v>13.05</v>
      </c>
      <c r="L36" s="202">
        <v>14.22</v>
      </c>
      <c r="M36" s="202">
        <v>12.4</v>
      </c>
      <c r="N36" s="202">
        <v>14.379799999999999</v>
      </c>
    </row>
    <row r="37" spans="1:14" ht="12">
      <c r="A37" s="199" t="s">
        <v>190</v>
      </c>
      <c r="B37" s="202">
        <v>11.85</v>
      </c>
      <c r="C37" s="202">
        <v>8.1</v>
      </c>
      <c r="D37" s="202" t="s">
        <v>201</v>
      </c>
      <c r="E37" s="203">
        <v>5.66</v>
      </c>
      <c r="F37" s="207">
        <v>5.75</v>
      </c>
      <c r="G37" s="207">
        <v>8.24</v>
      </c>
      <c r="H37" s="202">
        <v>6</v>
      </c>
      <c r="I37" s="208">
        <v>9.26</v>
      </c>
      <c r="J37" s="202">
        <v>4.91</v>
      </c>
      <c r="K37" s="202">
        <v>13.01</v>
      </c>
      <c r="L37" s="202">
        <v>14.24</v>
      </c>
      <c r="M37" s="202">
        <v>12.3</v>
      </c>
      <c r="N37" s="202">
        <v>12.6563</v>
      </c>
    </row>
    <row r="38" spans="1:14" ht="12">
      <c r="A38" s="199" t="s">
        <v>191</v>
      </c>
      <c r="B38" s="202">
        <v>11.95</v>
      </c>
      <c r="C38" s="202">
        <v>8.0500000000000007</v>
      </c>
      <c r="D38" s="202" t="s">
        <v>201</v>
      </c>
      <c r="E38" s="203">
        <v>5.24</v>
      </c>
      <c r="F38" s="207">
        <v>5.75</v>
      </c>
      <c r="G38" s="207">
        <v>8.01</v>
      </c>
      <c r="H38" s="202">
        <v>6</v>
      </c>
      <c r="I38" s="208">
        <v>9.3000000000000007</v>
      </c>
      <c r="J38" s="202">
        <v>4.9800000000000004</v>
      </c>
      <c r="K38" s="202">
        <v>12.81</v>
      </c>
      <c r="L38" s="202">
        <v>14.22</v>
      </c>
      <c r="M38" s="202">
        <v>12.3</v>
      </c>
      <c r="N38" s="202">
        <v>12.636699999999999</v>
      </c>
    </row>
    <row r="39" spans="1:14" ht="12">
      <c r="A39" s="199" t="s">
        <v>192</v>
      </c>
      <c r="B39" s="202">
        <v>12</v>
      </c>
      <c r="C39" s="202">
        <v>8.06</v>
      </c>
      <c r="D39" s="202" t="s">
        <v>201</v>
      </c>
      <c r="E39" s="203">
        <v>5</v>
      </c>
      <c r="F39" s="207">
        <v>5.75</v>
      </c>
      <c r="G39" s="207">
        <v>8.01</v>
      </c>
      <c r="H39" s="202">
        <v>6</v>
      </c>
      <c r="I39" s="208">
        <v>9.2899999999999991</v>
      </c>
      <c r="J39" s="202">
        <v>5.08</v>
      </c>
      <c r="K39" s="202">
        <v>12.73</v>
      </c>
      <c r="L39" s="202">
        <v>14.22</v>
      </c>
      <c r="M39" s="202">
        <v>12.4</v>
      </c>
      <c r="N39" s="202">
        <v>12.6172</v>
      </c>
    </row>
    <row r="40" spans="1:14" ht="12">
      <c r="A40" s="199" t="s">
        <v>193</v>
      </c>
      <c r="B40" s="202">
        <v>12.1</v>
      </c>
      <c r="C40" s="202">
        <v>8.2100000000000009</v>
      </c>
      <c r="D40" s="202" t="s">
        <v>201</v>
      </c>
      <c r="E40" s="203">
        <v>5</v>
      </c>
      <c r="F40" s="207">
        <v>5.75</v>
      </c>
      <c r="G40" s="207">
        <v>7.99</v>
      </c>
      <c r="H40" s="202">
        <v>6.25</v>
      </c>
      <c r="I40" s="208">
        <v>9.17</v>
      </c>
      <c r="J40" s="202">
        <v>4.62</v>
      </c>
      <c r="K40" s="202">
        <v>12.74</v>
      </c>
      <c r="L40" s="202">
        <v>14.2</v>
      </c>
      <c r="M40" s="202">
        <v>12.7</v>
      </c>
      <c r="N40" s="202">
        <v>12.439299999999999</v>
      </c>
    </row>
    <row r="41" spans="1:14" ht="12">
      <c r="A41" s="199" t="s">
        <v>194</v>
      </c>
      <c r="B41" s="202">
        <v>12.25</v>
      </c>
      <c r="C41" s="202">
        <v>8.0299999999999994</v>
      </c>
      <c r="D41" s="202" t="s">
        <v>201</v>
      </c>
      <c r="E41" s="203">
        <v>5</v>
      </c>
      <c r="F41" s="207">
        <v>5.75</v>
      </c>
      <c r="G41" s="207">
        <v>7.89</v>
      </c>
      <c r="H41" s="202">
        <v>6.25</v>
      </c>
      <c r="I41" s="208">
        <v>9.32</v>
      </c>
      <c r="J41" s="202">
        <v>4.7</v>
      </c>
      <c r="K41" s="202">
        <v>12.73</v>
      </c>
      <c r="L41" s="202">
        <v>14.33</v>
      </c>
      <c r="M41" s="202">
        <v>12.7</v>
      </c>
      <c r="N41" s="202">
        <v>12.517200000000001</v>
      </c>
    </row>
    <row r="42" spans="1:14" ht="12">
      <c r="A42" s="199" t="s">
        <v>195</v>
      </c>
      <c r="B42" s="202">
        <v>12.25</v>
      </c>
      <c r="C42" s="202">
        <v>7.89</v>
      </c>
      <c r="D42" s="202" t="s">
        <v>201</v>
      </c>
      <c r="E42" s="203">
        <v>5</v>
      </c>
      <c r="F42" s="207">
        <v>5.75</v>
      </c>
      <c r="G42" s="207">
        <v>7.85</v>
      </c>
      <c r="H42" s="202">
        <v>6.5</v>
      </c>
      <c r="I42" s="208">
        <v>9.2200000000000006</v>
      </c>
      <c r="J42" s="202">
        <v>4.3099999999999996</v>
      </c>
      <c r="K42" s="202">
        <v>12.6</v>
      </c>
      <c r="L42" s="202">
        <v>14.24</v>
      </c>
      <c r="M42" s="202">
        <v>12.7</v>
      </c>
      <c r="N42" s="202">
        <v>14.36</v>
      </c>
    </row>
    <row r="43" spans="1:14" ht="12">
      <c r="A43" s="199" t="s">
        <v>197</v>
      </c>
      <c r="B43" s="202">
        <v>12.05</v>
      </c>
      <c r="C43" s="202">
        <v>7.52</v>
      </c>
      <c r="D43" s="202" t="s">
        <v>201</v>
      </c>
      <c r="E43" s="203">
        <v>5</v>
      </c>
      <c r="F43" s="207">
        <v>5.4</v>
      </c>
      <c r="G43" s="207">
        <v>7.84</v>
      </c>
      <c r="H43" s="202">
        <v>7</v>
      </c>
      <c r="I43" s="209">
        <v>9.25</v>
      </c>
      <c r="J43" s="202">
        <v>4.05</v>
      </c>
      <c r="K43" s="202">
        <v>12.49</v>
      </c>
      <c r="L43" s="202">
        <v>14.16</v>
      </c>
      <c r="M43" s="202">
        <v>12.7</v>
      </c>
      <c r="N43" s="202">
        <v>12.5534</v>
      </c>
    </row>
    <row r="44" spans="1:14" ht="12">
      <c r="A44" s="199" t="s">
        <v>198</v>
      </c>
      <c r="B44" s="202">
        <v>11.55</v>
      </c>
      <c r="C44" s="202">
        <v>7.1</v>
      </c>
      <c r="D44" s="202" t="s">
        <v>201</v>
      </c>
      <c r="E44" s="203">
        <v>4.5599999999999996</v>
      </c>
      <c r="F44" s="207">
        <v>6</v>
      </c>
      <c r="G44" s="207">
        <v>7.78</v>
      </c>
      <c r="H44" s="207">
        <v>7</v>
      </c>
      <c r="I44" s="209">
        <v>9.3000000000000007</v>
      </c>
      <c r="J44" s="202">
        <v>3.72</v>
      </c>
      <c r="K44" s="202">
        <v>12.27</v>
      </c>
      <c r="L44" s="202">
        <v>14.17</v>
      </c>
      <c r="M44" s="202">
        <v>12.7</v>
      </c>
      <c r="N44" s="202">
        <v>13.4963</v>
      </c>
    </row>
    <row r="45" spans="1:14" ht="12">
      <c r="A45" s="199" t="s">
        <v>199</v>
      </c>
      <c r="B45" s="202">
        <v>11.45</v>
      </c>
      <c r="C45" s="202">
        <v>6.26</v>
      </c>
      <c r="D45" s="202" t="s">
        <v>201</v>
      </c>
      <c r="E45" s="203">
        <v>4</v>
      </c>
      <c r="F45" s="207">
        <v>6</v>
      </c>
      <c r="G45" s="207">
        <v>7.78</v>
      </c>
      <c r="H45" s="207">
        <v>7</v>
      </c>
      <c r="I45" s="210">
        <v>8.92</v>
      </c>
      <c r="J45" s="202">
        <v>3.79</v>
      </c>
      <c r="K45" s="202">
        <v>12.35</v>
      </c>
      <c r="L45" s="202">
        <v>14.17</v>
      </c>
      <c r="M45" s="202">
        <v>12.7</v>
      </c>
      <c r="N45" s="202">
        <v>12.7842</v>
      </c>
    </row>
    <row r="46" spans="1:14" ht="13" thickBot="1">
      <c r="A46" s="204" t="s">
        <v>200</v>
      </c>
      <c r="B46" s="64">
        <v>10.5</v>
      </c>
      <c r="C46" s="64">
        <v>5.05</v>
      </c>
      <c r="D46" s="64" t="s">
        <v>201</v>
      </c>
      <c r="E46" s="205">
        <v>3.61</v>
      </c>
      <c r="F46" s="64">
        <v>6.32</v>
      </c>
      <c r="G46" s="64">
        <v>7.72</v>
      </c>
      <c r="H46" s="64">
        <v>8</v>
      </c>
      <c r="I46" s="211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2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 ht="12">
      <c r="A48" s="199" t="s">
        <v>187</v>
      </c>
      <c r="B48" s="76">
        <v>10.5</v>
      </c>
      <c r="C48" s="76">
        <v>4.6643999999999997</v>
      </c>
      <c r="D48" s="202" t="s">
        <v>201</v>
      </c>
      <c r="E48" s="212">
        <v>3.25</v>
      </c>
      <c r="F48" s="52">
        <v>3</v>
      </c>
      <c r="G48" s="52">
        <v>7.8614199999999999</v>
      </c>
      <c r="H48" s="52">
        <v>8</v>
      </c>
      <c r="I48" s="213">
        <v>9.6</v>
      </c>
      <c r="J48" s="6">
        <v>4.04</v>
      </c>
      <c r="K48" s="6">
        <v>12.29</v>
      </c>
      <c r="L48" s="76">
        <v>14.47</v>
      </c>
      <c r="M48" s="6">
        <v>12.6</v>
      </c>
      <c r="N48" s="212">
        <v>11.6303</v>
      </c>
    </row>
    <row r="49" spans="1:14" ht="12">
      <c r="A49" s="199" t="s">
        <v>189</v>
      </c>
      <c r="B49" s="76">
        <v>9.5</v>
      </c>
      <c r="C49" s="76">
        <v>3.3626</v>
      </c>
      <c r="D49" s="202" t="s">
        <v>201</v>
      </c>
      <c r="E49" s="212">
        <v>3.25</v>
      </c>
      <c r="F49" s="52">
        <v>3</v>
      </c>
      <c r="G49" s="52">
        <v>7.8152100000000004</v>
      </c>
      <c r="H49" s="52">
        <v>8</v>
      </c>
      <c r="I49" s="213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2">
        <v>11.4293</v>
      </c>
    </row>
    <row r="50" spans="1:14" ht="12">
      <c r="A50" s="199" t="s">
        <v>190</v>
      </c>
      <c r="B50" s="76">
        <v>9.5</v>
      </c>
      <c r="C50" s="76">
        <v>3.0823999999999998</v>
      </c>
      <c r="D50" s="202" t="s">
        <v>201</v>
      </c>
      <c r="E50" s="212">
        <v>3.25</v>
      </c>
      <c r="F50" s="52">
        <v>3</v>
      </c>
      <c r="G50" s="52">
        <v>8.24</v>
      </c>
      <c r="H50" s="52">
        <v>8</v>
      </c>
      <c r="I50" s="213">
        <v>9.91</v>
      </c>
      <c r="J50" s="6">
        <v>3.37</v>
      </c>
      <c r="K50" s="6">
        <v>12.41</v>
      </c>
      <c r="L50" s="76">
        <v>15.26</v>
      </c>
      <c r="M50" s="6">
        <v>12.7</v>
      </c>
      <c r="N50" s="212">
        <v>11.5105</v>
      </c>
    </row>
    <row r="51" spans="1:14" ht="12">
      <c r="A51" s="199" t="s">
        <v>191</v>
      </c>
      <c r="B51" s="76">
        <v>9.4</v>
      </c>
      <c r="C51" s="76">
        <v>3.0089999999999999</v>
      </c>
      <c r="D51" s="202" t="s">
        <v>201</v>
      </c>
      <c r="E51" s="212">
        <v>3.25</v>
      </c>
      <c r="F51" s="52">
        <v>3</v>
      </c>
      <c r="G51" s="52">
        <v>8.32</v>
      </c>
      <c r="H51" s="52">
        <v>8</v>
      </c>
      <c r="I51" s="213">
        <v>10.1</v>
      </c>
      <c r="J51" s="6">
        <v>3.01</v>
      </c>
      <c r="K51" s="6">
        <v>12.45</v>
      </c>
      <c r="L51" s="76">
        <v>15.29</v>
      </c>
      <c r="M51" s="6">
        <v>12.6</v>
      </c>
      <c r="N51" s="212">
        <v>11.466200000000001</v>
      </c>
    </row>
    <row r="52" spans="1:14" ht="12">
      <c r="A52" s="199" t="s">
        <v>192</v>
      </c>
      <c r="B52" s="76">
        <v>9.4</v>
      </c>
      <c r="C52" s="76">
        <v>2.3723000000000001</v>
      </c>
      <c r="D52" s="202" t="s">
        <v>201</v>
      </c>
      <c r="E52" s="212">
        <v>3.25</v>
      </c>
      <c r="F52" s="52">
        <v>3</v>
      </c>
      <c r="G52" s="52">
        <v>8.3000000000000007</v>
      </c>
      <c r="H52" s="52">
        <v>8</v>
      </c>
      <c r="I52" s="213">
        <v>10.199999999999999</v>
      </c>
      <c r="J52" s="6">
        <v>2.98</v>
      </c>
      <c r="K52" s="76">
        <v>12.3</v>
      </c>
      <c r="L52" s="76">
        <v>15.28</v>
      </c>
      <c r="M52" s="6"/>
      <c r="N52" s="212">
        <v>11.365399999999999</v>
      </c>
    </row>
    <row r="53" spans="1:14" ht="12">
      <c r="A53" s="199" t="s">
        <v>193</v>
      </c>
      <c r="B53" s="76">
        <v>9.4</v>
      </c>
      <c r="C53" s="76">
        <v>2.4493</v>
      </c>
      <c r="D53" s="202" t="s">
        <v>201</v>
      </c>
      <c r="E53" s="212">
        <v>3.25</v>
      </c>
      <c r="F53" s="52">
        <v>3</v>
      </c>
      <c r="G53" s="52">
        <v>7.9550400000000003</v>
      </c>
      <c r="H53" s="52">
        <v>8</v>
      </c>
      <c r="I53" s="213">
        <v>10.1</v>
      </c>
      <c r="J53" s="6">
        <v>2.2799999999999998</v>
      </c>
      <c r="K53" s="76">
        <v>12.21</v>
      </c>
      <c r="L53" s="76">
        <v>15.27</v>
      </c>
      <c r="M53" s="6"/>
      <c r="N53" s="212">
        <v>11.063499999999999</v>
      </c>
    </row>
    <row r="54" spans="1:14" ht="12">
      <c r="A54" s="199" t="s">
        <v>194</v>
      </c>
      <c r="B54" s="76">
        <v>9.4</v>
      </c>
      <c r="C54" s="76">
        <v>2.4287000000000001</v>
      </c>
      <c r="D54" s="202" t="s">
        <v>201</v>
      </c>
      <c r="E54" s="212">
        <v>3.25</v>
      </c>
      <c r="F54" s="52">
        <v>3</v>
      </c>
      <c r="G54" s="52">
        <v>7.77</v>
      </c>
      <c r="H54" s="52">
        <v>8</v>
      </c>
      <c r="I54" s="213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2">
        <v>11.044700000000001</v>
      </c>
    </row>
    <row r="55" spans="1:14" ht="12">
      <c r="A55" s="199" t="s">
        <v>195</v>
      </c>
      <c r="B55" s="76">
        <v>9.4</v>
      </c>
      <c r="C55" s="76">
        <v>2.5257999999999998</v>
      </c>
      <c r="D55" s="202" t="s">
        <v>201</v>
      </c>
      <c r="E55" s="212">
        <v>3.25</v>
      </c>
      <c r="F55" s="52">
        <v>3</v>
      </c>
      <c r="G55" s="52">
        <v>7.6529999999999996</v>
      </c>
      <c r="H55" s="52">
        <v>8</v>
      </c>
      <c r="I55" s="213">
        <v>10.4</v>
      </c>
      <c r="J55" s="76">
        <v>1.4</v>
      </c>
      <c r="K55" s="76">
        <v>11.87</v>
      </c>
      <c r="L55" s="76">
        <v>15.38</v>
      </c>
      <c r="M55" s="6"/>
      <c r="N55" s="212">
        <v>11.049099999999999</v>
      </c>
    </row>
    <row r="56" spans="1:14" ht="12">
      <c r="A56" s="199" t="s">
        <v>197</v>
      </c>
      <c r="B56" s="76">
        <v>9.4</v>
      </c>
      <c r="C56" s="76">
        <v>2.5829</v>
      </c>
      <c r="D56" s="202" t="s">
        <v>201</v>
      </c>
      <c r="E56" s="212">
        <v>3.25</v>
      </c>
      <c r="F56" s="52">
        <v>3</v>
      </c>
      <c r="G56" s="52">
        <v>7.64</v>
      </c>
      <c r="H56" s="52">
        <v>8</v>
      </c>
      <c r="I56" s="213">
        <v>10.5</v>
      </c>
      <c r="J56" s="6">
        <v>0.99</v>
      </c>
      <c r="K56" s="76">
        <v>11.85</v>
      </c>
      <c r="L56" s="76">
        <v>15.39</v>
      </c>
      <c r="M56" s="6"/>
      <c r="N56" s="212">
        <v>10.884</v>
      </c>
    </row>
    <row r="57" spans="1:14" ht="12">
      <c r="A57" s="199" t="s">
        <v>198</v>
      </c>
      <c r="B57" s="76">
        <v>9.65</v>
      </c>
      <c r="C57" s="76">
        <v>2.4910000000000001</v>
      </c>
      <c r="D57" s="202" t="s">
        <v>201</v>
      </c>
      <c r="E57" s="212">
        <v>3.25</v>
      </c>
      <c r="F57" s="52">
        <v>3</v>
      </c>
      <c r="G57" s="52">
        <v>7.6</v>
      </c>
      <c r="H57" s="52">
        <v>8</v>
      </c>
      <c r="I57" s="213">
        <v>10.199999999999999</v>
      </c>
      <c r="J57" s="6">
        <v>0.55000000000000004</v>
      </c>
      <c r="K57" s="76">
        <v>11.65</v>
      </c>
      <c r="L57" s="76">
        <v>15.4</v>
      </c>
      <c r="M57" s="6"/>
      <c r="N57" s="212">
        <v>10.866099999999999</v>
      </c>
    </row>
    <row r="58" spans="1:14" ht="12">
      <c r="A58" s="199" t="s">
        <v>199</v>
      </c>
      <c r="B58" s="76">
        <v>9.8000000000000007</v>
      </c>
      <c r="C58" s="76">
        <v>2.4070999999999998</v>
      </c>
      <c r="D58" s="202" t="s">
        <v>201</v>
      </c>
      <c r="E58" s="212">
        <v>3.25</v>
      </c>
      <c r="F58" s="52">
        <v>3</v>
      </c>
      <c r="G58" s="52">
        <v>7.57</v>
      </c>
      <c r="H58" s="52">
        <v>8</v>
      </c>
      <c r="I58" s="213">
        <v>10</v>
      </c>
      <c r="J58" s="6">
        <v>0.39</v>
      </c>
      <c r="K58" s="76">
        <v>11.67</v>
      </c>
      <c r="L58" s="76">
        <v>15.44</v>
      </c>
      <c r="M58" s="6"/>
      <c r="N58" s="212">
        <v>10.847099999999999</v>
      </c>
    </row>
    <row r="59" spans="1:14" ht="13" thickBot="1">
      <c r="A59" s="204" t="s">
        <v>200</v>
      </c>
      <c r="B59" s="64">
        <v>10.1</v>
      </c>
      <c r="C59" s="64">
        <v>2.427</v>
      </c>
      <c r="D59" s="64" t="s">
        <v>201</v>
      </c>
      <c r="E59" s="214">
        <v>3.25</v>
      </c>
      <c r="F59" s="64">
        <v>3</v>
      </c>
      <c r="G59" s="64">
        <v>7.52</v>
      </c>
      <c r="H59" s="64">
        <v>7</v>
      </c>
      <c r="I59" s="211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2" thickTop="1">
      <c r="A60" s="28">
        <v>2010</v>
      </c>
      <c r="B60" s="6"/>
      <c r="C60" s="6"/>
      <c r="D60" s="6"/>
      <c r="E60" s="6"/>
      <c r="F60" s="4"/>
      <c r="G60" s="52"/>
      <c r="H60" s="6"/>
      <c r="I60" s="213"/>
      <c r="J60" s="6"/>
      <c r="K60" s="76"/>
      <c r="L60" s="76"/>
      <c r="M60" s="6"/>
      <c r="N60" s="6"/>
    </row>
    <row r="61" spans="1:14" ht="12">
      <c r="A61" s="199" t="s">
        <v>187</v>
      </c>
      <c r="B61" s="76">
        <v>10.1</v>
      </c>
      <c r="C61" s="76">
        <v>2.4178999999999999</v>
      </c>
      <c r="D61" s="202" t="s">
        <v>201</v>
      </c>
      <c r="E61" s="212">
        <v>3.25</v>
      </c>
      <c r="F61" s="52">
        <v>3</v>
      </c>
      <c r="G61" s="52">
        <v>7.5</v>
      </c>
      <c r="H61" s="52">
        <v>7</v>
      </c>
      <c r="I61" s="213">
        <v>10.3</v>
      </c>
      <c r="J61" s="6">
        <v>0.22</v>
      </c>
      <c r="K61" s="76">
        <v>11.29</v>
      </c>
      <c r="L61" s="76">
        <v>15.641</v>
      </c>
      <c r="M61" s="6"/>
      <c r="N61" s="212">
        <v>10.849500000000001</v>
      </c>
    </row>
    <row r="62" spans="1:14" ht="12">
      <c r="A62" s="199" t="s">
        <v>189</v>
      </c>
      <c r="B62" s="76">
        <v>10.1</v>
      </c>
      <c r="C62" s="76">
        <v>2.3199999999999998</v>
      </c>
      <c r="D62" s="202" t="s">
        <v>201</v>
      </c>
      <c r="E62" s="212">
        <v>3.25</v>
      </c>
      <c r="F62" s="52">
        <v>3</v>
      </c>
      <c r="G62" s="52">
        <v>7.47682</v>
      </c>
      <c r="H62" s="52">
        <v>7</v>
      </c>
      <c r="I62" s="213">
        <v>10.4</v>
      </c>
      <c r="J62" s="76">
        <v>0.2</v>
      </c>
      <c r="K62" s="76">
        <v>11.28</v>
      </c>
      <c r="L62" s="76">
        <v>15.141999999999999</v>
      </c>
      <c r="M62" s="6"/>
      <c r="N62" s="212">
        <v>10.8734</v>
      </c>
    </row>
    <row r="63" spans="1:14" ht="12">
      <c r="A63" s="199" t="s">
        <v>190</v>
      </c>
      <c r="B63" s="76">
        <v>10.35</v>
      </c>
      <c r="C63" s="76">
        <v>2.3490000000000002</v>
      </c>
      <c r="D63" s="202" t="s">
        <v>201</v>
      </c>
      <c r="E63" s="212">
        <v>3.25</v>
      </c>
      <c r="F63" s="52">
        <v>3</v>
      </c>
      <c r="G63" s="52">
        <v>7.5811700000000002</v>
      </c>
      <c r="H63" s="52">
        <v>7</v>
      </c>
      <c r="I63" s="213">
        <v>10.6</v>
      </c>
      <c r="J63" s="76">
        <v>0.2</v>
      </c>
      <c r="K63" s="76">
        <v>11.17</v>
      </c>
      <c r="L63" s="76">
        <v>15.43</v>
      </c>
      <c r="M63" s="6"/>
      <c r="N63" s="212">
        <v>10.874499999999999</v>
      </c>
    </row>
    <row r="64" spans="1:14" ht="12">
      <c r="A64" s="199" t="s">
        <v>191</v>
      </c>
      <c r="B64" s="76">
        <v>10.6</v>
      </c>
      <c r="C64" s="76">
        <v>2.2805</v>
      </c>
      <c r="D64" s="202" t="s">
        <v>201</v>
      </c>
      <c r="E64" s="212">
        <v>3.25</v>
      </c>
      <c r="F64" s="52">
        <v>3</v>
      </c>
      <c r="G64" s="52">
        <v>7.5144099999999998</v>
      </c>
      <c r="H64" s="52">
        <v>7</v>
      </c>
      <c r="I64" s="213">
        <v>10.6</v>
      </c>
      <c r="J64" s="76">
        <v>0.2</v>
      </c>
      <c r="K64" s="76">
        <v>11.1</v>
      </c>
      <c r="L64" s="76">
        <v>14.691000000000001</v>
      </c>
      <c r="M64" s="6"/>
      <c r="N64" s="212">
        <v>10.909599999999999</v>
      </c>
    </row>
    <row r="65" spans="1:14" ht="12">
      <c r="A65" s="199" t="s">
        <v>192</v>
      </c>
      <c r="B65" s="76">
        <v>10.85</v>
      </c>
      <c r="C65" s="76">
        <v>2.3233000000000001</v>
      </c>
      <c r="D65" s="202" t="s">
        <v>201</v>
      </c>
      <c r="E65" s="212">
        <v>3.25</v>
      </c>
      <c r="F65" s="52">
        <v>3</v>
      </c>
      <c r="G65" s="52">
        <v>7.5435100000000004</v>
      </c>
      <c r="H65" s="52">
        <v>7</v>
      </c>
      <c r="I65" s="213">
        <v>10.4</v>
      </c>
      <c r="J65" s="6">
        <v>0.21</v>
      </c>
      <c r="K65" s="76">
        <v>10.98</v>
      </c>
      <c r="L65" s="76">
        <v>14.7036</v>
      </c>
      <c r="M65" s="6"/>
      <c r="N65" s="212">
        <v>10.9741</v>
      </c>
    </row>
    <row r="66" spans="1:14" ht="12">
      <c r="A66" s="199" t="s">
        <v>193</v>
      </c>
      <c r="B66" s="76">
        <v>10.85</v>
      </c>
      <c r="C66" s="76">
        <v>2.4929999999999999</v>
      </c>
      <c r="D66" s="202" t="s">
        <v>201</v>
      </c>
      <c r="E66" s="212">
        <v>3.25</v>
      </c>
      <c r="F66" s="52">
        <v>3</v>
      </c>
      <c r="G66" s="52">
        <v>7.5218800000000003</v>
      </c>
      <c r="H66" s="52">
        <v>7</v>
      </c>
      <c r="I66" s="213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2">
        <v>11.1317</v>
      </c>
    </row>
    <row r="67" spans="1:14" ht="12">
      <c r="A67" s="199" t="s">
        <v>194</v>
      </c>
      <c r="B67" s="76">
        <v>10.85</v>
      </c>
      <c r="C67" s="76">
        <v>2.6785999999999999</v>
      </c>
      <c r="D67" s="202" t="s">
        <v>201</v>
      </c>
      <c r="E67" s="212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2">
        <v>11.16</v>
      </c>
    </row>
    <row r="68" spans="1:14" ht="12">
      <c r="A68" s="199" t="s">
        <v>195</v>
      </c>
      <c r="B68" s="76">
        <v>10.85</v>
      </c>
      <c r="C68" s="76">
        <v>2.8771</v>
      </c>
      <c r="D68" s="202" t="s">
        <v>201</v>
      </c>
      <c r="E68" s="212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2">
        <v>11.1678</v>
      </c>
    </row>
    <row r="69" spans="1:14" ht="12">
      <c r="A69" s="199" t="s">
        <v>197</v>
      </c>
      <c r="B69" s="76">
        <v>10.85</v>
      </c>
      <c r="C69" s="76">
        <v>2.9137</v>
      </c>
      <c r="D69" s="202" t="s">
        <v>201</v>
      </c>
      <c r="E69" s="212">
        <v>3.25</v>
      </c>
      <c r="F69" s="4"/>
      <c r="G69" s="52"/>
      <c r="H69" s="6"/>
      <c r="I69" s="6"/>
      <c r="J69" s="6"/>
      <c r="K69" s="76"/>
      <c r="L69" s="76"/>
      <c r="M69" s="6"/>
      <c r="N69" s="212">
        <v>11.16</v>
      </c>
    </row>
    <row r="70" spans="1:14" ht="12">
      <c r="A70" s="199" t="s">
        <v>198</v>
      </c>
      <c r="B70" s="76">
        <v>10.85</v>
      </c>
      <c r="C70" s="76">
        <v>2.9411</v>
      </c>
      <c r="D70" s="202" t="s">
        <v>201</v>
      </c>
      <c r="E70" s="212">
        <v>3.25</v>
      </c>
      <c r="F70" s="4"/>
      <c r="G70" s="52"/>
      <c r="H70" s="6"/>
      <c r="I70" s="6"/>
      <c r="J70" s="6"/>
      <c r="K70" s="76"/>
      <c r="L70" s="76"/>
      <c r="M70" s="6"/>
      <c r="N70" s="212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2"/>
    </row>
  </sheetData>
  <mergeCells count="14">
    <mergeCell ref="L3:L6"/>
    <mergeCell ref="M3:M6"/>
    <mergeCell ref="N3:N6"/>
    <mergeCell ref="G3:G6"/>
    <mergeCell ref="I3:I6"/>
    <mergeCell ref="K3:K6"/>
    <mergeCell ref="E3:E6"/>
    <mergeCell ref="F3:F6"/>
    <mergeCell ref="H3:H6"/>
    <mergeCell ref="J3:J6"/>
    <mergeCell ref="A3:A6"/>
    <mergeCell ref="B3:B6"/>
    <mergeCell ref="C3:C6"/>
    <mergeCell ref="D3:D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" width="9" style="6"/>
    <col min="2" max="2" width="11.33203125" style="6" bestFit="1" customWidth="1"/>
    <col min="3" max="3" width="8.83203125" style="6" customWidth="1"/>
    <col min="4" max="4" width="8.33203125" style="6" customWidth="1"/>
    <col min="5" max="5" width="11.83203125" style="6" bestFit="1" customWidth="1"/>
    <col min="6" max="6" width="11.1640625" style="6" bestFit="1" customWidth="1"/>
    <col min="7" max="8" width="11.1640625" style="6" customWidth="1"/>
    <col min="9" max="16384" width="9" style="6"/>
  </cols>
  <sheetData>
    <row r="1" spans="1:10">
      <c r="A1" s="11" t="s">
        <v>202</v>
      </c>
    </row>
    <row r="2" spans="1:10">
      <c r="B2" s="6" t="s">
        <v>41</v>
      </c>
      <c r="C2" s="6" t="s">
        <v>41</v>
      </c>
      <c r="D2" s="6" t="s">
        <v>130</v>
      </c>
      <c r="E2" s="6" t="s">
        <v>27</v>
      </c>
      <c r="F2" s="6" t="s">
        <v>11</v>
      </c>
      <c r="G2" s="6" t="s">
        <v>12</v>
      </c>
      <c r="H2" s="6" t="s">
        <v>14</v>
      </c>
      <c r="I2" s="6" t="s">
        <v>13</v>
      </c>
      <c r="J2" s="6" t="s">
        <v>16</v>
      </c>
    </row>
    <row r="3" spans="1:10" s="36" customFormat="1" ht="48">
      <c r="A3" s="35" t="s">
        <v>99</v>
      </c>
      <c r="B3" s="36" t="s">
        <v>117</v>
      </c>
      <c r="D3" s="36" t="s">
        <v>131</v>
      </c>
      <c r="E3" s="35" t="s">
        <v>132</v>
      </c>
      <c r="F3" s="36" t="s">
        <v>101</v>
      </c>
      <c r="G3" s="36" t="s">
        <v>120</v>
      </c>
      <c r="H3" s="36" t="s">
        <v>134</v>
      </c>
      <c r="I3" s="35" t="s">
        <v>133</v>
      </c>
      <c r="J3" s="36" t="s">
        <v>124</v>
      </c>
    </row>
    <row r="4" spans="1:10">
      <c r="A4" s="6" t="s">
        <v>135</v>
      </c>
      <c r="B4" s="6" t="s">
        <v>203</v>
      </c>
      <c r="C4" s="6" t="s">
        <v>204</v>
      </c>
      <c r="D4" s="6" t="s">
        <v>137</v>
      </c>
      <c r="E4" s="6" t="s">
        <v>138</v>
      </c>
      <c r="F4" s="6" t="s">
        <v>127</v>
      </c>
      <c r="G4" s="6" t="s">
        <v>139</v>
      </c>
      <c r="H4" s="6" t="s">
        <v>205</v>
      </c>
      <c r="I4" s="6" t="s">
        <v>140</v>
      </c>
      <c r="J4" s="6" t="s">
        <v>142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5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6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6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6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6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6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6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6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6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6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6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6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6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6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6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6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6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165"/>
  <sheetViews>
    <sheetView zoomScale="110" zoomScaleNormal="110" workbookViewId="0">
      <pane xSplit="1" ySplit="5" topLeftCell="B126" activePane="bottomRight" state="frozen"/>
      <selection pane="topRight" activeCell="I30" sqref="I30"/>
      <selection pane="bottomLeft" activeCell="I30" sqref="I30"/>
      <selection pane="bottomRight" activeCell="A166" sqref="A166"/>
    </sheetView>
  </sheetViews>
  <sheetFormatPr baseColWidth="10" defaultColWidth="9" defaultRowHeight="11"/>
  <cols>
    <col min="1" max="1" width="9" style="178"/>
    <col min="2" max="15" width="5" style="177" customWidth="1"/>
    <col min="16" max="16384" width="9" style="177"/>
  </cols>
  <sheetData>
    <row r="1" spans="1:15">
      <c r="A1" s="184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84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4">
      <c r="A3" s="181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8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79" customFormat="1">
      <c r="A5" s="185"/>
      <c r="B5" s="54" t="s">
        <v>20</v>
      </c>
      <c r="C5" s="54" t="s">
        <v>21</v>
      </c>
      <c r="D5" s="54" t="s">
        <v>22</v>
      </c>
      <c r="E5" s="54" t="s">
        <v>23</v>
      </c>
      <c r="F5" s="54" t="s">
        <v>24</v>
      </c>
      <c r="G5" s="54" t="s">
        <v>25</v>
      </c>
      <c r="H5" s="54" t="s">
        <v>26</v>
      </c>
      <c r="I5" s="54" t="s">
        <v>27</v>
      </c>
      <c r="J5" s="54" t="s">
        <v>28</v>
      </c>
      <c r="K5" s="54" t="s">
        <v>29</v>
      </c>
      <c r="L5" s="54" t="s">
        <v>31</v>
      </c>
      <c r="M5" s="54" t="s">
        <v>32</v>
      </c>
      <c r="N5" s="54" t="s">
        <v>33</v>
      </c>
      <c r="O5" s="54" t="s">
        <v>37</v>
      </c>
    </row>
    <row r="6" spans="1:15">
      <c r="A6" s="186">
        <v>39083</v>
      </c>
      <c r="B6" s="33">
        <v>0.188637</v>
      </c>
      <c r="C6" s="33">
        <v>1.5621959999999999</v>
      </c>
      <c r="D6" s="33">
        <v>4.7882000000000001E-2</v>
      </c>
      <c r="E6" s="33">
        <v>1.662461</v>
      </c>
      <c r="F6" s="33">
        <v>2.3604639999999999</v>
      </c>
      <c r="G6" s="33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0.85508399999999996</v>
      </c>
      <c r="M6" s="33">
        <v>0</v>
      </c>
      <c r="N6" s="33">
        <v>0.31420900000000002</v>
      </c>
      <c r="O6" s="33">
        <f t="shared" ref="O6:O37" si="0">SUM(B6:N6)</f>
        <v>13.937061000000002</v>
      </c>
    </row>
    <row r="7" spans="1:15">
      <c r="A7" s="186">
        <v>39114</v>
      </c>
      <c r="B7" s="33">
        <v>4.4367999999999998E-2</v>
      </c>
      <c r="C7" s="33">
        <v>1.220067</v>
      </c>
      <c r="D7" s="33">
        <v>6.9685999999999998E-2</v>
      </c>
      <c r="E7" s="33">
        <v>1.4785779999999999</v>
      </c>
      <c r="F7" s="33">
        <v>1.6213690000000001</v>
      </c>
      <c r="G7" s="33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0.86313300000000004</v>
      </c>
      <c r="M7" s="33">
        <v>0</v>
      </c>
      <c r="N7" s="33">
        <v>3.6101679999999998</v>
      </c>
      <c r="O7" s="33">
        <f t="shared" si="0"/>
        <v>13.761386000000002</v>
      </c>
    </row>
    <row r="8" spans="1:15">
      <c r="A8" s="186">
        <v>39142</v>
      </c>
      <c r="B8" s="33">
        <v>0.13921900000000001</v>
      </c>
      <c r="C8" s="33">
        <v>2.4766910000000002</v>
      </c>
      <c r="D8" s="33">
        <v>6.0102000000000003E-2</v>
      </c>
      <c r="E8" s="33">
        <v>0.95282599999999995</v>
      </c>
      <c r="F8" s="33">
        <v>1.746378</v>
      </c>
      <c r="G8" s="33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0.93067</v>
      </c>
      <c r="M8" s="33">
        <v>0</v>
      </c>
      <c r="N8" s="33">
        <v>1.0677030000000001</v>
      </c>
      <c r="O8" s="33">
        <f t="shared" si="0"/>
        <v>17.558504000000003</v>
      </c>
    </row>
    <row r="9" spans="1:15">
      <c r="A9" s="186">
        <v>39173</v>
      </c>
      <c r="B9" s="33">
        <v>4.6764E-2</v>
      </c>
      <c r="C9" s="33">
        <v>2.023971</v>
      </c>
      <c r="D9" s="33">
        <v>0.18130299999999999</v>
      </c>
      <c r="E9" s="33">
        <v>3.0651389999999998</v>
      </c>
      <c r="F9" s="33">
        <v>1.542551</v>
      </c>
      <c r="G9" s="33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1.0230600000000001</v>
      </c>
      <c r="M9" s="33">
        <v>5.7019999999999996E-3</v>
      </c>
      <c r="N9" s="33">
        <v>2.8475959999999998</v>
      </c>
      <c r="O9" s="33">
        <f t="shared" si="0"/>
        <v>19.836578999999997</v>
      </c>
    </row>
    <row r="10" spans="1:15">
      <c r="A10" s="186">
        <v>39203</v>
      </c>
      <c r="B10" s="33">
        <v>4.0448999999999999E-2</v>
      </c>
      <c r="C10" s="33">
        <v>2.1148889999999998</v>
      </c>
      <c r="D10" s="33">
        <v>0.181281</v>
      </c>
      <c r="E10" s="33">
        <v>2.18451</v>
      </c>
      <c r="F10" s="33">
        <v>2.152406</v>
      </c>
      <c r="G10" s="33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1.3093159999999999</v>
      </c>
      <c r="M10" s="33">
        <v>3.2299999999999999E-4</v>
      </c>
      <c r="N10" s="33">
        <v>2.4812660000000002</v>
      </c>
      <c r="O10" s="33">
        <f t="shared" si="0"/>
        <v>18.400722000000002</v>
      </c>
    </row>
    <row r="11" spans="1:15">
      <c r="A11" s="186">
        <v>39234</v>
      </c>
      <c r="B11" s="33">
        <v>0.19758200000000001</v>
      </c>
      <c r="C11" s="33">
        <v>1.8848100000000001</v>
      </c>
      <c r="D11" s="33">
        <v>9.8313999999999999E-2</v>
      </c>
      <c r="E11" s="33">
        <v>1.2360249999999999</v>
      </c>
      <c r="F11" s="33">
        <v>3.5281739999999999</v>
      </c>
      <c r="G11" s="33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1.1347119999999999</v>
      </c>
      <c r="M11" s="33">
        <v>0</v>
      </c>
      <c r="N11" s="33">
        <v>0.99082199999999998</v>
      </c>
      <c r="O11" s="33">
        <f t="shared" si="0"/>
        <v>16.981833000000002</v>
      </c>
    </row>
    <row r="12" spans="1:15">
      <c r="A12" s="186">
        <v>39264</v>
      </c>
      <c r="B12" s="33">
        <v>0.51768800000000004</v>
      </c>
      <c r="C12" s="33">
        <v>1.8706830000000001</v>
      </c>
      <c r="D12" s="33">
        <v>0.178895</v>
      </c>
      <c r="E12" s="33">
        <v>2.5374439999999998</v>
      </c>
      <c r="F12" s="33">
        <v>8.2732209999999995</v>
      </c>
      <c r="G12" s="33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1.673394</v>
      </c>
      <c r="M12" s="33">
        <v>1.4999999999999999E-2</v>
      </c>
      <c r="N12" s="33">
        <v>0.39952100000000002</v>
      </c>
      <c r="O12" s="33">
        <f t="shared" si="0"/>
        <v>24.374145000000006</v>
      </c>
    </row>
    <row r="13" spans="1:15">
      <c r="A13" s="186">
        <v>39295</v>
      </c>
      <c r="B13" s="33">
        <v>0.183675</v>
      </c>
      <c r="C13" s="33">
        <v>2.267576</v>
      </c>
      <c r="D13" s="33">
        <v>0.103452</v>
      </c>
      <c r="E13" s="33">
        <v>3.1518090000000001</v>
      </c>
      <c r="F13" s="33">
        <v>3.8784109999999998</v>
      </c>
      <c r="G13" s="33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1.325072</v>
      </c>
      <c r="M13" s="33">
        <v>8.4900000000000004E-4</v>
      </c>
      <c r="N13" s="33">
        <v>0.15024999999999999</v>
      </c>
      <c r="O13" s="33">
        <f t="shared" si="0"/>
        <v>22.342614999999999</v>
      </c>
    </row>
    <row r="14" spans="1:15">
      <c r="A14" s="186">
        <v>39326</v>
      </c>
      <c r="B14" s="33">
        <v>0.39494099999999999</v>
      </c>
      <c r="C14" s="33">
        <v>1.65751</v>
      </c>
      <c r="D14" s="33">
        <v>6.7295999999999995E-2</v>
      </c>
      <c r="E14" s="33">
        <v>2.1126390000000002</v>
      </c>
      <c r="F14" s="33">
        <v>2.523034</v>
      </c>
      <c r="G14" s="33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1.075256</v>
      </c>
      <c r="M14" s="33">
        <v>0</v>
      </c>
      <c r="N14" s="33">
        <v>9.9352999999999997E-2</v>
      </c>
      <c r="O14" s="33">
        <f t="shared" si="0"/>
        <v>18.103681999999999</v>
      </c>
    </row>
    <row r="15" spans="1:15">
      <c r="A15" s="186">
        <v>39356</v>
      </c>
      <c r="B15" s="33">
        <v>0.12570000000000001</v>
      </c>
      <c r="C15" s="33">
        <v>5.3269279999999997</v>
      </c>
      <c r="D15" s="33">
        <v>5.6701000000000001E-2</v>
      </c>
      <c r="E15" s="33">
        <v>1.596946</v>
      </c>
      <c r="F15" s="33">
        <v>3.2919130000000001</v>
      </c>
      <c r="G15" s="33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1.0739669999999999</v>
      </c>
      <c r="M15" s="33">
        <v>2.8049999999999999E-2</v>
      </c>
      <c r="N15" s="33">
        <v>0.24424100000000001</v>
      </c>
      <c r="O15" s="33">
        <f t="shared" si="0"/>
        <v>27.471032999999998</v>
      </c>
    </row>
    <row r="16" spans="1:15">
      <c r="A16" s="186">
        <v>39387</v>
      </c>
      <c r="B16" s="33">
        <v>0.23876500000000001</v>
      </c>
      <c r="C16" s="33">
        <v>4.8978840000000003</v>
      </c>
      <c r="D16" s="33">
        <v>4.7142000000000003E-2</v>
      </c>
      <c r="E16" s="33">
        <v>1.6789810000000001</v>
      </c>
      <c r="F16" s="33">
        <v>3.4382259999999998</v>
      </c>
      <c r="G16" s="33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1.143235</v>
      </c>
      <c r="M16" s="33">
        <v>1.588E-3</v>
      </c>
      <c r="N16" s="33">
        <v>11.315503</v>
      </c>
      <c r="O16" s="33">
        <f t="shared" si="0"/>
        <v>33.030850000000001</v>
      </c>
    </row>
    <row r="17" spans="1:15">
      <c r="A17" s="186">
        <v>39417</v>
      </c>
      <c r="B17" s="33">
        <v>0.27593899999999999</v>
      </c>
      <c r="C17" s="33">
        <v>2.6395559999999998</v>
      </c>
      <c r="D17" s="33">
        <v>5.7454999999999999E-2</v>
      </c>
      <c r="E17" s="33">
        <v>1.2296579999999999</v>
      </c>
      <c r="F17" s="33">
        <v>3.4686629999999998</v>
      </c>
      <c r="G17" s="33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0.82620499999999997</v>
      </c>
      <c r="M17" s="33">
        <v>0</v>
      </c>
      <c r="N17" s="33">
        <v>0.42784699999999998</v>
      </c>
      <c r="O17" s="33">
        <f t="shared" si="0"/>
        <v>15.619719999999999</v>
      </c>
    </row>
    <row r="18" spans="1:15">
      <c r="A18" s="186">
        <v>39448</v>
      </c>
      <c r="B18" s="33">
        <v>0.15558900000000001</v>
      </c>
      <c r="C18" s="33">
        <v>2.3136890000000001</v>
      </c>
      <c r="D18" s="33">
        <v>0.15644</v>
      </c>
      <c r="E18" s="33">
        <v>1.2537389999999999</v>
      </c>
      <c r="F18" s="33">
        <v>1.6635770000000001</v>
      </c>
      <c r="G18" s="33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0.73134699999999997</v>
      </c>
      <c r="M18" s="33">
        <v>2.9380000000000001E-3</v>
      </c>
      <c r="N18" s="33">
        <v>61.060051999999999</v>
      </c>
      <c r="O18" s="33">
        <f t="shared" si="0"/>
        <v>74.440700000000007</v>
      </c>
    </row>
    <row r="19" spans="1:15">
      <c r="A19" s="186">
        <v>39479</v>
      </c>
      <c r="B19" s="33">
        <v>8.6154999999999995E-2</v>
      </c>
      <c r="C19" s="33">
        <v>2.8912969999999998</v>
      </c>
      <c r="D19" s="33">
        <v>0.103829</v>
      </c>
      <c r="E19" s="33">
        <v>1.8818509999999999</v>
      </c>
      <c r="F19" s="33">
        <v>1.893303</v>
      </c>
      <c r="G19" s="33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1.01128</v>
      </c>
      <c r="M19" s="33">
        <v>1.66E-4</v>
      </c>
      <c r="N19" s="33">
        <v>0.16106899999999999</v>
      </c>
      <c r="O19" s="33">
        <f t="shared" si="0"/>
        <v>15.664249999999997</v>
      </c>
    </row>
    <row r="20" spans="1:15">
      <c r="A20" s="186">
        <v>39508</v>
      </c>
      <c r="B20" s="33">
        <v>8.9469000000000007E-2</v>
      </c>
      <c r="C20" s="33">
        <v>2.6872240000000001</v>
      </c>
      <c r="D20" s="33">
        <v>4.2486000000000003E-2</v>
      </c>
      <c r="E20" s="33">
        <v>2.143227</v>
      </c>
      <c r="F20" s="33">
        <v>4.8741940000000001</v>
      </c>
      <c r="G20" s="33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1.0444739999999999</v>
      </c>
      <c r="M20" s="33">
        <v>0</v>
      </c>
      <c r="N20" s="33">
        <v>0.121319</v>
      </c>
      <c r="O20" s="33">
        <f t="shared" si="0"/>
        <v>20.601503000000005</v>
      </c>
    </row>
    <row r="21" spans="1:15">
      <c r="A21" s="186">
        <v>39539</v>
      </c>
      <c r="B21" s="33">
        <v>0.11097700000000001</v>
      </c>
      <c r="C21" s="33">
        <v>2.6591390000000001</v>
      </c>
      <c r="D21" s="33">
        <v>0.11247600000000001</v>
      </c>
      <c r="E21" s="33">
        <v>2.810365</v>
      </c>
      <c r="F21" s="33">
        <v>3.4787530000000002</v>
      </c>
      <c r="G21" s="33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1.279792</v>
      </c>
      <c r="M21" s="33">
        <v>0</v>
      </c>
      <c r="N21" s="33">
        <v>0.19760800000000001</v>
      </c>
      <c r="O21" s="33">
        <f t="shared" si="0"/>
        <v>16.949400999999998</v>
      </c>
    </row>
    <row r="22" spans="1:15">
      <c r="A22" s="186">
        <v>39569</v>
      </c>
      <c r="B22" s="33">
        <v>0.30582199999999998</v>
      </c>
      <c r="C22" s="33">
        <v>3.8093170000000001</v>
      </c>
      <c r="D22" s="33">
        <v>7.3298000000000002E-2</v>
      </c>
      <c r="E22" s="33">
        <v>1.6412370000000001</v>
      </c>
      <c r="F22" s="33">
        <v>2.408042</v>
      </c>
      <c r="G22" s="33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0.99602599999999997</v>
      </c>
      <c r="M22" s="33">
        <v>0</v>
      </c>
      <c r="N22" s="33">
        <v>0.25809199999999999</v>
      </c>
      <c r="O22" s="33">
        <f t="shared" si="0"/>
        <v>17.633577000000002</v>
      </c>
    </row>
    <row r="23" spans="1:15">
      <c r="A23" s="186">
        <v>39600</v>
      </c>
      <c r="B23" s="33">
        <v>0.204705</v>
      </c>
      <c r="C23" s="33">
        <v>3.9711020000000001</v>
      </c>
      <c r="D23" s="33">
        <v>0.20183999999999999</v>
      </c>
      <c r="E23" s="33">
        <v>1.970229</v>
      </c>
      <c r="F23" s="33">
        <v>2.4566680000000001</v>
      </c>
      <c r="G23" s="33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1.4639660000000001</v>
      </c>
      <c r="M23" s="33">
        <v>0</v>
      </c>
      <c r="N23" s="33">
        <v>0.354819</v>
      </c>
      <c r="O23" s="33">
        <f t="shared" si="0"/>
        <v>17.588032999999999</v>
      </c>
    </row>
    <row r="24" spans="1:15">
      <c r="A24" s="186">
        <v>39630</v>
      </c>
      <c r="B24" s="33">
        <v>0.439666</v>
      </c>
      <c r="C24" s="33">
        <v>4.4940959999999999</v>
      </c>
      <c r="D24" s="33">
        <v>4.0706810000000004</v>
      </c>
      <c r="E24" s="33">
        <v>2.6231990000000001</v>
      </c>
      <c r="F24" s="33">
        <v>2.8686250000000002</v>
      </c>
      <c r="G24" s="33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2.0092310000000002</v>
      </c>
      <c r="M24" s="33">
        <v>7.2649999999999998E-3</v>
      </c>
      <c r="N24" s="33">
        <v>0.27086900000000003</v>
      </c>
      <c r="O24" s="33">
        <f t="shared" si="0"/>
        <v>27.388952999999997</v>
      </c>
    </row>
    <row r="25" spans="1:15">
      <c r="A25" s="186">
        <v>39661</v>
      </c>
      <c r="B25" s="33">
        <v>0.24407499999999999</v>
      </c>
      <c r="C25" s="33">
        <v>3.6027770000000001</v>
      </c>
      <c r="D25" s="33">
        <v>2.20431</v>
      </c>
      <c r="E25" s="33">
        <v>1.7471969999999999</v>
      </c>
      <c r="F25" s="33">
        <v>3.1327910000000001</v>
      </c>
      <c r="G25" s="33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0.79240299999999997</v>
      </c>
      <c r="M25" s="33">
        <v>6.4785999999999996E-2</v>
      </c>
      <c r="N25" s="33">
        <v>0.27513399999999999</v>
      </c>
      <c r="O25" s="33">
        <f t="shared" si="0"/>
        <v>20.874503000000001</v>
      </c>
    </row>
    <row r="26" spans="1:15">
      <c r="A26" s="186">
        <v>39692</v>
      </c>
      <c r="B26" s="33">
        <v>0.265683</v>
      </c>
      <c r="C26" s="33">
        <v>9.978593</v>
      </c>
      <c r="D26" s="33">
        <v>3.7857000000000002E-2</v>
      </c>
      <c r="E26" s="33">
        <v>2.1545299999999998</v>
      </c>
      <c r="F26" s="33">
        <v>3.6161370000000002</v>
      </c>
      <c r="G26" s="33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1.1496470000000001</v>
      </c>
      <c r="M26" s="33">
        <v>3.6440000000000001E-3</v>
      </c>
      <c r="N26" s="33">
        <v>0.267318</v>
      </c>
      <c r="O26" s="33">
        <f t="shared" si="0"/>
        <v>27.016096000000001</v>
      </c>
    </row>
    <row r="27" spans="1:15">
      <c r="A27" s="186">
        <v>39722</v>
      </c>
      <c r="B27" s="33">
        <v>9.7522999999999999E-2</v>
      </c>
      <c r="C27" s="33">
        <v>8.3839889999999997</v>
      </c>
      <c r="D27" s="33">
        <v>2.5423000000000001E-2</v>
      </c>
      <c r="E27" s="33">
        <v>3.2275710000000002</v>
      </c>
      <c r="F27" s="33">
        <v>4.4356220000000004</v>
      </c>
      <c r="G27" s="33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1.352833</v>
      </c>
      <c r="M27" s="33">
        <v>2.7449999999999999E-2</v>
      </c>
      <c r="N27" s="33">
        <v>0.44559399999999999</v>
      </c>
      <c r="O27" s="33">
        <f t="shared" si="0"/>
        <v>30.248103999999998</v>
      </c>
    </row>
    <row r="28" spans="1:15">
      <c r="A28" s="186">
        <v>39753</v>
      </c>
      <c r="B28" s="33">
        <v>0.61062000000000005</v>
      </c>
      <c r="C28" s="33">
        <v>6.8463099999999999</v>
      </c>
      <c r="D28" s="33">
        <v>0.18248</v>
      </c>
      <c r="E28" s="33">
        <v>2.1577099999999998</v>
      </c>
      <c r="F28" s="33">
        <v>3.8441079999999999</v>
      </c>
      <c r="G28" s="33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1.016246</v>
      </c>
      <c r="M28" s="33">
        <v>1.554E-3</v>
      </c>
      <c r="N28" s="33">
        <v>0.16161900000000001</v>
      </c>
      <c r="O28" s="33">
        <f t="shared" si="0"/>
        <v>27.442831999999996</v>
      </c>
    </row>
    <row r="29" spans="1:15">
      <c r="A29" s="186">
        <v>39783</v>
      </c>
      <c r="B29" s="33">
        <v>0.18048900000000001</v>
      </c>
      <c r="C29" s="33">
        <v>3.3827069999999999</v>
      </c>
      <c r="D29" s="33">
        <v>0.13642000000000001</v>
      </c>
      <c r="E29" s="33">
        <v>1.538052</v>
      </c>
      <c r="F29" s="33">
        <v>19.831068999999999</v>
      </c>
      <c r="G29" s="33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0.88311499999999998</v>
      </c>
      <c r="M29" s="33">
        <v>2.2620000000000001E-2</v>
      </c>
      <c r="N29" s="33">
        <v>0.181925</v>
      </c>
      <c r="O29" s="33">
        <f t="shared" si="0"/>
        <v>40.484741999999997</v>
      </c>
    </row>
    <row r="30" spans="1:15">
      <c r="A30" s="186">
        <v>39814</v>
      </c>
      <c r="B30" s="33">
        <v>2.579E-2</v>
      </c>
      <c r="C30" s="33">
        <v>2.3168920000000002</v>
      </c>
      <c r="D30" s="33">
        <v>5.6174000000000002E-2</v>
      </c>
      <c r="E30" s="33">
        <v>1.503954</v>
      </c>
      <c r="F30" s="33">
        <v>5.9378120000000001</v>
      </c>
      <c r="G30" s="33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0.68723000000000001</v>
      </c>
      <c r="M30" s="33">
        <v>8.3649999999999992E-3</v>
      </c>
      <c r="N30" s="33">
        <v>0.16398099999999999</v>
      </c>
      <c r="O30" s="33">
        <f t="shared" si="0"/>
        <v>24.058955999999998</v>
      </c>
    </row>
    <row r="31" spans="1:15">
      <c r="A31" s="186">
        <v>39845</v>
      </c>
      <c r="B31" s="33">
        <v>0.140459</v>
      </c>
      <c r="C31" s="33">
        <v>1.8958759999999999</v>
      </c>
      <c r="D31" s="33">
        <v>2.3788E-2</v>
      </c>
      <c r="E31" s="33">
        <v>1.104257</v>
      </c>
      <c r="F31" s="33">
        <v>6.1307809999999998</v>
      </c>
      <c r="G31" s="33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0.70939600000000003</v>
      </c>
      <c r="M31" s="33">
        <v>5.4835000000000002E-2</v>
      </c>
      <c r="N31" s="33">
        <v>0.14651800000000001</v>
      </c>
      <c r="O31" s="33">
        <f t="shared" si="0"/>
        <v>20.704501</v>
      </c>
    </row>
    <row r="32" spans="1:15">
      <c r="A32" s="186">
        <v>39873</v>
      </c>
      <c r="B32" s="33">
        <v>7.9940999999999998E-2</v>
      </c>
      <c r="C32" s="33">
        <v>3.4997820000000002</v>
      </c>
      <c r="D32" s="33">
        <v>6.7362000000000005E-2</v>
      </c>
      <c r="E32" s="33">
        <v>2.0065360000000001</v>
      </c>
      <c r="F32" s="33">
        <v>4.4905160000000004</v>
      </c>
      <c r="G32" s="33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0.49867800000000001</v>
      </c>
      <c r="M32" s="33">
        <v>3.081E-3</v>
      </c>
      <c r="N32" s="33">
        <v>0.243557</v>
      </c>
      <c r="O32" s="33">
        <f t="shared" si="0"/>
        <v>47.557256000000002</v>
      </c>
    </row>
    <row r="33" spans="1:15" s="180" customFormat="1">
      <c r="A33" s="186">
        <v>39904</v>
      </c>
      <c r="B33" s="33">
        <v>0.126752</v>
      </c>
      <c r="C33" s="33">
        <v>3.3420830000000001</v>
      </c>
      <c r="D33" s="33">
        <v>3.6035999999999999E-2</v>
      </c>
      <c r="E33" s="33">
        <v>2.6730040000000002</v>
      </c>
      <c r="F33" s="33">
        <v>3.7110699999999999</v>
      </c>
      <c r="G33" s="33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0.64187399999999994</v>
      </c>
      <c r="M33" s="33">
        <v>0</v>
      </c>
      <c r="N33" s="33">
        <v>0.54449800000000004</v>
      </c>
      <c r="O33" s="33">
        <f t="shared" si="0"/>
        <v>39.108277999999991</v>
      </c>
    </row>
    <row r="34" spans="1:15">
      <c r="A34" s="186">
        <v>39934</v>
      </c>
      <c r="B34" s="33">
        <v>0.170456</v>
      </c>
      <c r="C34" s="33">
        <v>2.030084</v>
      </c>
      <c r="D34" s="33">
        <v>4.5157999999999997E-2</v>
      </c>
      <c r="E34" s="33">
        <v>1.9056489999999999</v>
      </c>
      <c r="F34" s="33">
        <v>3.797609</v>
      </c>
      <c r="G34" s="33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1.011344</v>
      </c>
      <c r="M34" s="33">
        <v>4.2271000000000003E-2</v>
      </c>
      <c r="N34" s="33">
        <v>0.68354099999999995</v>
      </c>
      <c r="O34" s="33">
        <f t="shared" si="0"/>
        <v>23.540585999999998</v>
      </c>
    </row>
    <row r="35" spans="1:15">
      <c r="A35" s="186">
        <v>39965</v>
      </c>
      <c r="B35" s="33">
        <v>0.41682900000000001</v>
      </c>
      <c r="C35" s="33">
        <v>1.789237</v>
      </c>
      <c r="D35" s="33">
        <v>3.2146000000000001E-2</v>
      </c>
      <c r="E35" s="33">
        <v>1.625318</v>
      </c>
      <c r="F35" s="33">
        <v>3.4278650000000002</v>
      </c>
      <c r="G35" s="33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1.073545</v>
      </c>
      <c r="M35" s="33">
        <v>2.3930000000000002E-3</v>
      </c>
      <c r="N35" s="33">
        <v>0.18545300000000001</v>
      </c>
      <c r="O35" s="33">
        <f t="shared" si="0"/>
        <v>34.113355000000006</v>
      </c>
    </row>
    <row r="36" spans="1:15">
      <c r="A36" s="186">
        <v>39995</v>
      </c>
      <c r="B36" s="33">
        <v>0.248726</v>
      </c>
      <c r="C36" s="33">
        <v>2.5390389999999998</v>
      </c>
      <c r="D36" s="33">
        <v>2.9078E-2</v>
      </c>
      <c r="E36" s="33">
        <v>1.8800699999999999</v>
      </c>
      <c r="F36" s="33">
        <v>4.7099880000000001</v>
      </c>
      <c r="G36" s="33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1.3629420000000001</v>
      </c>
      <c r="M36" s="33">
        <v>0</v>
      </c>
      <c r="N36" s="33">
        <v>0.20377600000000001</v>
      </c>
      <c r="O36" s="33">
        <f t="shared" si="0"/>
        <v>23.648070000000004</v>
      </c>
    </row>
    <row r="37" spans="1:15">
      <c r="A37" s="186">
        <v>40026</v>
      </c>
      <c r="B37" s="33">
        <v>0.27883799999999997</v>
      </c>
      <c r="C37" s="33">
        <v>2.7044419999999998</v>
      </c>
      <c r="D37" s="33">
        <v>0.24360699999999999</v>
      </c>
      <c r="E37" s="33">
        <v>1.6901930000000001</v>
      </c>
      <c r="F37" s="33">
        <v>4.2688969999999999</v>
      </c>
      <c r="G37" s="33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0.64410699999999999</v>
      </c>
      <c r="M37" s="33">
        <v>0</v>
      </c>
      <c r="N37" s="33">
        <v>0.24850900000000001</v>
      </c>
      <c r="O37" s="33">
        <f t="shared" si="0"/>
        <v>29.663455999999996</v>
      </c>
    </row>
    <row r="38" spans="1:15">
      <c r="A38" s="186">
        <v>40057</v>
      </c>
      <c r="B38" s="33">
        <v>7.5629000000000002E-2</v>
      </c>
      <c r="C38" s="33">
        <v>3.7747549999999999</v>
      </c>
      <c r="D38" s="33">
        <v>0.10298599999999999</v>
      </c>
      <c r="E38" s="33">
        <v>46.475709999999999</v>
      </c>
      <c r="F38" s="33">
        <v>3.8278050000000001</v>
      </c>
      <c r="G38" s="33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0.66952400000000001</v>
      </c>
      <c r="M38" s="33">
        <v>0</v>
      </c>
      <c r="N38" s="33">
        <v>0.37844899999999998</v>
      </c>
      <c r="O38" s="33">
        <f t="shared" ref="O38:O69" si="1">SUM(B38:N38)</f>
        <v>67.358323999999996</v>
      </c>
    </row>
    <row r="39" spans="1:15">
      <c r="A39" s="186">
        <v>40087</v>
      </c>
      <c r="B39" s="33">
        <v>4.4795000000000001E-2</v>
      </c>
      <c r="C39" s="33">
        <v>2.1198260000000002</v>
      </c>
      <c r="D39" s="33">
        <v>8.6105000000000001E-2</v>
      </c>
      <c r="E39" s="33">
        <v>12.686888</v>
      </c>
      <c r="F39" s="33">
        <v>4.1212460000000002</v>
      </c>
      <c r="G39" s="33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1.418822</v>
      </c>
      <c r="M39" s="33">
        <v>1.8126E-2</v>
      </c>
      <c r="N39" s="33">
        <v>0.24099499999999999</v>
      </c>
      <c r="O39" s="33">
        <f t="shared" si="1"/>
        <v>29.744032999999995</v>
      </c>
    </row>
    <row r="40" spans="1:15">
      <c r="A40" s="186">
        <v>40118</v>
      </c>
      <c r="B40" s="33">
        <v>0.13721700000000001</v>
      </c>
      <c r="C40" s="33">
        <v>3.023253</v>
      </c>
      <c r="D40" s="33">
        <v>6.8970000000000004E-2</v>
      </c>
      <c r="E40" s="33">
        <v>2.4356309999999999</v>
      </c>
      <c r="F40" s="33">
        <v>4.1513450000000001</v>
      </c>
      <c r="G40" s="33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2.361291</v>
      </c>
      <c r="M40" s="33">
        <v>2.1496000000000001E-2</v>
      </c>
      <c r="N40" s="33">
        <v>0.30863699999999999</v>
      </c>
      <c r="O40" s="33">
        <f t="shared" si="1"/>
        <v>80.209242000000003</v>
      </c>
    </row>
    <row r="41" spans="1:15">
      <c r="A41" s="186">
        <v>40148</v>
      </c>
      <c r="B41" s="33">
        <v>0.218254</v>
      </c>
      <c r="C41" s="33">
        <v>2.1370840000000002</v>
      </c>
      <c r="D41" s="33">
        <v>3.3262E-2</v>
      </c>
      <c r="E41" s="33">
        <v>1.592222</v>
      </c>
      <c r="F41" s="33">
        <v>3.3730250000000002</v>
      </c>
      <c r="G41" s="33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1.8633850000000001</v>
      </c>
      <c r="M41" s="33">
        <v>1.217E-3</v>
      </c>
      <c r="N41" s="33">
        <v>0.55526699999999996</v>
      </c>
      <c r="O41" s="33">
        <f t="shared" si="1"/>
        <v>21.771037000000003</v>
      </c>
    </row>
    <row r="42" spans="1:15">
      <c r="A42" s="186">
        <v>40179</v>
      </c>
      <c r="B42" s="33">
        <v>0.22370999999999999</v>
      </c>
      <c r="C42" s="33">
        <v>7.0488109999999997</v>
      </c>
      <c r="D42" s="33">
        <v>5.3478999999999999E-2</v>
      </c>
      <c r="E42" s="33">
        <v>2.181206</v>
      </c>
      <c r="F42" s="33">
        <v>2.9897499999999999</v>
      </c>
      <c r="G42" s="33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2.5197929999999999</v>
      </c>
      <c r="M42" s="33">
        <v>0</v>
      </c>
      <c r="N42" s="33">
        <v>0.136353</v>
      </c>
      <c r="O42" s="33">
        <f t="shared" si="1"/>
        <v>45.492921000000003</v>
      </c>
    </row>
    <row r="43" spans="1:15">
      <c r="A43" s="186">
        <v>40210</v>
      </c>
      <c r="B43" s="33">
        <v>0.18449499999999999</v>
      </c>
      <c r="C43" s="33">
        <v>2.982694</v>
      </c>
      <c r="D43" s="33">
        <v>0.115049</v>
      </c>
      <c r="E43" s="33">
        <v>1.456116</v>
      </c>
      <c r="F43" s="33">
        <v>3.5810909999999998</v>
      </c>
      <c r="G43" s="33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1.6829229999999999</v>
      </c>
      <c r="M43" s="33">
        <v>0</v>
      </c>
      <c r="N43" s="33">
        <v>0.40806100000000001</v>
      </c>
      <c r="O43" s="33">
        <f t="shared" si="1"/>
        <v>18.045447999999997</v>
      </c>
    </row>
    <row r="44" spans="1:15">
      <c r="A44" s="186">
        <v>40238</v>
      </c>
      <c r="B44" s="33">
        <v>0.52915800000000002</v>
      </c>
      <c r="C44" s="33">
        <v>3.4684300000000001</v>
      </c>
      <c r="D44" s="33">
        <v>8.2619179999999997</v>
      </c>
      <c r="E44" s="33">
        <v>2.4688729999999999</v>
      </c>
      <c r="F44" s="33">
        <v>4.6594340000000001</v>
      </c>
      <c r="G44" s="33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4.1016750000000002</v>
      </c>
      <c r="M44" s="33">
        <v>2.8882999999999999E-2</v>
      </c>
      <c r="N44" s="33">
        <v>0.78668199999999999</v>
      </c>
      <c r="O44" s="33">
        <f t="shared" si="1"/>
        <v>40.694542999999996</v>
      </c>
    </row>
    <row r="45" spans="1:15">
      <c r="A45" s="186">
        <v>40269</v>
      </c>
      <c r="B45" s="33">
        <v>0.19150900000000001</v>
      </c>
      <c r="C45" s="33">
        <v>2.3762979999999998</v>
      </c>
      <c r="D45" s="33">
        <v>0.10463500000000001</v>
      </c>
      <c r="E45" s="33">
        <v>1.382255</v>
      </c>
      <c r="F45" s="33">
        <v>3.214089</v>
      </c>
      <c r="G45" s="33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1.345996</v>
      </c>
      <c r="M45" s="33">
        <v>1.4041E-2</v>
      </c>
      <c r="N45" s="33">
        <v>0.377749</v>
      </c>
      <c r="O45" s="33">
        <f t="shared" si="1"/>
        <v>30.556494000000001</v>
      </c>
    </row>
    <row r="46" spans="1:15">
      <c r="A46" s="186">
        <v>40299</v>
      </c>
      <c r="B46" s="33">
        <v>0.30240899999999998</v>
      </c>
      <c r="C46" s="33">
        <v>3.0257100000000001</v>
      </c>
      <c r="D46" s="33">
        <v>0.34500999999999998</v>
      </c>
      <c r="E46" s="33">
        <v>18.055402999999998</v>
      </c>
      <c r="F46" s="33">
        <v>3.4243299999999999</v>
      </c>
      <c r="G46" s="33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1.3234950000000001</v>
      </c>
      <c r="M46" s="33">
        <v>3.7759000000000001E-2</v>
      </c>
      <c r="N46" s="33">
        <v>0.32596799999999998</v>
      </c>
      <c r="O46" s="33">
        <f t="shared" si="1"/>
        <v>40.564007000000011</v>
      </c>
    </row>
    <row r="47" spans="1:15">
      <c r="A47" s="186">
        <v>40330</v>
      </c>
      <c r="B47" s="33">
        <v>0.69130499999999995</v>
      </c>
      <c r="C47" s="33">
        <v>2.28647</v>
      </c>
      <c r="D47" s="33">
        <v>4.4269999999999997E-2</v>
      </c>
      <c r="E47" s="33">
        <v>11.862474000000001</v>
      </c>
      <c r="F47" s="33">
        <v>3.9012090000000001</v>
      </c>
      <c r="G47" s="33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1.953152</v>
      </c>
      <c r="M47" s="33">
        <v>7.213E-2</v>
      </c>
      <c r="N47" s="33">
        <v>14.934507999999999</v>
      </c>
      <c r="O47" s="33">
        <f t="shared" si="1"/>
        <v>70.254828000000003</v>
      </c>
    </row>
    <row r="48" spans="1:15">
      <c r="A48" s="186">
        <v>40360</v>
      </c>
      <c r="B48" s="33">
        <v>0.26862799999999998</v>
      </c>
      <c r="C48" s="33">
        <v>3.3276080000000001</v>
      </c>
      <c r="D48" s="33">
        <v>9.5782000000000006E-2</v>
      </c>
      <c r="E48" s="33">
        <v>9.4203030000000005</v>
      </c>
      <c r="F48" s="33">
        <v>2.9264589999999999</v>
      </c>
      <c r="G48" s="33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1.038119</v>
      </c>
      <c r="M48" s="33">
        <v>7.0512000000000005E-2</v>
      </c>
      <c r="N48" s="33">
        <v>0.34894399999999998</v>
      </c>
      <c r="O48" s="33">
        <f t="shared" si="1"/>
        <v>27.227852000000002</v>
      </c>
    </row>
    <row r="49" spans="1:15">
      <c r="A49" s="186">
        <v>40391</v>
      </c>
      <c r="B49" s="33">
        <v>0.16806399999999999</v>
      </c>
      <c r="C49" s="33">
        <v>3.1550500000000001</v>
      </c>
      <c r="D49" s="33">
        <v>5.8691E-2</v>
      </c>
      <c r="E49" s="33">
        <v>26.368559999999999</v>
      </c>
      <c r="F49" s="33">
        <v>3.0460850000000002</v>
      </c>
      <c r="G49" s="33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1.3467659999999999</v>
      </c>
      <c r="M49" s="33">
        <v>0.108587</v>
      </c>
      <c r="N49" s="33">
        <v>0.23985300000000001</v>
      </c>
      <c r="O49" s="33">
        <f t="shared" si="1"/>
        <v>56.881464000000001</v>
      </c>
    </row>
    <row r="50" spans="1:15">
      <c r="A50" s="186">
        <v>40422</v>
      </c>
      <c r="B50" s="33">
        <v>0.26921600000000001</v>
      </c>
      <c r="C50" s="33">
        <v>5.7701120000000001</v>
      </c>
      <c r="D50" s="33">
        <v>0.121256</v>
      </c>
      <c r="E50" s="33">
        <v>3.746807</v>
      </c>
      <c r="F50" s="33">
        <v>3.6831960000000001</v>
      </c>
      <c r="G50" s="33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1.468801</v>
      </c>
      <c r="M50" s="33">
        <v>0.139707</v>
      </c>
      <c r="N50" s="33">
        <v>0.59437200000000001</v>
      </c>
      <c r="O50" s="33">
        <f t="shared" si="1"/>
        <v>47.048225000000002</v>
      </c>
    </row>
    <row r="51" spans="1:15">
      <c r="A51" s="186">
        <v>40452</v>
      </c>
      <c r="B51" s="33">
        <v>0.345941</v>
      </c>
      <c r="C51" s="33">
        <v>3.5102120000000001</v>
      </c>
      <c r="D51" s="33">
        <v>6.2430000000000003E-3</v>
      </c>
      <c r="E51" s="33">
        <v>4.0559580000000004</v>
      </c>
      <c r="F51" s="33">
        <v>3.741641</v>
      </c>
      <c r="G51" s="33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1.1678550000000001</v>
      </c>
      <c r="M51" s="33">
        <v>7.2641999999999998E-2</v>
      </c>
      <c r="N51" s="33">
        <v>0.50595100000000004</v>
      </c>
      <c r="O51" s="33">
        <f t="shared" si="1"/>
        <v>34.770498000000003</v>
      </c>
    </row>
    <row r="52" spans="1:15">
      <c r="A52" s="187">
        <v>40483</v>
      </c>
      <c r="B52" s="23">
        <v>0.27328000000000002</v>
      </c>
      <c r="C52" s="23">
        <v>3.779201</v>
      </c>
      <c r="D52" s="23">
        <v>3.9249999999999997E-3</v>
      </c>
      <c r="E52" s="23">
        <v>7.8135149999999998</v>
      </c>
      <c r="F52" s="23">
        <v>4.4719550000000003</v>
      </c>
      <c r="G52" s="23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1.7269099999999999</v>
      </c>
      <c r="M52" s="23">
        <v>4.7357999999999997E-2</v>
      </c>
      <c r="N52" s="23">
        <v>0.164908</v>
      </c>
      <c r="O52" s="33">
        <f t="shared" si="1"/>
        <v>29.045407999999998</v>
      </c>
    </row>
    <row r="53" spans="1:15">
      <c r="A53" s="187">
        <v>40513</v>
      </c>
      <c r="B53" s="23">
        <v>0.41092000000000001</v>
      </c>
      <c r="C53" s="23">
        <v>3.2375189999999998</v>
      </c>
      <c r="D53" s="23">
        <v>6.8804000000000004E-2</v>
      </c>
      <c r="E53" s="23">
        <v>3.7926700000000002</v>
      </c>
      <c r="F53" s="23">
        <v>2.8997470000000001</v>
      </c>
      <c r="G53" s="23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1.0152220000000001</v>
      </c>
      <c r="M53" s="23">
        <v>2.9326000000000001E-2</v>
      </c>
      <c r="N53" s="23">
        <v>0.116883</v>
      </c>
      <c r="O53" s="33">
        <f t="shared" si="1"/>
        <v>24.536938000000006</v>
      </c>
    </row>
    <row r="54" spans="1:15">
      <c r="A54" s="187">
        <v>40544</v>
      </c>
      <c r="B54" s="33">
        <v>0.17386099999999999</v>
      </c>
      <c r="C54" s="33">
        <v>1.8701369999999999</v>
      </c>
      <c r="D54" s="33">
        <v>0.23943400000000001</v>
      </c>
      <c r="E54" s="33">
        <v>45.189467999999998</v>
      </c>
      <c r="F54" s="33">
        <v>2.9015140000000001</v>
      </c>
      <c r="G54" s="33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1.346543</v>
      </c>
      <c r="M54" s="33">
        <v>3.1329999999999997E-2</v>
      </c>
      <c r="N54" s="33">
        <v>0.10517799999999999</v>
      </c>
      <c r="O54" s="33">
        <f t="shared" si="1"/>
        <v>61.440881999999988</v>
      </c>
    </row>
    <row r="55" spans="1:15">
      <c r="A55" s="187">
        <v>40575</v>
      </c>
      <c r="B55" s="33">
        <v>0.12864400000000001</v>
      </c>
      <c r="C55" s="33">
        <v>2.0874820000000001</v>
      </c>
      <c r="D55" s="33">
        <v>0.15162700000000001</v>
      </c>
      <c r="E55" s="33">
        <v>13.169053999999999</v>
      </c>
      <c r="F55" s="33">
        <v>3.6288170000000002</v>
      </c>
      <c r="G55" s="33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1.2795000000000001</v>
      </c>
      <c r="M55" s="33">
        <v>5.5066999999999998E-2</v>
      </c>
      <c r="N55" s="33">
        <v>0.12692400000000001</v>
      </c>
      <c r="O55" s="33">
        <f t="shared" si="1"/>
        <v>28.419270999999998</v>
      </c>
    </row>
    <row r="56" spans="1:15">
      <c r="A56" s="187">
        <v>40603</v>
      </c>
      <c r="B56" s="33">
        <v>0.37969900000000001</v>
      </c>
      <c r="C56" s="33">
        <v>2.6155309999999998</v>
      </c>
      <c r="D56" s="33">
        <v>15.676341000000001</v>
      </c>
      <c r="E56" s="33">
        <v>6.0816140000000001</v>
      </c>
      <c r="F56" s="33">
        <v>4.8456109999999999</v>
      </c>
      <c r="G56" s="33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1.5327789999999999</v>
      </c>
      <c r="M56" s="33">
        <v>6.1238000000000001E-2</v>
      </c>
      <c r="N56" s="33">
        <v>0.22192400000000001</v>
      </c>
      <c r="O56" s="33">
        <f t="shared" si="1"/>
        <v>48.322656000000002</v>
      </c>
    </row>
    <row r="57" spans="1:15">
      <c r="A57" s="187">
        <v>40634</v>
      </c>
      <c r="B57" s="33">
        <v>0.13183700000000001</v>
      </c>
      <c r="C57" s="33">
        <v>2.4768309999999998</v>
      </c>
      <c r="D57" s="33">
        <v>0.164436</v>
      </c>
      <c r="E57" s="33">
        <v>4.0202929999999997</v>
      </c>
      <c r="F57" s="33">
        <v>3.4817719999999999</v>
      </c>
      <c r="G57" s="33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1.636676</v>
      </c>
      <c r="M57" s="33">
        <v>2.3292E-2</v>
      </c>
      <c r="N57" s="33">
        <v>0.64344100000000004</v>
      </c>
      <c r="O57" s="33">
        <f t="shared" si="1"/>
        <v>29.346841999999999</v>
      </c>
    </row>
    <row r="58" spans="1:15">
      <c r="A58" s="187">
        <v>40664</v>
      </c>
      <c r="B58" s="33">
        <v>0.42631799999999997</v>
      </c>
      <c r="C58" s="33">
        <v>2.6932160000000001</v>
      </c>
      <c r="D58" s="33">
        <v>0.111152</v>
      </c>
      <c r="E58" s="33">
        <v>35.467973000000001</v>
      </c>
      <c r="F58" s="33">
        <v>3.5461299999999998</v>
      </c>
      <c r="G58" s="33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1.6684349999999999</v>
      </c>
      <c r="M58" s="33">
        <v>6.4021999999999996E-2</v>
      </c>
      <c r="N58" s="33">
        <v>0.60519199999999995</v>
      </c>
      <c r="O58" s="33">
        <f t="shared" si="1"/>
        <v>56.334865000000008</v>
      </c>
    </row>
    <row r="59" spans="1:15">
      <c r="A59" s="187">
        <v>40695</v>
      </c>
      <c r="B59" s="33">
        <v>0.53531700000000004</v>
      </c>
      <c r="C59" s="33">
        <v>2.5401790000000002</v>
      </c>
      <c r="D59" s="33">
        <v>9.3186000000000005E-2</v>
      </c>
      <c r="E59" s="33">
        <v>7.6635910000000003</v>
      </c>
      <c r="F59" s="33">
        <v>3.5336240000000001</v>
      </c>
      <c r="G59" s="33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1.089642</v>
      </c>
      <c r="M59" s="33">
        <v>2.7750000000000001E-3</v>
      </c>
      <c r="N59" s="33">
        <v>0.66745200000000005</v>
      </c>
      <c r="O59" s="33">
        <f t="shared" si="1"/>
        <v>28.697826000000003</v>
      </c>
    </row>
    <row r="60" spans="1:15">
      <c r="A60" s="187">
        <v>40725</v>
      </c>
      <c r="B60" s="33">
        <v>0.37657200000000002</v>
      </c>
      <c r="C60" s="33">
        <v>4.4403079999999999</v>
      </c>
      <c r="D60" s="33">
        <v>0.17652999999999999</v>
      </c>
      <c r="E60" s="33">
        <v>9.4496819999999992</v>
      </c>
      <c r="F60" s="33">
        <v>2.5727920000000002</v>
      </c>
      <c r="G60" s="33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1.1109530000000001</v>
      </c>
      <c r="M60" s="33">
        <v>3.2431000000000001E-2</v>
      </c>
      <c r="N60" s="33">
        <v>0.67856799999999995</v>
      </c>
      <c r="O60" s="33">
        <f t="shared" si="1"/>
        <v>38.547509000000012</v>
      </c>
    </row>
    <row r="61" spans="1:15">
      <c r="A61" s="187">
        <v>40756</v>
      </c>
      <c r="B61" s="33">
        <v>0.17271900000000001</v>
      </c>
      <c r="C61" s="33">
        <v>2.845669</v>
      </c>
      <c r="D61" s="33">
        <v>0.37628400000000001</v>
      </c>
      <c r="E61" s="33">
        <v>10.581662</v>
      </c>
      <c r="F61" s="33">
        <v>3.8344070000000001</v>
      </c>
      <c r="G61" s="33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1.594012</v>
      </c>
      <c r="M61" s="33">
        <v>8.5916000000000006E-2</v>
      </c>
      <c r="N61" s="33">
        <v>0.503355</v>
      </c>
      <c r="O61" s="33">
        <f t="shared" si="1"/>
        <v>31.098195999999998</v>
      </c>
    </row>
    <row r="62" spans="1:15">
      <c r="A62" s="187">
        <v>40787</v>
      </c>
      <c r="B62" s="33">
        <v>1.3407469999999999</v>
      </c>
      <c r="C62" s="33">
        <v>3.4336790000000001</v>
      </c>
      <c r="D62" s="33">
        <v>0.33626299999999998</v>
      </c>
      <c r="E62" s="33">
        <v>2.398253</v>
      </c>
      <c r="F62" s="33">
        <v>3.4684979999999999</v>
      </c>
      <c r="G62" s="33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2.2100740000000001</v>
      </c>
      <c r="M62" s="33">
        <v>6.0893000000000003E-2</v>
      </c>
      <c r="N62" s="33">
        <v>0.14630199999999999</v>
      </c>
      <c r="O62" s="33">
        <f t="shared" si="1"/>
        <v>100.55892500000002</v>
      </c>
    </row>
    <row r="63" spans="1:15">
      <c r="A63" s="187">
        <v>40817</v>
      </c>
      <c r="B63" s="33">
        <v>0.34861300000000001</v>
      </c>
      <c r="C63" s="33">
        <v>5.0708440000000001</v>
      </c>
      <c r="D63" s="33">
        <v>0.104795</v>
      </c>
      <c r="E63" s="33">
        <v>4.570138</v>
      </c>
      <c r="F63" s="33">
        <v>3.4857860000000001</v>
      </c>
      <c r="G63" s="33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1.9688639999999999</v>
      </c>
      <c r="M63" s="33">
        <v>3.9799000000000001E-2</v>
      </c>
      <c r="N63" s="33">
        <v>0.46808100000000002</v>
      </c>
      <c r="O63" s="33">
        <f t="shared" si="1"/>
        <v>74.847878000000009</v>
      </c>
    </row>
    <row r="64" spans="1:15">
      <c r="A64" s="187">
        <v>40848</v>
      </c>
      <c r="B64" s="33">
        <v>0.38385599999999998</v>
      </c>
      <c r="C64" s="33">
        <v>7.4253150000000003</v>
      </c>
      <c r="D64" s="33">
        <v>9.2960000000000004E-3</v>
      </c>
      <c r="E64" s="33">
        <v>1.698888</v>
      </c>
      <c r="F64" s="33">
        <v>4.1160860000000001</v>
      </c>
      <c r="G64" s="33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1.883014</v>
      </c>
      <c r="M64" s="33">
        <v>0</v>
      </c>
      <c r="N64" s="33">
        <v>0.24873100000000001</v>
      </c>
      <c r="O64" s="33">
        <f t="shared" si="1"/>
        <v>99.994198000000011</v>
      </c>
    </row>
    <row r="65" spans="1:15">
      <c r="A65" s="187">
        <v>40878</v>
      </c>
      <c r="B65" s="33">
        <v>0.207957</v>
      </c>
      <c r="C65" s="33">
        <v>5.11944</v>
      </c>
      <c r="D65" s="33">
        <v>0.24334</v>
      </c>
      <c r="E65" s="33">
        <v>3.1287349999999998</v>
      </c>
      <c r="F65" s="33">
        <v>4.6409719999999997</v>
      </c>
      <c r="G65" s="33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1.9910319999999999</v>
      </c>
      <c r="M65" s="33">
        <v>0.26739800000000002</v>
      </c>
      <c r="N65" s="33">
        <v>0.73712699999999998</v>
      </c>
      <c r="O65" s="33">
        <f t="shared" si="1"/>
        <v>31.067668000000001</v>
      </c>
    </row>
    <row r="66" spans="1:15">
      <c r="A66" s="187">
        <v>40909</v>
      </c>
      <c r="B66" s="33">
        <v>0.152309</v>
      </c>
      <c r="C66" s="33">
        <v>2.2251780000000001</v>
      </c>
      <c r="D66" s="33">
        <v>1.1139E-2</v>
      </c>
      <c r="E66" s="33">
        <v>4.0552659999999996</v>
      </c>
      <c r="F66" s="33">
        <v>4.2177189999999998</v>
      </c>
      <c r="G66" s="33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2.1698840000000001</v>
      </c>
      <c r="M66" s="33">
        <v>6.9888000000000006E-2</v>
      </c>
      <c r="N66" s="33">
        <v>1.1948799999999999</v>
      </c>
      <c r="O66" s="33">
        <f t="shared" si="1"/>
        <v>110.83077599999999</v>
      </c>
    </row>
    <row r="67" spans="1:15">
      <c r="A67" s="187">
        <v>40940</v>
      </c>
      <c r="B67" s="33">
        <v>0.35499199999999997</v>
      </c>
      <c r="C67" s="33">
        <v>3.6652710000000002</v>
      </c>
      <c r="D67" s="33">
        <v>0.30274000000000001</v>
      </c>
      <c r="E67" s="33">
        <v>2.8684189999999998</v>
      </c>
      <c r="F67" s="33">
        <v>4.8455620000000001</v>
      </c>
      <c r="G67" s="33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2.8691279999999999</v>
      </c>
      <c r="M67" s="33">
        <v>7.0174E-2</v>
      </c>
      <c r="N67" s="33">
        <v>0.49979899999999999</v>
      </c>
      <c r="O67" s="33">
        <f t="shared" si="1"/>
        <v>100.240866</v>
      </c>
    </row>
    <row r="68" spans="1:15">
      <c r="A68" s="187">
        <v>40969</v>
      </c>
      <c r="B68" s="33">
        <v>0.27184900000000001</v>
      </c>
      <c r="C68" s="33">
        <v>2.547533</v>
      </c>
      <c r="D68" s="33">
        <v>0.35912699999999997</v>
      </c>
      <c r="E68" s="33">
        <v>3.9812509999999999</v>
      </c>
      <c r="F68" s="33">
        <v>3.684517</v>
      </c>
      <c r="G68" s="33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0.88383800000000001</v>
      </c>
      <c r="M68" s="33">
        <v>0</v>
      </c>
      <c r="N68" s="33">
        <v>18.497876999999999</v>
      </c>
      <c r="O68" s="33">
        <f t="shared" si="1"/>
        <v>49.645955999999998</v>
      </c>
    </row>
    <row r="69" spans="1:15">
      <c r="A69" s="187">
        <v>41000</v>
      </c>
      <c r="B69" s="33">
        <v>0.15808900000000001</v>
      </c>
      <c r="C69" s="33">
        <v>9.6788950000000007</v>
      </c>
      <c r="D69" s="33">
        <v>0.109197</v>
      </c>
      <c r="E69" s="33">
        <v>9.218318</v>
      </c>
      <c r="F69" s="33">
        <v>2.7636690000000002</v>
      </c>
      <c r="G69" s="33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1.6306080000000001</v>
      </c>
      <c r="M69" s="33">
        <v>7.6686000000000004E-2</v>
      </c>
      <c r="N69" s="33">
        <v>39.341104000000001</v>
      </c>
      <c r="O69" s="33">
        <f t="shared" si="1"/>
        <v>94.316822000000002</v>
      </c>
    </row>
    <row r="70" spans="1:15">
      <c r="A70" s="187">
        <v>41030</v>
      </c>
      <c r="B70" s="33">
        <v>0.60588200000000003</v>
      </c>
      <c r="C70" s="33">
        <v>3.8811360000000001</v>
      </c>
      <c r="D70" s="33">
        <v>0.57008099999999995</v>
      </c>
      <c r="E70" s="33">
        <v>11.531136999999999</v>
      </c>
      <c r="F70" s="33">
        <v>3.8097819999999998</v>
      </c>
      <c r="G70" s="33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1.5325070000000001</v>
      </c>
      <c r="M70" s="33">
        <v>3.2413999999999998E-2</v>
      </c>
      <c r="N70" s="33">
        <v>3.2395510000000001</v>
      </c>
      <c r="O70" s="33">
        <f t="shared" ref="O70:O101" si="2">SUM(B70:N70)</f>
        <v>107.90940300000001</v>
      </c>
    </row>
    <row r="71" spans="1:15">
      <c r="A71" s="187">
        <v>41061</v>
      </c>
      <c r="B71" s="33">
        <v>0.75683400000000001</v>
      </c>
      <c r="C71" s="33">
        <v>3.7965970000000002</v>
      </c>
      <c r="D71" s="33">
        <v>0.63915500000000003</v>
      </c>
      <c r="E71" s="33">
        <v>23.205287999999999</v>
      </c>
      <c r="F71" s="33">
        <v>3.0520939999999999</v>
      </c>
      <c r="G71" s="33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1.1513279999999999</v>
      </c>
      <c r="M71" s="33">
        <v>1.5737999999999999E-2</v>
      </c>
      <c r="N71" s="33">
        <v>13.526372</v>
      </c>
      <c r="O71" s="33">
        <f t="shared" si="2"/>
        <v>59.151541999999999</v>
      </c>
    </row>
    <row r="72" spans="1:15">
      <c r="A72" s="187">
        <v>41091</v>
      </c>
      <c r="B72" s="33">
        <v>0.48869099999999999</v>
      </c>
      <c r="C72" s="33">
        <v>4.1118389999999998</v>
      </c>
      <c r="D72" s="33">
        <v>0.38841700000000001</v>
      </c>
      <c r="E72" s="33">
        <v>17.702793</v>
      </c>
      <c r="F72" s="33">
        <v>4.2018620000000002</v>
      </c>
      <c r="G72" s="33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1.1983429999999999</v>
      </c>
      <c r="M72" s="33">
        <v>3.3616E-2</v>
      </c>
      <c r="N72" s="33">
        <v>4.0518130000000001</v>
      </c>
      <c r="O72" s="33">
        <f t="shared" si="2"/>
        <v>50.848282000000005</v>
      </c>
    </row>
    <row r="73" spans="1:15">
      <c r="A73" s="187">
        <v>41122</v>
      </c>
      <c r="B73" s="33">
        <v>0.33670499999999998</v>
      </c>
      <c r="C73" s="33">
        <v>4.3219060000000002</v>
      </c>
      <c r="D73" s="33">
        <v>1.194615</v>
      </c>
      <c r="E73" s="33">
        <v>13.189170000000001</v>
      </c>
      <c r="F73" s="33">
        <v>3.7093959999999999</v>
      </c>
      <c r="G73" s="33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1.8352539999999999</v>
      </c>
      <c r="M73" s="33">
        <v>5.2479999999999999E-2</v>
      </c>
      <c r="N73" s="33">
        <v>0.31764199999999998</v>
      </c>
      <c r="O73" s="33">
        <f t="shared" si="2"/>
        <v>44.175513000000002</v>
      </c>
    </row>
    <row r="74" spans="1:15">
      <c r="A74" s="187">
        <v>41153</v>
      </c>
      <c r="B74" s="33">
        <v>0.26541199999999998</v>
      </c>
      <c r="C74" s="33">
        <v>4.5373780000000004</v>
      </c>
      <c r="D74" s="33">
        <v>0.47443600000000002</v>
      </c>
      <c r="E74" s="33">
        <v>13.754794</v>
      </c>
      <c r="F74" s="33">
        <v>3.9328180000000001</v>
      </c>
      <c r="G74" s="33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1.5613919999999999</v>
      </c>
      <c r="M74" s="33">
        <v>8.7165999999999993E-2</v>
      </c>
      <c r="N74" s="33">
        <v>15.994306999999999</v>
      </c>
      <c r="O74" s="33">
        <f t="shared" si="2"/>
        <v>61.332771000000001</v>
      </c>
    </row>
    <row r="75" spans="1:15">
      <c r="A75" s="187">
        <v>41183</v>
      </c>
      <c r="B75" s="33">
        <v>1.413697</v>
      </c>
      <c r="C75" s="33">
        <v>6.2064060000000003</v>
      </c>
      <c r="D75" s="33">
        <v>6.4023999999999998E-2</v>
      </c>
      <c r="E75" s="33">
        <v>15.499255</v>
      </c>
      <c r="F75" s="33">
        <v>9.6167300000000004</v>
      </c>
      <c r="G75" s="33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1.8730199999999999</v>
      </c>
      <c r="M75" s="33">
        <v>0.105879</v>
      </c>
      <c r="N75" s="33">
        <v>1.358487</v>
      </c>
      <c r="O75" s="33">
        <f t="shared" si="2"/>
        <v>56.62641099999999</v>
      </c>
    </row>
    <row r="76" spans="1:15">
      <c r="A76" s="187">
        <v>41214</v>
      </c>
      <c r="B76" s="33">
        <v>0.55401699999999998</v>
      </c>
      <c r="C76" s="33">
        <v>7.1309889999999996</v>
      </c>
      <c r="D76" s="33">
        <v>0.44197900000000001</v>
      </c>
      <c r="E76" s="33">
        <v>8.9704820000000005</v>
      </c>
      <c r="F76" s="33">
        <v>4.0401879999999997</v>
      </c>
      <c r="G76" s="33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1.6692340000000001</v>
      </c>
      <c r="M76" s="33">
        <v>5.2830000000000004E-3</v>
      </c>
      <c r="N76" s="33">
        <v>0.96809800000000001</v>
      </c>
      <c r="O76" s="33">
        <f t="shared" si="2"/>
        <v>38.065159000000001</v>
      </c>
    </row>
    <row r="77" spans="1:15">
      <c r="A77" s="187">
        <v>41244</v>
      </c>
      <c r="B77" s="33">
        <v>0.14574400000000001</v>
      </c>
      <c r="C77" s="33">
        <v>3.4572059999999998</v>
      </c>
      <c r="D77" s="33">
        <v>5.1038E-2</v>
      </c>
      <c r="E77" s="33">
        <v>9.6875009999999993</v>
      </c>
      <c r="F77" s="33">
        <v>3.7169949999999998</v>
      </c>
      <c r="G77" s="33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2.083307</v>
      </c>
      <c r="M77" s="33">
        <v>6.2822000000000003E-2</v>
      </c>
      <c r="N77" s="33">
        <v>0.52580899999999997</v>
      </c>
      <c r="O77" s="33">
        <f t="shared" si="2"/>
        <v>38.835230000000003</v>
      </c>
    </row>
    <row r="78" spans="1:15">
      <c r="A78" s="187">
        <v>41275</v>
      </c>
      <c r="B78" s="33">
        <v>0.230767</v>
      </c>
      <c r="C78" s="33">
        <v>4.9776579999999999</v>
      </c>
      <c r="D78" s="33">
        <v>4.9349999999999998E-2</v>
      </c>
      <c r="E78" s="33">
        <v>10.69164</v>
      </c>
      <c r="F78" s="33">
        <v>3.0086059999999999</v>
      </c>
      <c r="G78" s="33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1.0617509999999999</v>
      </c>
      <c r="M78" s="33">
        <v>3.4132000000000003E-2</v>
      </c>
      <c r="N78" s="33">
        <v>0.46962500000000001</v>
      </c>
      <c r="O78" s="33">
        <f t="shared" si="2"/>
        <v>43.318548</v>
      </c>
    </row>
    <row r="79" spans="1:15">
      <c r="A79" s="187">
        <v>41306</v>
      </c>
      <c r="B79" s="33">
        <v>0.35716999999999999</v>
      </c>
      <c r="C79" s="33">
        <v>4.9138659999999996</v>
      </c>
      <c r="D79" s="33">
        <v>0.104476</v>
      </c>
      <c r="E79" s="33">
        <v>3.3469509999999998</v>
      </c>
      <c r="F79" s="33">
        <v>4.5768300000000002</v>
      </c>
      <c r="G79" s="33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0.97386899999999998</v>
      </c>
      <c r="M79" s="33">
        <v>0</v>
      </c>
      <c r="N79" s="33">
        <v>0.28143699999999999</v>
      </c>
      <c r="O79" s="33">
        <f t="shared" si="2"/>
        <v>28.868082000000005</v>
      </c>
    </row>
    <row r="80" spans="1:15">
      <c r="A80" s="187">
        <v>41334</v>
      </c>
      <c r="B80" s="33">
        <v>0.274086</v>
      </c>
      <c r="C80" s="33">
        <v>6.728872</v>
      </c>
      <c r="D80" s="33">
        <v>0.43959700000000002</v>
      </c>
      <c r="E80" s="33">
        <v>10.252075</v>
      </c>
      <c r="F80" s="33">
        <v>3.1904620000000001</v>
      </c>
      <c r="G80" s="33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1.521752</v>
      </c>
      <c r="M80" s="33">
        <v>9.9636000000000002E-2</v>
      </c>
      <c r="N80" s="33">
        <v>1.017131</v>
      </c>
      <c r="O80" s="33">
        <f t="shared" si="2"/>
        <v>47.902933999999995</v>
      </c>
    </row>
    <row r="81" spans="1:15">
      <c r="A81" s="187">
        <v>41365</v>
      </c>
      <c r="B81" s="33">
        <v>0.17486299999999999</v>
      </c>
      <c r="C81" s="33">
        <v>4.4755010000000004</v>
      </c>
      <c r="D81" s="33">
        <v>6.8113000000000007E-2</v>
      </c>
      <c r="E81" s="33">
        <v>12.831918</v>
      </c>
      <c r="F81" s="33">
        <v>3.6433010000000001</v>
      </c>
      <c r="G81" s="33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2.2428599999999999</v>
      </c>
      <c r="M81" s="33">
        <v>6.7813999999999999E-2</v>
      </c>
      <c r="N81" s="33">
        <v>1.0902270000000001</v>
      </c>
      <c r="O81" s="33">
        <f t="shared" si="2"/>
        <v>43.531640000000003</v>
      </c>
    </row>
    <row r="82" spans="1:15">
      <c r="A82" s="187">
        <v>41395</v>
      </c>
      <c r="B82" s="33">
        <v>0.312278</v>
      </c>
      <c r="C82" s="33">
        <v>6.4566749999999997</v>
      </c>
      <c r="D82" s="33">
        <v>0.41997800000000002</v>
      </c>
      <c r="E82" s="33">
        <v>5.25685</v>
      </c>
      <c r="F82" s="33">
        <v>2.7415859999999999</v>
      </c>
      <c r="G82" s="33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2.1808079999999999</v>
      </c>
      <c r="M82" s="33">
        <v>0</v>
      </c>
      <c r="N82" s="33">
        <v>13.182828000000001</v>
      </c>
      <c r="O82" s="33">
        <f t="shared" si="2"/>
        <v>50.993139000000006</v>
      </c>
    </row>
    <row r="83" spans="1:15">
      <c r="A83" s="187">
        <v>41426</v>
      </c>
      <c r="B83" s="33">
        <v>0.52826899999999999</v>
      </c>
      <c r="C83" s="33">
        <v>5.3206829999999998</v>
      </c>
      <c r="D83" s="33">
        <v>0.68106299999999997</v>
      </c>
      <c r="E83" s="33">
        <v>1.9848159999999999</v>
      </c>
      <c r="F83" s="33">
        <v>3.481608</v>
      </c>
      <c r="G83" s="33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1.5375909999999999</v>
      </c>
      <c r="M83" s="33">
        <v>0</v>
      </c>
      <c r="N83" s="33">
        <v>2.616412</v>
      </c>
      <c r="O83" s="33">
        <f t="shared" si="2"/>
        <v>33.750948999999999</v>
      </c>
    </row>
    <row r="84" spans="1:15">
      <c r="A84" s="187">
        <v>41456</v>
      </c>
      <c r="B84" s="33">
        <v>0.68373399999999995</v>
      </c>
      <c r="C84" s="33">
        <v>6.262931</v>
      </c>
      <c r="D84" s="33">
        <v>0.41580699999999998</v>
      </c>
      <c r="E84" s="33">
        <v>3.680863</v>
      </c>
      <c r="F84" s="33">
        <v>4.3668009999999997</v>
      </c>
      <c r="G84" s="33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1.56044</v>
      </c>
      <c r="M84" s="33">
        <v>4.7095999999999999E-2</v>
      </c>
      <c r="N84" s="33">
        <v>0.91185700000000003</v>
      </c>
      <c r="O84" s="33">
        <f t="shared" si="2"/>
        <v>35.191063</v>
      </c>
    </row>
    <row r="85" spans="1:15">
      <c r="A85" s="187">
        <v>41487</v>
      </c>
      <c r="B85" s="33">
        <v>0.33296999999999999</v>
      </c>
      <c r="C85" s="33">
        <v>4.2260059999999999</v>
      </c>
      <c r="D85" s="33">
        <v>3.9302440000000001</v>
      </c>
      <c r="E85" s="33">
        <v>8.2501630000000006</v>
      </c>
      <c r="F85" s="33">
        <v>3.1312479999999998</v>
      </c>
      <c r="G85" s="33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2.0755240000000001</v>
      </c>
      <c r="M85" s="33">
        <v>1.9653E-2</v>
      </c>
      <c r="N85" s="33">
        <v>0.32159199999999999</v>
      </c>
      <c r="O85" s="33">
        <f t="shared" si="2"/>
        <v>45.892261000000005</v>
      </c>
    </row>
    <row r="86" spans="1:15">
      <c r="A86" s="187">
        <v>41518</v>
      </c>
      <c r="B86" s="33">
        <v>0.47613699999999998</v>
      </c>
      <c r="C86" s="33">
        <v>6.5223639999999996</v>
      </c>
      <c r="D86" s="33">
        <v>0.37639899999999998</v>
      </c>
      <c r="E86" s="33">
        <v>1.97271</v>
      </c>
      <c r="F86" s="33">
        <v>3.0900020000000001</v>
      </c>
      <c r="G86" s="33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2.1483439999999998</v>
      </c>
      <c r="M86" s="33">
        <v>0.11659700000000001</v>
      </c>
      <c r="N86" s="33">
        <v>3.2494339999999999</v>
      </c>
      <c r="O86" s="33">
        <f t="shared" si="2"/>
        <v>33.012509000000001</v>
      </c>
    </row>
    <row r="87" spans="1:15">
      <c r="A87" s="187">
        <v>41548</v>
      </c>
      <c r="B87" s="33">
        <v>0.54088599999999998</v>
      </c>
      <c r="C87" s="33">
        <v>7.6713240000000003</v>
      </c>
      <c r="D87" s="33">
        <v>0.26525700000000002</v>
      </c>
      <c r="E87" s="33">
        <v>2.7920940000000001</v>
      </c>
      <c r="F87" s="33">
        <v>3.5120749999999998</v>
      </c>
      <c r="G87" s="33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1.3275680000000001</v>
      </c>
      <c r="M87" s="33">
        <v>1.7859E-2</v>
      </c>
      <c r="N87" s="33">
        <v>10.409039999999999</v>
      </c>
      <c r="O87" s="33">
        <f t="shared" si="2"/>
        <v>43.546707000000005</v>
      </c>
    </row>
    <row r="88" spans="1:15">
      <c r="A88" s="187">
        <v>41579</v>
      </c>
      <c r="B88" s="33">
        <v>0.64589200000000002</v>
      </c>
      <c r="C88" s="33">
        <v>5.0079359999999999</v>
      </c>
      <c r="D88" s="33">
        <v>0.14571100000000001</v>
      </c>
      <c r="E88" s="33">
        <v>2.031412</v>
      </c>
      <c r="F88" s="33">
        <v>4.0786389999999999</v>
      </c>
      <c r="G88" s="33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1.562886</v>
      </c>
      <c r="M88" s="33">
        <v>6.3021999999999995E-2</v>
      </c>
      <c r="N88" s="33">
        <v>0.50437699999999996</v>
      </c>
      <c r="O88" s="33">
        <f t="shared" si="2"/>
        <v>34.215885999999998</v>
      </c>
    </row>
    <row r="89" spans="1:15">
      <c r="A89" s="187">
        <v>41609</v>
      </c>
      <c r="B89" s="33">
        <v>0.31208900000000001</v>
      </c>
      <c r="C89" s="33">
        <v>4.3650419999999999</v>
      </c>
      <c r="D89" s="33">
        <v>8.2419999999999993E-2</v>
      </c>
      <c r="E89" s="33">
        <v>2.409224</v>
      </c>
      <c r="F89" s="33">
        <v>2.97811</v>
      </c>
      <c r="G89" s="33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1.0619959999999999</v>
      </c>
      <c r="M89" s="33">
        <v>9.4450999999999993E-2</v>
      </c>
      <c r="N89" s="33">
        <v>0.391986</v>
      </c>
      <c r="O89" s="33">
        <f t="shared" si="2"/>
        <v>24.769649999999999</v>
      </c>
    </row>
    <row r="90" spans="1:15">
      <c r="A90" s="187">
        <v>41640</v>
      </c>
      <c r="B90" s="33">
        <v>0.25524599999999997</v>
      </c>
      <c r="C90" s="33">
        <v>5.2240979999999988</v>
      </c>
      <c r="D90" s="33">
        <v>0.17219100000000004</v>
      </c>
      <c r="E90" s="33">
        <v>3.2196250000000002</v>
      </c>
      <c r="F90" s="33">
        <v>2.7801480000000005</v>
      </c>
      <c r="G90" s="33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0.84017699999999984</v>
      </c>
      <c r="M90" s="33">
        <v>6.3996999999999984E-2</v>
      </c>
      <c r="N90" s="33">
        <v>16.117080000000005</v>
      </c>
      <c r="O90" s="33">
        <f t="shared" si="2"/>
        <v>44.797699000000009</v>
      </c>
    </row>
    <row r="91" spans="1:15">
      <c r="A91" s="187">
        <v>41671</v>
      </c>
      <c r="B91" s="33">
        <v>0.46103200000000005</v>
      </c>
      <c r="C91" s="33">
        <v>2.5280109999999998</v>
      </c>
      <c r="D91" s="33">
        <v>0.98848999999999998</v>
      </c>
      <c r="E91" s="33">
        <v>4.4020539999999988</v>
      </c>
      <c r="F91" s="33">
        <v>3.1206169999999993</v>
      </c>
      <c r="G91" s="33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1.5775319999999999</v>
      </c>
      <c r="M91" s="33">
        <v>4.7253999999999997E-2</v>
      </c>
      <c r="N91" s="33">
        <v>0.59072400000000014</v>
      </c>
      <c r="O91" s="33">
        <f t="shared" si="2"/>
        <v>27.087573000000003</v>
      </c>
    </row>
    <row r="92" spans="1:15">
      <c r="A92" s="187">
        <v>41699</v>
      </c>
      <c r="B92" s="33">
        <v>0.28591100000000003</v>
      </c>
      <c r="C92" s="33">
        <v>12.001897</v>
      </c>
      <c r="D92" s="33">
        <v>0.40295100000000006</v>
      </c>
      <c r="E92" s="33">
        <v>2.587567</v>
      </c>
      <c r="F92" s="33">
        <v>2.8734239999999995</v>
      </c>
      <c r="G92" s="33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1.3087660000000001</v>
      </c>
      <c r="M92" s="33">
        <v>7.8630000000000005E-2</v>
      </c>
      <c r="N92" s="33">
        <v>0.47333900000000001</v>
      </c>
      <c r="O92" s="33">
        <f t="shared" si="2"/>
        <v>35.060460999999997</v>
      </c>
    </row>
    <row r="93" spans="1:15">
      <c r="A93" s="187">
        <v>41730</v>
      </c>
      <c r="B93" s="33">
        <v>0.46682600000000007</v>
      </c>
      <c r="C93" s="33">
        <v>9.8949300000000004</v>
      </c>
      <c r="D93" s="33">
        <v>7.2198999999999999E-2</v>
      </c>
      <c r="E93" s="33">
        <v>4.5989529999999998</v>
      </c>
      <c r="F93" s="33">
        <v>3.7559419999999992</v>
      </c>
      <c r="G93" s="33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1.6354559999999996</v>
      </c>
      <c r="M93" s="33">
        <v>4.4485999999999991E-2</v>
      </c>
      <c r="N93" s="33">
        <v>0.57852199999999998</v>
      </c>
      <c r="O93" s="33">
        <f t="shared" si="2"/>
        <v>64.55793899999999</v>
      </c>
    </row>
    <row r="94" spans="1:15">
      <c r="A94" s="187">
        <v>41760</v>
      </c>
      <c r="B94" s="33">
        <v>0.54831799999999997</v>
      </c>
      <c r="C94" s="33">
        <v>6.6153700000000013</v>
      </c>
      <c r="D94" s="33">
        <v>0.13120699999999999</v>
      </c>
      <c r="E94" s="33">
        <v>2.3005140000000002</v>
      </c>
      <c r="F94" s="33">
        <v>2.9549859999999999</v>
      </c>
      <c r="G94" s="33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1.6903899999999996</v>
      </c>
      <c r="M94" s="33">
        <v>1.6908999999999997E-2</v>
      </c>
      <c r="N94" s="33">
        <v>0.23184299999999997</v>
      </c>
      <c r="O94" s="33">
        <f t="shared" si="2"/>
        <v>28.474382000000002</v>
      </c>
    </row>
    <row r="95" spans="1:15">
      <c r="A95" s="187">
        <v>41791</v>
      </c>
      <c r="B95" s="33">
        <v>0.56955900000000004</v>
      </c>
      <c r="C95" s="33">
        <v>8.9809169999999998</v>
      </c>
      <c r="D95" s="33">
        <v>0.62401600000000002</v>
      </c>
      <c r="E95" s="33">
        <v>53.936360999999998</v>
      </c>
      <c r="F95" s="33">
        <v>3.2647659999999998</v>
      </c>
      <c r="G95" s="33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1.8495049999999995</v>
      </c>
      <c r="M95" s="33">
        <v>5.5516999999999997E-2</v>
      </c>
      <c r="N95" s="33">
        <v>0.67343600000000015</v>
      </c>
      <c r="O95" s="33">
        <f t="shared" si="2"/>
        <v>87.295094999999961</v>
      </c>
    </row>
    <row r="96" spans="1:15">
      <c r="A96" s="187">
        <v>41821</v>
      </c>
      <c r="B96" s="33">
        <v>0.45242599999999994</v>
      </c>
      <c r="C96" s="33">
        <v>7.8655400000000002</v>
      </c>
      <c r="D96" s="33">
        <v>9.7298999999999997E-2</v>
      </c>
      <c r="E96" s="33">
        <v>2.2713830000000002</v>
      </c>
      <c r="F96" s="33">
        <v>3.6046729999999991</v>
      </c>
      <c r="G96" s="33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1.7679040000000004</v>
      </c>
      <c r="M96" s="33">
        <v>3.3598999999999997E-2</v>
      </c>
      <c r="N96" s="33">
        <v>0.26478500000000005</v>
      </c>
      <c r="O96" s="33">
        <f t="shared" si="2"/>
        <v>29.266897</v>
      </c>
    </row>
    <row r="97" spans="1:15">
      <c r="A97" s="187">
        <v>41852</v>
      </c>
      <c r="B97" s="33">
        <v>0.28722599999999998</v>
      </c>
      <c r="C97" s="33">
        <v>4.4178819999999996</v>
      </c>
      <c r="D97" s="33">
        <v>0.14329700000000001</v>
      </c>
      <c r="E97" s="33">
        <v>2.299839</v>
      </c>
      <c r="F97" s="33">
        <v>2.739595</v>
      </c>
      <c r="G97" s="33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1.847359</v>
      </c>
      <c r="M97" s="33">
        <v>1.7298999999999998E-2</v>
      </c>
      <c r="N97" s="33">
        <v>0.70590099999999989</v>
      </c>
      <c r="O97" s="33">
        <f t="shared" si="2"/>
        <v>26.870342999999998</v>
      </c>
    </row>
    <row r="98" spans="1:15">
      <c r="A98" s="187">
        <v>41883</v>
      </c>
      <c r="B98" s="33">
        <v>0.46646100000000001</v>
      </c>
      <c r="C98" s="33">
        <v>4.8610179999999996</v>
      </c>
      <c r="D98" s="33">
        <v>6.8132999999999999E-2</v>
      </c>
      <c r="E98" s="33">
        <v>2.3090000000000006</v>
      </c>
      <c r="F98" s="33">
        <v>3.6106410000000007</v>
      </c>
      <c r="G98" s="33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2.0383309999999994</v>
      </c>
      <c r="M98" s="33">
        <v>3.4433999999999999E-2</v>
      </c>
      <c r="N98" s="33">
        <v>0.61693799999999999</v>
      </c>
      <c r="O98" s="33">
        <f t="shared" si="2"/>
        <v>25.154710000000001</v>
      </c>
    </row>
    <row r="99" spans="1:15">
      <c r="A99" s="187">
        <v>41913</v>
      </c>
      <c r="B99" s="33">
        <v>0.886355</v>
      </c>
      <c r="C99" s="33">
        <v>6.4439510000000002</v>
      </c>
      <c r="D99" s="33">
        <v>0.26662799999999998</v>
      </c>
      <c r="E99" s="33">
        <v>5.0754279999999996</v>
      </c>
      <c r="F99" s="33">
        <v>6.5133780000000003</v>
      </c>
      <c r="G99" s="33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3.07944</v>
      </c>
      <c r="M99" s="33">
        <v>0.121958</v>
      </c>
      <c r="N99" s="33">
        <v>0.18601599999999996</v>
      </c>
      <c r="O99" s="33">
        <f t="shared" si="2"/>
        <v>33.420700000000004</v>
      </c>
    </row>
    <row r="100" spans="1:15">
      <c r="A100" s="187">
        <v>41944</v>
      </c>
      <c r="B100" s="33">
        <v>0.33962100000000001</v>
      </c>
      <c r="C100" s="33">
        <v>4.9641970000000004</v>
      </c>
      <c r="D100" s="33">
        <v>0.19878700000000005</v>
      </c>
      <c r="E100" s="33">
        <v>4.7</v>
      </c>
      <c r="F100" s="33">
        <v>3.8</v>
      </c>
      <c r="G100" s="33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1.8222489999999996</v>
      </c>
      <c r="M100" s="33">
        <v>3.4021000000000003E-2</v>
      </c>
      <c r="N100" s="33">
        <v>0.57429699999999995</v>
      </c>
      <c r="O100" s="33">
        <f t="shared" si="2"/>
        <v>29.795504000000001</v>
      </c>
    </row>
    <row r="101" spans="1:15">
      <c r="A101" s="187">
        <v>41974</v>
      </c>
      <c r="B101" s="33">
        <v>0.46711200000000008</v>
      </c>
      <c r="C101" s="33">
        <v>5.7173429999999996</v>
      </c>
      <c r="D101" s="33">
        <v>0.12861700000000001</v>
      </c>
      <c r="E101" s="33">
        <v>7.1</v>
      </c>
      <c r="F101" s="33">
        <v>2.6</v>
      </c>
      <c r="G101" s="33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0.57471099999999997</v>
      </c>
      <c r="M101" s="33">
        <v>4.3795999999999995E-2</v>
      </c>
      <c r="N101" s="33">
        <v>0.172848</v>
      </c>
      <c r="O101" s="33">
        <f t="shared" si="2"/>
        <v>28.873566999999998</v>
      </c>
    </row>
    <row r="102" spans="1:15">
      <c r="A102" s="187">
        <v>42005</v>
      </c>
      <c r="B102" s="33">
        <v>0.33854800000000002</v>
      </c>
      <c r="C102" s="33">
        <v>4.5847730000000002</v>
      </c>
      <c r="D102" s="33">
        <v>2.5695160000000001</v>
      </c>
      <c r="E102" s="33">
        <v>3.2</v>
      </c>
      <c r="F102" s="33">
        <v>2.2000000000000002</v>
      </c>
      <c r="G102" s="33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1.048489</v>
      </c>
      <c r="M102" s="33">
        <v>7.3330000000000001E-3</v>
      </c>
      <c r="N102" s="33">
        <v>0.29057300000000003</v>
      </c>
      <c r="O102" s="33">
        <f t="shared" ref="O102:O133" si="3">SUM(B102:N102)</f>
        <v>57.845930000000003</v>
      </c>
    </row>
    <row r="103" spans="1:15">
      <c r="A103" s="187">
        <v>42036</v>
      </c>
      <c r="B103" s="33">
        <v>0.53951099999999996</v>
      </c>
      <c r="C103" s="33">
        <v>3.3259889999999999</v>
      </c>
      <c r="D103" s="33">
        <v>0.31630900000000001</v>
      </c>
      <c r="E103" s="33">
        <v>3.3</v>
      </c>
      <c r="F103" s="33">
        <v>3.1</v>
      </c>
      <c r="G103" s="33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2.4306130000000001</v>
      </c>
      <c r="M103" s="33">
        <v>2.0074999999999999E-2</v>
      </c>
      <c r="N103" s="33">
        <v>8.8867000000000002E-2</v>
      </c>
      <c r="O103" s="33">
        <f t="shared" si="3"/>
        <v>31.411983000000003</v>
      </c>
    </row>
    <row r="104" spans="1:15">
      <c r="A104" s="187">
        <v>42064</v>
      </c>
      <c r="B104" s="33">
        <v>0.26170599999999999</v>
      </c>
      <c r="C104" s="33">
        <v>5.6141069999999997</v>
      </c>
      <c r="D104" s="33">
        <v>1.0631330000000001</v>
      </c>
      <c r="E104" s="33">
        <v>3.3</v>
      </c>
      <c r="F104" s="33">
        <v>2.7</v>
      </c>
      <c r="G104" s="33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1.0949610000000001</v>
      </c>
      <c r="M104" s="33">
        <v>3.98E-3</v>
      </c>
      <c r="N104" s="33">
        <v>2.1667100000000001</v>
      </c>
      <c r="O104" s="33">
        <f t="shared" si="3"/>
        <v>34.188667000000002</v>
      </c>
    </row>
    <row r="105" spans="1:15">
      <c r="A105" s="187">
        <v>42095</v>
      </c>
      <c r="B105" s="33">
        <v>0.32793699999999998</v>
      </c>
      <c r="C105" s="33">
        <v>5.2404770000000003</v>
      </c>
      <c r="D105" s="33">
        <v>8.2964999999999997E-2</v>
      </c>
      <c r="E105" s="33">
        <v>2.5230000000000001</v>
      </c>
      <c r="F105" s="33">
        <v>3.1429999999999998</v>
      </c>
      <c r="G105" s="33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2.0784530000000001</v>
      </c>
      <c r="M105" s="33">
        <v>5.6571999999999997E-2</v>
      </c>
      <c r="N105" s="33">
        <v>0.413414</v>
      </c>
      <c r="O105" s="33">
        <f t="shared" si="3"/>
        <v>30.817128999999998</v>
      </c>
    </row>
    <row r="106" spans="1:15">
      <c r="A106" s="187">
        <v>42125</v>
      </c>
      <c r="B106" s="33">
        <v>0.60268299999999997</v>
      </c>
      <c r="C106" s="33">
        <v>6.1224800000000004</v>
      </c>
      <c r="D106" s="33">
        <v>8.5497000000000004E-2</v>
      </c>
      <c r="E106" s="33">
        <v>4.1159999999999997</v>
      </c>
      <c r="F106" s="33">
        <v>3.8069999999999999</v>
      </c>
      <c r="G106" s="33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1.735622</v>
      </c>
      <c r="M106" s="33">
        <v>0.15001999999999999</v>
      </c>
      <c r="N106" s="33">
        <v>0.57183200000000001</v>
      </c>
      <c r="O106" s="33">
        <f t="shared" si="3"/>
        <v>36.717449000000002</v>
      </c>
    </row>
    <row r="107" spans="1:15">
      <c r="A107" s="187">
        <v>42156</v>
      </c>
      <c r="B107" s="33">
        <v>0.35880299999999998</v>
      </c>
      <c r="C107" s="33">
        <v>4.284573</v>
      </c>
      <c r="D107" s="33">
        <v>1.2149920000000001</v>
      </c>
      <c r="E107" s="33">
        <v>4.04</v>
      </c>
      <c r="F107" s="33">
        <v>3.4369999999999998</v>
      </c>
      <c r="G107" s="33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1.36042</v>
      </c>
      <c r="M107" s="33">
        <v>0.109676</v>
      </c>
      <c r="N107" s="33">
        <v>0.319324</v>
      </c>
      <c r="O107" s="33">
        <f t="shared" si="3"/>
        <v>32.748764000000001</v>
      </c>
    </row>
    <row r="108" spans="1:15">
      <c r="A108" s="187">
        <v>42186</v>
      </c>
      <c r="B108" s="33">
        <v>0.40791300000000003</v>
      </c>
      <c r="C108" s="33">
        <v>4.1383150000000004</v>
      </c>
      <c r="D108" s="33">
        <v>6.7094000000000001E-2</v>
      </c>
      <c r="E108" s="33">
        <v>3.6150000000000002</v>
      </c>
      <c r="F108" s="33">
        <v>4.6230000000000002</v>
      </c>
      <c r="G108" s="33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0.36682199999999998</v>
      </c>
      <c r="M108" s="33">
        <v>4.8756000000000001E-2</v>
      </c>
      <c r="N108" s="33">
        <v>0.33371099999999998</v>
      </c>
      <c r="O108" s="33">
        <f t="shared" si="3"/>
        <v>28.485511000000002</v>
      </c>
    </row>
    <row r="109" spans="1:15">
      <c r="A109" s="187">
        <v>42217</v>
      </c>
      <c r="B109" s="33">
        <v>0.17310800000000001</v>
      </c>
      <c r="C109" s="33">
        <v>5.3350790000000003</v>
      </c>
      <c r="D109" s="33">
        <v>0.174097</v>
      </c>
      <c r="E109" s="33">
        <v>3.7509999999999999</v>
      </c>
      <c r="F109" s="33">
        <v>3.153</v>
      </c>
      <c r="G109" s="33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0.35412100000000002</v>
      </c>
      <c r="M109" s="33">
        <v>6.0914999999999997E-2</v>
      </c>
      <c r="N109" s="33">
        <v>0.37940600000000002</v>
      </c>
      <c r="O109" s="33">
        <f t="shared" si="3"/>
        <v>37.620906000000005</v>
      </c>
    </row>
    <row r="110" spans="1:15">
      <c r="A110" s="187">
        <v>42248</v>
      </c>
      <c r="B110" s="33">
        <v>0.19803599999999999</v>
      </c>
      <c r="C110" s="33">
        <v>5.4298070000000003</v>
      </c>
      <c r="D110" s="33">
        <v>1.2179899999999999</v>
      </c>
      <c r="E110" s="33">
        <v>2.0880000000000001</v>
      </c>
      <c r="F110" s="33">
        <v>2.6539999999999999</v>
      </c>
      <c r="G110" s="33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1.028988</v>
      </c>
      <c r="M110" s="33">
        <v>3.6149000000000001E-2</v>
      </c>
      <c r="N110" s="33">
        <v>0.282613</v>
      </c>
      <c r="O110" s="33">
        <f t="shared" si="3"/>
        <v>28.745723000000002</v>
      </c>
    </row>
    <row r="111" spans="1:15">
      <c r="A111" s="187">
        <v>42278</v>
      </c>
      <c r="B111" s="33">
        <v>0.51575300000000002</v>
      </c>
      <c r="C111" s="33">
        <v>5.6315010000000001</v>
      </c>
      <c r="D111" s="33">
        <v>6.7087999999999995E-2</v>
      </c>
      <c r="E111" s="33">
        <v>35.115000000000002</v>
      </c>
      <c r="F111" s="33">
        <v>4.157</v>
      </c>
      <c r="G111" s="33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0.90409300000000004</v>
      </c>
      <c r="M111" s="33">
        <v>3.3022000000000003E-2</v>
      </c>
      <c r="N111" s="33">
        <v>0.210205</v>
      </c>
      <c r="O111" s="33">
        <f t="shared" si="3"/>
        <v>90.971499000000009</v>
      </c>
    </row>
    <row r="112" spans="1:15">
      <c r="A112" s="187">
        <v>42309</v>
      </c>
      <c r="B112" s="33">
        <v>0.32475399999999999</v>
      </c>
      <c r="C112" s="33">
        <v>3.8683070000000002</v>
      </c>
      <c r="D112" s="33">
        <v>0.35851100000000002</v>
      </c>
      <c r="E112" s="33">
        <v>6.78</v>
      </c>
      <c r="F112" s="33">
        <v>3.3450000000000002</v>
      </c>
      <c r="G112" s="33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0.683307</v>
      </c>
      <c r="M112" s="33">
        <v>7.9314999999999997E-2</v>
      </c>
      <c r="N112" s="33">
        <v>0.67500000000000004</v>
      </c>
      <c r="O112" s="33">
        <f t="shared" si="3"/>
        <v>30.814525000000003</v>
      </c>
    </row>
    <row r="113" spans="1:15">
      <c r="A113" s="187">
        <v>42339</v>
      </c>
      <c r="B113" s="33">
        <v>0.201074</v>
      </c>
      <c r="C113" s="33">
        <v>3.3291770000000001</v>
      </c>
      <c r="D113" s="33">
        <v>0.103643</v>
      </c>
      <c r="E113" s="33">
        <v>9.1709999999999994</v>
      </c>
      <c r="F113" s="33">
        <v>3.7210000000000001</v>
      </c>
      <c r="G113" s="33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0.73164899999999999</v>
      </c>
      <c r="M113" s="33">
        <v>1.9823E-2</v>
      </c>
      <c r="N113" s="33">
        <v>0.13622100000000001</v>
      </c>
      <c r="O113" s="33">
        <f t="shared" si="3"/>
        <v>33.224722999999997</v>
      </c>
    </row>
    <row r="114" spans="1:15">
      <c r="A114" s="187">
        <v>42370</v>
      </c>
      <c r="B114" s="33">
        <v>0.20554500000000001</v>
      </c>
      <c r="C114" s="33">
        <v>4.4363910000000004</v>
      </c>
      <c r="D114" s="33">
        <v>4.2091999999999997E-2</v>
      </c>
      <c r="E114" s="33">
        <v>5.0257589999999999</v>
      </c>
      <c r="F114" s="33">
        <v>2.261161</v>
      </c>
      <c r="G114" s="33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1.1279920000000001</v>
      </c>
      <c r="M114" s="33">
        <v>5.0018E-2</v>
      </c>
      <c r="N114" s="33">
        <v>2.2820960000000001</v>
      </c>
      <c r="O114" s="33">
        <f t="shared" si="3"/>
        <v>28.169397999999997</v>
      </c>
    </row>
    <row r="115" spans="1:15">
      <c r="A115" s="187">
        <v>42401</v>
      </c>
      <c r="B115" s="33">
        <v>0.27518700000000001</v>
      </c>
      <c r="C115" s="33">
        <v>6.80131</v>
      </c>
      <c r="D115" s="33">
        <v>0.40481400000000001</v>
      </c>
      <c r="E115" s="33">
        <v>5.5931240000000004</v>
      </c>
      <c r="F115" s="33">
        <v>3.1385299999999998</v>
      </c>
      <c r="G115" s="33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1.231136</v>
      </c>
      <c r="M115" s="33">
        <v>0.145119</v>
      </c>
      <c r="N115" s="33">
        <v>0.20921500000000001</v>
      </c>
      <c r="O115" s="33">
        <f t="shared" si="3"/>
        <v>35.858165</v>
      </c>
    </row>
    <row r="116" spans="1:15">
      <c r="A116" s="187">
        <v>42430</v>
      </c>
      <c r="B116" s="33">
        <v>0.362875</v>
      </c>
      <c r="C116" s="33">
        <v>4.6954929999999999</v>
      </c>
      <c r="D116" s="33">
        <v>9.2557E-2</v>
      </c>
      <c r="E116" s="33">
        <v>16.084519</v>
      </c>
      <c r="F116" s="33">
        <v>4.3169709999999997</v>
      </c>
      <c r="G116" s="33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1.0379700000000001</v>
      </c>
      <c r="M116" s="33">
        <v>7.3020000000000003E-3</v>
      </c>
      <c r="N116" s="33">
        <v>1.1697690000000001</v>
      </c>
      <c r="O116" s="33">
        <f t="shared" si="3"/>
        <v>46.361215000000009</v>
      </c>
    </row>
    <row r="117" spans="1:15">
      <c r="A117" s="187">
        <v>42461</v>
      </c>
      <c r="B117" s="33">
        <v>0.35079500000000002</v>
      </c>
      <c r="C117" s="33">
        <v>4.3044820000000001</v>
      </c>
      <c r="D117" s="33">
        <v>9.0936000000000003E-2</v>
      </c>
      <c r="E117" s="33">
        <v>10.480833000000001</v>
      </c>
      <c r="F117" s="33">
        <v>4.4806869999999996</v>
      </c>
      <c r="G117" s="33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0.88647200000000004</v>
      </c>
      <c r="M117" s="33">
        <v>1.3407000000000001E-2</v>
      </c>
      <c r="N117" s="33">
        <v>1.3795360000000001</v>
      </c>
      <c r="O117" s="33">
        <f t="shared" si="3"/>
        <v>34.715634999999999</v>
      </c>
    </row>
    <row r="118" spans="1:15">
      <c r="A118" s="187">
        <v>42491</v>
      </c>
      <c r="B118" s="33">
        <v>0.63578699999999999</v>
      </c>
      <c r="C118" s="33">
        <v>5.1553719999999998</v>
      </c>
      <c r="D118" s="33">
        <v>0.13287399999999999</v>
      </c>
      <c r="E118" s="33">
        <v>32.397663000000001</v>
      </c>
      <c r="F118" s="33">
        <v>4.1066229999999999</v>
      </c>
      <c r="G118" s="33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1.1919329999999999</v>
      </c>
      <c r="M118" s="33">
        <v>7.8683000000000003E-2</v>
      </c>
      <c r="N118" s="33">
        <v>0.32645000000000002</v>
      </c>
      <c r="O118" s="33">
        <f t="shared" si="3"/>
        <v>57.285063000000001</v>
      </c>
    </row>
    <row r="119" spans="1:15">
      <c r="A119" s="187">
        <v>42522</v>
      </c>
      <c r="B119" s="33">
        <v>0.56784699999999999</v>
      </c>
      <c r="C119" s="33">
        <v>3.7077969999999998</v>
      </c>
      <c r="D119" s="33">
        <v>9.5748E-2</v>
      </c>
      <c r="E119" s="33">
        <v>17.925602999999999</v>
      </c>
      <c r="F119" s="33">
        <v>3.422428</v>
      </c>
      <c r="G119" s="33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1.104025</v>
      </c>
      <c r="M119" s="33">
        <v>1.7638000000000001E-2</v>
      </c>
      <c r="N119" s="33">
        <v>0.25002799999999997</v>
      </c>
      <c r="O119" s="33">
        <f t="shared" si="3"/>
        <v>35.132046000000003</v>
      </c>
    </row>
    <row r="120" spans="1:15">
      <c r="A120" s="187">
        <v>42552</v>
      </c>
      <c r="B120" s="33">
        <v>0.34027499999999999</v>
      </c>
      <c r="C120" s="33">
        <v>3.0652810000000001</v>
      </c>
      <c r="D120" s="33">
        <v>9.6844E-2</v>
      </c>
      <c r="E120" s="33">
        <v>21.948657000000001</v>
      </c>
      <c r="F120" s="33">
        <v>2.578884</v>
      </c>
      <c r="G120" s="33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1.2823469999999999</v>
      </c>
      <c r="M120" s="33">
        <v>5.0965999999999997E-2</v>
      </c>
      <c r="N120" s="33">
        <v>0.54540900000000003</v>
      </c>
      <c r="O120" s="33">
        <f t="shared" si="3"/>
        <v>41.20533600000001</v>
      </c>
    </row>
    <row r="121" spans="1:15">
      <c r="A121" s="187">
        <v>42583</v>
      </c>
      <c r="B121" s="33">
        <v>0.50891799999999998</v>
      </c>
      <c r="C121" s="33">
        <v>4.3918290000000004</v>
      </c>
      <c r="D121" s="33">
        <v>4.5790999999999998E-2</v>
      </c>
      <c r="E121" s="33">
        <v>75.809873999999994</v>
      </c>
      <c r="F121" s="33">
        <v>4.1383150000000004</v>
      </c>
      <c r="G121" s="33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1.8494109999999999</v>
      </c>
      <c r="M121" s="33">
        <v>1.8064E-2</v>
      </c>
      <c r="N121" s="33">
        <v>0.212201</v>
      </c>
      <c r="O121" s="33">
        <f t="shared" si="3"/>
        <v>99.41421299999999</v>
      </c>
    </row>
    <row r="122" spans="1:15">
      <c r="A122" s="187">
        <v>42614</v>
      </c>
      <c r="B122" s="33">
        <v>0.39807599999999999</v>
      </c>
      <c r="C122" s="33">
        <v>4.4720279999999999</v>
      </c>
      <c r="D122" s="33">
        <v>3.0086999999999999E-2</v>
      </c>
      <c r="E122" s="33">
        <v>9.2100249999999999</v>
      </c>
      <c r="F122" s="33">
        <v>2.9796990000000001</v>
      </c>
      <c r="G122" s="33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1.5684199999999999</v>
      </c>
      <c r="M122" s="33">
        <v>8.7899999999999992E-3</v>
      </c>
      <c r="N122" s="33">
        <v>0.36764599999999997</v>
      </c>
      <c r="O122" s="33">
        <f t="shared" si="3"/>
        <v>73.361478000000005</v>
      </c>
    </row>
    <row r="123" spans="1:15">
      <c r="A123" s="187">
        <v>42644</v>
      </c>
      <c r="B123" s="33">
        <v>0.35220499999999999</v>
      </c>
      <c r="C123" s="33">
        <v>5.6912659999999997</v>
      </c>
      <c r="D123" s="33">
        <v>5.0036999999999998E-2</v>
      </c>
      <c r="E123" s="33">
        <v>46.618758</v>
      </c>
      <c r="F123" s="33">
        <v>3.5656059999999998</v>
      </c>
      <c r="G123" s="33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1.0118290000000001</v>
      </c>
      <c r="M123" s="33">
        <v>7.6355999999999993E-2</v>
      </c>
      <c r="N123" s="33">
        <v>0.27973300000000001</v>
      </c>
      <c r="O123" s="33">
        <f t="shared" si="3"/>
        <v>68.377414999999999</v>
      </c>
    </row>
    <row r="124" spans="1:15">
      <c r="A124" s="187">
        <v>42675</v>
      </c>
      <c r="B124" s="33">
        <v>0.22595000000000001</v>
      </c>
      <c r="C124" s="33">
        <v>3.7268949999999998</v>
      </c>
      <c r="D124" s="33">
        <v>4.6743E-2</v>
      </c>
      <c r="E124" s="33">
        <v>11.493726000000001</v>
      </c>
      <c r="F124" s="33">
        <v>5.3114850000000002</v>
      </c>
      <c r="G124" s="33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1.8307580000000001</v>
      </c>
      <c r="M124" s="33">
        <v>0</v>
      </c>
      <c r="N124" s="33">
        <v>0.31877299999999997</v>
      </c>
      <c r="O124" s="33">
        <f t="shared" si="3"/>
        <v>32.646372000000007</v>
      </c>
    </row>
    <row r="125" spans="1:15">
      <c r="A125" s="187">
        <v>42705</v>
      </c>
      <c r="B125" s="33">
        <v>0.41185699999999997</v>
      </c>
      <c r="C125" s="33">
        <v>4.5607769999999999</v>
      </c>
      <c r="D125" s="33">
        <v>2.0102999999999999E-2</v>
      </c>
      <c r="E125" s="33">
        <v>30.735927</v>
      </c>
      <c r="F125" s="33">
        <v>2.6648800000000001</v>
      </c>
      <c r="G125" s="33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1.076381</v>
      </c>
      <c r="M125" s="33">
        <v>0.67319799999999996</v>
      </c>
      <c r="N125" s="33">
        <v>0.47266900000000001</v>
      </c>
      <c r="O125" s="33">
        <f t="shared" si="3"/>
        <v>49.232047000000009</v>
      </c>
    </row>
    <row r="126" spans="1:15">
      <c r="A126" s="187">
        <v>42736</v>
      </c>
      <c r="B126" s="33">
        <v>0.34316200000000002</v>
      </c>
      <c r="C126" s="33">
        <v>3.529379</v>
      </c>
      <c r="D126" s="33">
        <v>0.37329000000000001</v>
      </c>
      <c r="E126" s="33">
        <v>38.946060000000003</v>
      </c>
      <c r="F126" s="33">
        <v>2.6805409999999998</v>
      </c>
      <c r="G126" s="33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1.471268</v>
      </c>
      <c r="M126" s="33">
        <v>6.7163E-2</v>
      </c>
      <c r="N126" s="33">
        <v>0.65049800000000002</v>
      </c>
      <c r="O126" s="33">
        <f t="shared" si="3"/>
        <v>59.242594000000004</v>
      </c>
    </row>
    <row r="127" spans="1:15">
      <c r="A127" s="187">
        <v>42767</v>
      </c>
      <c r="B127" s="33">
        <v>0.45112999999999998</v>
      </c>
      <c r="C127" s="33">
        <v>2.938507</v>
      </c>
      <c r="D127" s="33">
        <v>4.1945000000000003E-2</v>
      </c>
      <c r="E127" s="33">
        <v>169.98504800000001</v>
      </c>
      <c r="F127" s="33">
        <v>2.9979429999999998</v>
      </c>
      <c r="G127" s="33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1.0258970000000001</v>
      </c>
      <c r="M127" s="33">
        <v>7.1855000000000002E-2</v>
      </c>
      <c r="N127" s="33">
        <v>1.215787</v>
      </c>
      <c r="O127" s="33">
        <f t="shared" si="3"/>
        <v>186.22734899999998</v>
      </c>
    </row>
    <row r="128" spans="1:15">
      <c r="A128" s="187">
        <v>42795</v>
      </c>
      <c r="B128" s="33">
        <v>0.35890699999999998</v>
      </c>
      <c r="C128" s="33">
        <v>5.0937200000000002</v>
      </c>
      <c r="D128" s="33">
        <v>0.21815300000000001</v>
      </c>
      <c r="E128" s="33">
        <v>53.396867</v>
      </c>
      <c r="F128" s="33">
        <v>3.2815430000000001</v>
      </c>
      <c r="G128" s="33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1.0822309999999999</v>
      </c>
      <c r="M128" s="33">
        <v>0.13858699999999999</v>
      </c>
      <c r="N128" s="33">
        <v>0.166712</v>
      </c>
      <c r="O128" s="33">
        <f t="shared" si="3"/>
        <v>71.896253000000002</v>
      </c>
    </row>
    <row r="129" spans="1:15">
      <c r="A129" s="187">
        <v>42826</v>
      </c>
      <c r="B129" s="33">
        <v>0.64782499999999998</v>
      </c>
      <c r="C129" s="33">
        <v>3.463517</v>
      </c>
      <c r="D129" s="33">
        <v>1.6232530000000001</v>
      </c>
      <c r="E129" s="33">
        <v>36.297125000000001</v>
      </c>
      <c r="F129" s="33">
        <v>2.8428279999999999</v>
      </c>
      <c r="G129" s="33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1.260222</v>
      </c>
      <c r="M129" s="33">
        <v>1.4454E-2</v>
      </c>
      <c r="N129" s="33">
        <v>9.6563999999999997E-2</v>
      </c>
      <c r="O129" s="33">
        <f t="shared" si="3"/>
        <v>56.076718</v>
      </c>
    </row>
    <row r="130" spans="1:15">
      <c r="A130" s="187">
        <v>42856</v>
      </c>
      <c r="B130" s="33">
        <v>0.47001799999999999</v>
      </c>
      <c r="C130" s="33">
        <v>2.922234</v>
      </c>
      <c r="D130" s="33">
        <v>1.834862</v>
      </c>
      <c r="E130" s="33">
        <v>41.048113000000001</v>
      </c>
      <c r="F130" s="33">
        <v>5.4772210000000001</v>
      </c>
      <c r="G130" s="33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1.8901669999999999</v>
      </c>
      <c r="M130" s="33">
        <v>8.2372000000000001E-2</v>
      </c>
      <c r="N130" s="33">
        <v>0.465613</v>
      </c>
      <c r="O130" s="33">
        <f t="shared" si="3"/>
        <v>63.828961</v>
      </c>
    </row>
    <row r="131" spans="1:15">
      <c r="A131" s="187">
        <v>42887</v>
      </c>
      <c r="B131" s="33">
        <v>0.27896100000000001</v>
      </c>
      <c r="C131" s="33">
        <v>4.0579879999999999</v>
      </c>
      <c r="D131" s="33">
        <v>0.34994900000000001</v>
      </c>
      <c r="E131" s="33">
        <v>22.495621</v>
      </c>
      <c r="F131" s="33">
        <v>3.2087810000000001</v>
      </c>
      <c r="G131" s="33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0.85276300000000005</v>
      </c>
      <c r="M131" s="33">
        <v>6.6234000000000001E-2</v>
      </c>
      <c r="N131" s="33">
        <v>0.52937900000000004</v>
      </c>
      <c r="O131" s="33">
        <f t="shared" si="3"/>
        <v>40.265630000000002</v>
      </c>
    </row>
    <row r="132" spans="1:15">
      <c r="A132" s="187">
        <v>42917</v>
      </c>
      <c r="B132" s="33">
        <v>0.34719699999999998</v>
      </c>
      <c r="C132" s="33">
        <v>6.4649859999999997</v>
      </c>
      <c r="D132" s="33">
        <v>1.4749999999999999E-2</v>
      </c>
      <c r="E132" s="33">
        <v>8.9196849999999994</v>
      </c>
      <c r="F132" s="33">
        <v>4.5616289999999999</v>
      </c>
      <c r="G132" s="33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0.81670100000000001</v>
      </c>
      <c r="M132" s="33">
        <v>5.6888000000000001E-2</v>
      </c>
      <c r="N132" s="33">
        <v>0.57194800000000001</v>
      </c>
      <c r="O132" s="33">
        <f t="shared" si="3"/>
        <v>32.199698999999995</v>
      </c>
    </row>
    <row r="133" spans="1:15">
      <c r="A133" s="187">
        <v>42948</v>
      </c>
      <c r="B133" s="33">
        <v>0.43153000000000002</v>
      </c>
      <c r="C133" s="33">
        <v>17.428712000000001</v>
      </c>
      <c r="D133" s="33">
        <v>3.7780000000000001E-2</v>
      </c>
      <c r="E133" s="33">
        <v>41.301445999999999</v>
      </c>
      <c r="F133" s="33">
        <v>3.6437870000000001</v>
      </c>
      <c r="G133" s="33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1.721606</v>
      </c>
      <c r="M133" s="33">
        <v>4.2569999999999997E-2</v>
      </c>
      <c r="N133" s="33">
        <v>0.75142299999999995</v>
      </c>
      <c r="O133" s="33">
        <f t="shared" si="3"/>
        <v>86.878737999999984</v>
      </c>
    </row>
    <row r="134" spans="1:15">
      <c r="A134" s="187">
        <v>42979</v>
      </c>
      <c r="B134" s="33">
        <v>0.39552599999999999</v>
      </c>
      <c r="C134" s="33">
        <v>3.3528129999999998</v>
      </c>
      <c r="D134" s="33">
        <v>0.20502300000000001</v>
      </c>
      <c r="E134" s="33">
        <v>32.093353999999998</v>
      </c>
      <c r="F134" s="33">
        <v>3.170471</v>
      </c>
      <c r="G134" s="33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2.3043309999999999</v>
      </c>
      <c r="M134" s="33">
        <v>4.0010999999999998E-2</v>
      </c>
      <c r="N134" s="33">
        <v>1.3196950000000001</v>
      </c>
      <c r="O134" s="33">
        <f t="shared" ref="O134:O135" si="4">SUM(B134:N134)</f>
        <v>86.476627000000008</v>
      </c>
    </row>
    <row r="135" spans="1:15">
      <c r="A135" s="187">
        <v>43009</v>
      </c>
      <c r="B135" s="33">
        <v>0.61897599999999997</v>
      </c>
      <c r="C135" s="33">
        <v>4.7198640000000003</v>
      </c>
      <c r="D135" s="33">
        <v>8.4782999999999997E-2</v>
      </c>
      <c r="E135" s="33">
        <v>31.740359000000002</v>
      </c>
      <c r="F135" s="33">
        <v>3.9246729999999999</v>
      </c>
      <c r="G135" s="33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2.021652</v>
      </c>
      <c r="M135" s="33">
        <v>0.122339</v>
      </c>
      <c r="N135" s="33">
        <v>1.123988</v>
      </c>
      <c r="O135" s="33">
        <f t="shared" si="4"/>
        <v>59.195048</v>
      </c>
    </row>
    <row r="136" spans="1:15">
      <c r="A136" s="187">
        <v>43040</v>
      </c>
      <c r="B136" s="33">
        <v>0.458007</v>
      </c>
      <c r="C136" s="33">
        <v>8.0143839999999997</v>
      </c>
      <c r="D136" s="33">
        <v>0.12227499999999999</v>
      </c>
      <c r="E136" s="33">
        <v>53.177866999999999</v>
      </c>
      <c r="F136" s="33">
        <v>3.7639870000000002</v>
      </c>
      <c r="G136" s="33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1.0821229999999999</v>
      </c>
      <c r="M136" s="33">
        <v>6.9291000000000005E-2</v>
      </c>
      <c r="N136" s="33">
        <v>0.33348899999999998</v>
      </c>
      <c r="O136" s="33">
        <f t="shared" ref="O136:O165" si="5">SUM(B136:N136)</f>
        <v>85.082373000000004</v>
      </c>
    </row>
    <row r="137" spans="1:15">
      <c r="A137" s="187">
        <v>43070</v>
      </c>
      <c r="B137" s="33">
        <v>0.44263400000000003</v>
      </c>
      <c r="C137" s="33">
        <v>4.5657940000000004</v>
      </c>
      <c r="D137" s="33">
        <v>2.2483E-2</v>
      </c>
      <c r="E137" s="33">
        <v>27.586556000000002</v>
      </c>
      <c r="F137" s="33">
        <v>5.2741439999999997</v>
      </c>
      <c r="G137" s="33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1.190496</v>
      </c>
      <c r="M137" s="33">
        <v>2.4392E-2</v>
      </c>
      <c r="N137" s="33">
        <v>0.53732899999999995</v>
      </c>
      <c r="O137" s="33">
        <f t="shared" si="5"/>
        <v>49.544655999999996</v>
      </c>
    </row>
    <row r="138" spans="1:15">
      <c r="A138" s="187">
        <v>43101</v>
      </c>
      <c r="B138" s="33">
        <v>0.13966300000000001</v>
      </c>
      <c r="C138" s="33">
        <v>3.572057</v>
      </c>
      <c r="D138" s="33">
        <v>7.2871000000000005E-2</v>
      </c>
      <c r="E138" s="33">
        <v>26.273069</v>
      </c>
      <c r="F138" s="33">
        <v>2.9129290000000001</v>
      </c>
      <c r="G138" s="33">
        <v>4.9520000000000002E-2</v>
      </c>
      <c r="H138" s="33">
        <v>1.343539</v>
      </c>
      <c r="I138" s="33">
        <v>5.8193910000000004</v>
      </c>
      <c r="J138" s="33">
        <v>3.1131289999999998</v>
      </c>
      <c r="K138" s="33">
        <v>0.68532700000000002</v>
      </c>
      <c r="L138" s="33">
        <v>1.093944</v>
      </c>
      <c r="M138" s="33">
        <v>7.1182999999999996E-2</v>
      </c>
      <c r="N138" s="33">
        <v>0.46518999999999999</v>
      </c>
      <c r="O138" s="33">
        <f t="shared" si="5"/>
        <v>45.611812</v>
      </c>
    </row>
    <row r="139" spans="1:15">
      <c r="A139" s="187">
        <v>43132</v>
      </c>
      <c r="B139" s="33">
        <v>0.446017</v>
      </c>
      <c r="C139" s="33">
        <v>6.7585329999999999</v>
      </c>
      <c r="D139" s="33">
        <v>0.26097300000000001</v>
      </c>
      <c r="E139" s="33">
        <v>31.096423000000001</v>
      </c>
      <c r="F139" s="33">
        <v>2.8935749999999998</v>
      </c>
      <c r="G139" s="33">
        <v>3.4889999999999999E-3</v>
      </c>
      <c r="H139" s="33">
        <v>1.5593170000000001</v>
      </c>
      <c r="I139" s="33">
        <v>5.7909990000000002</v>
      </c>
      <c r="J139" s="33">
        <v>2.147386</v>
      </c>
      <c r="K139" s="33">
        <v>0.66330500000000003</v>
      </c>
      <c r="L139" s="33">
        <v>1.395912</v>
      </c>
      <c r="M139" s="33">
        <v>0.159078</v>
      </c>
      <c r="N139" s="33">
        <v>0.18162500000000001</v>
      </c>
      <c r="O139" s="33">
        <f t="shared" si="5"/>
        <v>53.356631999999998</v>
      </c>
    </row>
    <row r="140" spans="1:15">
      <c r="A140" s="187">
        <v>43160</v>
      </c>
      <c r="B140" s="33">
        <v>0.90154500000000004</v>
      </c>
      <c r="C140" s="33">
        <v>4.5724020000000003</v>
      </c>
      <c r="D140" s="33">
        <v>0.16639300000000001</v>
      </c>
      <c r="E140" s="33">
        <v>11.189306999999999</v>
      </c>
      <c r="F140" s="33">
        <v>3.3314430000000002</v>
      </c>
      <c r="G140" s="33">
        <v>0.18723600000000001</v>
      </c>
      <c r="H140" s="33">
        <v>1.519603</v>
      </c>
      <c r="I140" s="33">
        <v>6.7529560000000002</v>
      </c>
      <c r="J140" s="33">
        <v>2.8388689999999999</v>
      </c>
      <c r="K140" s="33">
        <v>2.5839310000000002</v>
      </c>
      <c r="L140" s="33">
        <v>0.87841800000000003</v>
      </c>
      <c r="M140" s="33">
        <v>9.5390000000000003E-2</v>
      </c>
      <c r="N140" s="33">
        <v>0.42438100000000001</v>
      </c>
      <c r="O140" s="33">
        <f t="shared" si="5"/>
        <v>35.441874000000006</v>
      </c>
    </row>
    <row r="141" spans="1:15">
      <c r="A141" s="187">
        <v>43191</v>
      </c>
      <c r="B141" s="33">
        <v>0.40726000000000001</v>
      </c>
      <c r="C141" s="33">
        <v>3.231271</v>
      </c>
      <c r="D141" s="33">
        <v>0.214725</v>
      </c>
      <c r="E141" s="33">
        <v>27.539577999999999</v>
      </c>
      <c r="F141" s="33">
        <v>3.2479719999999999</v>
      </c>
      <c r="G141" s="33">
        <v>6.8469999999999998E-3</v>
      </c>
      <c r="H141" s="33">
        <v>1.953133</v>
      </c>
      <c r="I141" s="33">
        <v>4.0988879999999996</v>
      </c>
      <c r="J141" s="33">
        <v>2.6876009999999999</v>
      </c>
      <c r="K141" s="33">
        <v>1.7139150000000001</v>
      </c>
      <c r="L141" s="33">
        <v>1.240729</v>
      </c>
      <c r="M141" s="33">
        <v>6.4042000000000002E-2</v>
      </c>
      <c r="N141" s="33">
        <v>0.93685700000000005</v>
      </c>
      <c r="O141" s="33">
        <f t="shared" si="5"/>
        <v>47.342818000000008</v>
      </c>
    </row>
    <row r="142" spans="1:15">
      <c r="A142" s="187">
        <v>43221</v>
      </c>
      <c r="B142" s="33">
        <v>0.66500700000000001</v>
      </c>
      <c r="C142" s="33">
        <v>4.5143230000000001</v>
      </c>
      <c r="D142" s="33">
        <v>4.7890000000000002E-2</v>
      </c>
      <c r="E142" s="33">
        <v>18.769676</v>
      </c>
      <c r="F142" s="33">
        <v>4.099062</v>
      </c>
      <c r="G142" s="33">
        <v>3.2004999999999999E-2</v>
      </c>
      <c r="H142" s="33">
        <v>1.7967329999999999</v>
      </c>
      <c r="I142" s="33">
        <v>5.2615040000000004</v>
      </c>
      <c r="J142" s="33">
        <v>1.816481</v>
      </c>
      <c r="K142" s="33">
        <v>0.72450700000000001</v>
      </c>
      <c r="L142" s="33">
        <v>2.8054760000000001</v>
      </c>
      <c r="M142" s="33">
        <v>0</v>
      </c>
      <c r="N142" s="33">
        <v>3.1359759999999999</v>
      </c>
      <c r="O142" s="33">
        <f t="shared" si="5"/>
        <v>43.668640000000003</v>
      </c>
    </row>
    <row r="143" spans="1:15">
      <c r="A143" s="187">
        <v>43252</v>
      </c>
      <c r="B143" s="33">
        <v>0.58359700000000003</v>
      </c>
      <c r="C143" s="33">
        <v>2.5212599999999998</v>
      </c>
      <c r="D143" s="33">
        <v>2.3559640000000002</v>
      </c>
      <c r="E143" s="33">
        <v>20.031693000000001</v>
      </c>
      <c r="F143" s="33">
        <v>6.6088610000000001</v>
      </c>
      <c r="G143" s="33">
        <v>0</v>
      </c>
      <c r="H143" s="33">
        <v>1.5433650000000001</v>
      </c>
      <c r="I143" s="33">
        <v>4.9634210000000003</v>
      </c>
      <c r="J143" s="33">
        <v>2.0724589999999998</v>
      </c>
      <c r="K143" s="33">
        <v>1.4414659999999999</v>
      </c>
      <c r="L143" s="33">
        <v>2.0352389999999998</v>
      </c>
      <c r="M143" s="33">
        <v>0.460953</v>
      </c>
      <c r="N143" s="33">
        <v>1.575118</v>
      </c>
      <c r="O143" s="33">
        <f t="shared" si="5"/>
        <v>46.193396</v>
      </c>
    </row>
    <row r="144" spans="1:15">
      <c r="A144" s="187">
        <v>43282</v>
      </c>
      <c r="B144" s="33">
        <v>1.702556</v>
      </c>
      <c r="C144" s="33">
        <v>3.4587919999999999</v>
      </c>
      <c r="D144" s="33">
        <v>0.215088</v>
      </c>
      <c r="E144" s="33">
        <v>42.282764</v>
      </c>
      <c r="F144" s="33">
        <v>3.4849969999999999</v>
      </c>
      <c r="G144" s="33">
        <v>0.231436</v>
      </c>
      <c r="H144" s="33">
        <v>1.6271150000000001</v>
      </c>
      <c r="I144" s="33">
        <v>10.35901</v>
      </c>
      <c r="J144" s="33">
        <v>1.540184</v>
      </c>
      <c r="K144" s="33">
        <v>1.009747</v>
      </c>
      <c r="L144" s="33">
        <v>0.91902899999999998</v>
      </c>
      <c r="M144" s="33">
        <v>3.7108000000000002E-2</v>
      </c>
      <c r="N144" s="33">
        <v>1.1654549999999999</v>
      </c>
      <c r="O144" s="33">
        <f t="shared" si="5"/>
        <v>68.033281000000002</v>
      </c>
    </row>
    <row r="145" spans="1:15">
      <c r="A145" s="187">
        <v>43313</v>
      </c>
      <c r="B145" s="33">
        <v>0.49727100000000002</v>
      </c>
      <c r="C145" s="33">
        <v>4.2551750000000004</v>
      </c>
      <c r="D145" s="33">
        <v>0.140406</v>
      </c>
      <c r="E145" s="33">
        <v>30.816989</v>
      </c>
      <c r="F145" s="33">
        <v>3.3281580000000002</v>
      </c>
      <c r="G145" s="33">
        <v>0</v>
      </c>
      <c r="H145" s="33">
        <v>1.599078</v>
      </c>
      <c r="I145" s="33">
        <v>6.7982269999999998</v>
      </c>
      <c r="J145" s="33">
        <v>3.043317</v>
      </c>
      <c r="K145" s="33">
        <v>0.618394</v>
      </c>
      <c r="L145" s="33">
        <v>2.498526</v>
      </c>
      <c r="M145" s="33">
        <v>7.4014999999999997E-2</v>
      </c>
      <c r="N145" s="33">
        <v>0.280024</v>
      </c>
      <c r="O145" s="33">
        <f t="shared" si="5"/>
        <v>53.949579999999997</v>
      </c>
    </row>
    <row r="146" spans="1:15">
      <c r="A146" s="187">
        <v>43344</v>
      </c>
      <c r="B146" s="33">
        <v>0.33974700000000002</v>
      </c>
      <c r="C146" s="33">
        <v>12.340064999999999</v>
      </c>
      <c r="D146" s="33">
        <v>0.35657699999999998</v>
      </c>
      <c r="E146" s="33">
        <v>17.344311999999999</v>
      </c>
      <c r="F146" s="33">
        <v>2.899359</v>
      </c>
      <c r="G146" s="33">
        <v>3.5111999999999997E-2</v>
      </c>
      <c r="H146" s="33">
        <v>1.6294299999999999</v>
      </c>
      <c r="I146" s="33">
        <v>4.6319350000000004</v>
      </c>
      <c r="J146" s="33">
        <v>2.6407750000000001</v>
      </c>
      <c r="K146" s="33">
        <v>0.47357900000000003</v>
      </c>
      <c r="L146" s="33">
        <v>1.8090090000000001</v>
      </c>
      <c r="M146" s="33">
        <v>0.17908399999999999</v>
      </c>
      <c r="N146" s="33">
        <v>1.1174729999999999</v>
      </c>
      <c r="O146" s="33">
        <f t="shared" si="5"/>
        <v>45.79645699999999</v>
      </c>
    </row>
    <row r="147" spans="1:15">
      <c r="A147" s="187">
        <v>43374</v>
      </c>
      <c r="B147" s="33">
        <v>0.56919699999999995</v>
      </c>
      <c r="C147" s="33">
        <v>4.7414930000000002</v>
      </c>
      <c r="D147" s="33">
        <v>7.3622000000000007E-2</v>
      </c>
      <c r="E147" s="33">
        <v>30.940389</v>
      </c>
      <c r="F147" s="33">
        <v>5.4438649999999997</v>
      </c>
      <c r="G147" s="33">
        <v>0</v>
      </c>
      <c r="H147" s="33">
        <v>2.0928979999999999</v>
      </c>
      <c r="I147" s="33">
        <v>4.4294700000000002</v>
      </c>
      <c r="J147" s="33">
        <v>8.644558</v>
      </c>
      <c r="K147" s="33">
        <v>0.65454400000000001</v>
      </c>
      <c r="L147" s="33">
        <v>4.38293</v>
      </c>
      <c r="M147" s="33">
        <v>5.2431999999999999E-2</v>
      </c>
      <c r="N147" s="33">
        <v>0.59404999999999997</v>
      </c>
      <c r="O147" s="33">
        <f t="shared" si="5"/>
        <v>62.619448000000006</v>
      </c>
    </row>
    <row r="148" spans="1:15">
      <c r="A148" s="187">
        <v>43405</v>
      </c>
      <c r="B148" s="33">
        <v>0.50446199999999997</v>
      </c>
      <c r="C148" s="33">
        <v>4.4313880000000001</v>
      </c>
      <c r="D148" s="33">
        <v>0.46438400000000002</v>
      </c>
      <c r="E148" s="33">
        <v>18.370291000000002</v>
      </c>
      <c r="F148" s="33">
        <v>4.0967630000000002</v>
      </c>
      <c r="G148" s="33">
        <v>0.13719999999999999</v>
      </c>
      <c r="H148" s="33">
        <v>1.8051459999999999</v>
      </c>
      <c r="I148" s="33">
        <v>6.4624220000000001</v>
      </c>
      <c r="J148" s="33">
        <v>6.1399910000000002</v>
      </c>
      <c r="K148" s="33">
        <v>0.696349</v>
      </c>
      <c r="L148" s="33">
        <v>2.8701759999999998</v>
      </c>
      <c r="M148" s="33">
        <v>7.0703000000000002E-2</v>
      </c>
      <c r="N148" s="33">
        <v>0.34249499999999999</v>
      </c>
      <c r="O148" s="33">
        <f t="shared" si="5"/>
        <v>46.391770000000008</v>
      </c>
    </row>
    <row r="149" spans="1:15">
      <c r="A149" s="187">
        <v>43435</v>
      </c>
      <c r="B149" s="33">
        <v>0.45421499999999998</v>
      </c>
      <c r="C149" s="33">
        <v>50.611615</v>
      </c>
      <c r="D149" s="33">
        <v>7.3751999999999998E-2</v>
      </c>
      <c r="E149" s="33">
        <v>15.307558999999999</v>
      </c>
      <c r="F149" s="33">
        <v>4.3960429999999997</v>
      </c>
      <c r="G149" s="33">
        <v>0.11411300000000001</v>
      </c>
      <c r="H149" s="33">
        <v>2.157683</v>
      </c>
      <c r="I149" s="33">
        <v>21.630723</v>
      </c>
      <c r="J149" s="33">
        <v>2.413036</v>
      </c>
      <c r="K149" s="33">
        <v>0.45516200000000001</v>
      </c>
      <c r="L149" s="33">
        <v>2.196364</v>
      </c>
      <c r="M149" s="33">
        <v>9.5016000000000003E-2</v>
      </c>
      <c r="N149" s="33">
        <v>8.9865E-2</v>
      </c>
      <c r="O149" s="33">
        <f t="shared" si="5"/>
        <v>99.995146000000034</v>
      </c>
    </row>
    <row r="150" spans="1:15">
      <c r="A150" s="187">
        <v>43466</v>
      </c>
      <c r="B150" s="33">
        <v>0.40157199999999998</v>
      </c>
      <c r="C150" s="33">
        <v>48.142952000000001</v>
      </c>
      <c r="D150" s="33">
        <v>0.320581</v>
      </c>
      <c r="E150" s="33">
        <v>11.891165000000001</v>
      </c>
      <c r="F150" s="33">
        <v>3.0219559999999999</v>
      </c>
      <c r="G150" s="33">
        <v>0.50752699999999995</v>
      </c>
      <c r="H150" s="33">
        <v>1.7693810000000001</v>
      </c>
      <c r="I150" s="33">
        <v>3.8590230000000001</v>
      </c>
      <c r="J150" s="33">
        <v>1.7164919999999999</v>
      </c>
      <c r="K150" s="33">
        <v>1.3692500000000001</v>
      </c>
      <c r="L150" s="33">
        <v>0.77434800000000004</v>
      </c>
      <c r="M150" s="33">
        <v>5.6360000000000004E-3</v>
      </c>
      <c r="N150" s="33">
        <v>0.245034</v>
      </c>
      <c r="O150" s="33">
        <f t="shared" si="5"/>
        <v>74.024916999999988</v>
      </c>
    </row>
    <row r="151" spans="1:15">
      <c r="A151" s="187">
        <v>43497</v>
      </c>
      <c r="B151" s="33">
        <v>0.28994300000000001</v>
      </c>
      <c r="C151" s="33">
        <v>4.2024419999999996</v>
      </c>
      <c r="D151" s="33">
        <v>0.32291999999999998</v>
      </c>
      <c r="E151" s="33">
        <v>5.9961589999999996</v>
      </c>
      <c r="F151" s="33">
        <v>2.8273679999999999</v>
      </c>
      <c r="G151" s="33">
        <v>3.6712000000000002E-2</v>
      </c>
      <c r="H151" s="33">
        <v>1.4148780000000001</v>
      </c>
      <c r="I151" s="33">
        <v>7.9463229999999996</v>
      </c>
      <c r="J151" s="33">
        <v>1.8974260000000001</v>
      </c>
      <c r="K151" s="33">
        <v>0.15537100000000001</v>
      </c>
      <c r="L151" s="33">
        <v>0.46479700000000002</v>
      </c>
      <c r="M151" s="33">
        <v>6.1241999999999998E-2</v>
      </c>
      <c r="N151" s="33">
        <v>0.558647</v>
      </c>
      <c r="O151" s="33">
        <f t="shared" si="5"/>
        <v>26.174227999999996</v>
      </c>
    </row>
    <row r="152" spans="1:15">
      <c r="A152" s="187">
        <v>43525</v>
      </c>
      <c r="B152" s="33">
        <v>0.42861900000000003</v>
      </c>
      <c r="C152" s="33">
        <v>3.138188</v>
      </c>
      <c r="D152" s="33">
        <v>0.142626</v>
      </c>
      <c r="E152" s="33">
        <v>11.739926000000001</v>
      </c>
      <c r="F152" s="33">
        <v>3.6369189999999998</v>
      </c>
      <c r="G152" s="33">
        <v>9.6433000000000005E-2</v>
      </c>
      <c r="H152" s="33">
        <v>1.56528</v>
      </c>
      <c r="I152" s="33">
        <v>12.482129</v>
      </c>
      <c r="J152" s="33">
        <v>2.4563109999999999</v>
      </c>
      <c r="K152" s="33">
        <v>2.2220300000000002</v>
      </c>
      <c r="L152" s="33">
        <v>0.54006900000000002</v>
      </c>
      <c r="M152" s="33">
        <v>1.7398E-2</v>
      </c>
      <c r="N152" s="33">
        <v>0.42322799999999999</v>
      </c>
      <c r="O152" s="33">
        <f t="shared" si="5"/>
        <v>38.889156000000007</v>
      </c>
    </row>
    <row r="153" spans="1:15">
      <c r="A153" s="187">
        <v>43556</v>
      </c>
      <c r="B153" s="33">
        <v>0.85782499999999995</v>
      </c>
      <c r="C153" s="33">
        <v>5.755376</v>
      </c>
      <c r="D153" s="33">
        <v>0.15081700000000001</v>
      </c>
      <c r="E153" s="33">
        <v>10.134199000000001</v>
      </c>
      <c r="F153" s="33">
        <v>4.6828799999999999</v>
      </c>
      <c r="G153" s="33">
        <v>2.5829000000000001E-2</v>
      </c>
      <c r="H153" s="33">
        <v>1.1728749999999999</v>
      </c>
      <c r="I153" s="33">
        <v>7.5873160000000004</v>
      </c>
      <c r="J153" s="33">
        <v>1.6611929999999999</v>
      </c>
      <c r="K153" s="33">
        <v>3.2975660000000002</v>
      </c>
      <c r="L153" s="33">
        <v>0.63954</v>
      </c>
      <c r="M153" s="33">
        <v>4.9678E-2</v>
      </c>
      <c r="N153" s="33">
        <v>0.147698</v>
      </c>
      <c r="O153" s="33">
        <f t="shared" si="5"/>
        <v>36.162792000000003</v>
      </c>
    </row>
    <row r="154" spans="1:15">
      <c r="A154" s="187">
        <v>43586</v>
      </c>
      <c r="B154" s="33">
        <v>0.25498500000000002</v>
      </c>
      <c r="C154" s="33">
        <v>3.021404</v>
      </c>
      <c r="D154" s="33">
        <v>3.5929000000000003E-2</v>
      </c>
      <c r="E154" s="33">
        <v>10.190606000000001</v>
      </c>
      <c r="F154" s="33">
        <v>2.707713</v>
      </c>
      <c r="G154" s="177">
        <v>1.9507E-2</v>
      </c>
      <c r="H154" s="33">
        <v>1.549533</v>
      </c>
      <c r="I154" s="33">
        <v>5.1024560000000001</v>
      </c>
      <c r="J154" s="33">
        <v>2.9069940000000001</v>
      </c>
      <c r="K154" s="33">
        <v>2.7388620000000001</v>
      </c>
      <c r="L154" s="33">
        <v>1.1674150000000001</v>
      </c>
      <c r="M154" s="33">
        <v>2.7257E-2</v>
      </c>
      <c r="N154" s="33">
        <v>0.231547</v>
      </c>
      <c r="O154" s="33">
        <f t="shared" si="5"/>
        <v>29.954208000000001</v>
      </c>
    </row>
    <row r="155" spans="1:15">
      <c r="A155" s="187">
        <v>43617</v>
      </c>
      <c r="B155" s="33">
        <v>0.33013199999999998</v>
      </c>
      <c r="C155" s="33">
        <v>4.4957789999999997</v>
      </c>
      <c r="D155" s="33">
        <v>0.33698099999999998</v>
      </c>
      <c r="E155" s="33">
        <v>6.0522720000000003</v>
      </c>
      <c r="F155" s="33">
        <v>3.6045530000000001</v>
      </c>
      <c r="G155" s="177">
        <v>3.4450000000000001E-2</v>
      </c>
      <c r="H155" s="33">
        <v>0.92615499999999995</v>
      </c>
      <c r="I155" s="33">
        <v>10.215833</v>
      </c>
      <c r="J155" s="33">
        <v>2.2332299999999998</v>
      </c>
      <c r="K155" s="33">
        <v>0.60400600000000004</v>
      </c>
      <c r="L155" s="33">
        <v>2.1241400000000001</v>
      </c>
      <c r="M155" s="33">
        <v>5.3605E-2</v>
      </c>
      <c r="N155" s="33">
        <v>0.32320300000000002</v>
      </c>
      <c r="O155" s="33">
        <f t="shared" si="5"/>
        <v>31.334339</v>
      </c>
    </row>
    <row r="156" spans="1:15">
      <c r="A156" s="187">
        <v>43647</v>
      </c>
      <c r="B156" s="33">
        <v>0.52257299999999995</v>
      </c>
      <c r="C156" s="33">
        <v>6.8619630000000003</v>
      </c>
      <c r="D156" s="33">
        <v>9.0476000000000001E-2</v>
      </c>
      <c r="E156" s="33">
        <v>15.253368999999999</v>
      </c>
      <c r="F156" s="33">
        <v>4.6147900000000002</v>
      </c>
      <c r="G156" s="177">
        <v>0.15223300000000001</v>
      </c>
      <c r="H156" s="33">
        <v>1.7107570000000001</v>
      </c>
      <c r="I156" s="33">
        <v>8.5802399999999999</v>
      </c>
      <c r="J156" s="33">
        <v>2.4164219999999998</v>
      </c>
      <c r="K156" s="33">
        <v>0.702183</v>
      </c>
      <c r="L156" s="33">
        <v>1.96085</v>
      </c>
      <c r="M156" s="33">
        <v>0.14250699999999999</v>
      </c>
      <c r="N156" s="33">
        <v>0.59497800000000001</v>
      </c>
      <c r="O156" s="33">
        <f t="shared" si="5"/>
        <v>43.603340999999993</v>
      </c>
    </row>
    <row r="157" spans="1:15">
      <c r="A157" s="187">
        <v>43678</v>
      </c>
      <c r="B157" s="33">
        <v>0.240365</v>
      </c>
      <c r="C157" s="33">
        <v>3.33786</v>
      </c>
      <c r="D157" s="33">
        <v>0.16530500000000001</v>
      </c>
      <c r="E157" s="33">
        <v>4.5183790000000004</v>
      </c>
      <c r="F157" s="33">
        <v>3.8989600000000002</v>
      </c>
      <c r="G157" s="177">
        <v>0.11469699999999999</v>
      </c>
      <c r="H157" s="33">
        <v>1.331326</v>
      </c>
      <c r="I157" s="33">
        <v>8.2160080000000004</v>
      </c>
      <c r="J157" s="33">
        <v>2.8351259999999998</v>
      </c>
      <c r="K157" s="33">
        <v>6.6974200000000002</v>
      </c>
      <c r="L157" s="33">
        <v>2.674458</v>
      </c>
      <c r="M157" s="33">
        <v>8.3127999999999994E-2</v>
      </c>
      <c r="N157" s="33">
        <v>0.58134300000000005</v>
      </c>
      <c r="O157" s="33">
        <f t="shared" si="5"/>
        <v>34.694375000000001</v>
      </c>
    </row>
    <row r="158" spans="1:15">
      <c r="A158" s="187">
        <v>43709</v>
      </c>
      <c r="B158" s="33">
        <v>2.1386799999999999</v>
      </c>
      <c r="C158" s="33">
        <v>5.7443780000000002</v>
      </c>
      <c r="D158" s="33">
        <v>8.3959000000000006E-2</v>
      </c>
      <c r="E158" s="33">
        <v>5.5662839999999996</v>
      </c>
      <c r="F158" s="33">
        <v>4.3601720000000004</v>
      </c>
      <c r="G158" s="177">
        <v>6.3728999999999994E-2</v>
      </c>
      <c r="H158" s="33">
        <v>3.452232</v>
      </c>
      <c r="I158" s="33">
        <v>8.6869250000000005</v>
      </c>
      <c r="J158" s="33">
        <v>25.546189999999999</v>
      </c>
      <c r="K158" s="33">
        <v>1.336063</v>
      </c>
      <c r="L158" s="33">
        <v>3.204755</v>
      </c>
      <c r="M158" s="33">
        <v>0.182</v>
      </c>
      <c r="N158" s="33">
        <v>0.18671099999999999</v>
      </c>
      <c r="O158" s="33">
        <f t="shared" si="5"/>
        <v>60.552078000000009</v>
      </c>
    </row>
    <row r="159" spans="1:15">
      <c r="A159" s="187">
        <v>43739</v>
      </c>
      <c r="B159" s="33">
        <v>3.0525989999999998</v>
      </c>
      <c r="C159" s="33">
        <v>7.4295030000000004</v>
      </c>
      <c r="D159" s="33">
        <v>0.35436099999999998</v>
      </c>
      <c r="E159" s="33">
        <v>5.3466430000000003</v>
      </c>
      <c r="F159" s="33">
        <v>4.7280769999999999</v>
      </c>
      <c r="G159" s="33">
        <v>0</v>
      </c>
      <c r="H159" s="33">
        <v>2.0607899999999999</v>
      </c>
      <c r="I159" s="33">
        <v>6.6312239999999996</v>
      </c>
      <c r="J159" s="33">
        <v>2.59</v>
      </c>
      <c r="K159" s="33">
        <v>0.22887399999999999</v>
      </c>
      <c r="L159" s="33">
        <v>2.112644</v>
      </c>
      <c r="M159" s="33">
        <v>8.2877999999999993E-2</v>
      </c>
      <c r="N159" s="33">
        <v>0.54918599999999995</v>
      </c>
      <c r="O159" s="33">
        <f t="shared" si="5"/>
        <v>35.166778999999998</v>
      </c>
    </row>
    <row r="160" spans="1:15">
      <c r="A160" s="187">
        <v>43770</v>
      </c>
      <c r="B160" s="33">
        <v>1.7539849999999999</v>
      </c>
      <c r="C160" s="33">
        <v>3.7934779999999999</v>
      </c>
      <c r="D160" s="33">
        <v>9.7070000000000004E-3</v>
      </c>
      <c r="E160" s="33">
        <v>9.3911160000000002</v>
      </c>
      <c r="F160" s="33">
        <v>3.9346480000000001</v>
      </c>
      <c r="G160" s="33">
        <v>7.1331000000000006E-2</v>
      </c>
      <c r="H160" s="33">
        <v>1.322111</v>
      </c>
      <c r="I160" s="33">
        <v>9.0031320000000008</v>
      </c>
      <c r="J160" s="33">
        <v>4.3713620000000004</v>
      </c>
      <c r="K160" s="33">
        <v>0.13700999999999999</v>
      </c>
      <c r="L160" s="33">
        <v>2.5603370000000001</v>
      </c>
      <c r="M160" s="33">
        <v>5.525E-2</v>
      </c>
      <c r="N160" s="33">
        <v>0.50251999999999997</v>
      </c>
      <c r="O160" s="33">
        <f t="shared" si="5"/>
        <v>36.905986999999989</v>
      </c>
    </row>
    <row r="161" spans="1:15">
      <c r="A161" s="187">
        <v>43800</v>
      </c>
      <c r="B161" s="33">
        <v>0.37379099999999998</v>
      </c>
      <c r="C161" s="33">
        <v>6.9847859999999997</v>
      </c>
      <c r="D161" s="33">
        <v>0.17448</v>
      </c>
      <c r="E161" s="33">
        <v>9.083126</v>
      </c>
      <c r="F161" s="33">
        <v>3.2976719999999999</v>
      </c>
      <c r="G161" s="33">
        <v>0.10981100000000001</v>
      </c>
      <c r="H161" s="33">
        <v>1.3054619999999999</v>
      </c>
      <c r="I161" s="33">
        <v>6.8795029999999997</v>
      </c>
      <c r="J161" s="33">
        <v>2.1724869999999998</v>
      </c>
      <c r="K161" s="33">
        <v>0.33815499999999998</v>
      </c>
      <c r="L161" s="33">
        <v>2.1785600000000001</v>
      </c>
      <c r="M161" s="33">
        <v>7.1804000000000007E-2</v>
      </c>
      <c r="N161" s="33">
        <v>0.30543500000000001</v>
      </c>
      <c r="O161" s="33">
        <f t="shared" si="5"/>
        <v>33.275072000000002</v>
      </c>
    </row>
    <row r="162" spans="1:15">
      <c r="A162" s="187">
        <v>43831</v>
      </c>
      <c r="B162" s="33">
        <v>0.45889400000000002</v>
      </c>
      <c r="C162" s="33">
        <v>4.0471029999999999</v>
      </c>
      <c r="D162" s="33">
        <v>0.28544399999999998</v>
      </c>
      <c r="E162" s="33">
        <v>4.4836559999999999</v>
      </c>
      <c r="F162" s="33">
        <v>2.3099949999999998</v>
      </c>
      <c r="G162" s="33">
        <v>2.2272E-2</v>
      </c>
      <c r="H162" s="33">
        <v>3.4920559999999998</v>
      </c>
      <c r="I162" s="33">
        <v>7.8306050000000003</v>
      </c>
      <c r="J162" s="33">
        <v>2.8491550000000001</v>
      </c>
      <c r="K162" s="33">
        <v>0.498996</v>
      </c>
      <c r="L162" s="33">
        <v>2.619119</v>
      </c>
      <c r="M162" s="33">
        <v>0.87548300000000001</v>
      </c>
      <c r="N162" s="33">
        <v>0.162748</v>
      </c>
      <c r="O162" s="33">
        <f t="shared" si="5"/>
        <v>29.935526000000003</v>
      </c>
    </row>
    <row r="163" spans="1:15">
      <c r="A163" s="187">
        <v>43862</v>
      </c>
      <c r="B163" s="33">
        <v>0.201353</v>
      </c>
      <c r="C163" s="33">
        <v>3.0595650000000001</v>
      </c>
      <c r="D163" s="33">
        <v>0.163942</v>
      </c>
      <c r="E163" s="33">
        <v>6.237412</v>
      </c>
      <c r="F163" s="33">
        <v>3.1822330000000001</v>
      </c>
      <c r="G163" s="33">
        <v>1.6685999999999999E-2</v>
      </c>
      <c r="H163" s="33">
        <v>1.9317740000000001</v>
      </c>
      <c r="I163" s="33">
        <v>5.4367679999999998</v>
      </c>
      <c r="J163" s="33">
        <v>0.69689999999999996</v>
      </c>
      <c r="K163" s="33">
        <v>0.59515399999999996</v>
      </c>
      <c r="L163" s="33">
        <v>0.127804</v>
      </c>
      <c r="M163" s="33">
        <v>0.19713900000000001</v>
      </c>
      <c r="N163" s="33">
        <v>0.22936100000000001</v>
      </c>
      <c r="O163" s="33">
        <f t="shared" si="5"/>
        <v>22.076091000000002</v>
      </c>
    </row>
    <row r="164" spans="1:15">
      <c r="A164" s="187">
        <v>43891</v>
      </c>
      <c r="B164" s="33">
        <v>0.43676100000000001</v>
      </c>
      <c r="C164" s="33">
        <v>3.5268630000000001</v>
      </c>
      <c r="D164" s="33">
        <v>5.2704000000000001E-2</v>
      </c>
      <c r="E164" s="33">
        <v>13.088104</v>
      </c>
      <c r="F164" s="33">
        <v>3.860141</v>
      </c>
      <c r="G164" s="33">
        <v>6.5498000000000001E-2</v>
      </c>
      <c r="H164" s="33">
        <v>1.8169420000000001</v>
      </c>
      <c r="I164" s="33">
        <v>5.746143</v>
      </c>
      <c r="J164" s="33">
        <v>3.6127069999999999</v>
      </c>
      <c r="K164" s="33">
        <v>0.33068199999999998</v>
      </c>
      <c r="L164" s="33">
        <v>2.5113289999999999</v>
      </c>
      <c r="M164" s="33">
        <v>9.7808999999999993E-2</v>
      </c>
      <c r="N164" s="33">
        <v>0.32863500000000001</v>
      </c>
      <c r="O164" s="33">
        <f t="shared" si="5"/>
        <v>35.474318000000004</v>
      </c>
    </row>
    <row r="165" spans="1:15">
      <c r="A165" s="187">
        <v>43922</v>
      </c>
      <c r="B165" s="33">
        <v>0.32138899999999998</v>
      </c>
      <c r="C165" s="33">
        <v>1.378468</v>
      </c>
      <c r="D165" s="33">
        <v>1.9702999999999998E-2</v>
      </c>
      <c r="E165" s="33">
        <v>15.238918999999999</v>
      </c>
      <c r="F165" s="33">
        <v>7.7392890000000003</v>
      </c>
      <c r="G165" s="33">
        <v>2.5791000000000001E-2</v>
      </c>
      <c r="H165" s="33">
        <v>1.7263250000000001</v>
      </c>
      <c r="I165" s="33">
        <v>3.3052820000000001</v>
      </c>
      <c r="J165" s="33">
        <v>2.2213669999999999</v>
      </c>
      <c r="K165" s="33">
        <v>0.76689099999999999</v>
      </c>
      <c r="L165" s="33">
        <v>1.190539</v>
      </c>
      <c r="M165" s="33">
        <v>0.102409</v>
      </c>
      <c r="N165" s="33">
        <v>0.12856899999999999</v>
      </c>
      <c r="O165" s="33">
        <f t="shared" si="5"/>
        <v>34.164941000000006</v>
      </c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163"/>
  <sheetViews>
    <sheetView zoomScaleNormal="100" workbookViewId="0">
      <pane xSplit="1" ySplit="6" topLeftCell="B129" activePane="bottomRight" state="frozen"/>
      <selection pane="topRight" activeCell="I30" sqref="I30"/>
      <selection pane="bottomLeft" activeCell="I30" sqref="I30"/>
      <selection pane="bottomRight" activeCell="F141" sqref="F141"/>
    </sheetView>
  </sheetViews>
  <sheetFormatPr baseColWidth="10" defaultColWidth="12.83203125" defaultRowHeight="11"/>
  <cols>
    <col min="1" max="1" width="12.83203125" style="5" customWidth="1"/>
    <col min="2" max="6" width="10.6640625" style="5" customWidth="1"/>
    <col min="7" max="7" width="13.5" style="5" bestFit="1" customWidth="1"/>
    <col min="8" max="8" width="10.6640625" style="5" customWidth="1"/>
    <col min="9" max="9" width="11.5" style="5" bestFit="1" customWidth="1"/>
    <col min="10" max="16384" width="12.83203125" style="5"/>
  </cols>
  <sheetData>
    <row r="1" spans="1:15">
      <c r="A1" s="3" t="s">
        <v>38</v>
      </c>
    </row>
    <row r="2" spans="1:15">
      <c r="A2" s="3" t="s">
        <v>1</v>
      </c>
    </row>
    <row r="3" spans="1:15">
      <c r="A3" s="5" t="s">
        <v>39</v>
      </c>
    </row>
    <row r="4" spans="1:15">
      <c r="A4" s="5" t="s">
        <v>40</v>
      </c>
    </row>
    <row r="6" spans="1:15" s="16" customFormat="1">
      <c r="B6" s="54" t="s">
        <v>41</v>
      </c>
      <c r="C6" s="54" t="s">
        <v>4</v>
      </c>
      <c r="D6" s="54" t="s">
        <v>11</v>
      </c>
      <c r="E6" s="54" t="s">
        <v>14</v>
      </c>
      <c r="F6" s="54" t="s">
        <v>16</v>
      </c>
      <c r="G6" s="54" t="s">
        <v>10</v>
      </c>
      <c r="H6" s="54" t="s">
        <v>42</v>
      </c>
      <c r="I6" s="54" t="s">
        <v>43</v>
      </c>
      <c r="J6" s="218"/>
      <c r="L6" s="54" t="s">
        <v>44</v>
      </c>
    </row>
    <row r="7" spans="1:15">
      <c r="A7" s="1">
        <v>39264</v>
      </c>
      <c r="B7" s="43">
        <v>800</v>
      </c>
      <c r="C7" s="43">
        <v>21680</v>
      </c>
      <c r="D7" s="43">
        <v>1650</v>
      </c>
      <c r="E7" s="43">
        <v>1100</v>
      </c>
      <c r="F7" s="43">
        <v>5500</v>
      </c>
      <c r="G7" s="43">
        <v>4590</v>
      </c>
      <c r="H7" s="43">
        <v>82590</v>
      </c>
      <c r="I7" s="43">
        <v>539210</v>
      </c>
      <c r="J7" s="219"/>
      <c r="L7" s="43">
        <f>+SUM(B7:F7)</f>
        <v>30730</v>
      </c>
      <c r="N7" s="220"/>
      <c r="O7" s="220"/>
    </row>
    <row r="8" spans="1:15">
      <c r="A8" s="1">
        <v>39295</v>
      </c>
      <c r="B8" s="43">
        <v>600</v>
      </c>
      <c r="C8" s="43">
        <v>16450</v>
      </c>
      <c r="D8" s="43">
        <v>1240</v>
      </c>
      <c r="E8" s="43">
        <v>900</v>
      </c>
      <c r="F8" s="43">
        <v>3950</v>
      </c>
      <c r="G8" s="43">
        <v>4590</v>
      </c>
      <c r="H8" s="43">
        <v>70240</v>
      </c>
      <c r="I8" s="43">
        <v>445460</v>
      </c>
      <c r="J8" s="219"/>
      <c r="L8" s="43">
        <f t="shared" ref="L8:L71" si="0">+SUM(B8:F8)</f>
        <v>23140</v>
      </c>
      <c r="N8" s="220"/>
      <c r="O8" s="220"/>
    </row>
    <row r="9" spans="1:15">
      <c r="A9" s="1">
        <v>39326</v>
      </c>
      <c r="B9" s="43">
        <v>800</v>
      </c>
      <c r="C9" s="43">
        <v>19640</v>
      </c>
      <c r="D9" s="43">
        <v>1590</v>
      </c>
      <c r="E9" s="43">
        <v>1000</v>
      </c>
      <c r="F9" s="43">
        <v>4210</v>
      </c>
      <c r="G9" s="43">
        <v>4970</v>
      </c>
      <c r="H9" s="43">
        <v>70290</v>
      </c>
      <c r="I9" s="43">
        <v>481360</v>
      </c>
      <c r="J9" s="219"/>
      <c r="L9" s="43">
        <f t="shared" si="0"/>
        <v>27240</v>
      </c>
      <c r="N9" s="220"/>
      <c r="O9" s="220"/>
    </row>
    <row r="10" spans="1:15">
      <c r="A10" s="1">
        <v>39356</v>
      </c>
      <c r="B10" s="43">
        <v>800</v>
      </c>
      <c r="C10" s="43">
        <v>24650</v>
      </c>
      <c r="D10" s="43">
        <v>1680</v>
      </c>
      <c r="E10" s="43">
        <v>900</v>
      </c>
      <c r="F10" s="43">
        <v>4620</v>
      </c>
      <c r="G10" s="43">
        <v>5650</v>
      </c>
      <c r="H10" s="43">
        <v>80970</v>
      </c>
      <c r="I10" s="43">
        <v>595650</v>
      </c>
      <c r="J10" s="219"/>
      <c r="L10" s="43">
        <f t="shared" si="0"/>
        <v>32650</v>
      </c>
      <c r="N10" s="220"/>
      <c r="O10" s="220"/>
    </row>
    <row r="11" spans="1:15">
      <c r="A11" s="1">
        <v>39387</v>
      </c>
      <c r="B11" s="43">
        <v>700</v>
      </c>
      <c r="C11" s="43">
        <v>16880</v>
      </c>
      <c r="D11" s="43">
        <v>670</v>
      </c>
      <c r="E11" s="43">
        <v>800</v>
      </c>
      <c r="F11" s="43">
        <v>4070</v>
      </c>
      <c r="G11" s="43">
        <v>4260</v>
      </c>
      <c r="H11" s="43">
        <v>69860</v>
      </c>
      <c r="I11" s="43">
        <v>421760</v>
      </c>
      <c r="J11" s="219"/>
      <c r="L11" s="43">
        <f t="shared" si="0"/>
        <v>23120</v>
      </c>
      <c r="N11" s="220"/>
      <c r="O11" s="220"/>
    </row>
    <row r="12" spans="1:15">
      <c r="A12" s="1">
        <v>39417</v>
      </c>
      <c r="B12" s="43">
        <v>600</v>
      </c>
      <c r="C12" s="43">
        <v>17130</v>
      </c>
      <c r="D12" s="43">
        <v>1340</v>
      </c>
      <c r="E12" s="43">
        <v>600</v>
      </c>
      <c r="F12" s="43">
        <v>3990</v>
      </c>
      <c r="G12" s="43">
        <v>4750</v>
      </c>
      <c r="H12" s="43">
        <v>67000</v>
      </c>
      <c r="I12" s="43">
        <v>368440</v>
      </c>
      <c r="J12" s="219"/>
      <c r="L12" s="43">
        <f t="shared" si="0"/>
        <v>23660</v>
      </c>
      <c r="N12" s="220"/>
      <c r="O12" s="220"/>
    </row>
    <row r="13" spans="1:15">
      <c r="A13" s="1">
        <v>39448</v>
      </c>
      <c r="B13" s="43">
        <v>1100</v>
      </c>
      <c r="C13" s="43">
        <v>26230</v>
      </c>
      <c r="D13" s="43">
        <v>3230</v>
      </c>
      <c r="E13" s="43">
        <v>1900</v>
      </c>
      <c r="F13" s="43">
        <v>5240</v>
      </c>
      <c r="G13" s="43">
        <v>3600</v>
      </c>
      <c r="H13" s="43">
        <v>126920</v>
      </c>
      <c r="I13" s="43">
        <v>695630</v>
      </c>
      <c r="J13" s="219"/>
      <c r="L13" s="43">
        <f t="shared" si="0"/>
        <v>37700</v>
      </c>
      <c r="N13" s="220"/>
      <c r="O13" s="220"/>
    </row>
    <row r="14" spans="1:15">
      <c r="A14" s="1">
        <v>39479</v>
      </c>
      <c r="B14" s="43">
        <v>400</v>
      </c>
      <c r="C14" s="43">
        <v>14940</v>
      </c>
      <c r="D14" s="43">
        <v>840</v>
      </c>
      <c r="E14" s="43">
        <v>600</v>
      </c>
      <c r="F14" s="43">
        <v>2890</v>
      </c>
      <c r="G14" s="43">
        <v>3700</v>
      </c>
      <c r="H14" s="43">
        <v>75830</v>
      </c>
      <c r="I14" s="43">
        <v>413260</v>
      </c>
      <c r="J14" s="219"/>
      <c r="L14" s="43">
        <f t="shared" si="0"/>
        <v>19670</v>
      </c>
      <c r="N14" s="220"/>
      <c r="O14" s="220"/>
    </row>
    <row r="15" spans="1:15">
      <c r="A15" s="1">
        <v>39508</v>
      </c>
      <c r="B15" s="43">
        <v>500</v>
      </c>
      <c r="C15" s="43">
        <v>18020</v>
      </c>
      <c r="D15" s="43">
        <v>670</v>
      </c>
      <c r="E15" s="43">
        <v>600</v>
      </c>
      <c r="F15" s="43">
        <v>3370</v>
      </c>
      <c r="G15" s="43">
        <v>3060</v>
      </c>
      <c r="H15" s="43">
        <v>94810</v>
      </c>
      <c r="I15" s="43">
        <v>427420</v>
      </c>
      <c r="J15" s="219"/>
      <c r="L15" s="43">
        <f t="shared" si="0"/>
        <v>23160</v>
      </c>
      <c r="N15" s="220"/>
      <c r="O15" s="220"/>
    </row>
    <row r="16" spans="1:15">
      <c r="A16" s="1">
        <v>39539</v>
      </c>
      <c r="B16" s="43">
        <v>700</v>
      </c>
      <c r="C16" s="43">
        <v>17970</v>
      </c>
      <c r="D16" s="43">
        <v>1210</v>
      </c>
      <c r="E16" s="43">
        <v>600</v>
      </c>
      <c r="F16" s="43">
        <v>3340</v>
      </c>
      <c r="G16" s="43">
        <v>5210</v>
      </c>
      <c r="H16" s="43">
        <v>78680</v>
      </c>
      <c r="I16" s="43">
        <v>457300</v>
      </c>
      <c r="J16" s="219"/>
      <c r="L16" s="43">
        <f t="shared" si="0"/>
        <v>23820</v>
      </c>
      <c r="N16" s="220"/>
      <c r="O16" s="220"/>
    </row>
    <row r="17" spans="1:15">
      <c r="A17" s="1">
        <v>39569</v>
      </c>
      <c r="B17" s="43">
        <v>500</v>
      </c>
      <c r="C17" s="43">
        <v>17640</v>
      </c>
      <c r="D17" s="43">
        <v>1120</v>
      </c>
      <c r="E17" s="43">
        <v>600</v>
      </c>
      <c r="F17" s="43">
        <v>3330</v>
      </c>
      <c r="G17" s="43">
        <v>5010</v>
      </c>
      <c r="H17" s="43">
        <v>57680</v>
      </c>
      <c r="I17" s="43">
        <v>422330</v>
      </c>
      <c r="J17" s="219"/>
      <c r="L17" s="43">
        <f t="shared" si="0"/>
        <v>23190</v>
      </c>
      <c r="N17" s="220"/>
      <c r="O17" s="220"/>
    </row>
    <row r="18" spans="1:15">
      <c r="A18" s="1">
        <v>39600</v>
      </c>
      <c r="B18" s="43">
        <v>700</v>
      </c>
      <c r="C18" s="43">
        <v>18700</v>
      </c>
      <c r="D18" s="43">
        <v>1250</v>
      </c>
      <c r="E18" s="43">
        <v>600</v>
      </c>
      <c r="F18" s="43">
        <v>3540</v>
      </c>
      <c r="G18" s="43">
        <v>4440</v>
      </c>
      <c r="H18" s="43">
        <v>53250</v>
      </c>
      <c r="I18" s="43">
        <v>448400</v>
      </c>
      <c r="J18" s="219"/>
      <c r="L18" s="43">
        <f t="shared" si="0"/>
        <v>24790</v>
      </c>
      <c r="N18" s="220"/>
      <c r="O18" s="220"/>
    </row>
    <row r="19" spans="1:15">
      <c r="A19" s="1">
        <v>39630</v>
      </c>
      <c r="B19" s="43">
        <v>500</v>
      </c>
      <c r="C19" s="43">
        <v>22500</v>
      </c>
      <c r="D19" s="43">
        <v>1530</v>
      </c>
      <c r="E19" s="43">
        <v>1000</v>
      </c>
      <c r="F19" s="43">
        <v>5510</v>
      </c>
      <c r="G19" s="43">
        <v>5850</v>
      </c>
      <c r="H19" s="43">
        <v>73170</v>
      </c>
      <c r="I19" s="43">
        <v>560660</v>
      </c>
      <c r="J19" s="219"/>
      <c r="L19" s="43">
        <f t="shared" si="0"/>
        <v>31040</v>
      </c>
      <c r="N19" s="220"/>
      <c r="O19" s="220"/>
    </row>
    <row r="20" spans="1:15">
      <c r="A20" s="1">
        <v>39661</v>
      </c>
      <c r="B20" s="43">
        <v>300</v>
      </c>
      <c r="C20" s="43">
        <v>23080</v>
      </c>
      <c r="D20" s="43">
        <v>1490</v>
      </c>
      <c r="E20" s="43">
        <v>900</v>
      </c>
      <c r="F20" s="43">
        <v>4700</v>
      </c>
      <c r="G20" s="43">
        <v>5460</v>
      </c>
      <c r="H20" s="43">
        <v>75070</v>
      </c>
      <c r="I20" s="43">
        <v>489110</v>
      </c>
      <c r="J20" s="219"/>
      <c r="L20" s="43">
        <f t="shared" si="0"/>
        <v>30470</v>
      </c>
      <c r="N20" s="220"/>
      <c r="O20" s="220"/>
    </row>
    <row r="21" spans="1:15">
      <c r="A21" s="1">
        <v>39692</v>
      </c>
      <c r="B21" s="43">
        <v>700</v>
      </c>
      <c r="C21" s="43">
        <v>21510</v>
      </c>
      <c r="D21" s="43">
        <v>1380</v>
      </c>
      <c r="E21" s="43">
        <v>1000</v>
      </c>
      <c r="F21" s="43">
        <v>5120</v>
      </c>
      <c r="G21" s="43">
        <v>5100</v>
      </c>
      <c r="H21" s="43">
        <v>66790</v>
      </c>
      <c r="I21" s="43">
        <v>506890</v>
      </c>
      <c r="J21" s="219"/>
      <c r="L21" s="43">
        <f t="shared" si="0"/>
        <v>29710</v>
      </c>
      <c r="N21" s="220"/>
      <c r="O21" s="220"/>
    </row>
    <row r="22" spans="1:15">
      <c r="A22" s="1">
        <v>39722</v>
      </c>
      <c r="B22" s="43">
        <v>700</v>
      </c>
      <c r="C22" s="43">
        <v>25100</v>
      </c>
      <c r="D22" s="43">
        <v>1640</v>
      </c>
      <c r="E22" s="43">
        <v>1300</v>
      </c>
      <c r="F22" s="43">
        <v>5950</v>
      </c>
      <c r="G22" s="43">
        <v>6550</v>
      </c>
      <c r="H22" s="43">
        <v>76080</v>
      </c>
      <c r="I22" s="43">
        <v>616190</v>
      </c>
      <c r="J22" s="219"/>
      <c r="L22" s="43">
        <f t="shared" si="0"/>
        <v>34690</v>
      </c>
      <c r="N22" s="220"/>
      <c r="O22" s="220"/>
    </row>
    <row r="23" spans="1:15">
      <c r="A23" s="1">
        <v>39753</v>
      </c>
      <c r="B23" s="43">
        <v>1100</v>
      </c>
      <c r="C23" s="43">
        <v>18920</v>
      </c>
      <c r="D23" s="43">
        <v>1170</v>
      </c>
      <c r="E23" s="43">
        <v>900</v>
      </c>
      <c r="F23" s="43">
        <v>4560</v>
      </c>
      <c r="G23" s="43">
        <v>4650</v>
      </c>
      <c r="H23" s="43">
        <v>72000</v>
      </c>
      <c r="I23" s="43">
        <v>438240</v>
      </c>
      <c r="J23" s="219"/>
      <c r="L23" s="43">
        <f t="shared" si="0"/>
        <v>26650</v>
      </c>
      <c r="N23" s="220"/>
      <c r="O23" s="220"/>
    </row>
    <row r="24" spans="1:15">
      <c r="A24" s="1">
        <v>39783</v>
      </c>
      <c r="B24" s="43">
        <v>300</v>
      </c>
      <c r="C24" s="43">
        <v>17980</v>
      </c>
      <c r="D24" s="43">
        <v>1140</v>
      </c>
      <c r="E24" s="43">
        <v>400</v>
      </c>
      <c r="F24" s="43">
        <v>4810</v>
      </c>
      <c r="G24" s="43">
        <v>5390</v>
      </c>
      <c r="H24" s="43">
        <v>67840</v>
      </c>
      <c r="I24" s="43">
        <v>365920</v>
      </c>
      <c r="J24" s="219"/>
      <c r="L24" s="43">
        <f t="shared" si="0"/>
        <v>24630</v>
      </c>
      <c r="N24" s="220"/>
      <c r="O24" s="220"/>
    </row>
    <row r="25" spans="1:15">
      <c r="A25" s="1">
        <v>39814</v>
      </c>
      <c r="B25" s="43">
        <v>1200</v>
      </c>
      <c r="C25" s="43">
        <v>21380</v>
      </c>
      <c r="D25" s="43">
        <v>2840</v>
      </c>
      <c r="E25" s="43">
        <v>1800</v>
      </c>
      <c r="F25" s="43">
        <v>7840</v>
      </c>
      <c r="G25" s="43">
        <v>4330</v>
      </c>
      <c r="H25" s="43">
        <v>132300</v>
      </c>
      <c r="I25" s="43">
        <v>701240</v>
      </c>
      <c r="J25" s="219"/>
      <c r="L25" s="43">
        <f t="shared" si="0"/>
        <v>35060</v>
      </c>
      <c r="N25" s="220"/>
      <c r="O25" s="220"/>
    </row>
    <row r="26" spans="1:15">
      <c r="A26" s="1">
        <v>39845</v>
      </c>
      <c r="B26" s="43">
        <v>1200</v>
      </c>
      <c r="C26" s="43">
        <v>10800</v>
      </c>
      <c r="D26" s="43">
        <v>1310</v>
      </c>
      <c r="E26" s="43">
        <v>700</v>
      </c>
      <c r="F26" s="43">
        <v>4290</v>
      </c>
      <c r="G26" s="43">
        <v>4160</v>
      </c>
      <c r="H26" s="43">
        <v>78650</v>
      </c>
      <c r="I26" s="43">
        <v>406570</v>
      </c>
      <c r="J26" s="219"/>
      <c r="L26" s="43">
        <f t="shared" si="0"/>
        <v>18300</v>
      </c>
      <c r="N26" s="220"/>
      <c r="O26" s="220"/>
    </row>
    <row r="27" spans="1:15">
      <c r="A27" s="1">
        <v>39873</v>
      </c>
      <c r="B27" s="43">
        <v>800</v>
      </c>
      <c r="C27" s="43">
        <v>14300</v>
      </c>
      <c r="D27" s="43">
        <v>1250</v>
      </c>
      <c r="E27" s="43">
        <v>400</v>
      </c>
      <c r="F27" s="43">
        <v>4840</v>
      </c>
      <c r="G27" s="43">
        <v>4610</v>
      </c>
      <c r="H27" s="43">
        <v>93300</v>
      </c>
      <c r="I27" s="43">
        <v>408660</v>
      </c>
      <c r="J27" s="219"/>
      <c r="L27" s="43">
        <f t="shared" si="0"/>
        <v>21590</v>
      </c>
      <c r="N27" s="220"/>
      <c r="O27" s="220"/>
    </row>
    <row r="28" spans="1:15" s="30" customFormat="1">
      <c r="A28" s="1">
        <v>39904</v>
      </c>
      <c r="B28" s="43">
        <v>600</v>
      </c>
      <c r="C28" s="43">
        <v>18370</v>
      </c>
      <c r="D28" s="43">
        <v>1350</v>
      </c>
      <c r="E28" s="43">
        <v>600</v>
      </c>
      <c r="F28" s="43">
        <v>4460</v>
      </c>
      <c r="G28" s="43">
        <v>5360</v>
      </c>
      <c r="H28" s="43">
        <v>90910</v>
      </c>
      <c r="I28" s="43">
        <v>474550</v>
      </c>
      <c r="J28" s="219"/>
      <c r="L28" s="43">
        <f t="shared" si="0"/>
        <v>25380</v>
      </c>
      <c r="N28" s="220"/>
      <c r="O28" s="220"/>
    </row>
    <row r="29" spans="1:15" s="30" customFormat="1">
      <c r="A29" s="1">
        <v>39934</v>
      </c>
      <c r="B29" s="43">
        <v>800</v>
      </c>
      <c r="C29" s="43">
        <v>16890</v>
      </c>
      <c r="D29" s="43">
        <v>1750</v>
      </c>
      <c r="E29" s="43">
        <v>600</v>
      </c>
      <c r="F29" s="43">
        <v>4970</v>
      </c>
      <c r="G29" s="43">
        <v>5730</v>
      </c>
      <c r="H29" s="43">
        <v>69850</v>
      </c>
      <c r="I29" s="43">
        <v>439630</v>
      </c>
      <c r="J29" s="219"/>
      <c r="L29" s="43">
        <f t="shared" si="0"/>
        <v>25010</v>
      </c>
      <c r="N29" s="220"/>
      <c r="O29" s="220"/>
    </row>
    <row r="30" spans="1:15">
      <c r="A30" s="1">
        <v>39965</v>
      </c>
      <c r="B30" s="43">
        <v>600</v>
      </c>
      <c r="C30" s="43">
        <v>17550</v>
      </c>
      <c r="D30" s="43">
        <v>1100</v>
      </c>
      <c r="E30" s="43">
        <v>800</v>
      </c>
      <c r="F30" s="43">
        <v>4500</v>
      </c>
      <c r="G30" s="43">
        <v>4980</v>
      </c>
      <c r="H30" s="43">
        <v>59310</v>
      </c>
      <c r="I30" s="43">
        <v>450510</v>
      </c>
      <c r="J30" s="219"/>
      <c r="L30" s="43">
        <f t="shared" si="0"/>
        <v>24550</v>
      </c>
      <c r="N30" s="220"/>
      <c r="O30" s="220"/>
    </row>
    <row r="31" spans="1:15">
      <c r="A31" s="1">
        <v>39995</v>
      </c>
      <c r="B31" s="43">
        <v>900</v>
      </c>
      <c r="C31" s="43">
        <v>28830</v>
      </c>
      <c r="D31" s="43">
        <v>2060</v>
      </c>
      <c r="E31" s="43">
        <v>1100</v>
      </c>
      <c r="F31" s="43">
        <v>6390</v>
      </c>
      <c r="G31" s="43">
        <v>7480</v>
      </c>
      <c r="H31" s="43">
        <v>87410</v>
      </c>
      <c r="I31" s="43">
        <v>616540</v>
      </c>
      <c r="J31" s="219"/>
      <c r="L31" s="43">
        <f t="shared" si="0"/>
        <v>39280</v>
      </c>
      <c r="N31" s="220"/>
      <c r="O31" s="220"/>
    </row>
    <row r="32" spans="1:15">
      <c r="A32" s="1">
        <v>40026</v>
      </c>
      <c r="B32" s="43">
        <v>900</v>
      </c>
      <c r="C32" s="43">
        <v>25410</v>
      </c>
      <c r="D32" s="43">
        <v>1320</v>
      </c>
      <c r="E32" s="43">
        <v>1100</v>
      </c>
      <c r="F32" s="43">
        <v>5130</v>
      </c>
      <c r="G32" s="43">
        <v>4960</v>
      </c>
      <c r="H32" s="43">
        <v>83890</v>
      </c>
      <c r="I32" s="43">
        <v>543690</v>
      </c>
      <c r="J32" s="219"/>
      <c r="L32" s="43">
        <f t="shared" si="0"/>
        <v>33860</v>
      </c>
      <c r="N32" s="220"/>
      <c r="O32" s="220"/>
    </row>
    <row r="33" spans="1:15">
      <c r="A33" s="1">
        <v>40057</v>
      </c>
      <c r="B33" s="43">
        <v>800</v>
      </c>
      <c r="C33" s="43">
        <v>27540</v>
      </c>
      <c r="D33" s="43">
        <v>1970</v>
      </c>
      <c r="E33" s="43">
        <v>1000</v>
      </c>
      <c r="F33" s="43">
        <v>6300</v>
      </c>
      <c r="G33" s="43">
        <v>5940</v>
      </c>
      <c r="H33" s="43">
        <v>80290</v>
      </c>
      <c r="I33" s="43">
        <v>560890</v>
      </c>
      <c r="J33" s="219"/>
      <c r="L33" s="43">
        <f t="shared" si="0"/>
        <v>37610</v>
      </c>
      <c r="N33" s="220"/>
      <c r="O33" s="220"/>
    </row>
    <row r="34" spans="1:15">
      <c r="A34" s="1">
        <v>40087</v>
      </c>
      <c r="B34" s="43">
        <v>1100</v>
      </c>
      <c r="C34" s="43">
        <v>30880</v>
      </c>
      <c r="D34" s="43">
        <v>1370</v>
      </c>
      <c r="E34" s="43">
        <v>600</v>
      </c>
      <c r="F34" s="43">
        <v>7080</v>
      </c>
      <c r="G34" s="43">
        <v>6220</v>
      </c>
      <c r="H34" s="43">
        <v>87100</v>
      </c>
      <c r="I34" s="43">
        <v>682230</v>
      </c>
      <c r="J34" s="219"/>
      <c r="L34" s="43">
        <f t="shared" si="0"/>
        <v>41030</v>
      </c>
      <c r="N34" s="220"/>
      <c r="O34" s="220"/>
    </row>
    <row r="35" spans="1:15">
      <c r="A35" s="1">
        <v>40118</v>
      </c>
      <c r="B35" s="43">
        <v>1000</v>
      </c>
      <c r="C35" s="43">
        <v>22450</v>
      </c>
      <c r="D35" s="43">
        <v>1380</v>
      </c>
      <c r="E35" s="43">
        <v>700</v>
      </c>
      <c r="F35" s="43">
        <v>5950</v>
      </c>
      <c r="G35" s="43">
        <v>5930</v>
      </c>
      <c r="H35" s="43">
        <v>80230</v>
      </c>
      <c r="I35" s="43">
        <v>503800</v>
      </c>
      <c r="J35" s="219"/>
      <c r="L35" s="43">
        <f t="shared" si="0"/>
        <v>31480</v>
      </c>
      <c r="N35" s="220"/>
      <c r="O35" s="220"/>
    </row>
    <row r="36" spans="1:15">
      <c r="A36" s="1">
        <v>40148</v>
      </c>
      <c r="B36" s="43">
        <v>900</v>
      </c>
      <c r="C36" s="43">
        <v>19690</v>
      </c>
      <c r="D36" s="43">
        <v>1210</v>
      </c>
      <c r="E36" s="43">
        <v>800</v>
      </c>
      <c r="F36" s="43">
        <v>4460</v>
      </c>
      <c r="G36" s="43">
        <v>5560</v>
      </c>
      <c r="H36" s="43">
        <v>74260</v>
      </c>
      <c r="I36" s="43">
        <v>438160</v>
      </c>
      <c r="J36" s="219"/>
      <c r="L36" s="43">
        <f t="shared" si="0"/>
        <v>27060</v>
      </c>
      <c r="N36" s="220"/>
      <c r="O36" s="220"/>
    </row>
    <row r="37" spans="1:15">
      <c r="A37" s="1">
        <v>40179</v>
      </c>
      <c r="B37" s="43">
        <v>1800</v>
      </c>
      <c r="C37" s="43">
        <v>31510</v>
      </c>
      <c r="D37" s="43">
        <v>3210</v>
      </c>
      <c r="E37" s="43">
        <v>1800</v>
      </c>
      <c r="F37" s="43">
        <v>6240</v>
      </c>
      <c r="G37" s="43">
        <v>5330</v>
      </c>
      <c r="H37" s="43">
        <v>150300</v>
      </c>
      <c r="I37" s="43">
        <v>824860</v>
      </c>
      <c r="J37" s="219"/>
      <c r="L37" s="43">
        <f t="shared" si="0"/>
        <v>44560</v>
      </c>
      <c r="N37" s="220"/>
      <c r="O37" s="220"/>
    </row>
    <row r="38" spans="1:15">
      <c r="A38" s="1">
        <v>40210</v>
      </c>
      <c r="B38" s="43">
        <v>500</v>
      </c>
      <c r="C38" s="43">
        <v>13680</v>
      </c>
      <c r="D38" s="43">
        <v>1590</v>
      </c>
      <c r="E38" s="43">
        <v>300</v>
      </c>
      <c r="F38" s="43">
        <v>3120</v>
      </c>
      <c r="G38" s="43">
        <v>4370</v>
      </c>
      <c r="H38" s="43">
        <v>83230</v>
      </c>
      <c r="I38" s="43">
        <v>455820</v>
      </c>
      <c r="J38" s="219"/>
      <c r="L38" s="43">
        <f t="shared" si="0"/>
        <v>19190</v>
      </c>
      <c r="N38" s="220"/>
      <c r="O38" s="220"/>
    </row>
    <row r="39" spans="1:15">
      <c r="A39" s="1">
        <v>40238</v>
      </c>
      <c r="B39" s="43">
        <v>800</v>
      </c>
      <c r="C39" s="43">
        <v>20800</v>
      </c>
      <c r="D39" s="43">
        <v>1070</v>
      </c>
      <c r="E39" s="43">
        <v>400</v>
      </c>
      <c r="F39" s="43">
        <v>3840</v>
      </c>
      <c r="G39" s="43">
        <v>5180</v>
      </c>
      <c r="H39" s="43">
        <v>101150</v>
      </c>
      <c r="I39" s="43">
        <v>482780</v>
      </c>
      <c r="J39" s="219"/>
      <c r="L39" s="43">
        <f t="shared" si="0"/>
        <v>26910</v>
      </c>
      <c r="N39" s="220"/>
      <c r="O39" s="220"/>
    </row>
    <row r="40" spans="1:15">
      <c r="A40" s="1">
        <v>40269</v>
      </c>
      <c r="B40" s="43">
        <v>600</v>
      </c>
      <c r="C40" s="43">
        <v>24180</v>
      </c>
      <c r="D40" s="43">
        <v>1090</v>
      </c>
      <c r="E40" s="43">
        <v>500</v>
      </c>
      <c r="F40" s="43">
        <v>3810</v>
      </c>
      <c r="G40" s="43">
        <v>6450</v>
      </c>
      <c r="H40" s="43">
        <v>98130</v>
      </c>
      <c r="I40" s="43">
        <v>561680</v>
      </c>
      <c r="J40" s="219"/>
      <c r="L40" s="43">
        <f t="shared" si="0"/>
        <v>30180</v>
      </c>
      <c r="N40" s="220"/>
      <c r="O40" s="220"/>
    </row>
    <row r="41" spans="1:15">
      <c r="A41" s="1">
        <v>40299</v>
      </c>
      <c r="B41" s="43">
        <v>900</v>
      </c>
      <c r="C41" s="43">
        <v>22760</v>
      </c>
      <c r="D41" s="43">
        <v>1230</v>
      </c>
      <c r="E41" s="43">
        <v>700</v>
      </c>
      <c r="F41" s="43">
        <v>4020</v>
      </c>
      <c r="G41" s="43">
        <v>5500</v>
      </c>
      <c r="H41" s="43">
        <v>68900</v>
      </c>
      <c r="I41" s="43">
        <v>492970</v>
      </c>
      <c r="J41" s="219"/>
      <c r="L41" s="43">
        <f t="shared" si="0"/>
        <v>29610</v>
      </c>
      <c r="N41" s="220"/>
      <c r="O41" s="220"/>
    </row>
    <row r="42" spans="1:15">
      <c r="A42" s="1">
        <v>40330</v>
      </c>
      <c r="B42" s="43">
        <v>300</v>
      </c>
      <c r="C42" s="43">
        <v>24810</v>
      </c>
      <c r="D42" s="43">
        <v>1350</v>
      </c>
      <c r="E42" s="43">
        <v>600</v>
      </c>
      <c r="F42" s="43">
        <v>4030</v>
      </c>
      <c r="G42" s="43">
        <v>5390</v>
      </c>
      <c r="H42" s="43">
        <v>57850</v>
      </c>
      <c r="I42" s="43">
        <v>517450</v>
      </c>
      <c r="J42" s="219"/>
      <c r="L42" s="43">
        <f t="shared" si="0"/>
        <v>31090</v>
      </c>
      <c r="N42" s="220"/>
      <c r="O42" s="220"/>
    </row>
    <row r="43" spans="1:15">
      <c r="A43" s="1">
        <v>40360</v>
      </c>
      <c r="B43" s="43">
        <v>1500</v>
      </c>
      <c r="C43" s="43">
        <v>34520</v>
      </c>
      <c r="D43" s="43">
        <v>2120</v>
      </c>
      <c r="E43" s="43">
        <v>1200</v>
      </c>
      <c r="F43" s="43">
        <v>6470</v>
      </c>
      <c r="G43" s="43">
        <v>7600</v>
      </c>
      <c r="H43" s="43">
        <v>94670</v>
      </c>
      <c r="I43" s="43">
        <v>730910</v>
      </c>
      <c r="J43" s="219"/>
      <c r="L43" s="43">
        <f t="shared" si="0"/>
        <v>45810</v>
      </c>
      <c r="N43" s="220"/>
      <c r="O43" s="220"/>
    </row>
    <row r="44" spans="1:15">
      <c r="A44" s="1">
        <v>40391</v>
      </c>
      <c r="B44" s="43">
        <v>1000</v>
      </c>
      <c r="C44" s="43">
        <v>29090</v>
      </c>
      <c r="D44" s="43">
        <v>1610</v>
      </c>
      <c r="E44" s="43">
        <v>900</v>
      </c>
      <c r="F44" s="43">
        <v>5060</v>
      </c>
      <c r="G44" s="43">
        <v>6380</v>
      </c>
      <c r="H44" s="43">
        <v>86350</v>
      </c>
      <c r="I44" s="43">
        <v>591220</v>
      </c>
      <c r="J44" s="219"/>
      <c r="L44" s="43">
        <f t="shared" si="0"/>
        <v>37660</v>
      </c>
      <c r="N44" s="220"/>
      <c r="O44" s="220"/>
    </row>
    <row r="45" spans="1:15">
      <c r="A45" s="1">
        <v>40422</v>
      </c>
      <c r="B45" s="43">
        <v>1400</v>
      </c>
      <c r="C45" s="43">
        <v>29780</v>
      </c>
      <c r="D45" s="43">
        <v>1640</v>
      </c>
      <c r="E45" s="43">
        <v>1000</v>
      </c>
      <c r="F45" s="43">
        <v>5760</v>
      </c>
      <c r="G45" s="43">
        <v>6600</v>
      </c>
      <c r="H45" s="43">
        <v>76440</v>
      </c>
      <c r="I45" s="43">
        <v>629830</v>
      </c>
      <c r="J45" s="219"/>
      <c r="L45" s="43">
        <f t="shared" si="0"/>
        <v>39580</v>
      </c>
      <c r="N45" s="220"/>
      <c r="O45" s="220"/>
    </row>
    <row r="46" spans="1:15">
      <c r="A46" s="1">
        <v>40452</v>
      </c>
      <c r="B46" s="43">
        <v>1700</v>
      </c>
      <c r="C46" s="43">
        <v>33510</v>
      </c>
      <c r="D46" s="43">
        <v>1900</v>
      </c>
      <c r="E46" s="43">
        <v>900</v>
      </c>
      <c r="F46" s="43">
        <v>7240</v>
      </c>
      <c r="G46" s="43">
        <v>7330</v>
      </c>
      <c r="H46" s="43">
        <v>86870</v>
      </c>
      <c r="I46" s="43">
        <v>766100</v>
      </c>
      <c r="J46" s="219"/>
      <c r="L46" s="43">
        <f t="shared" si="0"/>
        <v>45250</v>
      </c>
      <c r="N46" s="220"/>
      <c r="O46" s="220"/>
    </row>
    <row r="47" spans="1:15">
      <c r="A47" s="1">
        <v>40483</v>
      </c>
      <c r="B47" s="43">
        <v>900</v>
      </c>
      <c r="C47" s="43">
        <v>26660</v>
      </c>
      <c r="D47" s="43">
        <v>960</v>
      </c>
      <c r="E47" s="43">
        <v>700</v>
      </c>
      <c r="F47" s="43">
        <v>4930</v>
      </c>
      <c r="G47" s="43">
        <v>6550</v>
      </c>
      <c r="H47" s="43">
        <v>77680</v>
      </c>
      <c r="I47" s="43">
        <v>537150</v>
      </c>
      <c r="J47" s="219"/>
      <c r="L47" s="43">
        <f t="shared" si="0"/>
        <v>34150</v>
      </c>
      <c r="N47" s="220"/>
      <c r="O47" s="220"/>
    </row>
    <row r="48" spans="1:15">
      <c r="A48" s="1">
        <v>40513</v>
      </c>
      <c r="B48" s="43">
        <v>500</v>
      </c>
      <c r="C48" s="43">
        <v>22660</v>
      </c>
      <c r="D48" s="43">
        <v>1370</v>
      </c>
      <c r="E48" s="43">
        <v>1000</v>
      </c>
      <c r="F48" s="43">
        <v>4370</v>
      </c>
      <c r="G48" s="43">
        <v>7280</v>
      </c>
      <c r="H48" s="43">
        <v>77050</v>
      </c>
      <c r="I48" s="43">
        <v>464470</v>
      </c>
      <c r="J48" s="219"/>
      <c r="L48" s="43">
        <f t="shared" si="0"/>
        <v>29900</v>
      </c>
      <c r="N48" s="220"/>
      <c r="O48" s="220"/>
    </row>
    <row r="49" spans="1:15">
      <c r="A49" s="1">
        <v>40544</v>
      </c>
      <c r="B49" s="43">
        <v>1700</v>
      </c>
      <c r="C49" s="43">
        <v>32360</v>
      </c>
      <c r="D49" s="43">
        <v>3770</v>
      </c>
      <c r="E49" s="43">
        <v>1500</v>
      </c>
      <c r="F49" s="43">
        <v>6820</v>
      </c>
      <c r="G49" s="43">
        <v>6060</v>
      </c>
      <c r="H49" s="43">
        <v>155000</v>
      </c>
      <c r="I49" s="43">
        <v>909410</v>
      </c>
      <c r="J49" s="219"/>
      <c r="L49" s="43">
        <f t="shared" si="0"/>
        <v>46150</v>
      </c>
      <c r="N49" s="220"/>
      <c r="O49" s="220"/>
    </row>
    <row r="50" spans="1:15">
      <c r="A50" s="1">
        <v>40575</v>
      </c>
      <c r="B50" s="43">
        <v>400</v>
      </c>
      <c r="C50" s="43">
        <v>16320</v>
      </c>
      <c r="D50" s="43">
        <v>990</v>
      </c>
      <c r="E50" s="43">
        <v>600</v>
      </c>
      <c r="F50" s="43">
        <v>2850</v>
      </c>
      <c r="G50" s="43">
        <v>5280</v>
      </c>
      <c r="H50" s="43">
        <v>89060</v>
      </c>
      <c r="I50" s="43">
        <v>516920</v>
      </c>
      <c r="J50" s="219"/>
      <c r="L50" s="43">
        <f t="shared" si="0"/>
        <v>21160</v>
      </c>
      <c r="N50" s="220"/>
      <c r="O50" s="220"/>
    </row>
    <row r="51" spans="1:15">
      <c r="A51" s="1">
        <v>40603</v>
      </c>
      <c r="B51" s="43">
        <v>700</v>
      </c>
      <c r="C51" s="43">
        <v>21670</v>
      </c>
      <c r="D51" s="43">
        <v>1330</v>
      </c>
      <c r="E51" s="43">
        <v>500</v>
      </c>
      <c r="F51" s="43">
        <v>2850</v>
      </c>
      <c r="G51" s="43">
        <v>5720</v>
      </c>
      <c r="H51" s="43">
        <v>96050</v>
      </c>
      <c r="I51" s="43">
        <v>514420</v>
      </c>
      <c r="J51" s="219"/>
      <c r="L51" s="43">
        <f t="shared" si="0"/>
        <v>27050</v>
      </c>
      <c r="N51" s="220"/>
      <c r="O51" s="220"/>
    </row>
    <row r="52" spans="1:15">
      <c r="A52" s="1">
        <v>40634</v>
      </c>
      <c r="B52" s="43">
        <v>700</v>
      </c>
      <c r="C52" s="43">
        <v>25860</v>
      </c>
      <c r="D52" s="43">
        <v>1790</v>
      </c>
      <c r="E52" s="43">
        <v>700</v>
      </c>
      <c r="F52" s="43">
        <v>5340</v>
      </c>
      <c r="G52" s="43">
        <v>6960</v>
      </c>
      <c r="H52" s="43">
        <v>95890</v>
      </c>
      <c r="I52" s="43">
        <v>595190</v>
      </c>
      <c r="J52" s="219"/>
      <c r="L52" s="43">
        <f t="shared" si="0"/>
        <v>34390</v>
      </c>
      <c r="N52" s="220"/>
      <c r="O52" s="220"/>
    </row>
    <row r="53" spans="1:15">
      <c r="A53" s="1">
        <v>40664</v>
      </c>
      <c r="B53" s="43">
        <v>1000</v>
      </c>
      <c r="C53" s="43">
        <v>25880</v>
      </c>
      <c r="D53" s="43">
        <v>1640</v>
      </c>
      <c r="E53" s="43">
        <v>800</v>
      </c>
      <c r="F53" s="43">
        <v>3880</v>
      </c>
      <c r="G53" s="43">
        <v>6270</v>
      </c>
      <c r="H53" s="43">
        <v>73700</v>
      </c>
      <c r="I53" s="43">
        <v>605640</v>
      </c>
      <c r="J53" s="219"/>
      <c r="L53" s="43">
        <f t="shared" si="0"/>
        <v>33200</v>
      </c>
      <c r="N53" s="220"/>
      <c r="O53" s="220"/>
    </row>
    <row r="54" spans="1:15">
      <c r="A54" s="1">
        <v>40695</v>
      </c>
      <c r="B54" s="43">
        <v>600</v>
      </c>
      <c r="C54" s="43">
        <v>26990</v>
      </c>
      <c r="D54" s="43">
        <v>1180</v>
      </c>
      <c r="E54" s="43">
        <v>600</v>
      </c>
      <c r="F54" s="43">
        <v>4320</v>
      </c>
      <c r="G54" s="43">
        <v>6580</v>
      </c>
      <c r="H54" s="43">
        <v>51330</v>
      </c>
      <c r="I54" s="43">
        <v>563200</v>
      </c>
      <c r="J54" s="219"/>
      <c r="L54" s="43">
        <f t="shared" si="0"/>
        <v>33690</v>
      </c>
      <c r="N54" s="220"/>
      <c r="O54" s="220"/>
    </row>
    <row r="55" spans="1:15">
      <c r="A55" s="1">
        <v>40725</v>
      </c>
      <c r="B55" s="43">
        <v>1200</v>
      </c>
      <c r="C55" s="43">
        <v>35610</v>
      </c>
      <c r="D55" s="43">
        <v>2180</v>
      </c>
      <c r="E55" s="43">
        <v>1000</v>
      </c>
      <c r="F55" s="43">
        <v>6970</v>
      </c>
      <c r="G55" s="43">
        <v>7080</v>
      </c>
      <c r="H55" s="43">
        <v>87720</v>
      </c>
      <c r="I55" s="43">
        <v>805860</v>
      </c>
      <c r="J55" s="219"/>
      <c r="L55" s="43">
        <f t="shared" si="0"/>
        <v>46960</v>
      </c>
      <c r="N55" s="220"/>
      <c r="O55" s="220"/>
    </row>
    <row r="56" spans="1:15">
      <c r="A56" s="1">
        <v>40756</v>
      </c>
      <c r="B56" s="43">
        <v>1600</v>
      </c>
      <c r="C56" s="43">
        <v>31030</v>
      </c>
      <c r="D56" s="43">
        <v>1350</v>
      </c>
      <c r="E56" s="43">
        <v>1200</v>
      </c>
      <c r="F56" s="43">
        <v>4890</v>
      </c>
      <c r="G56" s="43">
        <v>6220</v>
      </c>
      <c r="H56" s="43">
        <v>85550</v>
      </c>
      <c r="I56" s="43">
        <v>636890</v>
      </c>
      <c r="J56" s="219"/>
      <c r="L56" s="43">
        <f t="shared" si="0"/>
        <v>40070</v>
      </c>
      <c r="N56" s="220"/>
      <c r="O56" s="220"/>
    </row>
    <row r="57" spans="1:15">
      <c r="A57" s="1">
        <v>40787</v>
      </c>
      <c r="B57" s="43">
        <v>1200</v>
      </c>
      <c r="C57" s="43">
        <v>33680</v>
      </c>
      <c r="D57" s="43">
        <v>1980</v>
      </c>
      <c r="E57" s="43">
        <v>1400</v>
      </c>
      <c r="F57" s="43">
        <v>5590</v>
      </c>
      <c r="G57" s="43">
        <v>7410</v>
      </c>
      <c r="H57" s="43">
        <v>85990</v>
      </c>
      <c r="I57" s="43">
        <v>696050</v>
      </c>
      <c r="J57" s="219"/>
      <c r="L57" s="43">
        <f t="shared" si="0"/>
        <v>43850</v>
      </c>
      <c r="N57" s="220"/>
      <c r="O57" s="220"/>
    </row>
    <row r="58" spans="1:15">
      <c r="A58" s="1">
        <v>40817</v>
      </c>
      <c r="B58" s="43">
        <v>1500</v>
      </c>
      <c r="C58" s="43">
        <v>33620</v>
      </c>
      <c r="D58" s="43">
        <v>1570</v>
      </c>
      <c r="E58" s="43">
        <v>800</v>
      </c>
      <c r="F58" s="43">
        <v>6510</v>
      </c>
      <c r="G58" s="43">
        <v>7210</v>
      </c>
      <c r="H58" s="43">
        <v>100760</v>
      </c>
      <c r="I58" s="43">
        <v>835650</v>
      </c>
      <c r="J58" s="219"/>
      <c r="L58" s="43">
        <f t="shared" si="0"/>
        <v>44000</v>
      </c>
      <c r="N58" s="220"/>
      <c r="O58" s="220"/>
    </row>
    <row r="59" spans="1:15">
      <c r="A59" s="1">
        <v>40848</v>
      </c>
      <c r="B59" s="43">
        <v>1500</v>
      </c>
      <c r="C59" s="43">
        <v>29270</v>
      </c>
      <c r="D59" s="43">
        <v>1140</v>
      </c>
      <c r="E59" s="43">
        <v>700</v>
      </c>
      <c r="F59" s="43">
        <v>4550</v>
      </c>
      <c r="G59" s="43">
        <v>6400</v>
      </c>
      <c r="H59" s="43">
        <v>85130</v>
      </c>
      <c r="I59" s="43">
        <v>584320</v>
      </c>
      <c r="J59" s="219"/>
      <c r="L59" s="43">
        <f t="shared" si="0"/>
        <v>37160</v>
      </c>
      <c r="N59" s="220"/>
      <c r="O59" s="220"/>
    </row>
    <row r="60" spans="1:15">
      <c r="A60" s="1">
        <v>40878</v>
      </c>
      <c r="B60" s="43">
        <v>600</v>
      </c>
      <c r="C60" s="43">
        <v>24840</v>
      </c>
      <c r="D60" s="43">
        <v>1560</v>
      </c>
      <c r="E60" s="43">
        <v>800</v>
      </c>
      <c r="F60" s="43">
        <v>3960</v>
      </c>
      <c r="G60" s="43">
        <v>7070</v>
      </c>
      <c r="H60" s="43">
        <v>82120</v>
      </c>
      <c r="I60" s="43">
        <v>502380</v>
      </c>
      <c r="J60" s="219"/>
      <c r="L60" s="43">
        <f t="shared" si="0"/>
        <v>31760</v>
      </c>
      <c r="N60" s="220"/>
      <c r="O60" s="220"/>
    </row>
    <row r="61" spans="1:15">
      <c r="A61" s="1">
        <v>40909</v>
      </c>
      <c r="B61" s="43">
        <v>2100</v>
      </c>
      <c r="C61" s="43">
        <v>33620</v>
      </c>
      <c r="D61" s="43">
        <v>2580</v>
      </c>
      <c r="E61" s="43">
        <v>1800</v>
      </c>
      <c r="F61" s="43">
        <v>7070</v>
      </c>
      <c r="G61" s="43">
        <v>6320</v>
      </c>
      <c r="H61" s="43">
        <v>162100</v>
      </c>
      <c r="I61" s="43">
        <v>951790</v>
      </c>
      <c r="J61" s="219"/>
      <c r="L61" s="43">
        <f t="shared" si="0"/>
        <v>47170</v>
      </c>
      <c r="N61" s="220"/>
      <c r="O61" s="220"/>
    </row>
    <row r="62" spans="1:15">
      <c r="A62" s="1">
        <v>40940</v>
      </c>
      <c r="B62" s="43">
        <v>700</v>
      </c>
      <c r="C62" s="43">
        <v>16070</v>
      </c>
      <c r="D62" s="43">
        <v>1550</v>
      </c>
      <c r="E62" s="43">
        <v>500</v>
      </c>
      <c r="F62" s="43">
        <v>2500</v>
      </c>
      <c r="G62" s="43">
        <v>5920</v>
      </c>
      <c r="H62" s="43">
        <v>90690</v>
      </c>
      <c r="I62" s="43">
        <v>577270</v>
      </c>
      <c r="J62" s="219"/>
      <c r="L62" s="43">
        <f t="shared" si="0"/>
        <v>21320</v>
      </c>
      <c r="N62" s="220"/>
      <c r="O62" s="220"/>
    </row>
    <row r="63" spans="1:15">
      <c r="A63" s="105">
        <v>40969</v>
      </c>
      <c r="B63" s="43">
        <v>600</v>
      </c>
      <c r="C63" s="43">
        <v>25600</v>
      </c>
      <c r="D63" s="43">
        <v>1070</v>
      </c>
      <c r="E63" s="43">
        <v>500</v>
      </c>
      <c r="F63" s="43">
        <v>3610</v>
      </c>
      <c r="G63" s="43">
        <v>7880</v>
      </c>
      <c r="H63" s="43">
        <v>95970</v>
      </c>
      <c r="I63" s="43">
        <v>553070</v>
      </c>
      <c r="J63" s="219"/>
      <c r="L63" s="43">
        <f t="shared" si="0"/>
        <v>31380</v>
      </c>
      <c r="N63" s="220"/>
      <c r="O63" s="220"/>
    </row>
    <row r="64" spans="1:15">
      <c r="A64" s="105">
        <v>41000</v>
      </c>
      <c r="B64" s="43">
        <v>1300</v>
      </c>
      <c r="C64" s="43">
        <v>21520</v>
      </c>
      <c r="D64" s="43">
        <v>1630</v>
      </c>
      <c r="E64" s="43">
        <v>500</v>
      </c>
      <c r="F64" s="43">
        <v>5980</v>
      </c>
      <c r="G64" s="43">
        <v>7710</v>
      </c>
      <c r="H64" s="43">
        <v>99140</v>
      </c>
      <c r="I64" s="43">
        <v>674400</v>
      </c>
      <c r="J64" s="219"/>
      <c r="L64" s="43">
        <f t="shared" si="0"/>
        <v>30930</v>
      </c>
      <c r="N64" s="220"/>
      <c r="O64" s="220"/>
    </row>
    <row r="65" spans="1:15">
      <c r="A65" s="105">
        <v>41030</v>
      </c>
      <c r="B65" s="43">
        <v>1000</v>
      </c>
      <c r="C65" s="43">
        <v>25100</v>
      </c>
      <c r="D65" s="43">
        <v>1290</v>
      </c>
      <c r="E65" s="43">
        <v>800</v>
      </c>
      <c r="F65" s="43">
        <v>4460</v>
      </c>
      <c r="G65" s="43">
        <v>6870</v>
      </c>
      <c r="H65" s="43">
        <v>65930</v>
      </c>
      <c r="I65" s="43">
        <v>575630</v>
      </c>
      <c r="J65" s="219"/>
      <c r="L65" s="43">
        <f t="shared" si="0"/>
        <v>32650</v>
      </c>
      <c r="N65" s="220"/>
      <c r="O65" s="220"/>
    </row>
    <row r="66" spans="1:15">
      <c r="A66" s="105">
        <v>41061</v>
      </c>
      <c r="B66" s="43">
        <v>1000</v>
      </c>
      <c r="C66" s="43">
        <v>28160</v>
      </c>
      <c r="D66" s="43">
        <v>1820</v>
      </c>
      <c r="E66" s="43">
        <v>500</v>
      </c>
      <c r="F66" s="43">
        <v>4840</v>
      </c>
      <c r="G66" s="43">
        <v>6470</v>
      </c>
      <c r="H66" s="43">
        <v>61970</v>
      </c>
      <c r="I66" s="43">
        <v>622270</v>
      </c>
      <c r="J66" s="219"/>
      <c r="L66" s="43">
        <f t="shared" si="0"/>
        <v>36320</v>
      </c>
      <c r="N66" s="220"/>
      <c r="O66" s="220"/>
    </row>
    <row r="67" spans="1:15">
      <c r="A67" s="105">
        <v>41091</v>
      </c>
      <c r="B67" s="43">
        <v>2000</v>
      </c>
      <c r="C67" s="43">
        <v>35850</v>
      </c>
      <c r="D67" s="43">
        <v>2600</v>
      </c>
      <c r="E67" s="43">
        <v>1300</v>
      </c>
      <c r="F67" s="43">
        <v>8400</v>
      </c>
      <c r="G67" s="43">
        <v>7340</v>
      </c>
      <c r="H67" s="43">
        <v>94290</v>
      </c>
      <c r="I67" s="43">
        <v>853350</v>
      </c>
      <c r="J67" s="219"/>
      <c r="L67" s="43">
        <f t="shared" si="0"/>
        <v>50150</v>
      </c>
      <c r="N67" s="220"/>
      <c r="O67" s="220"/>
    </row>
    <row r="68" spans="1:15">
      <c r="A68" s="105">
        <v>41122</v>
      </c>
      <c r="B68" s="43">
        <v>1300</v>
      </c>
      <c r="C68" s="43">
        <v>30030</v>
      </c>
      <c r="D68" s="43">
        <v>1900</v>
      </c>
      <c r="E68" s="43">
        <v>900</v>
      </c>
      <c r="F68" s="43">
        <v>5890</v>
      </c>
      <c r="G68" s="43">
        <v>7110</v>
      </c>
      <c r="H68" s="43">
        <v>88900</v>
      </c>
      <c r="I68" s="43">
        <v>647880</v>
      </c>
      <c r="J68" s="219"/>
      <c r="L68" s="43">
        <f t="shared" si="0"/>
        <v>40020</v>
      </c>
      <c r="N68" s="220"/>
      <c r="O68" s="220"/>
    </row>
    <row r="69" spans="1:15">
      <c r="A69" s="105">
        <v>41153</v>
      </c>
      <c r="B69" s="43">
        <v>1400</v>
      </c>
      <c r="C69" s="43">
        <v>32800</v>
      </c>
      <c r="D69" s="43">
        <v>1880</v>
      </c>
      <c r="E69" s="43">
        <v>1100</v>
      </c>
      <c r="F69" s="43">
        <v>7570</v>
      </c>
      <c r="G69" s="43">
        <v>7370</v>
      </c>
      <c r="H69" s="43">
        <v>81250</v>
      </c>
      <c r="I69" s="43">
        <v>720110</v>
      </c>
      <c r="J69" s="219"/>
      <c r="L69" s="43">
        <f t="shared" si="0"/>
        <v>44750</v>
      </c>
      <c r="N69" s="220"/>
      <c r="O69" s="220"/>
    </row>
    <row r="70" spans="1:15">
      <c r="A70" s="105">
        <v>41183</v>
      </c>
      <c r="B70" s="43">
        <v>1400</v>
      </c>
      <c r="C70" s="43">
        <v>35040</v>
      </c>
      <c r="D70" s="43">
        <v>1960</v>
      </c>
      <c r="E70" s="43">
        <v>1100</v>
      </c>
      <c r="F70" s="43">
        <v>7230</v>
      </c>
      <c r="G70" s="43">
        <v>8400</v>
      </c>
      <c r="H70" s="43">
        <v>95140</v>
      </c>
      <c r="I70" s="43">
        <v>877760</v>
      </c>
      <c r="J70" s="219"/>
      <c r="L70" s="43">
        <f t="shared" si="0"/>
        <v>46730</v>
      </c>
      <c r="N70" s="220"/>
      <c r="O70" s="220"/>
    </row>
    <row r="71" spans="1:15">
      <c r="A71" s="105">
        <v>41214</v>
      </c>
      <c r="B71" s="43">
        <v>1100</v>
      </c>
      <c r="C71" s="43">
        <v>27570</v>
      </c>
      <c r="D71" s="43">
        <v>1520</v>
      </c>
      <c r="E71" s="43">
        <v>700</v>
      </c>
      <c r="F71" s="43">
        <v>4440</v>
      </c>
      <c r="G71" s="43">
        <v>8350</v>
      </c>
      <c r="H71" s="43">
        <v>86330</v>
      </c>
      <c r="I71" s="43">
        <v>610430</v>
      </c>
      <c r="J71" s="219"/>
      <c r="L71" s="43">
        <f t="shared" si="0"/>
        <v>35330</v>
      </c>
      <c r="N71" s="220"/>
      <c r="O71" s="220"/>
    </row>
    <row r="72" spans="1:15">
      <c r="A72" s="105">
        <v>41244</v>
      </c>
      <c r="B72" s="43">
        <v>1400</v>
      </c>
      <c r="C72" s="43">
        <v>22230</v>
      </c>
      <c r="D72" s="43">
        <v>1640</v>
      </c>
      <c r="E72" s="43">
        <v>900</v>
      </c>
      <c r="F72" s="43">
        <v>5290</v>
      </c>
      <c r="G72" s="43">
        <v>7650</v>
      </c>
      <c r="H72" s="43">
        <v>84920</v>
      </c>
      <c r="I72" s="43">
        <v>542010</v>
      </c>
      <c r="J72" s="219"/>
      <c r="L72" s="43">
        <f t="shared" ref="L72:L135" si="1">+SUM(B72:F72)</f>
        <v>31460</v>
      </c>
      <c r="N72" s="220"/>
      <c r="O72" s="220"/>
    </row>
    <row r="73" spans="1:15">
      <c r="A73" s="105">
        <v>41275</v>
      </c>
      <c r="B73" s="43">
        <v>2100</v>
      </c>
      <c r="C73" s="43">
        <v>31100</v>
      </c>
      <c r="D73" s="43">
        <v>2720</v>
      </c>
      <c r="E73" s="43">
        <v>1800</v>
      </c>
      <c r="F73" s="43">
        <v>7020</v>
      </c>
      <c r="G73" s="43">
        <v>6900</v>
      </c>
      <c r="H73" s="43">
        <v>156110</v>
      </c>
      <c r="I73" s="43">
        <v>999420</v>
      </c>
      <c r="J73" s="219"/>
      <c r="L73" s="43">
        <f t="shared" si="1"/>
        <v>44740</v>
      </c>
      <c r="N73" s="220"/>
      <c r="O73" s="220"/>
    </row>
    <row r="74" spans="1:15">
      <c r="A74" s="105">
        <v>41306</v>
      </c>
      <c r="B74" s="43">
        <v>300</v>
      </c>
      <c r="C74" s="43">
        <v>14420</v>
      </c>
      <c r="D74" s="43">
        <v>1670</v>
      </c>
      <c r="E74" s="43">
        <v>500</v>
      </c>
      <c r="F74" s="43">
        <v>2780</v>
      </c>
      <c r="G74" s="43">
        <v>6070</v>
      </c>
      <c r="H74" s="43">
        <v>87460</v>
      </c>
      <c r="I74" s="43">
        <v>558780</v>
      </c>
      <c r="J74" s="219"/>
      <c r="L74" s="43">
        <f t="shared" si="1"/>
        <v>19670</v>
      </c>
      <c r="N74" s="220"/>
      <c r="O74" s="220"/>
    </row>
    <row r="75" spans="1:15">
      <c r="A75" s="105">
        <v>41334</v>
      </c>
      <c r="B75" s="43">
        <v>1100</v>
      </c>
      <c r="C75" s="43">
        <v>19790</v>
      </c>
      <c r="D75" s="43">
        <v>1030</v>
      </c>
      <c r="E75" s="43">
        <v>400</v>
      </c>
      <c r="F75" s="43">
        <v>3670</v>
      </c>
      <c r="G75" s="43">
        <v>8580</v>
      </c>
      <c r="H75" s="43">
        <v>104590</v>
      </c>
      <c r="I75" s="43">
        <v>585700</v>
      </c>
      <c r="J75" s="219"/>
      <c r="L75" s="43">
        <f t="shared" si="1"/>
        <v>25990</v>
      </c>
      <c r="N75" s="220"/>
      <c r="O75" s="220"/>
    </row>
    <row r="76" spans="1:15">
      <c r="A76" s="105">
        <v>41365</v>
      </c>
      <c r="B76" s="43">
        <v>900</v>
      </c>
      <c r="C76" s="43">
        <v>29060</v>
      </c>
      <c r="D76" s="43">
        <v>1980</v>
      </c>
      <c r="E76" s="43">
        <v>700</v>
      </c>
      <c r="F76" s="43">
        <v>5560</v>
      </c>
      <c r="G76" s="43">
        <v>7500</v>
      </c>
      <c r="H76" s="43">
        <v>109740</v>
      </c>
      <c r="I76" s="43">
        <v>709330</v>
      </c>
      <c r="J76" s="219"/>
      <c r="L76" s="43">
        <f t="shared" si="1"/>
        <v>38200</v>
      </c>
      <c r="N76" s="220"/>
      <c r="O76" s="220"/>
    </row>
    <row r="77" spans="1:15">
      <c r="A77" s="105">
        <v>41395</v>
      </c>
      <c r="B77" s="43">
        <v>900</v>
      </c>
      <c r="C77" s="43">
        <v>28980</v>
      </c>
      <c r="D77" s="43">
        <v>1930</v>
      </c>
      <c r="E77" s="43">
        <v>700</v>
      </c>
      <c r="F77" s="43">
        <v>4300</v>
      </c>
      <c r="G77" s="43">
        <v>7910</v>
      </c>
      <c r="H77" s="43">
        <v>74890</v>
      </c>
      <c r="I77" s="43">
        <v>637280</v>
      </c>
      <c r="J77" s="219"/>
      <c r="L77" s="43">
        <f t="shared" si="1"/>
        <v>36810</v>
      </c>
      <c r="N77" s="220"/>
      <c r="O77" s="220"/>
    </row>
    <row r="78" spans="1:15">
      <c r="A78" s="105">
        <v>41426</v>
      </c>
      <c r="B78" s="43">
        <v>1300</v>
      </c>
      <c r="C78" s="43">
        <v>30670</v>
      </c>
      <c r="D78" s="43">
        <v>1320</v>
      </c>
      <c r="E78" s="43">
        <v>600</v>
      </c>
      <c r="F78" s="43">
        <v>4780</v>
      </c>
      <c r="G78" s="43">
        <v>7150</v>
      </c>
      <c r="H78" s="43">
        <v>62720</v>
      </c>
      <c r="I78" s="43">
        <v>659140</v>
      </c>
      <c r="J78" s="219"/>
      <c r="L78" s="43">
        <f t="shared" si="1"/>
        <v>38670</v>
      </c>
      <c r="N78" s="220"/>
      <c r="O78" s="220"/>
    </row>
    <row r="79" spans="1:15">
      <c r="A79" s="105">
        <v>41456</v>
      </c>
      <c r="B79" s="43">
        <v>1900</v>
      </c>
      <c r="C79" s="43">
        <v>33570</v>
      </c>
      <c r="D79" s="43">
        <v>3070</v>
      </c>
      <c r="E79" s="43">
        <v>1400</v>
      </c>
      <c r="F79" s="43">
        <v>7930</v>
      </c>
      <c r="G79" s="43">
        <v>8880</v>
      </c>
      <c r="H79" s="43">
        <v>102490</v>
      </c>
      <c r="I79" s="43">
        <v>902240</v>
      </c>
      <c r="J79" s="219"/>
      <c r="L79" s="43">
        <f t="shared" si="1"/>
        <v>47870</v>
      </c>
      <c r="N79" s="220"/>
      <c r="O79" s="220"/>
    </row>
    <row r="80" spans="1:15">
      <c r="A80" s="105">
        <v>41487</v>
      </c>
      <c r="B80" s="43">
        <v>1600</v>
      </c>
      <c r="C80" s="43">
        <v>31840</v>
      </c>
      <c r="D80" s="43">
        <v>1700</v>
      </c>
      <c r="E80" s="43">
        <v>1000</v>
      </c>
      <c r="F80" s="43">
        <v>5920</v>
      </c>
      <c r="G80" s="43">
        <v>8130</v>
      </c>
      <c r="H80" s="43">
        <v>91590</v>
      </c>
      <c r="I80" s="43">
        <v>716060</v>
      </c>
      <c r="J80" s="219"/>
      <c r="L80" s="43">
        <f t="shared" si="1"/>
        <v>42060</v>
      </c>
      <c r="N80" s="220"/>
      <c r="O80" s="220"/>
    </row>
    <row r="81" spans="1:15">
      <c r="A81" s="105">
        <v>41518</v>
      </c>
      <c r="B81" s="43">
        <v>1400</v>
      </c>
      <c r="C81" s="43">
        <v>32960</v>
      </c>
      <c r="D81" s="43">
        <v>2210</v>
      </c>
      <c r="E81" s="43">
        <v>1000</v>
      </c>
      <c r="F81" s="43">
        <v>6820</v>
      </c>
      <c r="G81" s="43">
        <v>8590</v>
      </c>
      <c r="H81" s="43">
        <v>85660</v>
      </c>
      <c r="I81" s="43">
        <v>775680</v>
      </c>
      <c r="J81" s="219"/>
      <c r="L81" s="43">
        <f t="shared" si="1"/>
        <v>44390</v>
      </c>
      <c r="N81" s="220"/>
      <c r="O81" s="220"/>
    </row>
    <row r="82" spans="1:15">
      <c r="A82" s="105">
        <v>41548</v>
      </c>
      <c r="B82" s="43">
        <v>1500</v>
      </c>
      <c r="C82" s="43">
        <v>34470</v>
      </c>
      <c r="D82" s="43">
        <v>2590</v>
      </c>
      <c r="E82" s="43">
        <v>1000</v>
      </c>
      <c r="F82" s="43">
        <v>7970</v>
      </c>
      <c r="G82" s="43">
        <v>8330</v>
      </c>
      <c r="H82" s="43">
        <v>96120</v>
      </c>
      <c r="I82" s="43">
        <v>933680</v>
      </c>
      <c r="J82" s="219"/>
      <c r="L82" s="43">
        <f t="shared" si="1"/>
        <v>47530</v>
      </c>
      <c r="N82" s="220"/>
      <c r="O82" s="220"/>
    </row>
    <row r="83" spans="1:15">
      <c r="A83" s="105">
        <v>41579</v>
      </c>
      <c r="B83" s="43">
        <v>1300</v>
      </c>
      <c r="C83" s="43">
        <v>28390</v>
      </c>
      <c r="D83" s="43">
        <v>1370</v>
      </c>
      <c r="E83" s="43">
        <v>600</v>
      </c>
      <c r="F83" s="43">
        <v>5120</v>
      </c>
      <c r="G83" s="43">
        <v>11010</v>
      </c>
      <c r="H83" s="43">
        <v>92650</v>
      </c>
      <c r="I83" s="43">
        <v>655290</v>
      </c>
      <c r="J83" s="219"/>
      <c r="L83" s="43">
        <f t="shared" si="1"/>
        <v>36780</v>
      </c>
      <c r="N83" s="220"/>
      <c r="O83" s="220"/>
    </row>
    <row r="84" spans="1:15">
      <c r="A84" s="105">
        <v>41609</v>
      </c>
      <c r="B84" s="43">
        <v>1200</v>
      </c>
      <c r="C84" s="43">
        <v>24420</v>
      </c>
      <c r="D84" s="43">
        <v>1590</v>
      </c>
      <c r="E84" s="43">
        <v>700</v>
      </c>
      <c r="F84" s="43">
        <v>4320</v>
      </c>
      <c r="G84" s="43">
        <v>7660</v>
      </c>
      <c r="H84" s="43">
        <v>97500</v>
      </c>
      <c r="I84" s="43">
        <v>577000</v>
      </c>
      <c r="J84" s="219"/>
      <c r="L84" s="43">
        <f t="shared" si="1"/>
        <v>32230</v>
      </c>
      <c r="N84" s="220"/>
      <c r="O84" s="220"/>
    </row>
    <row r="85" spans="1:15">
      <c r="A85" s="105">
        <v>41640</v>
      </c>
      <c r="B85" s="43">
        <v>1800</v>
      </c>
      <c r="C85" s="43">
        <v>32530</v>
      </c>
      <c r="D85" s="43">
        <v>2930</v>
      </c>
      <c r="E85" s="43">
        <v>1800</v>
      </c>
      <c r="F85" s="43">
        <v>8040</v>
      </c>
      <c r="G85" s="43">
        <v>6690</v>
      </c>
      <c r="H85" s="43">
        <v>162840</v>
      </c>
      <c r="I85" s="43">
        <v>1098010</v>
      </c>
      <c r="J85" s="219"/>
      <c r="L85" s="43">
        <f t="shared" si="1"/>
        <v>47100</v>
      </c>
      <c r="N85" s="220"/>
      <c r="O85" s="220"/>
    </row>
    <row r="86" spans="1:15">
      <c r="A86" s="105">
        <v>41671</v>
      </c>
      <c r="B86" s="43">
        <v>700</v>
      </c>
      <c r="C86" s="43">
        <v>16250</v>
      </c>
      <c r="D86" s="43">
        <v>1660</v>
      </c>
      <c r="E86" s="43">
        <v>500</v>
      </c>
      <c r="F86" s="43">
        <v>2510</v>
      </c>
      <c r="G86" s="43">
        <v>7260</v>
      </c>
      <c r="H86" s="43">
        <v>99140</v>
      </c>
      <c r="I86" s="43">
        <v>612770</v>
      </c>
      <c r="J86" s="219"/>
      <c r="L86" s="43">
        <f t="shared" si="1"/>
        <v>21620</v>
      </c>
      <c r="N86" s="220"/>
      <c r="O86" s="220"/>
    </row>
    <row r="87" spans="1:15">
      <c r="A87" s="105">
        <v>41699</v>
      </c>
      <c r="B87" s="43">
        <v>1100</v>
      </c>
      <c r="C87" s="43">
        <v>24090</v>
      </c>
      <c r="D87" s="43">
        <v>1330</v>
      </c>
      <c r="E87" s="43">
        <v>600</v>
      </c>
      <c r="F87" s="43">
        <v>4740</v>
      </c>
      <c r="G87" s="43">
        <v>6430</v>
      </c>
      <c r="H87" s="43">
        <v>108220</v>
      </c>
      <c r="I87" s="43">
        <v>622410</v>
      </c>
      <c r="J87" s="219"/>
      <c r="L87" s="43">
        <f t="shared" si="1"/>
        <v>31860</v>
      </c>
      <c r="N87" s="220"/>
      <c r="O87" s="220"/>
    </row>
    <row r="88" spans="1:15">
      <c r="A88" s="105">
        <v>41730</v>
      </c>
      <c r="B88" s="43">
        <v>1300</v>
      </c>
      <c r="C88" s="43">
        <v>25580</v>
      </c>
      <c r="D88" s="43">
        <v>1580</v>
      </c>
      <c r="E88" s="43">
        <v>400</v>
      </c>
      <c r="F88" s="43">
        <v>5340</v>
      </c>
      <c r="G88" s="43">
        <v>9130</v>
      </c>
      <c r="H88" s="43">
        <v>108970</v>
      </c>
      <c r="I88" s="43">
        <v>751650</v>
      </c>
      <c r="J88" s="219"/>
      <c r="L88" s="43">
        <f t="shared" si="1"/>
        <v>34200</v>
      </c>
      <c r="N88" s="220"/>
      <c r="O88" s="220"/>
    </row>
    <row r="89" spans="1:15">
      <c r="A89" s="105">
        <v>41760</v>
      </c>
      <c r="B89" s="43">
        <v>1200</v>
      </c>
      <c r="C89" s="43">
        <v>28680</v>
      </c>
      <c r="D89" s="43">
        <v>2160</v>
      </c>
      <c r="E89" s="43">
        <v>800</v>
      </c>
      <c r="F89" s="43">
        <v>4080</v>
      </c>
      <c r="G89" s="43">
        <v>7450</v>
      </c>
      <c r="H89" s="43">
        <v>72520</v>
      </c>
      <c r="I89" s="43">
        <v>669200</v>
      </c>
      <c r="J89" s="219"/>
      <c r="L89" s="43">
        <f t="shared" si="1"/>
        <v>36920</v>
      </c>
      <c r="N89" s="220"/>
      <c r="O89" s="220"/>
    </row>
    <row r="90" spans="1:15">
      <c r="A90" s="105">
        <v>41791</v>
      </c>
      <c r="B90" s="43">
        <v>1000</v>
      </c>
      <c r="C90" s="43">
        <v>30240</v>
      </c>
      <c r="D90" s="43">
        <v>1340</v>
      </c>
      <c r="E90" s="43">
        <v>1000</v>
      </c>
      <c r="F90" s="43">
        <v>4270</v>
      </c>
      <c r="G90" s="43">
        <v>6930</v>
      </c>
      <c r="H90" s="43">
        <v>67850</v>
      </c>
      <c r="I90" s="43">
        <v>672750</v>
      </c>
      <c r="J90" s="219"/>
      <c r="L90" s="43">
        <f t="shared" si="1"/>
        <v>37850</v>
      </c>
      <c r="N90" s="220"/>
      <c r="O90" s="220"/>
    </row>
    <row r="91" spans="1:15">
      <c r="A91" s="105">
        <v>41821</v>
      </c>
      <c r="B91" s="43">
        <v>1400</v>
      </c>
      <c r="C91" s="43">
        <v>33430</v>
      </c>
      <c r="D91" s="43">
        <v>2860</v>
      </c>
      <c r="E91" s="43">
        <v>1300</v>
      </c>
      <c r="F91" s="43">
        <v>7120</v>
      </c>
      <c r="G91" s="43">
        <v>10800</v>
      </c>
      <c r="H91" s="43">
        <v>102700</v>
      </c>
      <c r="I91" s="43">
        <v>930600</v>
      </c>
      <c r="J91" s="219"/>
      <c r="L91" s="43">
        <f t="shared" si="1"/>
        <v>46110</v>
      </c>
      <c r="N91" s="220"/>
      <c r="O91" s="220"/>
    </row>
    <row r="92" spans="1:15">
      <c r="A92" s="105">
        <v>41852</v>
      </c>
      <c r="B92" s="43">
        <v>800</v>
      </c>
      <c r="C92" s="43">
        <v>32320</v>
      </c>
      <c r="D92" s="43">
        <v>2320</v>
      </c>
      <c r="E92" s="43">
        <v>1300</v>
      </c>
      <c r="F92" s="43">
        <v>5470</v>
      </c>
      <c r="G92" s="43">
        <v>8420</v>
      </c>
      <c r="H92" s="43">
        <v>95840</v>
      </c>
      <c r="I92" s="43">
        <v>765060</v>
      </c>
      <c r="J92" s="219"/>
      <c r="L92" s="43">
        <f t="shared" si="1"/>
        <v>42210</v>
      </c>
      <c r="N92" s="220"/>
      <c r="O92" s="220"/>
    </row>
    <row r="93" spans="1:15">
      <c r="A93" s="105">
        <v>41883</v>
      </c>
      <c r="B93" s="43">
        <v>1200</v>
      </c>
      <c r="C93" s="43">
        <v>32260</v>
      </c>
      <c r="D93" s="43">
        <v>2290</v>
      </c>
      <c r="E93" s="43">
        <v>1400</v>
      </c>
      <c r="F93" s="43">
        <v>5650</v>
      </c>
      <c r="G93" s="43">
        <v>8660</v>
      </c>
      <c r="H93" s="43">
        <v>84700</v>
      </c>
      <c r="I93" s="43">
        <v>808460</v>
      </c>
      <c r="J93" s="219"/>
      <c r="L93" s="43">
        <f t="shared" si="1"/>
        <v>42800</v>
      </c>
      <c r="N93" s="220"/>
      <c r="O93" s="220"/>
    </row>
    <row r="94" spans="1:15">
      <c r="A94" s="105">
        <v>41913</v>
      </c>
      <c r="B94" s="43">
        <v>1300</v>
      </c>
      <c r="C94" s="43">
        <v>33280</v>
      </c>
      <c r="D94" s="43">
        <v>2740</v>
      </c>
      <c r="E94" s="43">
        <v>1300</v>
      </c>
      <c r="F94" s="43">
        <v>6850</v>
      </c>
      <c r="G94" s="43">
        <v>8010</v>
      </c>
      <c r="H94" s="43">
        <v>94100</v>
      </c>
      <c r="I94" s="43">
        <v>934740</v>
      </c>
      <c r="J94" s="219"/>
      <c r="L94" s="43">
        <f t="shared" si="1"/>
        <v>45470</v>
      </c>
      <c r="N94" s="220"/>
      <c r="O94" s="220"/>
    </row>
    <row r="95" spans="1:15">
      <c r="A95" s="105">
        <v>41944</v>
      </c>
      <c r="B95" s="43">
        <v>1700</v>
      </c>
      <c r="C95" s="43">
        <v>27040</v>
      </c>
      <c r="D95" s="43">
        <v>1570</v>
      </c>
      <c r="E95" s="43">
        <v>500</v>
      </c>
      <c r="F95" s="43">
        <v>4320</v>
      </c>
      <c r="G95" s="43">
        <v>8240</v>
      </c>
      <c r="H95" s="43">
        <v>99640</v>
      </c>
      <c r="I95" s="43">
        <v>684510</v>
      </c>
      <c r="J95" s="219"/>
      <c r="L95" s="43">
        <f t="shared" si="1"/>
        <v>35130</v>
      </c>
      <c r="N95" s="220"/>
      <c r="O95" s="220"/>
    </row>
    <row r="96" spans="1:15">
      <c r="A96" s="105">
        <v>41974</v>
      </c>
      <c r="B96" s="43">
        <v>1100</v>
      </c>
      <c r="C96" s="43">
        <v>23720</v>
      </c>
      <c r="D96" s="43">
        <v>1640</v>
      </c>
      <c r="E96" s="43">
        <v>1000</v>
      </c>
      <c r="F96" s="43">
        <v>4790</v>
      </c>
      <c r="G96" s="43">
        <v>8280</v>
      </c>
      <c r="H96" s="43">
        <v>95560</v>
      </c>
      <c r="I96" s="43">
        <v>588940</v>
      </c>
      <c r="J96" s="219"/>
      <c r="L96" s="43">
        <f t="shared" si="1"/>
        <v>32250</v>
      </c>
      <c r="N96" s="220"/>
      <c r="O96" s="220"/>
    </row>
    <row r="97" spans="1:15">
      <c r="A97" s="105">
        <v>42005</v>
      </c>
      <c r="B97" s="43">
        <v>1900</v>
      </c>
      <c r="C97" s="43">
        <v>34360</v>
      </c>
      <c r="D97" s="43">
        <v>3560</v>
      </c>
      <c r="E97" s="43">
        <v>2500</v>
      </c>
      <c r="F97" s="43">
        <v>6810</v>
      </c>
      <c r="G97" s="43">
        <v>6820</v>
      </c>
      <c r="H97" s="43">
        <v>173030</v>
      </c>
      <c r="I97" s="43">
        <v>1150240</v>
      </c>
      <c r="J97" s="219"/>
      <c r="L97" s="43">
        <f t="shared" si="1"/>
        <v>49130</v>
      </c>
      <c r="N97" s="220"/>
      <c r="O97" s="220"/>
    </row>
    <row r="98" spans="1:15">
      <c r="A98" s="105">
        <v>42036</v>
      </c>
      <c r="B98" s="43">
        <v>700</v>
      </c>
      <c r="C98" s="43">
        <v>15440</v>
      </c>
      <c r="D98" s="43">
        <v>1530</v>
      </c>
      <c r="E98" s="43">
        <v>500</v>
      </c>
      <c r="F98" s="43">
        <v>2550</v>
      </c>
      <c r="G98" s="43">
        <v>8200</v>
      </c>
      <c r="H98" s="43">
        <v>102230</v>
      </c>
      <c r="I98" s="43">
        <v>607290</v>
      </c>
      <c r="J98" s="219"/>
      <c r="L98" s="43">
        <f t="shared" si="1"/>
        <v>20720</v>
      </c>
      <c r="N98" s="220"/>
      <c r="O98" s="220"/>
    </row>
    <row r="99" spans="1:15">
      <c r="A99" s="105">
        <v>42064</v>
      </c>
      <c r="B99" s="43">
        <v>400</v>
      </c>
      <c r="C99" s="43">
        <v>22330</v>
      </c>
      <c r="D99" s="43">
        <v>1740</v>
      </c>
      <c r="E99" s="43">
        <v>500</v>
      </c>
      <c r="F99" s="43">
        <v>2200</v>
      </c>
      <c r="G99" s="43">
        <v>8410</v>
      </c>
      <c r="H99" s="43">
        <v>114920</v>
      </c>
      <c r="I99" s="43">
        <v>646250</v>
      </c>
      <c r="J99" s="219"/>
      <c r="L99" s="43">
        <f t="shared" si="1"/>
        <v>27170</v>
      </c>
      <c r="N99" s="220"/>
      <c r="O99" s="220"/>
    </row>
    <row r="100" spans="1:15">
      <c r="A100" s="105">
        <v>42095</v>
      </c>
      <c r="B100" s="43">
        <v>1300</v>
      </c>
      <c r="C100" s="43">
        <v>29590</v>
      </c>
      <c r="D100" s="43">
        <v>2130</v>
      </c>
      <c r="E100" s="43">
        <v>1000</v>
      </c>
      <c r="F100" s="43">
        <v>1990</v>
      </c>
      <c r="G100" s="43">
        <v>10420</v>
      </c>
      <c r="H100" s="43">
        <v>110560</v>
      </c>
      <c r="I100" s="43">
        <v>763580</v>
      </c>
      <c r="J100" s="219"/>
      <c r="L100" s="43">
        <f t="shared" si="1"/>
        <v>36010</v>
      </c>
      <c r="N100" s="220"/>
      <c r="O100" s="220"/>
    </row>
    <row r="101" spans="1:15">
      <c r="A101" s="105">
        <v>42125</v>
      </c>
      <c r="B101" s="43">
        <v>900</v>
      </c>
      <c r="C101" s="43">
        <v>28520</v>
      </c>
      <c r="D101" s="43">
        <v>1830</v>
      </c>
      <c r="E101" s="43">
        <v>1000</v>
      </c>
      <c r="F101" s="43">
        <v>2420</v>
      </c>
      <c r="G101" s="43">
        <v>7770</v>
      </c>
      <c r="H101" s="43">
        <v>76620</v>
      </c>
      <c r="I101" s="43">
        <v>684920</v>
      </c>
      <c r="J101" s="219"/>
      <c r="L101" s="43">
        <f t="shared" si="1"/>
        <v>34670</v>
      </c>
      <c r="N101" s="220"/>
      <c r="O101" s="220"/>
    </row>
    <row r="102" spans="1:15">
      <c r="A102" s="105">
        <v>42156</v>
      </c>
      <c r="B102" s="43">
        <v>900</v>
      </c>
      <c r="C102" s="43">
        <v>30180</v>
      </c>
      <c r="D102" s="43">
        <v>2060</v>
      </c>
      <c r="E102" s="43">
        <v>700</v>
      </c>
      <c r="F102" s="43">
        <v>3010</v>
      </c>
      <c r="G102" s="43">
        <v>7700</v>
      </c>
      <c r="H102" s="43">
        <v>74940</v>
      </c>
      <c r="I102" s="43">
        <v>697890</v>
      </c>
      <c r="J102" s="219"/>
      <c r="L102" s="43">
        <f t="shared" si="1"/>
        <v>36850</v>
      </c>
      <c r="N102" s="220"/>
      <c r="O102" s="220"/>
    </row>
    <row r="103" spans="1:15">
      <c r="A103" s="105">
        <v>42186</v>
      </c>
      <c r="B103" s="43">
        <v>1900</v>
      </c>
      <c r="C103" s="43">
        <v>36660</v>
      </c>
      <c r="D103" s="43">
        <v>2870</v>
      </c>
      <c r="E103" s="43">
        <v>1700</v>
      </c>
      <c r="F103" s="43">
        <v>5470</v>
      </c>
      <c r="G103" s="43">
        <v>10970</v>
      </c>
      <c r="H103" s="43">
        <v>107650</v>
      </c>
      <c r="I103" s="43">
        <v>940490</v>
      </c>
      <c r="J103" s="219"/>
      <c r="L103" s="43">
        <f t="shared" si="1"/>
        <v>48600</v>
      </c>
      <c r="N103" s="220"/>
      <c r="O103" s="220"/>
    </row>
    <row r="104" spans="1:15">
      <c r="A104" s="105">
        <v>42217</v>
      </c>
      <c r="B104" s="43">
        <v>1400</v>
      </c>
      <c r="C104" s="43">
        <v>31250</v>
      </c>
      <c r="D104" s="43">
        <v>1930</v>
      </c>
      <c r="E104" s="43">
        <v>1000</v>
      </c>
      <c r="F104" s="43">
        <v>4570</v>
      </c>
      <c r="G104" s="43">
        <v>6960</v>
      </c>
      <c r="H104" s="43">
        <v>98510</v>
      </c>
      <c r="I104" s="43">
        <v>790400</v>
      </c>
      <c r="J104" s="219"/>
      <c r="L104" s="43">
        <f t="shared" si="1"/>
        <v>40150</v>
      </c>
      <c r="N104" s="220"/>
      <c r="O104" s="220"/>
    </row>
    <row r="105" spans="1:15">
      <c r="A105" s="105">
        <v>42248</v>
      </c>
      <c r="B105" s="43">
        <v>1600</v>
      </c>
      <c r="C105" s="43">
        <v>35200</v>
      </c>
      <c r="D105" s="43">
        <v>2380</v>
      </c>
      <c r="E105" s="43">
        <v>1200</v>
      </c>
      <c r="F105" s="43">
        <v>4830</v>
      </c>
      <c r="G105" s="43">
        <v>8440</v>
      </c>
      <c r="H105" s="43">
        <v>92060</v>
      </c>
      <c r="I105" s="43">
        <v>834870</v>
      </c>
      <c r="J105" s="219"/>
      <c r="L105" s="43">
        <f t="shared" si="1"/>
        <v>45210</v>
      </c>
      <c r="N105" s="220"/>
      <c r="O105" s="220"/>
    </row>
    <row r="106" spans="1:15">
      <c r="A106" s="105">
        <v>42278</v>
      </c>
      <c r="B106" s="43">
        <v>2000</v>
      </c>
      <c r="C106" s="43">
        <v>36630</v>
      </c>
      <c r="D106" s="43">
        <v>2490</v>
      </c>
      <c r="E106" s="43">
        <v>1900</v>
      </c>
      <c r="F106" s="43">
        <v>5480</v>
      </c>
      <c r="G106" s="43">
        <v>8890</v>
      </c>
      <c r="H106" s="43">
        <v>100870</v>
      </c>
      <c r="I106" s="43">
        <v>971250</v>
      </c>
      <c r="J106" s="219"/>
      <c r="L106" s="43">
        <f t="shared" si="1"/>
        <v>48500</v>
      </c>
      <c r="N106" s="220"/>
      <c r="O106" s="220"/>
    </row>
    <row r="107" spans="1:15">
      <c r="A107" s="105">
        <v>42309</v>
      </c>
      <c r="B107" s="43">
        <v>1500</v>
      </c>
      <c r="C107" s="43">
        <v>29880</v>
      </c>
      <c r="D107" s="43">
        <v>1850</v>
      </c>
      <c r="E107" s="43">
        <v>700</v>
      </c>
      <c r="F107" s="43">
        <v>4120</v>
      </c>
      <c r="G107" s="43">
        <v>7510</v>
      </c>
      <c r="H107" s="43">
        <v>102700</v>
      </c>
      <c r="I107" s="43">
        <v>705370</v>
      </c>
      <c r="J107" s="219"/>
      <c r="L107" s="43">
        <f t="shared" si="1"/>
        <v>38050</v>
      </c>
      <c r="N107" s="220"/>
      <c r="O107" s="220"/>
    </row>
    <row r="108" spans="1:15">
      <c r="A108" s="105">
        <v>42339</v>
      </c>
      <c r="B108" s="43">
        <v>900</v>
      </c>
      <c r="C108" s="43">
        <v>27870</v>
      </c>
      <c r="D108" s="43">
        <v>1500</v>
      </c>
      <c r="E108" s="43">
        <v>1100</v>
      </c>
      <c r="F108" s="43">
        <v>4320</v>
      </c>
      <c r="G108" s="43">
        <v>7850</v>
      </c>
      <c r="H108" s="43">
        <v>102420</v>
      </c>
      <c r="I108" s="43">
        <v>627770</v>
      </c>
      <c r="J108" s="219"/>
      <c r="L108" s="43">
        <f t="shared" si="1"/>
        <v>35690</v>
      </c>
      <c r="N108" s="220"/>
      <c r="O108" s="220"/>
    </row>
    <row r="109" spans="1:15">
      <c r="A109" s="105">
        <v>42370</v>
      </c>
      <c r="B109" s="43">
        <v>2300</v>
      </c>
      <c r="C109" s="43">
        <v>37290</v>
      </c>
      <c r="D109" s="43">
        <v>4270</v>
      </c>
      <c r="E109" s="43">
        <v>1800</v>
      </c>
      <c r="F109" s="43">
        <v>6260</v>
      </c>
      <c r="G109" s="43">
        <v>5800</v>
      </c>
      <c r="H109" s="43">
        <v>178500</v>
      </c>
      <c r="I109" s="43">
        <v>1209170</v>
      </c>
      <c r="J109" s="219"/>
      <c r="L109" s="43">
        <f t="shared" si="1"/>
        <v>51920</v>
      </c>
      <c r="N109" s="220"/>
      <c r="O109" s="220"/>
    </row>
    <row r="110" spans="1:15">
      <c r="A110" s="105">
        <v>42401</v>
      </c>
      <c r="B110" s="43">
        <v>900</v>
      </c>
      <c r="C110" s="43">
        <v>14490</v>
      </c>
      <c r="D110" s="43">
        <v>1710</v>
      </c>
      <c r="E110" s="43">
        <v>700</v>
      </c>
      <c r="F110" s="43">
        <v>2040</v>
      </c>
      <c r="G110" s="43">
        <v>7070</v>
      </c>
      <c r="H110" s="43">
        <v>114420</v>
      </c>
      <c r="I110" s="43">
        <v>668150</v>
      </c>
      <c r="J110" s="219"/>
      <c r="L110" s="43">
        <f t="shared" si="1"/>
        <v>19840</v>
      </c>
      <c r="N110" s="220"/>
      <c r="O110" s="220"/>
    </row>
    <row r="111" spans="1:15">
      <c r="A111" s="105">
        <v>42430</v>
      </c>
      <c r="B111" s="43">
        <v>700</v>
      </c>
      <c r="C111" s="43">
        <v>22880</v>
      </c>
      <c r="D111" s="43">
        <v>1750</v>
      </c>
      <c r="E111" s="43">
        <v>700</v>
      </c>
      <c r="F111" s="43">
        <v>2120</v>
      </c>
      <c r="G111" s="43">
        <v>7510</v>
      </c>
      <c r="H111" s="43">
        <v>125120</v>
      </c>
      <c r="I111" s="43">
        <v>664190</v>
      </c>
      <c r="J111" s="219"/>
      <c r="L111" s="43">
        <f t="shared" si="1"/>
        <v>28150</v>
      </c>
      <c r="N111" s="220"/>
      <c r="O111" s="220"/>
    </row>
    <row r="112" spans="1:15">
      <c r="A112" s="105">
        <v>42461</v>
      </c>
      <c r="B112" s="43">
        <v>1700</v>
      </c>
      <c r="C112" s="43">
        <v>25860</v>
      </c>
      <c r="D112" s="43">
        <v>2050</v>
      </c>
      <c r="E112" s="43">
        <v>800</v>
      </c>
      <c r="F112" s="43">
        <v>3110</v>
      </c>
      <c r="G112" s="43">
        <v>6350</v>
      </c>
      <c r="H112" s="43">
        <v>115520</v>
      </c>
      <c r="I112" s="43">
        <v>812520</v>
      </c>
      <c r="J112" s="219"/>
      <c r="L112" s="43">
        <f t="shared" si="1"/>
        <v>33520</v>
      </c>
      <c r="N112" s="220"/>
      <c r="O112" s="220"/>
    </row>
    <row r="113" spans="1:15">
      <c r="A113" s="105">
        <v>42491</v>
      </c>
      <c r="B113" s="43">
        <v>1200</v>
      </c>
      <c r="C113" s="43">
        <v>27780</v>
      </c>
      <c r="D113" s="43">
        <v>2790</v>
      </c>
      <c r="E113" s="43">
        <v>900</v>
      </c>
      <c r="F113" s="43">
        <v>2480</v>
      </c>
      <c r="G113" s="43">
        <v>6710</v>
      </c>
      <c r="H113" s="43">
        <v>81320</v>
      </c>
      <c r="I113" s="43">
        <v>719280</v>
      </c>
      <c r="J113" s="219"/>
      <c r="L113" s="43">
        <f t="shared" si="1"/>
        <v>35150</v>
      </c>
      <c r="N113" s="220"/>
      <c r="O113" s="220"/>
    </row>
    <row r="114" spans="1:15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3820</v>
      </c>
      <c r="G114" s="43">
        <v>8960</v>
      </c>
      <c r="H114" s="43">
        <v>73450</v>
      </c>
      <c r="I114" s="43">
        <v>721850</v>
      </c>
      <c r="J114" s="219"/>
      <c r="L114" s="43">
        <f t="shared" si="1"/>
        <v>35520</v>
      </c>
      <c r="N114" s="220"/>
      <c r="O114" s="220"/>
    </row>
    <row r="115" spans="1:15">
      <c r="A115" s="105">
        <v>42552</v>
      </c>
      <c r="B115" s="43">
        <v>1800</v>
      </c>
      <c r="C115" s="43">
        <v>36780</v>
      </c>
      <c r="D115" s="43">
        <v>2940</v>
      </c>
      <c r="E115" s="43">
        <v>1500</v>
      </c>
      <c r="F115" s="43">
        <v>6660</v>
      </c>
      <c r="G115" s="43">
        <v>7600</v>
      </c>
      <c r="H115" s="43">
        <v>118210</v>
      </c>
      <c r="I115" s="43">
        <v>1024590</v>
      </c>
      <c r="J115" s="219"/>
      <c r="L115" s="43">
        <f t="shared" si="1"/>
        <v>49680</v>
      </c>
      <c r="N115" s="220"/>
      <c r="O115" s="220"/>
    </row>
    <row r="116" spans="1:15">
      <c r="A116" s="105">
        <v>42583</v>
      </c>
      <c r="B116" s="43">
        <v>1200</v>
      </c>
      <c r="C116" s="43">
        <v>31050</v>
      </c>
      <c r="D116" s="43">
        <v>1430</v>
      </c>
      <c r="E116" s="43">
        <v>1800</v>
      </c>
      <c r="F116" s="43">
        <v>3980</v>
      </c>
      <c r="G116" s="43">
        <v>6970</v>
      </c>
      <c r="H116" s="43">
        <v>102630</v>
      </c>
      <c r="I116" s="43">
        <v>822320</v>
      </c>
      <c r="J116" s="219"/>
      <c r="L116" s="43">
        <f t="shared" si="1"/>
        <v>39460</v>
      </c>
      <c r="N116" s="220"/>
      <c r="O116" s="220"/>
    </row>
    <row r="117" spans="1:15">
      <c r="A117" s="105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219"/>
      <c r="L117" s="43">
        <f t="shared" si="1"/>
        <v>44240</v>
      </c>
      <c r="N117" s="220"/>
      <c r="O117" s="220"/>
    </row>
    <row r="118" spans="1:15">
      <c r="A118" s="105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219"/>
      <c r="L118" s="43">
        <f t="shared" si="1"/>
        <v>49300</v>
      </c>
      <c r="N118" s="220"/>
      <c r="O118" s="220"/>
    </row>
    <row r="119" spans="1:15">
      <c r="A119" s="105">
        <v>42675</v>
      </c>
      <c r="B119" s="43">
        <v>1200</v>
      </c>
      <c r="C119" s="43">
        <v>28560</v>
      </c>
      <c r="D119" s="43">
        <v>1270</v>
      </c>
      <c r="E119" s="43">
        <v>900</v>
      </c>
      <c r="F119" s="43">
        <v>4340</v>
      </c>
      <c r="G119" s="43">
        <v>10070</v>
      </c>
      <c r="H119" s="43">
        <v>105890</v>
      </c>
      <c r="I119" s="43">
        <v>738730</v>
      </c>
      <c r="J119" s="219"/>
      <c r="L119" s="43">
        <f t="shared" si="1"/>
        <v>36270</v>
      </c>
      <c r="N119" s="220"/>
      <c r="O119" s="220"/>
    </row>
    <row r="120" spans="1:15">
      <c r="A120" s="105">
        <v>42705</v>
      </c>
      <c r="B120" s="43">
        <v>1100</v>
      </c>
      <c r="C120" s="43">
        <v>27500</v>
      </c>
      <c r="D120" s="43">
        <v>1690</v>
      </c>
      <c r="E120" s="43">
        <v>1100</v>
      </c>
      <c r="F120" s="43">
        <v>4000</v>
      </c>
      <c r="G120" s="43">
        <v>8510</v>
      </c>
      <c r="H120" s="43">
        <v>115130</v>
      </c>
      <c r="I120" s="43">
        <v>680560</v>
      </c>
      <c r="J120" s="219"/>
      <c r="L120" s="43">
        <f t="shared" si="1"/>
        <v>35390</v>
      </c>
      <c r="N120" s="220"/>
      <c r="O120" s="220"/>
    </row>
    <row r="121" spans="1:15">
      <c r="A121" s="105">
        <v>42736</v>
      </c>
      <c r="B121" s="43">
        <v>2500</v>
      </c>
      <c r="C121" s="43">
        <v>38830</v>
      </c>
      <c r="D121" s="43">
        <v>3990</v>
      </c>
      <c r="E121" s="43">
        <v>2200</v>
      </c>
      <c r="F121" s="43">
        <v>6590</v>
      </c>
      <c r="G121" s="43">
        <v>5670</v>
      </c>
      <c r="H121" s="43">
        <v>196420</v>
      </c>
      <c r="I121" s="43">
        <v>1260360</v>
      </c>
      <c r="J121" s="219"/>
      <c r="L121" s="43">
        <f t="shared" si="1"/>
        <v>54110</v>
      </c>
      <c r="N121" s="220"/>
      <c r="O121" s="220"/>
    </row>
    <row r="122" spans="1:15">
      <c r="A122" s="105">
        <v>42767</v>
      </c>
      <c r="B122" s="43">
        <v>1000</v>
      </c>
      <c r="C122" s="43">
        <v>15100</v>
      </c>
      <c r="D122" s="43">
        <v>2050</v>
      </c>
      <c r="E122" s="43">
        <v>800</v>
      </c>
      <c r="F122" s="43">
        <v>2060</v>
      </c>
      <c r="G122" s="43">
        <v>7900</v>
      </c>
      <c r="H122" s="43">
        <v>117850</v>
      </c>
      <c r="I122" s="43">
        <v>738700</v>
      </c>
      <c r="J122" s="219"/>
      <c r="L122" s="43">
        <f t="shared" si="1"/>
        <v>21010</v>
      </c>
      <c r="N122" s="220"/>
      <c r="O122" s="220"/>
    </row>
    <row r="123" spans="1:15">
      <c r="A123" s="105">
        <v>42795</v>
      </c>
      <c r="B123" s="43">
        <v>1400</v>
      </c>
      <c r="C123" s="43">
        <v>20840</v>
      </c>
      <c r="D123" s="43">
        <v>1820</v>
      </c>
      <c r="E123" s="43">
        <v>700</v>
      </c>
      <c r="F123" s="43">
        <v>3000</v>
      </c>
      <c r="G123" s="43">
        <v>6880</v>
      </c>
      <c r="H123" s="43">
        <v>132140</v>
      </c>
      <c r="I123" s="43">
        <v>690430</v>
      </c>
      <c r="J123" s="219"/>
      <c r="L123" s="43">
        <f t="shared" si="1"/>
        <v>27760</v>
      </c>
      <c r="N123" s="220"/>
      <c r="O123" s="220"/>
    </row>
    <row r="124" spans="1:15">
      <c r="A124" s="105">
        <v>42826</v>
      </c>
      <c r="B124" s="43">
        <v>1000</v>
      </c>
      <c r="C124" s="43">
        <v>27900</v>
      </c>
      <c r="D124" s="43">
        <v>2690</v>
      </c>
      <c r="E124" s="43">
        <v>800</v>
      </c>
      <c r="F124" s="43">
        <v>4580</v>
      </c>
      <c r="G124" s="43">
        <v>7850</v>
      </c>
      <c r="H124" s="43">
        <v>137590</v>
      </c>
      <c r="I124" s="43">
        <v>893920</v>
      </c>
      <c r="J124" s="219"/>
      <c r="L124" s="43">
        <f t="shared" si="1"/>
        <v>36970</v>
      </c>
      <c r="N124" s="220"/>
      <c r="O124" s="220"/>
    </row>
    <row r="125" spans="1:15">
      <c r="A125" s="105">
        <v>42856</v>
      </c>
      <c r="B125" s="43">
        <v>1400</v>
      </c>
      <c r="C125" s="43">
        <v>28790</v>
      </c>
      <c r="D125" s="43">
        <v>2220</v>
      </c>
      <c r="E125" s="43">
        <v>1200</v>
      </c>
      <c r="F125" s="43">
        <v>3850</v>
      </c>
      <c r="G125" s="43">
        <v>8320</v>
      </c>
      <c r="H125" s="43">
        <v>92570</v>
      </c>
      <c r="I125" s="43">
        <v>775960</v>
      </c>
      <c r="J125" s="219"/>
      <c r="L125" s="43">
        <f t="shared" si="1"/>
        <v>37460</v>
      </c>
      <c r="N125" s="220"/>
      <c r="O125" s="220"/>
    </row>
    <row r="126" spans="1:15">
      <c r="A126" s="105">
        <v>42887</v>
      </c>
      <c r="B126" s="43">
        <v>1500</v>
      </c>
      <c r="C126" s="43">
        <v>27620</v>
      </c>
      <c r="D126" s="43">
        <v>2010</v>
      </c>
      <c r="E126" s="43">
        <v>900</v>
      </c>
      <c r="F126" s="43">
        <v>3820</v>
      </c>
      <c r="G126" s="43">
        <v>7800</v>
      </c>
      <c r="H126" s="43">
        <v>80600</v>
      </c>
      <c r="I126" s="43">
        <v>763180</v>
      </c>
      <c r="J126" s="219"/>
      <c r="L126" s="43">
        <f t="shared" si="1"/>
        <v>35850</v>
      </c>
      <c r="N126" s="220"/>
      <c r="O126" s="220"/>
    </row>
    <row r="127" spans="1:15">
      <c r="A127" s="105">
        <v>42917</v>
      </c>
      <c r="B127" s="43">
        <v>1900</v>
      </c>
      <c r="C127" s="43">
        <v>36210</v>
      </c>
      <c r="D127" s="43">
        <v>3470</v>
      </c>
      <c r="E127" s="43">
        <v>1300</v>
      </c>
      <c r="F127" s="43">
        <v>7290</v>
      </c>
      <c r="G127" s="43">
        <v>8880</v>
      </c>
      <c r="H127" s="43">
        <v>122950</v>
      </c>
      <c r="I127" s="43">
        <v>1070740</v>
      </c>
      <c r="J127" s="219"/>
      <c r="L127" s="43">
        <f t="shared" si="1"/>
        <v>50170</v>
      </c>
      <c r="N127" s="220"/>
      <c r="O127" s="220"/>
    </row>
    <row r="128" spans="1:15">
      <c r="A128" s="105">
        <v>42948</v>
      </c>
      <c r="B128" s="43">
        <v>1500</v>
      </c>
      <c r="C128" s="43">
        <v>29230</v>
      </c>
      <c r="D128" s="43">
        <v>2250</v>
      </c>
      <c r="E128" s="43">
        <v>1200</v>
      </c>
      <c r="F128" s="43">
        <v>5080</v>
      </c>
      <c r="G128" s="43">
        <v>8080</v>
      </c>
      <c r="H128" s="43">
        <v>106800</v>
      </c>
      <c r="I128" s="43">
        <v>863230</v>
      </c>
      <c r="J128" s="219"/>
      <c r="L128" s="43">
        <f t="shared" si="1"/>
        <v>39260</v>
      </c>
      <c r="N128" s="220"/>
      <c r="O128" s="220"/>
    </row>
    <row r="129" spans="1:15">
      <c r="A129" s="105">
        <v>42979</v>
      </c>
      <c r="B129" s="43">
        <v>1600</v>
      </c>
      <c r="C129" s="43">
        <v>32850</v>
      </c>
      <c r="D129" s="43">
        <v>2860</v>
      </c>
      <c r="E129" s="43">
        <v>1700</v>
      </c>
      <c r="F129" s="43">
        <v>6160</v>
      </c>
      <c r="G129" s="43">
        <v>13270</v>
      </c>
      <c r="H129" s="43">
        <v>101720</v>
      </c>
      <c r="I129" s="43">
        <v>946170</v>
      </c>
      <c r="J129" s="219"/>
      <c r="L129" s="43">
        <f t="shared" si="1"/>
        <v>45170</v>
      </c>
      <c r="N129" s="220"/>
      <c r="O129" s="220"/>
    </row>
    <row r="130" spans="1:15">
      <c r="A130" s="105">
        <v>43009</v>
      </c>
      <c r="B130" s="43">
        <v>2000</v>
      </c>
      <c r="C130" s="43">
        <v>35880</v>
      </c>
      <c r="D130" s="43">
        <v>2430</v>
      </c>
      <c r="E130" s="43">
        <v>1400</v>
      </c>
      <c r="F130" s="43">
        <v>6460</v>
      </c>
      <c r="G130" s="43">
        <v>13050</v>
      </c>
      <c r="H130" s="43">
        <v>117900</v>
      </c>
      <c r="I130" s="43">
        <v>1078680</v>
      </c>
      <c r="J130" s="219"/>
      <c r="L130" s="43">
        <f t="shared" si="1"/>
        <v>48170</v>
      </c>
      <c r="N130" s="220"/>
      <c r="O130" s="220"/>
    </row>
    <row r="131" spans="1:15">
      <c r="A131" s="105">
        <v>43040</v>
      </c>
      <c r="B131" s="43">
        <v>1800</v>
      </c>
      <c r="C131" s="43">
        <v>26950</v>
      </c>
      <c r="D131" s="43">
        <v>1830</v>
      </c>
      <c r="E131" s="43">
        <v>700</v>
      </c>
      <c r="F131" s="43">
        <v>4020</v>
      </c>
      <c r="G131" s="43">
        <v>10620</v>
      </c>
      <c r="H131" s="43">
        <v>114710</v>
      </c>
      <c r="I131" s="43">
        <v>773110</v>
      </c>
      <c r="J131" s="219"/>
      <c r="L131" s="43">
        <f t="shared" si="1"/>
        <v>35300</v>
      </c>
      <c r="N131" s="220"/>
      <c r="O131" s="220"/>
    </row>
    <row r="132" spans="1:15">
      <c r="A132" s="105">
        <v>43070</v>
      </c>
      <c r="B132" s="43">
        <v>1500</v>
      </c>
      <c r="C132" s="43">
        <v>26770</v>
      </c>
      <c r="D132" s="43">
        <v>1660</v>
      </c>
      <c r="E132" s="43">
        <v>1100</v>
      </c>
      <c r="F132" s="43">
        <v>4690</v>
      </c>
      <c r="G132" s="43">
        <v>6020</v>
      </c>
      <c r="H132" s="43">
        <v>114590</v>
      </c>
      <c r="I132" s="43">
        <v>680770</v>
      </c>
      <c r="J132" s="219"/>
      <c r="L132" s="43">
        <f t="shared" si="1"/>
        <v>35720</v>
      </c>
      <c r="N132" s="220"/>
      <c r="O132" s="220"/>
    </row>
    <row r="133" spans="1:15">
      <c r="A133" s="105">
        <v>43101</v>
      </c>
      <c r="B133" s="43">
        <v>2500</v>
      </c>
      <c r="C133" s="43">
        <v>33930</v>
      </c>
      <c r="D133" s="43">
        <v>3840</v>
      </c>
      <c r="E133" s="43">
        <v>2500</v>
      </c>
      <c r="F133" s="43">
        <v>7020</v>
      </c>
      <c r="G133" s="43">
        <v>5590</v>
      </c>
      <c r="H133" s="43">
        <v>194050</v>
      </c>
      <c r="I133" s="43">
        <v>1336960</v>
      </c>
      <c r="J133" s="219"/>
      <c r="L133" s="43">
        <f t="shared" si="1"/>
        <v>49790</v>
      </c>
      <c r="N133" s="220"/>
      <c r="O133" s="220"/>
    </row>
    <row r="134" spans="1:15">
      <c r="A134" s="105">
        <v>43132</v>
      </c>
      <c r="B134" s="43">
        <v>900</v>
      </c>
      <c r="C134" s="43">
        <v>14560</v>
      </c>
      <c r="D134" s="43">
        <v>1980</v>
      </c>
      <c r="E134" s="43">
        <v>800</v>
      </c>
      <c r="F134" s="43">
        <v>2290</v>
      </c>
      <c r="G134" s="43">
        <v>6300</v>
      </c>
      <c r="H134" s="43">
        <v>116950</v>
      </c>
      <c r="I134" s="43">
        <v>709020</v>
      </c>
      <c r="J134" s="219"/>
      <c r="L134" s="43">
        <f t="shared" si="1"/>
        <v>20530</v>
      </c>
      <c r="N134" s="220"/>
      <c r="O134" s="220"/>
    </row>
    <row r="135" spans="1:15">
      <c r="A135" s="105">
        <v>43160</v>
      </c>
      <c r="B135" s="43">
        <v>1800</v>
      </c>
      <c r="C135" s="43">
        <v>20210</v>
      </c>
      <c r="D135" s="43">
        <v>2270</v>
      </c>
      <c r="E135" s="43">
        <v>800</v>
      </c>
      <c r="F135" s="43">
        <v>3030</v>
      </c>
      <c r="G135" s="43">
        <v>7740</v>
      </c>
      <c r="H135" s="43">
        <v>128930</v>
      </c>
      <c r="I135" s="43">
        <v>740730</v>
      </c>
      <c r="J135" s="219"/>
      <c r="L135" s="43">
        <f t="shared" si="1"/>
        <v>28110</v>
      </c>
      <c r="N135" s="220"/>
      <c r="O135" s="220"/>
    </row>
    <row r="136" spans="1:15">
      <c r="A136" s="105">
        <v>43191</v>
      </c>
      <c r="B136" s="43">
        <v>1400</v>
      </c>
      <c r="C136" s="43">
        <v>27720</v>
      </c>
      <c r="D136" s="43">
        <v>2570</v>
      </c>
      <c r="E136" s="43">
        <v>500</v>
      </c>
      <c r="F136" s="43">
        <v>5080</v>
      </c>
      <c r="G136" s="43">
        <v>7180</v>
      </c>
      <c r="H136" s="43">
        <v>130920</v>
      </c>
      <c r="I136" s="43">
        <v>929040</v>
      </c>
      <c r="J136" s="219"/>
      <c r="L136" s="43">
        <f t="shared" ref="L136:L160" si="2">+SUM(B136:F136)</f>
        <v>37270</v>
      </c>
      <c r="N136" s="220"/>
      <c r="O136" s="220"/>
    </row>
    <row r="137" spans="1:15">
      <c r="A137" s="105">
        <v>43221</v>
      </c>
      <c r="B137" s="43">
        <v>1600</v>
      </c>
      <c r="C137" s="43">
        <v>28590</v>
      </c>
      <c r="D137" s="43">
        <v>2270</v>
      </c>
      <c r="E137" s="43">
        <v>1000</v>
      </c>
      <c r="F137" s="43">
        <v>4080</v>
      </c>
      <c r="G137" s="43">
        <v>6940</v>
      </c>
      <c r="H137" s="43">
        <v>89820</v>
      </c>
      <c r="I137" s="43">
        <v>822240</v>
      </c>
      <c r="J137" s="219"/>
      <c r="L137" s="43">
        <f t="shared" si="2"/>
        <v>37540</v>
      </c>
      <c r="N137" s="220"/>
      <c r="O137" s="220"/>
    </row>
    <row r="138" spans="1:15">
      <c r="A138" s="105">
        <v>43252</v>
      </c>
      <c r="B138" s="43">
        <v>1400</v>
      </c>
      <c r="C138" s="43">
        <v>27370</v>
      </c>
      <c r="D138" s="43">
        <v>1990</v>
      </c>
      <c r="E138" s="43">
        <v>900</v>
      </c>
      <c r="F138" s="43">
        <v>4940</v>
      </c>
      <c r="G138" s="43">
        <v>7560</v>
      </c>
      <c r="H138" s="43">
        <v>78400</v>
      </c>
      <c r="I138" s="43">
        <v>808710</v>
      </c>
      <c r="J138" s="219"/>
      <c r="L138" s="43">
        <f t="shared" si="2"/>
        <v>36600</v>
      </c>
      <c r="N138" s="220"/>
      <c r="O138" s="220"/>
    </row>
    <row r="139" spans="1:15">
      <c r="A139" s="105">
        <v>43282</v>
      </c>
      <c r="B139" s="43">
        <v>1700</v>
      </c>
      <c r="C139" s="43">
        <v>35750</v>
      </c>
      <c r="D139" s="43">
        <v>3120</v>
      </c>
      <c r="E139" s="43">
        <v>1500</v>
      </c>
      <c r="F139" s="43">
        <v>8070</v>
      </c>
      <c r="G139" s="43">
        <v>8220</v>
      </c>
      <c r="H139" s="43">
        <v>125380</v>
      </c>
      <c r="I139" s="43">
        <v>1133600</v>
      </c>
      <c r="J139" s="219"/>
      <c r="L139" s="43">
        <f t="shared" si="2"/>
        <v>50140</v>
      </c>
      <c r="N139" s="220"/>
      <c r="O139" s="220"/>
    </row>
    <row r="140" spans="1:15">
      <c r="A140" s="105">
        <v>43313</v>
      </c>
      <c r="B140" s="43">
        <v>1400</v>
      </c>
      <c r="C140" s="43">
        <v>33100</v>
      </c>
      <c r="D140" s="43">
        <v>2560</v>
      </c>
      <c r="E140" s="43">
        <v>1700</v>
      </c>
      <c r="F140" s="43">
        <v>5500</v>
      </c>
      <c r="G140" s="43">
        <v>11300</v>
      </c>
      <c r="H140" s="43">
        <v>108790</v>
      </c>
      <c r="I140" s="43">
        <v>916200</v>
      </c>
      <c r="J140" s="219"/>
      <c r="L140" s="43">
        <f t="shared" si="2"/>
        <v>44260</v>
      </c>
      <c r="N140" s="220"/>
      <c r="O140" s="220"/>
    </row>
    <row r="141" spans="1:15">
      <c r="A141" s="105">
        <v>43344</v>
      </c>
      <c r="B141" s="43">
        <v>1600</v>
      </c>
      <c r="C141" s="43">
        <v>30850</v>
      </c>
      <c r="D141" s="43">
        <v>2790</v>
      </c>
      <c r="E141" s="43">
        <v>1000</v>
      </c>
      <c r="F141" s="43">
        <v>5320</v>
      </c>
      <c r="G141" s="43">
        <v>8250</v>
      </c>
      <c r="H141" s="43">
        <v>100590</v>
      </c>
      <c r="I141" s="43">
        <v>973970</v>
      </c>
      <c r="J141" s="219"/>
      <c r="L141" s="43">
        <f t="shared" si="2"/>
        <v>41560</v>
      </c>
      <c r="N141" s="220"/>
      <c r="O141" s="220"/>
    </row>
    <row r="142" spans="1:15">
      <c r="A142" s="105">
        <v>43374</v>
      </c>
      <c r="B142" s="43">
        <v>2200</v>
      </c>
      <c r="C142" s="43">
        <v>35730</v>
      </c>
      <c r="D142" s="43">
        <v>3020</v>
      </c>
      <c r="E142" s="43">
        <v>1500</v>
      </c>
      <c r="F142" s="43">
        <v>6830</v>
      </c>
      <c r="G142" s="43">
        <v>8040</v>
      </c>
      <c r="H142" s="43">
        <v>119270</v>
      </c>
      <c r="I142" s="43">
        <v>1147820</v>
      </c>
      <c r="J142" s="219"/>
      <c r="L142" s="43">
        <f t="shared" si="2"/>
        <v>49280</v>
      </c>
      <c r="N142" s="220"/>
      <c r="O142" s="220"/>
    </row>
    <row r="143" spans="1:15">
      <c r="A143" s="105">
        <v>43405</v>
      </c>
      <c r="B143" s="43">
        <v>1500</v>
      </c>
      <c r="C143" s="43">
        <v>30120</v>
      </c>
      <c r="D143" s="43">
        <v>1870</v>
      </c>
      <c r="E143" s="43">
        <v>1100</v>
      </c>
      <c r="F143" s="43">
        <v>4820</v>
      </c>
      <c r="G143" s="43">
        <v>8520</v>
      </c>
      <c r="H143" s="43">
        <v>120570</v>
      </c>
      <c r="I143" s="43">
        <v>810320</v>
      </c>
      <c r="J143" s="219"/>
      <c r="L143" s="43">
        <f t="shared" si="2"/>
        <v>39410</v>
      </c>
      <c r="N143" s="220"/>
      <c r="O143" s="220"/>
    </row>
    <row r="144" spans="1:15">
      <c r="A144" s="105">
        <v>43435</v>
      </c>
      <c r="B144" s="43">
        <v>1300</v>
      </c>
      <c r="C144" s="43">
        <v>24150</v>
      </c>
      <c r="D144" s="43">
        <v>2410</v>
      </c>
      <c r="E144" s="43">
        <v>700</v>
      </c>
      <c r="F144" s="43">
        <v>4670</v>
      </c>
      <c r="G144" s="43">
        <v>8960</v>
      </c>
      <c r="H144" s="43">
        <v>121760</v>
      </c>
      <c r="I144" s="43">
        <v>732810</v>
      </c>
      <c r="J144" s="219"/>
      <c r="L144" s="43">
        <f t="shared" si="2"/>
        <v>33230</v>
      </c>
      <c r="N144" s="220"/>
      <c r="O144" s="220"/>
    </row>
    <row r="145" spans="1:15">
      <c r="A145" s="105">
        <v>43466</v>
      </c>
      <c r="B145" s="43">
        <v>3500</v>
      </c>
      <c r="C145" s="43">
        <v>35890</v>
      </c>
      <c r="D145" s="43">
        <v>5590</v>
      </c>
      <c r="E145" s="43">
        <v>2200</v>
      </c>
      <c r="F145" s="43">
        <v>7710</v>
      </c>
      <c r="G145" s="43">
        <v>5980</v>
      </c>
      <c r="H145" s="43">
        <v>197280</v>
      </c>
      <c r="I145" s="43">
        <v>1392850</v>
      </c>
      <c r="J145" s="219"/>
      <c r="L145" s="43">
        <f t="shared" si="2"/>
        <v>54890</v>
      </c>
      <c r="N145" s="220"/>
      <c r="O145" s="220"/>
    </row>
    <row r="146" spans="1:15">
      <c r="A146" s="105">
        <v>43497</v>
      </c>
      <c r="B146" s="43">
        <v>700</v>
      </c>
      <c r="C146" s="43">
        <v>14230</v>
      </c>
      <c r="D146" s="43">
        <v>1980</v>
      </c>
      <c r="E146" s="43">
        <v>600</v>
      </c>
      <c r="F146" s="43">
        <v>2660</v>
      </c>
      <c r="G146" s="43">
        <v>7150</v>
      </c>
      <c r="H146" s="43">
        <v>115610</v>
      </c>
      <c r="I146" s="43">
        <v>746080</v>
      </c>
      <c r="J146" s="219"/>
      <c r="L146" s="43">
        <f t="shared" si="2"/>
        <v>20170</v>
      </c>
      <c r="N146" s="220"/>
      <c r="O146" s="220"/>
    </row>
    <row r="147" spans="1:15">
      <c r="A147" s="105">
        <v>43525</v>
      </c>
      <c r="B147" s="43">
        <v>1500</v>
      </c>
      <c r="C147" s="43">
        <v>20010</v>
      </c>
      <c r="D147" s="43">
        <v>1880</v>
      </c>
      <c r="E147" s="43">
        <v>700</v>
      </c>
      <c r="F147" s="43">
        <v>4610</v>
      </c>
      <c r="G147" s="43">
        <v>8760</v>
      </c>
      <c r="H147" s="43">
        <v>134780</v>
      </c>
      <c r="I147" s="43">
        <v>753510</v>
      </c>
      <c r="J147" s="219"/>
      <c r="L147" s="43">
        <f t="shared" si="2"/>
        <v>28700</v>
      </c>
      <c r="N147" s="220"/>
      <c r="O147" s="220"/>
    </row>
    <row r="148" spans="1:15">
      <c r="A148" s="105">
        <v>43556</v>
      </c>
      <c r="B148" s="43">
        <v>1900</v>
      </c>
      <c r="C148" s="43">
        <v>29130</v>
      </c>
      <c r="D148" s="43">
        <v>2160</v>
      </c>
      <c r="E148" s="43">
        <v>500</v>
      </c>
      <c r="F148" s="43">
        <v>5140</v>
      </c>
      <c r="G148" s="43">
        <v>7990</v>
      </c>
      <c r="H148" s="43">
        <v>129210</v>
      </c>
      <c r="I148" s="43">
        <v>916430</v>
      </c>
      <c r="J148" s="219"/>
      <c r="L148" s="43">
        <f t="shared" si="2"/>
        <v>38830</v>
      </c>
      <c r="N148" s="220"/>
      <c r="O148" s="220"/>
    </row>
    <row r="149" spans="1:15">
      <c r="A149" s="105">
        <v>43586</v>
      </c>
      <c r="B149" s="43">
        <v>2200</v>
      </c>
      <c r="C149" s="43">
        <v>28430</v>
      </c>
      <c r="D149" s="43">
        <v>2520</v>
      </c>
      <c r="E149" s="43">
        <v>900</v>
      </c>
      <c r="F149" s="43">
        <v>4210</v>
      </c>
      <c r="G149" s="43">
        <v>6340</v>
      </c>
      <c r="H149" s="43">
        <v>90190</v>
      </c>
      <c r="I149" s="43">
        <v>866280</v>
      </c>
      <c r="J149" s="219"/>
      <c r="L149" s="43">
        <f t="shared" si="2"/>
        <v>38260</v>
      </c>
      <c r="N149" s="220"/>
      <c r="O149" s="220"/>
    </row>
    <row r="150" spans="1:15">
      <c r="A150" s="105">
        <v>43617</v>
      </c>
      <c r="B150" s="43">
        <v>1600</v>
      </c>
      <c r="C150" s="43">
        <v>27970</v>
      </c>
      <c r="D150" s="43">
        <v>2510</v>
      </c>
      <c r="E150" s="43">
        <v>900</v>
      </c>
      <c r="F150" s="43">
        <v>4420</v>
      </c>
      <c r="G150" s="43">
        <v>8280</v>
      </c>
      <c r="H150" s="43">
        <v>80740</v>
      </c>
      <c r="I150" s="43">
        <v>841950</v>
      </c>
      <c r="J150" s="219"/>
      <c r="L150" s="43">
        <f t="shared" si="2"/>
        <v>37400</v>
      </c>
      <c r="N150" s="220"/>
      <c r="O150" s="220"/>
    </row>
    <row r="151" spans="1:15">
      <c r="A151" s="105">
        <v>43647</v>
      </c>
      <c r="B151" s="222">
        <v>1300</v>
      </c>
      <c r="C151" s="43">
        <v>37560</v>
      </c>
      <c r="D151" s="43">
        <v>3670</v>
      </c>
      <c r="E151" s="222">
        <v>1100</v>
      </c>
      <c r="F151" s="43">
        <v>7800</v>
      </c>
      <c r="G151" s="43">
        <v>8800</v>
      </c>
      <c r="H151" s="43">
        <v>123510</v>
      </c>
      <c r="I151" s="43">
        <v>1122590</v>
      </c>
      <c r="J151" s="219"/>
      <c r="K151" s="43"/>
      <c r="L151" s="43">
        <f t="shared" si="2"/>
        <v>51430</v>
      </c>
      <c r="N151" s="221"/>
      <c r="O151" s="221"/>
    </row>
    <row r="152" spans="1:15">
      <c r="A152" s="105">
        <v>43678</v>
      </c>
      <c r="B152" s="222">
        <v>1200</v>
      </c>
      <c r="C152" s="43">
        <v>32370</v>
      </c>
      <c r="D152" s="43">
        <v>2770</v>
      </c>
      <c r="E152" s="222">
        <v>1000</v>
      </c>
      <c r="F152" s="43">
        <v>5570</v>
      </c>
      <c r="G152" s="43">
        <v>6970</v>
      </c>
      <c r="H152" s="43">
        <v>112640</v>
      </c>
      <c r="I152" s="43">
        <v>930970</v>
      </c>
      <c r="J152" s="219"/>
      <c r="K152" s="43"/>
      <c r="L152" s="43">
        <f t="shared" si="2"/>
        <v>42910</v>
      </c>
      <c r="N152" s="221"/>
      <c r="O152" s="221"/>
    </row>
    <row r="153" spans="1:15">
      <c r="A153" s="105">
        <v>43709</v>
      </c>
      <c r="B153" s="222">
        <v>1200</v>
      </c>
      <c r="C153" s="43">
        <v>28890</v>
      </c>
      <c r="D153" s="43">
        <v>3180</v>
      </c>
      <c r="E153" s="222">
        <v>1000</v>
      </c>
      <c r="F153" s="43">
        <v>5870</v>
      </c>
      <c r="G153" s="43">
        <v>8060</v>
      </c>
      <c r="H153" s="43">
        <v>110950</v>
      </c>
      <c r="I153" s="43">
        <v>992820</v>
      </c>
      <c r="J153" s="219"/>
      <c r="K153" s="43"/>
      <c r="L153" s="43">
        <f t="shared" si="2"/>
        <v>40140</v>
      </c>
      <c r="N153" s="221"/>
      <c r="O153" s="221"/>
    </row>
    <row r="154" spans="1:15">
      <c r="A154" s="105">
        <v>43739</v>
      </c>
      <c r="B154" s="222">
        <v>1200</v>
      </c>
      <c r="C154" s="43">
        <v>33090</v>
      </c>
      <c r="D154" s="43">
        <v>3020</v>
      </c>
      <c r="E154" s="222">
        <v>1000</v>
      </c>
      <c r="F154" s="43">
        <v>7330</v>
      </c>
      <c r="G154" s="43">
        <v>8470</v>
      </c>
      <c r="H154" s="43">
        <v>125280</v>
      </c>
      <c r="I154" s="43">
        <v>1145970</v>
      </c>
      <c r="J154" s="219"/>
      <c r="K154" s="43"/>
      <c r="L154" s="43">
        <f t="shared" si="2"/>
        <v>45640</v>
      </c>
      <c r="N154" s="221"/>
      <c r="O154" s="221"/>
    </row>
    <row r="155" spans="1:15">
      <c r="A155" s="105">
        <v>43770</v>
      </c>
      <c r="B155" s="222">
        <v>1200</v>
      </c>
      <c r="C155" s="43">
        <v>30350</v>
      </c>
      <c r="D155" s="43">
        <v>2440</v>
      </c>
      <c r="E155" s="222">
        <v>1000</v>
      </c>
      <c r="F155" s="43">
        <v>5240</v>
      </c>
      <c r="G155" s="43">
        <v>7970</v>
      </c>
      <c r="H155" s="43">
        <v>119100</v>
      </c>
      <c r="I155" s="43">
        <v>849790</v>
      </c>
      <c r="J155" s="219"/>
      <c r="K155" s="43"/>
      <c r="L155" s="43">
        <f t="shared" si="2"/>
        <v>40230</v>
      </c>
      <c r="N155" s="221"/>
      <c r="O155" s="221"/>
    </row>
    <row r="156" spans="1:15">
      <c r="A156" s="105">
        <v>43800</v>
      </c>
      <c r="B156" s="222">
        <v>1300</v>
      </c>
      <c r="C156" s="43">
        <v>27100</v>
      </c>
      <c r="D156" s="43">
        <v>2510</v>
      </c>
      <c r="E156" s="222">
        <v>1100</v>
      </c>
      <c r="F156" s="43">
        <v>5770</v>
      </c>
      <c r="G156" s="43">
        <v>9230</v>
      </c>
      <c r="H156" s="43">
        <v>123540</v>
      </c>
      <c r="I156" s="43">
        <v>749660</v>
      </c>
      <c r="J156" s="219"/>
      <c r="K156" s="43"/>
      <c r="L156" s="43">
        <f t="shared" si="2"/>
        <v>37780</v>
      </c>
      <c r="N156" s="221"/>
      <c r="O156" s="221"/>
    </row>
    <row r="157" spans="1:15">
      <c r="A157" s="105">
        <v>43831</v>
      </c>
      <c r="B157" s="222">
        <v>1400</v>
      </c>
      <c r="C157" s="43">
        <v>36150</v>
      </c>
      <c r="D157" s="43">
        <v>4220</v>
      </c>
      <c r="E157" s="222">
        <v>1100</v>
      </c>
      <c r="F157" s="43">
        <v>9060</v>
      </c>
      <c r="G157" s="43">
        <v>6640</v>
      </c>
      <c r="H157" s="43">
        <v>201920</v>
      </c>
      <c r="I157" s="43">
        <v>1397420</v>
      </c>
      <c r="J157" s="219"/>
      <c r="K157" s="43"/>
      <c r="L157" s="43">
        <f t="shared" si="2"/>
        <v>51930</v>
      </c>
      <c r="N157" s="221"/>
      <c r="O157" s="221"/>
    </row>
    <row r="158" spans="1:15">
      <c r="A158" s="105">
        <v>43862</v>
      </c>
      <c r="B158" s="222">
        <v>1300</v>
      </c>
      <c r="C158" s="43">
        <v>16010</v>
      </c>
      <c r="D158" s="43">
        <v>1710</v>
      </c>
      <c r="E158" s="222">
        <v>1000</v>
      </c>
      <c r="F158" s="43">
        <v>2840</v>
      </c>
      <c r="G158" s="43">
        <v>7290</v>
      </c>
      <c r="H158" s="43">
        <v>125070</v>
      </c>
      <c r="I158" s="43">
        <v>785390</v>
      </c>
      <c r="J158" s="219"/>
      <c r="K158" s="43"/>
      <c r="L158" s="43">
        <f t="shared" si="2"/>
        <v>22860</v>
      </c>
      <c r="N158" s="221"/>
      <c r="O158" s="221"/>
    </row>
    <row r="159" spans="1:15">
      <c r="A159" s="105">
        <v>43891</v>
      </c>
      <c r="B159" s="222">
        <v>1200</v>
      </c>
      <c r="C159" s="43">
        <v>14160</v>
      </c>
      <c r="D159" s="43">
        <v>1330</v>
      </c>
      <c r="E159" s="222">
        <v>1000</v>
      </c>
      <c r="F159" s="43">
        <v>2710</v>
      </c>
      <c r="G159" s="43">
        <v>6860</v>
      </c>
      <c r="H159" s="43">
        <v>99310</v>
      </c>
      <c r="I159" s="43">
        <v>538360</v>
      </c>
      <c r="J159" s="219"/>
      <c r="K159" s="43"/>
      <c r="L159" s="43">
        <f t="shared" si="2"/>
        <v>20400</v>
      </c>
      <c r="N159" s="221"/>
      <c r="O159" s="221"/>
    </row>
    <row r="160" spans="1:15">
      <c r="A160" s="105">
        <v>43922</v>
      </c>
      <c r="B160" s="222">
        <v>30.639903412962973</v>
      </c>
      <c r="C160" s="43">
        <v>80</v>
      </c>
      <c r="D160" s="43">
        <v>50</v>
      </c>
      <c r="E160" s="222">
        <v>24.761565918493886</v>
      </c>
      <c r="F160" s="43">
        <v>0</v>
      </c>
      <c r="G160" s="43">
        <v>210</v>
      </c>
      <c r="H160" s="43">
        <v>850</v>
      </c>
      <c r="I160" s="43">
        <v>17050</v>
      </c>
      <c r="J160" s="219"/>
      <c r="K160" s="43"/>
      <c r="L160" s="43">
        <f t="shared" si="2"/>
        <v>185.40146933145687</v>
      </c>
      <c r="N160" s="221"/>
      <c r="O160" s="221"/>
    </row>
    <row r="163" spans="14:15">
      <c r="N163" s="220"/>
      <c r="O163" s="220"/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baseColWidth="10" defaultColWidth="12.83203125" defaultRowHeight="11"/>
  <cols>
    <col min="1" max="1" width="12.83203125" style="5" customWidth="1"/>
    <col min="2" max="6" width="10.6640625" style="5" customWidth="1"/>
    <col min="7" max="7" width="13.5" style="5" bestFit="1" customWidth="1"/>
    <col min="8" max="8" width="10.6640625" style="5" customWidth="1"/>
    <col min="9" max="9" width="11.5" style="5" bestFit="1" customWidth="1"/>
    <col min="10" max="11" width="12.83203125" style="5"/>
    <col min="12" max="12" width="18.6640625" style="5" bestFit="1" customWidth="1"/>
    <col min="13" max="16384" width="12.83203125" style="5"/>
  </cols>
  <sheetData>
    <row r="1" spans="1:15">
      <c r="A1" s="3" t="s">
        <v>46</v>
      </c>
    </row>
    <row r="2" spans="1:15">
      <c r="A2" s="3" t="s">
        <v>1</v>
      </c>
    </row>
    <row r="3" spans="1:15">
      <c r="A3" s="5" t="s">
        <v>39</v>
      </c>
    </row>
    <row r="5" spans="1:15" s="16" customFormat="1">
      <c r="B5" s="54" t="s">
        <v>41</v>
      </c>
      <c r="C5" s="54" t="s">
        <v>4</v>
      </c>
      <c r="D5" s="54" t="s">
        <v>11</v>
      </c>
      <c r="E5" s="54" t="s">
        <v>14</v>
      </c>
      <c r="F5" s="54" t="s">
        <v>16</v>
      </c>
      <c r="G5" s="54" t="s">
        <v>10</v>
      </c>
      <c r="H5" s="54" t="s">
        <v>42</v>
      </c>
      <c r="I5" s="54" t="s">
        <v>43</v>
      </c>
      <c r="L5" s="54" t="s">
        <v>44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51"/>
  <sheetViews>
    <sheetView workbookViewId="0">
      <pane xSplit="1" ySplit="6" topLeftCell="B19" activePane="bottomRight" state="frozen"/>
      <selection pane="topRight" activeCell="B1" sqref="B1"/>
      <selection pane="bottomLeft" activeCell="A6" sqref="A6"/>
      <selection pane="bottomRight" activeCell="A51" sqref="A51"/>
    </sheetView>
  </sheetViews>
  <sheetFormatPr baseColWidth="10" defaultColWidth="9" defaultRowHeight="11"/>
  <cols>
    <col min="1" max="1" width="9" style="6"/>
    <col min="2" max="9" width="11.5" style="6" customWidth="1"/>
    <col min="10" max="10" width="2.5" style="6" customWidth="1"/>
    <col min="11" max="18" width="11.5" style="6" customWidth="1"/>
    <col min="19" max="19" width="2.5" style="17" customWidth="1"/>
    <col min="20" max="27" width="11.5" style="6" customWidth="1"/>
    <col min="28" max="28" width="2.5" style="6" customWidth="1"/>
    <col min="29" max="36" width="11.5" style="6" customWidth="1"/>
    <col min="37" max="37" width="2.5" style="6" customWidth="1"/>
    <col min="38" max="45" width="11.5" style="6" customWidth="1"/>
    <col min="46" max="46" width="2.5" style="6" customWidth="1"/>
    <col min="47" max="54" width="11.5" style="6" customWidth="1"/>
    <col min="55" max="55" width="2.5" style="6" customWidth="1"/>
    <col min="56" max="63" width="11.5" style="6" customWidth="1"/>
    <col min="64" max="16384" width="9" style="6"/>
  </cols>
  <sheetData>
    <row r="1" spans="1:74" ht="14">
      <c r="A1" s="26" t="s">
        <v>206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23" t="s">
        <v>41</v>
      </c>
      <c r="C5" s="223"/>
      <c r="D5" s="223"/>
      <c r="E5" s="223"/>
      <c r="F5" s="223"/>
      <c r="G5" s="223"/>
      <c r="H5" s="223"/>
      <c r="I5" s="223"/>
      <c r="J5" s="217"/>
      <c r="K5" s="223" t="s">
        <v>4</v>
      </c>
      <c r="L5" s="223"/>
      <c r="M5" s="223"/>
      <c r="N5" s="223"/>
      <c r="O5" s="223"/>
      <c r="P5" s="223"/>
      <c r="Q5" s="223"/>
      <c r="R5" s="223"/>
      <c r="S5" s="73"/>
      <c r="T5" s="223" t="s">
        <v>10</v>
      </c>
      <c r="U5" s="223"/>
      <c r="V5" s="223"/>
      <c r="W5" s="223"/>
      <c r="X5" s="223"/>
      <c r="Y5" s="223"/>
      <c r="Z5" s="223"/>
      <c r="AA5" s="223"/>
      <c r="AB5" s="217"/>
      <c r="AC5" s="223" t="s">
        <v>11</v>
      </c>
      <c r="AD5" s="223"/>
      <c r="AE5" s="223"/>
      <c r="AF5" s="223"/>
      <c r="AG5" s="223"/>
      <c r="AH5" s="223"/>
      <c r="AI5" s="223"/>
      <c r="AJ5" s="223"/>
      <c r="AK5" s="217"/>
      <c r="AL5" s="223" t="s">
        <v>14</v>
      </c>
      <c r="AM5" s="223"/>
      <c r="AN5" s="223"/>
      <c r="AO5" s="223"/>
      <c r="AP5" s="223"/>
      <c r="AQ5" s="223"/>
      <c r="AR5" s="223"/>
      <c r="AS5" s="223"/>
      <c r="AT5" s="217"/>
      <c r="AU5" s="223" t="s">
        <v>16</v>
      </c>
      <c r="AV5" s="223"/>
      <c r="AW5" s="223"/>
      <c r="AX5" s="223"/>
      <c r="AY5" s="223"/>
      <c r="AZ5" s="223"/>
      <c r="BA5" s="223"/>
      <c r="BB5" s="223"/>
      <c r="BC5" s="217"/>
      <c r="BD5" s="223" t="s">
        <v>49</v>
      </c>
      <c r="BE5" s="223"/>
      <c r="BF5" s="223"/>
      <c r="BG5" s="223"/>
      <c r="BH5" s="223"/>
      <c r="BI5" s="223"/>
      <c r="BJ5" s="223"/>
      <c r="BK5" s="223"/>
    </row>
    <row r="6" spans="1:74" ht="24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217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217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217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217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25">
        <v>42583</v>
      </c>
      <c r="B7" s="18">
        <v>100</v>
      </c>
      <c r="C7" s="18">
        <v>40</v>
      </c>
      <c r="D7" s="18">
        <v>260</v>
      </c>
      <c r="E7" s="18">
        <v>9200</v>
      </c>
      <c r="F7" s="18">
        <v>43</v>
      </c>
      <c r="G7" s="18">
        <v>20</v>
      </c>
      <c r="H7" s="18">
        <v>980</v>
      </c>
      <c r="I7" s="72">
        <v>10643</v>
      </c>
      <c r="K7" s="18">
        <v>740</v>
      </c>
      <c r="L7" s="18">
        <v>600</v>
      </c>
      <c r="M7" s="18">
        <v>20</v>
      </c>
      <c r="N7" s="18">
        <v>14520</v>
      </c>
      <c r="O7" s="18">
        <v>97</v>
      </c>
      <c r="P7" s="18">
        <v>420</v>
      </c>
      <c r="Q7" s="18">
        <v>3640</v>
      </c>
      <c r="R7" s="72">
        <v>20037</v>
      </c>
      <c r="T7" s="18">
        <v>340</v>
      </c>
      <c r="U7" s="18">
        <v>0</v>
      </c>
      <c r="V7" s="18">
        <v>0</v>
      </c>
      <c r="W7" s="18">
        <v>20</v>
      </c>
      <c r="X7" s="18">
        <v>20</v>
      </c>
      <c r="Y7" s="18">
        <v>20</v>
      </c>
      <c r="Z7" s="18">
        <v>20</v>
      </c>
      <c r="AA7" s="72">
        <v>420</v>
      </c>
      <c r="AC7" s="18">
        <v>200</v>
      </c>
      <c r="AD7" s="18">
        <v>140</v>
      </c>
      <c r="AE7" s="18">
        <v>60</v>
      </c>
      <c r="AF7" s="18">
        <v>2760</v>
      </c>
      <c r="AG7" s="18">
        <v>49</v>
      </c>
      <c r="AH7" s="18">
        <v>300</v>
      </c>
      <c r="AI7" s="18">
        <v>1840</v>
      </c>
      <c r="AJ7" s="72">
        <v>5349</v>
      </c>
      <c r="AL7" s="18">
        <v>140</v>
      </c>
      <c r="AM7" s="18">
        <v>80</v>
      </c>
      <c r="AN7" s="18">
        <v>20</v>
      </c>
      <c r="AO7" s="18">
        <v>700</v>
      </c>
      <c r="AP7" s="18">
        <v>5</v>
      </c>
      <c r="AQ7" s="18">
        <v>200</v>
      </c>
      <c r="AR7" s="18">
        <v>1060</v>
      </c>
      <c r="AS7" s="72">
        <v>2205</v>
      </c>
      <c r="AU7" s="18">
        <v>60</v>
      </c>
      <c r="AV7" s="18">
        <v>60</v>
      </c>
      <c r="AW7" s="18">
        <v>20</v>
      </c>
      <c r="AX7" s="18">
        <v>1080</v>
      </c>
      <c r="AY7" s="18">
        <v>1</v>
      </c>
      <c r="AZ7" s="18">
        <v>40</v>
      </c>
      <c r="BA7" s="18">
        <v>120</v>
      </c>
      <c r="BB7" s="72">
        <v>1381</v>
      </c>
      <c r="BD7" s="18">
        <v>25500</v>
      </c>
      <c r="BE7" s="18">
        <v>8220</v>
      </c>
      <c r="BF7" s="18">
        <v>2460</v>
      </c>
      <c r="BG7" s="18">
        <v>111720</v>
      </c>
      <c r="BH7" s="18">
        <v>9622</v>
      </c>
      <c r="BI7" s="18">
        <v>5380</v>
      </c>
      <c r="BJ7" s="18">
        <v>83620</v>
      </c>
      <c r="BK7" s="72">
        <v>246522</v>
      </c>
      <c r="BN7" s="18">
        <f t="shared" ref="BN7:BN31" si="0">I7+R7+AJ7+AS7+BB7</f>
        <v>39615</v>
      </c>
      <c r="BO7" s="33"/>
      <c r="BP7" s="18">
        <f t="shared" ref="BP7:BP31" si="1">I7</f>
        <v>10643</v>
      </c>
      <c r="BQ7" s="18">
        <f t="shared" ref="BQ7:BQ31" si="2">R7</f>
        <v>20037</v>
      </c>
      <c r="BR7" s="18">
        <f t="shared" ref="BR7:BR31" si="3">AJ7</f>
        <v>5349</v>
      </c>
      <c r="BS7" s="18">
        <f t="shared" ref="BS7:BS31" si="4">AS7</f>
        <v>2205</v>
      </c>
      <c r="BT7" s="18">
        <f t="shared" ref="BT7:BT31" si="5">BB7</f>
        <v>1381</v>
      </c>
      <c r="BU7" s="18"/>
      <c r="BV7" s="8">
        <f t="shared" ref="BV7:BV31" si="6">+BK7-BN7</f>
        <v>206907</v>
      </c>
    </row>
    <row r="8" spans="1:74">
      <c r="A8" s="25">
        <v>42614</v>
      </c>
      <c r="B8" s="18">
        <v>180</v>
      </c>
      <c r="C8" s="18">
        <v>60</v>
      </c>
      <c r="D8" s="18">
        <v>20</v>
      </c>
      <c r="E8" s="18">
        <v>9240</v>
      </c>
      <c r="F8" s="18">
        <v>2</v>
      </c>
      <c r="G8" s="18">
        <v>120</v>
      </c>
      <c r="H8" s="18">
        <v>740</v>
      </c>
      <c r="I8" s="72">
        <v>10362</v>
      </c>
      <c r="K8" s="18">
        <v>1280</v>
      </c>
      <c r="L8" s="18">
        <v>660</v>
      </c>
      <c r="M8" s="18">
        <v>120</v>
      </c>
      <c r="N8" s="18">
        <v>12060</v>
      </c>
      <c r="O8" s="18">
        <v>86</v>
      </c>
      <c r="P8" s="18">
        <v>340</v>
      </c>
      <c r="Q8" s="18">
        <v>2420</v>
      </c>
      <c r="R8" s="72">
        <v>16966</v>
      </c>
      <c r="T8" s="18">
        <v>260</v>
      </c>
      <c r="U8" s="18">
        <v>0</v>
      </c>
      <c r="V8" s="18">
        <v>0</v>
      </c>
      <c r="W8" s="18">
        <v>40</v>
      </c>
      <c r="X8" s="18">
        <v>1</v>
      </c>
      <c r="Y8" s="18">
        <v>80</v>
      </c>
      <c r="Z8" s="18">
        <v>40</v>
      </c>
      <c r="AA8" s="72">
        <v>421</v>
      </c>
      <c r="AC8" s="18">
        <v>360</v>
      </c>
      <c r="AD8" s="18">
        <v>100</v>
      </c>
      <c r="AE8" s="18">
        <v>60</v>
      </c>
      <c r="AF8" s="18">
        <v>2140</v>
      </c>
      <c r="AG8" s="18">
        <v>22</v>
      </c>
      <c r="AH8" s="18">
        <v>420</v>
      </c>
      <c r="AI8" s="18">
        <v>1760</v>
      </c>
      <c r="AJ8" s="72">
        <v>4862</v>
      </c>
      <c r="AL8" s="18">
        <v>160</v>
      </c>
      <c r="AM8" s="18">
        <v>0</v>
      </c>
      <c r="AN8" s="18">
        <v>0</v>
      </c>
      <c r="AO8" s="18">
        <v>820</v>
      </c>
      <c r="AP8" s="18">
        <v>3</v>
      </c>
      <c r="AQ8" s="18">
        <v>100</v>
      </c>
      <c r="AR8" s="18">
        <v>940</v>
      </c>
      <c r="AS8" s="72">
        <v>2023</v>
      </c>
      <c r="AU8" s="18">
        <v>80</v>
      </c>
      <c r="AV8" s="18">
        <v>20</v>
      </c>
      <c r="AW8" s="18">
        <v>0</v>
      </c>
      <c r="AX8" s="18">
        <v>880</v>
      </c>
      <c r="AY8" s="18">
        <v>22</v>
      </c>
      <c r="AZ8" s="18">
        <v>20</v>
      </c>
      <c r="BA8" s="18">
        <v>60</v>
      </c>
      <c r="BB8" s="72">
        <v>1082</v>
      </c>
      <c r="BD8" s="18">
        <v>27640</v>
      </c>
      <c r="BE8" s="18">
        <v>9220</v>
      </c>
      <c r="BF8" s="18">
        <v>2180</v>
      </c>
      <c r="BG8" s="18">
        <v>107880</v>
      </c>
      <c r="BH8" s="18">
        <v>10362</v>
      </c>
      <c r="BI8" s="18">
        <v>5360</v>
      </c>
      <c r="BJ8" s="18">
        <v>76120</v>
      </c>
      <c r="BK8" s="72">
        <v>238762</v>
      </c>
      <c r="BN8" s="18">
        <f t="shared" si="0"/>
        <v>35295</v>
      </c>
      <c r="BO8" s="33"/>
      <c r="BP8" s="18">
        <f t="shared" si="1"/>
        <v>10362</v>
      </c>
      <c r="BQ8" s="18">
        <f t="shared" si="2"/>
        <v>16966</v>
      </c>
      <c r="BR8" s="18">
        <f t="shared" si="3"/>
        <v>4862</v>
      </c>
      <c r="BS8" s="18">
        <f t="shared" si="4"/>
        <v>2023</v>
      </c>
      <c r="BT8" s="18">
        <f t="shared" si="5"/>
        <v>1082</v>
      </c>
      <c r="BU8" s="18"/>
      <c r="BV8" s="8">
        <f t="shared" si="6"/>
        <v>203467</v>
      </c>
    </row>
    <row r="9" spans="1:74">
      <c r="A9" s="25">
        <v>42644</v>
      </c>
      <c r="B9" s="18">
        <v>200</v>
      </c>
      <c r="C9" s="18">
        <v>80</v>
      </c>
      <c r="D9" s="18">
        <v>60</v>
      </c>
      <c r="E9" s="18">
        <v>10140</v>
      </c>
      <c r="F9" s="18">
        <v>20</v>
      </c>
      <c r="G9" s="18">
        <v>0</v>
      </c>
      <c r="H9" s="18">
        <v>900</v>
      </c>
      <c r="I9" s="72">
        <v>11400</v>
      </c>
      <c r="K9" s="18">
        <v>860</v>
      </c>
      <c r="L9" s="18">
        <v>240</v>
      </c>
      <c r="M9" s="18">
        <v>20</v>
      </c>
      <c r="N9" s="18">
        <v>11080</v>
      </c>
      <c r="O9" s="18">
        <v>202</v>
      </c>
      <c r="P9" s="18">
        <v>440</v>
      </c>
      <c r="Q9" s="18">
        <v>3180</v>
      </c>
      <c r="R9" s="72">
        <v>16022</v>
      </c>
      <c r="T9" s="18">
        <v>320</v>
      </c>
      <c r="U9" s="18">
        <v>20</v>
      </c>
      <c r="V9" s="18">
        <v>0</v>
      </c>
      <c r="W9" s="18">
        <v>20</v>
      </c>
      <c r="X9" s="18">
        <v>1</v>
      </c>
      <c r="Y9" s="18">
        <v>40</v>
      </c>
      <c r="Z9" s="18">
        <v>60</v>
      </c>
      <c r="AA9" s="72">
        <v>461</v>
      </c>
      <c r="AC9" s="18">
        <v>340</v>
      </c>
      <c r="AD9" s="18">
        <v>160</v>
      </c>
      <c r="AE9" s="18">
        <v>140</v>
      </c>
      <c r="AF9" s="18">
        <v>3340</v>
      </c>
      <c r="AG9" s="18">
        <v>85</v>
      </c>
      <c r="AH9" s="18">
        <v>300</v>
      </c>
      <c r="AI9" s="18">
        <v>2020</v>
      </c>
      <c r="AJ9" s="72">
        <v>6385</v>
      </c>
      <c r="AL9" s="18">
        <v>140</v>
      </c>
      <c r="AM9" s="18">
        <v>80</v>
      </c>
      <c r="AN9" s="18">
        <v>80</v>
      </c>
      <c r="AO9" s="18">
        <v>800</v>
      </c>
      <c r="AP9" s="18">
        <v>26</v>
      </c>
      <c r="AQ9" s="18">
        <v>80</v>
      </c>
      <c r="AR9" s="18">
        <v>680</v>
      </c>
      <c r="AS9" s="72">
        <v>1886</v>
      </c>
      <c r="AU9" s="18">
        <v>100</v>
      </c>
      <c r="AV9" s="18">
        <v>0</v>
      </c>
      <c r="AW9" s="18">
        <v>60</v>
      </c>
      <c r="AX9" s="18">
        <v>900</v>
      </c>
      <c r="AY9" s="18">
        <v>0</v>
      </c>
      <c r="AZ9" s="18">
        <v>20</v>
      </c>
      <c r="BA9" s="18">
        <v>140</v>
      </c>
      <c r="BB9" s="72">
        <v>1220</v>
      </c>
      <c r="BD9" s="18">
        <v>26580</v>
      </c>
      <c r="BE9" s="18">
        <v>9680</v>
      </c>
      <c r="BF9" s="18">
        <v>3500</v>
      </c>
      <c r="BG9" s="18">
        <v>139640</v>
      </c>
      <c r="BH9" s="18">
        <v>11296</v>
      </c>
      <c r="BI9" s="18">
        <v>5260</v>
      </c>
      <c r="BJ9" s="18">
        <v>98740</v>
      </c>
      <c r="BK9" s="72">
        <v>294696</v>
      </c>
      <c r="BN9" s="18">
        <f t="shared" si="0"/>
        <v>36913</v>
      </c>
      <c r="BO9" s="33"/>
      <c r="BP9" s="18">
        <f t="shared" si="1"/>
        <v>11400</v>
      </c>
      <c r="BQ9" s="18">
        <f t="shared" si="2"/>
        <v>16022</v>
      </c>
      <c r="BR9" s="18">
        <f t="shared" si="3"/>
        <v>6385</v>
      </c>
      <c r="BS9" s="18">
        <f t="shared" si="4"/>
        <v>1886</v>
      </c>
      <c r="BT9" s="18">
        <f t="shared" si="5"/>
        <v>1220</v>
      </c>
      <c r="BU9" s="18"/>
      <c r="BV9" s="8">
        <f t="shared" si="6"/>
        <v>257783</v>
      </c>
    </row>
    <row r="10" spans="1:74">
      <c r="A10" s="25">
        <v>42675</v>
      </c>
      <c r="B10" s="18">
        <v>180</v>
      </c>
      <c r="C10" s="18">
        <v>60</v>
      </c>
      <c r="D10" s="18">
        <v>140</v>
      </c>
      <c r="E10" s="18">
        <v>6240</v>
      </c>
      <c r="F10" s="18">
        <v>5</v>
      </c>
      <c r="G10" s="18">
        <v>140</v>
      </c>
      <c r="H10" s="18">
        <v>880</v>
      </c>
      <c r="I10" s="72">
        <v>7645</v>
      </c>
      <c r="K10" s="18">
        <v>820</v>
      </c>
      <c r="L10" s="18">
        <v>380</v>
      </c>
      <c r="M10" s="18">
        <v>80</v>
      </c>
      <c r="N10" s="18">
        <v>6640</v>
      </c>
      <c r="O10" s="18">
        <v>64</v>
      </c>
      <c r="P10" s="18">
        <v>400</v>
      </c>
      <c r="Q10" s="18">
        <v>2040</v>
      </c>
      <c r="R10" s="72">
        <v>10424</v>
      </c>
      <c r="T10" s="18">
        <v>240</v>
      </c>
      <c r="U10" s="18">
        <v>0</v>
      </c>
      <c r="V10" s="18">
        <v>0</v>
      </c>
      <c r="W10" s="18">
        <v>120</v>
      </c>
      <c r="X10" s="18">
        <v>1</v>
      </c>
      <c r="Y10" s="18">
        <v>60</v>
      </c>
      <c r="Z10" s="18">
        <v>0</v>
      </c>
      <c r="AA10" s="72">
        <v>421</v>
      </c>
      <c r="AC10" s="18">
        <v>160</v>
      </c>
      <c r="AD10" s="18">
        <v>140</v>
      </c>
      <c r="AE10" s="18">
        <v>60</v>
      </c>
      <c r="AF10" s="18">
        <v>980</v>
      </c>
      <c r="AG10" s="18">
        <v>50</v>
      </c>
      <c r="AH10" s="18">
        <v>280</v>
      </c>
      <c r="AI10" s="18">
        <v>1440</v>
      </c>
      <c r="AJ10" s="72">
        <v>3110</v>
      </c>
      <c r="AL10" s="18">
        <v>200</v>
      </c>
      <c r="AM10" s="18">
        <v>0</v>
      </c>
      <c r="AN10" s="18">
        <v>0</v>
      </c>
      <c r="AO10" s="18">
        <v>460</v>
      </c>
      <c r="AP10" s="18">
        <v>6</v>
      </c>
      <c r="AQ10" s="18">
        <v>180</v>
      </c>
      <c r="AR10" s="18">
        <v>680</v>
      </c>
      <c r="AS10" s="72">
        <v>1526</v>
      </c>
      <c r="AU10" s="18">
        <v>100</v>
      </c>
      <c r="AV10" s="18">
        <v>0</v>
      </c>
      <c r="AW10" s="18">
        <v>120</v>
      </c>
      <c r="AX10" s="18">
        <v>520</v>
      </c>
      <c r="AY10" s="18">
        <v>0</v>
      </c>
      <c r="AZ10" s="18">
        <v>0</v>
      </c>
      <c r="BA10" s="18">
        <v>60</v>
      </c>
      <c r="BB10" s="72">
        <v>800</v>
      </c>
      <c r="BD10" s="18">
        <v>27300</v>
      </c>
      <c r="BE10" s="18">
        <v>8160</v>
      </c>
      <c r="BF10" s="18">
        <v>2200</v>
      </c>
      <c r="BG10" s="18">
        <v>81620</v>
      </c>
      <c r="BH10" s="18">
        <v>9311</v>
      </c>
      <c r="BI10" s="18">
        <v>4660</v>
      </c>
      <c r="BJ10" s="18">
        <v>72300</v>
      </c>
      <c r="BK10" s="72">
        <v>205551</v>
      </c>
      <c r="BN10" s="18">
        <f t="shared" si="0"/>
        <v>23505</v>
      </c>
      <c r="BO10" s="33"/>
      <c r="BP10" s="18">
        <f t="shared" si="1"/>
        <v>7645</v>
      </c>
      <c r="BQ10" s="18">
        <f t="shared" si="2"/>
        <v>10424</v>
      </c>
      <c r="BR10" s="18">
        <f t="shared" si="3"/>
        <v>3110</v>
      </c>
      <c r="BS10" s="18">
        <f t="shared" si="4"/>
        <v>1526</v>
      </c>
      <c r="BT10" s="18">
        <f t="shared" si="5"/>
        <v>800</v>
      </c>
      <c r="BU10" s="18"/>
      <c r="BV10" s="8">
        <f t="shared" si="6"/>
        <v>182046</v>
      </c>
    </row>
    <row r="11" spans="1:74">
      <c r="A11" s="25">
        <v>42705</v>
      </c>
      <c r="B11" s="18">
        <v>60</v>
      </c>
      <c r="C11" s="18">
        <v>0</v>
      </c>
      <c r="D11" s="18">
        <v>60</v>
      </c>
      <c r="E11" s="18">
        <v>3320</v>
      </c>
      <c r="F11" s="18">
        <v>5</v>
      </c>
      <c r="G11" s="18">
        <v>80</v>
      </c>
      <c r="H11" s="18">
        <v>780</v>
      </c>
      <c r="I11" s="72">
        <v>4305</v>
      </c>
      <c r="K11" s="18">
        <v>540</v>
      </c>
      <c r="L11" s="18">
        <v>140</v>
      </c>
      <c r="M11" s="18">
        <v>40</v>
      </c>
      <c r="N11" s="18">
        <v>3760</v>
      </c>
      <c r="O11" s="18">
        <v>65</v>
      </c>
      <c r="P11" s="18">
        <v>300</v>
      </c>
      <c r="Q11" s="18">
        <v>3160</v>
      </c>
      <c r="R11" s="72">
        <v>8005</v>
      </c>
      <c r="T11" s="18">
        <v>340</v>
      </c>
      <c r="U11" s="18">
        <v>0</v>
      </c>
      <c r="V11" s="18">
        <v>0</v>
      </c>
      <c r="W11" s="18">
        <v>40</v>
      </c>
      <c r="X11" s="18">
        <v>2</v>
      </c>
      <c r="Y11" s="18">
        <v>60</v>
      </c>
      <c r="Z11" s="18">
        <v>60</v>
      </c>
      <c r="AA11" s="72">
        <v>502</v>
      </c>
      <c r="AC11" s="18">
        <v>320</v>
      </c>
      <c r="AD11" s="18">
        <v>100</v>
      </c>
      <c r="AE11" s="18">
        <v>40</v>
      </c>
      <c r="AF11" s="18">
        <v>720</v>
      </c>
      <c r="AG11" s="18">
        <v>31</v>
      </c>
      <c r="AH11" s="18">
        <v>300</v>
      </c>
      <c r="AI11" s="18">
        <v>1480</v>
      </c>
      <c r="AJ11" s="72">
        <v>2991</v>
      </c>
      <c r="AL11" s="18">
        <v>100</v>
      </c>
      <c r="AM11" s="18">
        <v>80</v>
      </c>
      <c r="AN11" s="18">
        <v>40</v>
      </c>
      <c r="AO11" s="18">
        <v>440</v>
      </c>
      <c r="AP11" s="18">
        <v>29</v>
      </c>
      <c r="AQ11" s="18">
        <v>120</v>
      </c>
      <c r="AR11" s="18">
        <v>1280</v>
      </c>
      <c r="AS11" s="72">
        <v>2089</v>
      </c>
      <c r="AU11" s="18">
        <v>160</v>
      </c>
      <c r="AV11" s="18">
        <v>40</v>
      </c>
      <c r="AW11" s="18">
        <v>0</v>
      </c>
      <c r="AX11" s="18">
        <v>260</v>
      </c>
      <c r="AY11" s="18">
        <v>0</v>
      </c>
      <c r="AZ11" s="18">
        <v>20</v>
      </c>
      <c r="BA11" s="18">
        <v>20</v>
      </c>
      <c r="BB11" s="72">
        <v>500</v>
      </c>
      <c r="BD11" s="18">
        <v>19320</v>
      </c>
      <c r="BE11" s="18">
        <v>3880</v>
      </c>
      <c r="BF11" s="18">
        <v>1980</v>
      </c>
      <c r="BG11" s="18">
        <v>52980</v>
      </c>
      <c r="BH11" s="18">
        <v>9757</v>
      </c>
      <c r="BI11" s="18">
        <v>4680</v>
      </c>
      <c r="BJ11" s="18">
        <v>63060</v>
      </c>
      <c r="BK11" s="72">
        <v>155657</v>
      </c>
      <c r="BN11" s="18">
        <f t="shared" si="0"/>
        <v>17890</v>
      </c>
      <c r="BO11" s="33"/>
      <c r="BP11" s="18">
        <f t="shared" si="1"/>
        <v>4305</v>
      </c>
      <c r="BQ11" s="18">
        <f t="shared" si="2"/>
        <v>8005</v>
      </c>
      <c r="BR11" s="18">
        <f t="shared" si="3"/>
        <v>2991</v>
      </c>
      <c r="BS11" s="18">
        <f t="shared" si="4"/>
        <v>2089</v>
      </c>
      <c r="BT11" s="18">
        <f t="shared" si="5"/>
        <v>500</v>
      </c>
      <c r="BU11" s="18"/>
      <c r="BV11" s="8">
        <f t="shared" si="6"/>
        <v>137767</v>
      </c>
    </row>
    <row r="12" spans="1:74">
      <c r="A12" s="25">
        <v>42736</v>
      </c>
      <c r="B12" s="18">
        <v>20</v>
      </c>
      <c r="C12" s="18">
        <v>0</v>
      </c>
      <c r="D12" s="18">
        <v>0</v>
      </c>
      <c r="E12" s="18">
        <v>5500</v>
      </c>
      <c r="F12" s="18">
        <v>23</v>
      </c>
      <c r="G12" s="18">
        <v>60</v>
      </c>
      <c r="H12" s="18">
        <v>1600</v>
      </c>
      <c r="I12" s="72">
        <v>7203</v>
      </c>
      <c r="K12" s="18">
        <v>480</v>
      </c>
      <c r="L12" s="18">
        <v>200</v>
      </c>
      <c r="M12" s="18">
        <v>60</v>
      </c>
      <c r="N12" s="18">
        <v>7000</v>
      </c>
      <c r="O12" s="18">
        <v>66</v>
      </c>
      <c r="P12" s="18">
        <v>200</v>
      </c>
      <c r="Q12" s="18">
        <v>4660</v>
      </c>
      <c r="R12" s="72">
        <v>12666</v>
      </c>
      <c r="T12" s="18">
        <v>160</v>
      </c>
      <c r="U12" s="18">
        <v>0</v>
      </c>
      <c r="V12" s="18">
        <v>0</v>
      </c>
      <c r="W12" s="18">
        <v>20</v>
      </c>
      <c r="X12" s="18">
        <v>1</v>
      </c>
      <c r="Y12" s="18">
        <v>20</v>
      </c>
      <c r="Z12" s="18">
        <v>60</v>
      </c>
      <c r="AA12" s="72">
        <v>261</v>
      </c>
      <c r="AC12" s="18">
        <v>160</v>
      </c>
      <c r="AD12" s="18">
        <v>240</v>
      </c>
      <c r="AE12" s="18">
        <v>20</v>
      </c>
      <c r="AF12" s="18">
        <v>1980</v>
      </c>
      <c r="AG12" s="18">
        <v>70</v>
      </c>
      <c r="AH12" s="18">
        <v>280</v>
      </c>
      <c r="AI12" s="18">
        <v>4840</v>
      </c>
      <c r="AJ12" s="72">
        <v>7590</v>
      </c>
      <c r="AL12" s="18">
        <v>40</v>
      </c>
      <c r="AM12" s="18">
        <v>80</v>
      </c>
      <c r="AN12" s="18">
        <v>0</v>
      </c>
      <c r="AO12" s="18">
        <v>1060</v>
      </c>
      <c r="AP12" s="18">
        <v>26</v>
      </c>
      <c r="AQ12" s="18">
        <v>160</v>
      </c>
      <c r="AR12" s="18">
        <v>2380</v>
      </c>
      <c r="AS12" s="72">
        <v>3746</v>
      </c>
      <c r="AU12" s="18">
        <v>20</v>
      </c>
      <c r="AV12" s="18">
        <v>20</v>
      </c>
      <c r="AW12" s="18">
        <v>0</v>
      </c>
      <c r="AX12" s="18">
        <v>580</v>
      </c>
      <c r="AY12" s="18">
        <v>1</v>
      </c>
      <c r="AZ12" s="18">
        <v>80</v>
      </c>
      <c r="BA12" s="18">
        <v>200</v>
      </c>
      <c r="BB12" s="72">
        <v>901</v>
      </c>
      <c r="BD12" s="18">
        <v>12720</v>
      </c>
      <c r="BE12" s="18">
        <v>3220</v>
      </c>
      <c r="BF12" s="18">
        <v>2060</v>
      </c>
      <c r="BG12" s="18">
        <v>112780</v>
      </c>
      <c r="BH12" s="18">
        <v>15596</v>
      </c>
      <c r="BI12" s="18">
        <v>3660</v>
      </c>
      <c r="BJ12" s="18">
        <v>135840</v>
      </c>
      <c r="BK12" s="72">
        <v>285876</v>
      </c>
      <c r="BN12" s="18">
        <f t="shared" si="0"/>
        <v>32106</v>
      </c>
      <c r="BO12" s="33"/>
      <c r="BP12" s="18">
        <f t="shared" si="1"/>
        <v>7203</v>
      </c>
      <c r="BQ12" s="18">
        <f t="shared" si="2"/>
        <v>12666</v>
      </c>
      <c r="BR12" s="18">
        <f t="shared" si="3"/>
        <v>7590</v>
      </c>
      <c r="BS12" s="18">
        <f t="shared" si="4"/>
        <v>3746</v>
      </c>
      <c r="BT12" s="18">
        <f t="shared" si="5"/>
        <v>901</v>
      </c>
      <c r="BU12" s="18"/>
      <c r="BV12" s="8">
        <f t="shared" si="6"/>
        <v>253770</v>
      </c>
    </row>
    <row r="13" spans="1:74">
      <c r="A13" s="25">
        <v>42767</v>
      </c>
      <c r="B13" s="18">
        <v>100</v>
      </c>
      <c r="C13" s="18">
        <v>0</v>
      </c>
      <c r="D13" s="18">
        <v>0</v>
      </c>
      <c r="E13" s="18">
        <v>3140</v>
      </c>
      <c r="F13" s="18">
        <v>48</v>
      </c>
      <c r="G13" s="18">
        <v>40</v>
      </c>
      <c r="H13" s="18">
        <v>740</v>
      </c>
      <c r="I13" s="72">
        <v>4068</v>
      </c>
      <c r="K13" s="18">
        <v>580</v>
      </c>
      <c r="L13" s="18">
        <v>100</v>
      </c>
      <c r="M13" s="18">
        <v>60</v>
      </c>
      <c r="N13" s="18">
        <v>4080</v>
      </c>
      <c r="O13" s="18">
        <v>89</v>
      </c>
      <c r="P13" s="18">
        <v>260</v>
      </c>
      <c r="Q13" s="18">
        <v>2080</v>
      </c>
      <c r="R13" s="72">
        <v>7249</v>
      </c>
      <c r="T13" s="18">
        <v>340</v>
      </c>
      <c r="U13" s="18">
        <v>20</v>
      </c>
      <c r="V13" s="18">
        <v>0</v>
      </c>
      <c r="W13" s="18">
        <v>60</v>
      </c>
      <c r="X13" s="18">
        <v>2</v>
      </c>
      <c r="Y13" s="18">
        <v>40</v>
      </c>
      <c r="Z13" s="18">
        <v>20</v>
      </c>
      <c r="AA13" s="72">
        <v>482</v>
      </c>
      <c r="AC13" s="18">
        <v>220</v>
      </c>
      <c r="AD13" s="18">
        <v>180</v>
      </c>
      <c r="AE13" s="18">
        <v>0</v>
      </c>
      <c r="AF13" s="18">
        <v>700</v>
      </c>
      <c r="AG13" s="18">
        <v>32</v>
      </c>
      <c r="AH13" s="18">
        <v>360</v>
      </c>
      <c r="AI13" s="18">
        <v>2060</v>
      </c>
      <c r="AJ13" s="72">
        <v>3552</v>
      </c>
      <c r="AL13" s="18">
        <v>140</v>
      </c>
      <c r="AM13" s="18">
        <v>20</v>
      </c>
      <c r="AN13" s="18">
        <v>0</v>
      </c>
      <c r="AO13" s="18">
        <v>280</v>
      </c>
      <c r="AP13" s="18">
        <v>26</v>
      </c>
      <c r="AQ13" s="18">
        <v>180</v>
      </c>
      <c r="AR13" s="18">
        <v>880</v>
      </c>
      <c r="AS13" s="72">
        <v>1526</v>
      </c>
      <c r="AU13" s="18">
        <v>40</v>
      </c>
      <c r="AV13" s="18">
        <v>0</v>
      </c>
      <c r="AW13" s="18">
        <v>0</v>
      </c>
      <c r="AX13" s="18">
        <v>280</v>
      </c>
      <c r="AY13" s="18">
        <v>22</v>
      </c>
      <c r="AZ13" s="18">
        <v>0</v>
      </c>
      <c r="BA13" s="18">
        <v>80</v>
      </c>
      <c r="BB13" s="72">
        <v>422</v>
      </c>
      <c r="BD13" s="18">
        <v>22500</v>
      </c>
      <c r="BE13" s="18">
        <v>4900</v>
      </c>
      <c r="BF13" s="18">
        <v>2100</v>
      </c>
      <c r="BG13" s="18">
        <v>64040</v>
      </c>
      <c r="BH13" s="18">
        <v>13859</v>
      </c>
      <c r="BI13" s="18">
        <v>4180</v>
      </c>
      <c r="BJ13" s="18">
        <v>73520</v>
      </c>
      <c r="BK13" s="72">
        <v>185099</v>
      </c>
      <c r="BN13" s="18">
        <f t="shared" si="0"/>
        <v>16817</v>
      </c>
      <c r="BO13" s="33"/>
      <c r="BP13" s="18">
        <f t="shared" si="1"/>
        <v>4068</v>
      </c>
      <c r="BQ13" s="18">
        <f t="shared" si="2"/>
        <v>7249</v>
      </c>
      <c r="BR13" s="18">
        <f t="shared" si="3"/>
        <v>3552</v>
      </c>
      <c r="BS13" s="18">
        <f t="shared" si="4"/>
        <v>1526</v>
      </c>
      <c r="BT13" s="18">
        <f t="shared" si="5"/>
        <v>422</v>
      </c>
      <c r="BU13" s="18"/>
      <c r="BV13" s="8">
        <f t="shared" si="6"/>
        <v>168282</v>
      </c>
    </row>
    <row r="14" spans="1:74">
      <c r="A14" s="25">
        <v>42795</v>
      </c>
      <c r="B14" s="18">
        <v>180</v>
      </c>
      <c r="C14" s="18">
        <v>20</v>
      </c>
      <c r="D14" s="18">
        <v>20</v>
      </c>
      <c r="E14" s="18">
        <v>5000</v>
      </c>
      <c r="F14" s="18">
        <v>20</v>
      </c>
      <c r="G14" s="18">
        <v>80</v>
      </c>
      <c r="H14" s="18">
        <v>460</v>
      </c>
      <c r="I14" s="72">
        <v>5780</v>
      </c>
      <c r="K14" s="18">
        <v>700</v>
      </c>
      <c r="L14" s="18">
        <v>200</v>
      </c>
      <c r="M14" s="18">
        <v>20</v>
      </c>
      <c r="N14" s="18">
        <v>3880</v>
      </c>
      <c r="O14" s="18">
        <v>6</v>
      </c>
      <c r="P14" s="18">
        <v>380</v>
      </c>
      <c r="Q14" s="18">
        <v>1780</v>
      </c>
      <c r="R14" s="72">
        <v>6966</v>
      </c>
      <c r="T14" s="18">
        <v>280</v>
      </c>
      <c r="U14" s="18">
        <v>40</v>
      </c>
      <c r="V14" s="18">
        <v>0</v>
      </c>
      <c r="W14" s="18">
        <v>0</v>
      </c>
      <c r="X14" s="18">
        <v>1</v>
      </c>
      <c r="Y14" s="18">
        <v>80</v>
      </c>
      <c r="Z14" s="18">
        <v>0</v>
      </c>
      <c r="AA14" s="72">
        <v>401</v>
      </c>
      <c r="AC14" s="18">
        <v>240</v>
      </c>
      <c r="AD14" s="18">
        <v>20</v>
      </c>
      <c r="AE14" s="18">
        <v>20</v>
      </c>
      <c r="AF14" s="18">
        <v>880</v>
      </c>
      <c r="AG14" s="18">
        <v>70</v>
      </c>
      <c r="AH14" s="18">
        <v>220</v>
      </c>
      <c r="AI14" s="18">
        <v>1540</v>
      </c>
      <c r="AJ14" s="72">
        <v>2990</v>
      </c>
      <c r="AL14" s="18">
        <v>240</v>
      </c>
      <c r="AM14" s="18">
        <v>20</v>
      </c>
      <c r="AN14" s="18">
        <v>20</v>
      </c>
      <c r="AO14" s="18">
        <v>240</v>
      </c>
      <c r="AP14" s="18">
        <v>3</v>
      </c>
      <c r="AQ14" s="18">
        <v>140</v>
      </c>
      <c r="AR14" s="18">
        <v>620</v>
      </c>
      <c r="AS14" s="72">
        <v>1283</v>
      </c>
      <c r="AU14" s="18">
        <v>80</v>
      </c>
      <c r="AV14" s="18">
        <v>0</v>
      </c>
      <c r="AW14" s="18">
        <v>0</v>
      </c>
      <c r="AX14" s="18">
        <v>420</v>
      </c>
      <c r="AY14" s="18">
        <v>0</v>
      </c>
      <c r="AZ14" s="18">
        <v>0</v>
      </c>
      <c r="BA14" s="18">
        <v>40</v>
      </c>
      <c r="BB14" s="72">
        <v>540</v>
      </c>
      <c r="BD14" s="18">
        <v>28860</v>
      </c>
      <c r="BE14" s="18">
        <v>6800</v>
      </c>
      <c r="BF14" s="18">
        <v>1360</v>
      </c>
      <c r="BG14" s="18">
        <v>63960</v>
      </c>
      <c r="BH14" s="18">
        <v>9267</v>
      </c>
      <c r="BI14" s="18">
        <v>5120</v>
      </c>
      <c r="BJ14" s="18">
        <v>62400</v>
      </c>
      <c r="BK14" s="72">
        <v>177767</v>
      </c>
      <c r="BN14" s="18">
        <f t="shared" si="0"/>
        <v>17559</v>
      </c>
      <c r="BO14" s="33"/>
      <c r="BP14" s="18">
        <f t="shared" si="1"/>
        <v>5780</v>
      </c>
      <c r="BQ14" s="18">
        <f t="shared" si="2"/>
        <v>6966</v>
      </c>
      <c r="BR14" s="18">
        <f t="shared" si="3"/>
        <v>2990</v>
      </c>
      <c r="BS14" s="18">
        <f t="shared" si="4"/>
        <v>1283</v>
      </c>
      <c r="BT14" s="18">
        <f t="shared" si="5"/>
        <v>540</v>
      </c>
      <c r="BU14" s="18"/>
      <c r="BV14" s="8">
        <f t="shared" si="6"/>
        <v>160208</v>
      </c>
    </row>
    <row r="15" spans="1:74">
      <c r="A15" s="25">
        <v>42826</v>
      </c>
      <c r="B15" s="18">
        <v>120</v>
      </c>
      <c r="C15" s="18">
        <v>20</v>
      </c>
      <c r="D15" s="18">
        <v>40</v>
      </c>
      <c r="E15" s="18">
        <v>6780</v>
      </c>
      <c r="F15" s="18">
        <v>106</v>
      </c>
      <c r="G15" s="18">
        <v>60</v>
      </c>
      <c r="H15" s="18">
        <v>860</v>
      </c>
      <c r="I15" s="72">
        <v>7986</v>
      </c>
      <c r="K15" s="18">
        <v>620</v>
      </c>
      <c r="L15" s="18">
        <v>120</v>
      </c>
      <c r="M15" s="18">
        <v>40</v>
      </c>
      <c r="N15" s="18">
        <v>7820</v>
      </c>
      <c r="O15" s="18">
        <v>85</v>
      </c>
      <c r="P15" s="18">
        <v>200</v>
      </c>
      <c r="Q15" s="18">
        <v>2820</v>
      </c>
      <c r="R15" s="72">
        <v>11705</v>
      </c>
      <c r="T15" s="18">
        <v>180</v>
      </c>
      <c r="U15" s="18">
        <v>20</v>
      </c>
      <c r="V15" s="18">
        <v>0</v>
      </c>
      <c r="W15" s="18">
        <v>40</v>
      </c>
      <c r="X15" s="18">
        <v>0</v>
      </c>
      <c r="Y15" s="18">
        <v>40</v>
      </c>
      <c r="Z15" s="18">
        <v>60</v>
      </c>
      <c r="AA15" s="72">
        <v>340</v>
      </c>
      <c r="AC15" s="18">
        <v>260</v>
      </c>
      <c r="AD15" s="18">
        <v>60</v>
      </c>
      <c r="AE15" s="18">
        <v>20</v>
      </c>
      <c r="AF15" s="18">
        <v>1960</v>
      </c>
      <c r="AG15" s="18">
        <v>6</v>
      </c>
      <c r="AH15" s="18">
        <v>340</v>
      </c>
      <c r="AI15" s="18">
        <v>2060</v>
      </c>
      <c r="AJ15" s="72">
        <v>4706</v>
      </c>
      <c r="AL15" s="18">
        <v>160</v>
      </c>
      <c r="AM15" s="18">
        <v>60</v>
      </c>
      <c r="AN15" s="18">
        <v>40</v>
      </c>
      <c r="AO15" s="18">
        <v>620</v>
      </c>
      <c r="AP15" s="18">
        <v>42</v>
      </c>
      <c r="AQ15" s="18">
        <v>60</v>
      </c>
      <c r="AR15" s="18">
        <v>680</v>
      </c>
      <c r="AS15" s="72">
        <v>1662</v>
      </c>
      <c r="AU15" s="18">
        <v>100</v>
      </c>
      <c r="AV15" s="18">
        <v>0</v>
      </c>
      <c r="AW15" s="18">
        <v>0</v>
      </c>
      <c r="AX15" s="18">
        <v>580</v>
      </c>
      <c r="AY15" s="18">
        <v>20</v>
      </c>
      <c r="AZ15" s="18">
        <v>0</v>
      </c>
      <c r="BA15" s="18">
        <v>120</v>
      </c>
      <c r="BB15" s="72">
        <v>820</v>
      </c>
      <c r="BD15" s="18">
        <v>22080</v>
      </c>
      <c r="BE15" s="18">
        <v>5640</v>
      </c>
      <c r="BF15" s="18">
        <v>3140</v>
      </c>
      <c r="BG15" s="18">
        <v>96680</v>
      </c>
      <c r="BH15" s="18">
        <v>10534</v>
      </c>
      <c r="BI15" s="18">
        <v>4640</v>
      </c>
      <c r="BJ15" s="18">
        <v>79740</v>
      </c>
      <c r="BK15" s="72">
        <v>222454</v>
      </c>
      <c r="BN15" s="18">
        <f t="shared" si="0"/>
        <v>26879</v>
      </c>
      <c r="BO15" s="33"/>
      <c r="BP15" s="18">
        <f t="shared" si="1"/>
        <v>7986</v>
      </c>
      <c r="BQ15" s="18">
        <f t="shared" si="2"/>
        <v>11705</v>
      </c>
      <c r="BR15" s="18">
        <f t="shared" si="3"/>
        <v>4706</v>
      </c>
      <c r="BS15" s="18">
        <f t="shared" si="4"/>
        <v>1662</v>
      </c>
      <c r="BT15" s="18">
        <f t="shared" si="5"/>
        <v>820</v>
      </c>
      <c r="BU15" s="18"/>
      <c r="BV15" s="8">
        <f t="shared" si="6"/>
        <v>195575</v>
      </c>
    </row>
    <row r="16" spans="1:74">
      <c r="A16" s="25">
        <v>42856</v>
      </c>
      <c r="B16" s="18">
        <v>240</v>
      </c>
      <c r="C16" s="18">
        <v>60</v>
      </c>
      <c r="D16" s="18">
        <v>20</v>
      </c>
      <c r="E16" s="18">
        <v>7500</v>
      </c>
      <c r="F16" s="18">
        <v>21</v>
      </c>
      <c r="G16" s="18">
        <v>120</v>
      </c>
      <c r="H16" s="18">
        <v>700</v>
      </c>
      <c r="I16" s="72">
        <v>8661</v>
      </c>
      <c r="K16" s="18">
        <v>1000</v>
      </c>
      <c r="L16" s="18">
        <v>440</v>
      </c>
      <c r="M16" s="18">
        <v>20</v>
      </c>
      <c r="N16" s="18">
        <v>8500</v>
      </c>
      <c r="O16" s="18">
        <v>22</v>
      </c>
      <c r="P16" s="18">
        <v>540</v>
      </c>
      <c r="Q16" s="18">
        <v>2500</v>
      </c>
      <c r="R16" s="72">
        <v>13022</v>
      </c>
      <c r="T16" s="18">
        <v>380</v>
      </c>
      <c r="U16" s="18">
        <v>0</v>
      </c>
      <c r="V16" s="18">
        <v>0</v>
      </c>
      <c r="W16" s="18">
        <v>0</v>
      </c>
      <c r="X16" s="18">
        <v>0</v>
      </c>
      <c r="Y16" s="18">
        <v>80</v>
      </c>
      <c r="Z16" s="18">
        <v>40</v>
      </c>
      <c r="AA16" s="72">
        <v>500</v>
      </c>
      <c r="AC16" s="18">
        <v>280</v>
      </c>
      <c r="AD16" s="18">
        <v>260</v>
      </c>
      <c r="AE16" s="18">
        <v>20</v>
      </c>
      <c r="AF16" s="18">
        <v>1620</v>
      </c>
      <c r="AG16" s="18">
        <v>94</v>
      </c>
      <c r="AH16" s="18">
        <v>320</v>
      </c>
      <c r="AI16" s="18">
        <v>1600</v>
      </c>
      <c r="AJ16" s="72">
        <v>4194</v>
      </c>
      <c r="AL16" s="18">
        <v>160</v>
      </c>
      <c r="AM16" s="18">
        <v>200</v>
      </c>
      <c r="AN16" s="18">
        <v>40</v>
      </c>
      <c r="AO16" s="18">
        <v>620</v>
      </c>
      <c r="AP16" s="18">
        <v>5</v>
      </c>
      <c r="AQ16" s="18">
        <v>220</v>
      </c>
      <c r="AR16" s="18">
        <v>940</v>
      </c>
      <c r="AS16" s="72">
        <v>2185</v>
      </c>
      <c r="AU16" s="18">
        <v>100</v>
      </c>
      <c r="AV16" s="18">
        <v>0</v>
      </c>
      <c r="AW16" s="18">
        <v>20</v>
      </c>
      <c r="AX16" s="18">
        <v>280</v>
      </c>
      <c r="AY16" s="18">
        <v>0</v>
      </c>
      <c r="AZ16" s="18">
        <v>0</v>
      </c>
      <c r="BA16" s="18">
        <v>80</v>
      </c>
      <c r="BB16" s="72">
        <v>480</v>
      </c>
      <c r="BD16" s="18">
        <v>31040</v>
      </c>
      <c r="BE16" s="18">
        <v>9920</v>
      </c>
      <c r="BF16" s="18">
        <v>2140</v>
      </c>
      <c r="BG16" s="18">
        <v>85960</v>
      </c>
      <c r="BH16" s="18">
        <v>10312</v>
      </c>
      <c r="BI16" s="18">
        <v>4960</v>
      </c>
      <c r="BJ16" s="18">
        <v>76820</v>
      </c>
      <c r="BK16" s="72">
        <v>221152</v>
      </c>
      <c r="BN16" s="18">
        <f t="shared" si="0"/>
        <v>28542</v>
      </c>
      <c r="BO16" s="33"/>
      <c r="BP16" s="18">
        <f t="shared" si="1"/>
        <v>8661</v>
      </c>
      <c r="BQ16" s="18">
        <f t="shared" si="2"/>
        <v>13022</v>
      </c>
      <c r="BR16" s="18">
        <f t="shared" si="3"/>
        <v>4194</v>
      </c>
      <c r="BS16" s="18">
        <f t="shared" si="4"/>
        <v>2185</v>
      </c>
      <c r="BT16" s="18">
        <f t="shared" si="5"/>
        <v>480</v>
      </c>
      <c r="BU16" s="18"/>
      <c r="BV16" s="8">
        <f t="shared" si="6"/>
        <v>192610</v>
      </c>
    </row>
    <row r="17" spans="1:74">
      <c r="A17" s="25">
        <v>42887</v>
      </c>
      <c r="B17" s="18">
        <v>220</v>
      </c>
      <c r="C17" s="18">
        <v>80</v>
      </c>
      <c r="D17" s="18">
        <v>0</v>
      </c>
      <c r="E17" s="18">
        <v>8640</v>
      </c>
      <c r="F17" s="18">
        <v>1</v>
      </c>
      <c r="G17" s="18">
        <v>140</v>
      </c>
      <c r="H17" s="18">
        <v>640</v>
      </c>
      <c r="I17" s="72">
        <v>9721</v>
      </c>
      <c r="K17" s="18">
        <v>720</v>
      </c>
      <c r="L17" s="18">
        <v>180</v>
      </c>
      <c r="M17" s="18">
        <v>100</v>
      </c>
      <c r="N17" s="18">
        <v>11920</v>
      </c>
      <c r="O17" s="18">
        <v>64</v>
      </c>
      <c r="P17" s="18">
        <v>280</v>
      </c>
      <c r="Q17" s="18">
        <v>2440</v>
      </c>
      <c r="R17" s="72">
        <v>15704</v>
      </c>
      <c r="T17" s="18">
        <v>200</v>
      </c>
      <c r="U17" s="18">
        <v>0</v>
      </c>
      <c r="V17" s="18">
        <v>0</v>
      </c>
      <c r="W17" s="18">
        <v>60</v>
      </c>
      <c r="X17" s="18">
        <v>3</v>
      </c>
      <c r="Y17" s="18">
        <v>100</v>
      </c>
      <c r="Z17" s="18">
        <v>0</v>
      </c>
      <c r="AA17" s="72">
        <v>363</v>
      </c>
      <c r="AC17" s="18">
        <v>340</v>
      </c>
      <c r="AD17" s="18">
        <v>220</v>
      </c>
      <c r="AE17" s="18">
        <v>0</v>
      </c>
      <c r="AF17" s="18">
        <v>2580</v>
      </c>
      <c r="AG17" s="18">
        <v>30</v>
      </c>
      <c r="AH17" s="18">
        <v>200</v>
      </c>
      <c r="AI17" s="18">
        <v>1420</v>
      </c>
      <c r="AJ17" s="72">
        <v>4790</v>
      </c>
      <c r="AL17" s="18">
        <v>200</v>
      </c>
      <c r="AM17" s="18">
        <v>120</v>
      </c>
      <c r="AN17" s="18">
        <v>40</v>
      </c>
      <c r="AO17" s="18">
        <v>540</v>
      </c>
      <c r="AP17" s="18">
        <v>9</v>
      </c>
      <c r="AQ17" s="18">
        <v>100</v>
      </c>
      <c r="AR17" s="18">
        <v>1020</v>
      </c>
      <c r="AS17" s="72">
        <v>2029</v>
      </c>
      <c r="AU17" s="18">
        <v>60</v>
      </c>
      <c r="AV17" s="18">
        <v>0</v>
      </c>
      <c r="AW17" s="18">
        <v>0</v>
      </c>
      <c r="AX17" s="18">
        <v>720</v>
      </c>
      <c r="AY17" s="18">
        <v>0</v>
      </c>
      <c r="AZ17" s="18">
        <v>0</v>
      </c>
      <c r="BA17" s="18">
        <v>80</v>
      </c>
      <c r="BB17" s="72">
        <v>860</v>
      </c>
      <c r="BD17" s="18">
        <v>26580</v>
      </c>
      <c r="BE17" s="18">
        <v>7660</v>
      </c>
      <c r="BF17" s="18">
        <v>1940</v>
      </c>
      <c r="BG17" s="18">
        <v>99400</v>
      </c>
      <c r="BH17" s="18">
        <v>9993</v>
      </c>
      <c r="BI17" s="18">
        <v>4620</v>
      </c>
      <c r="BJ17" s="18">
        <v>73040</v>
      </c>
      <c r="BK17" s="72">
        <v>223233</v>
      </c>
      <c r="BN17" s="18">
        <f t="shared" si="0"/>
        <v>33104</v>
      </c>
      <c r="BO17" s="33"/>
      <c r="BP17" s="18">
        <f t="shared" si="1"/>
        <v>9721</v>
      </c>
      <c r="BQ17" s="18">
        <f t="shared" si="2"/>
        <v>15704</v>
      </c>
      <c r="BR17" s="18">
        <f t="shared" si="3"/>
        <v>4790</v>
      </c>
      <c r="BS17" s="18">
        <f t="shared" si="4"/>
        <v>2029</v>
      </c>
      <c r="BT17" s="18">
        <f t="shared" si="5"/>
        <v>860</v>
      </c>
      <c r="BU17" s="18"/>
      <c r="BV17" s="8">
        <f t="shared" si="6"/>
        <v>190129</v>
      </c>
    </row>
    <row r="18" spans="1:74">
      <c r="A18" s="25">
        <v>42917</v>
      </c>
      <c r="B18" s="18">
        <v>260</v>
      </c>
      <c r="C18" s="18">
        <v>240</v>
      </c>
      <c r="D18" s="18">
        <v>180</v>
      </c>
      <c r="E18" s="18">
        <v>10020</v>
      </c>
      <c r="F18" s="18">
        <v>45</v>
      </c>
      <c r="G18" s="18">
        <v>60</v>
      </c>
      <c r="H18" s="18">
        <v>740</v>
      </c>
      <c r="I18" s="72">
        <v>11545</v>
      </c>
      <c r="K18" s="18">
        <v>1040</v>
      </c>
      <c r="L18" s="18">
        <v>340</v>
      </c>
      <c r="M18" s="18">
        <v>180</v>
      </c>
      <c r="N18" s="18">
        <v>17860</v>
      </c>
      <c r="O18" s="18">
        <v>69</v>
      </c>
      <c r="P18" s="18">
        <v>420</v>
      </c>
      <c r="Q18" s="18">
        <v>3800</v>
      </c>
      <c r="R18" s="72">
        <v>23709</v>
      </c>
      <c r="T18" s="18">
        <v>220</v>
      </c>
      <c r="U18" s="18">
        <v>20</v>
      </c>
      <c r="V18" s="18">
        <v>20</v>
      </c>
      <c r="W18" s="18">
        <v>40</v>
      </c>
      <c r="X18" s="18">
        <v>1</v>
      </c>
      <c r="Y18" s="18">
        <v>0</v>
      </c>
      <c r="Z18" s="18">
        <v>80</v>
      </c>
      <c r="AA18" s="72">
        <v>381</v>
      </c>
      <c r="AC18" s="18">
        <v>300</v>
      </c>
      <c r="AD18" s="18">
        <v>440</v>
      </c>
      <c r="AE18" s="18">
        <v>220</v>
      </c>
      <c r="AF18" s="18">
        <v>3740</v>
      </c>
      <c r="AG18" s="18">
        <v>65</v>
      </c>
      <c r="AH18" s="18">
        <v>240</v>
      </c>
      <c r="AI18" s="18">
        <v>2380</v>
      </c>
      <c r="AJ18" s="72">
        <v>7385</v>
      </c>
      <c r="AL18" s="18">
        <v>120</v>
      </c>
      <c r="AM18" s="18">
        <v>180</v>
      </c>
      <c r="AN18" s="18">
        <v>120</v>
      </c>
      <c r="AO18" s="18">
        <v>1360</v>
      </c>
      <c r="AP18" s="18">
        <v>45</v>
      </c>
      <c r="AQ18" s="18">
        <v>200</v>
      </c>
      <c r="AR18" s="18">
        <v>1200</v>
      </c>
      <c r="AS18" s="72">
        <v>3225</v>
      </c>
      <c r="AU18" s="18">
        <v>60</v>
      </c>
      <c r="AV18" s="18">
        <v>20</v>
      </c>
      <c r="AW18" s="18">
        <v>120</v>
      </c>
      <c r="AX18" s="18">
        <v>1760</v>
      </c>
      <c r="AY18" s="18">
        <v>1</v>
      </c>
      <c r="AZ18" s="18">
        <v>60</v>
      </c>
      <c r="BA18" s="18">
        <v>140</v>
      </c>
      <c r="BB18" s="72">
        <v>2161</v>
      </c>
      <c r="BD18" s="18">
        <v>25580</v>
      </c>
      <c r="BE18" s="18">
        <v>9980</v>
      </c>
      <c r="BF18" s="18">
        <v>4580</v>
      </c>
      <c r="BG18" s="18">
        <v>149060</v>
      </c>
      <c r="BH18" s="18">
        <v>14843</v>
      </c>
      <c r="BI18" s="18">
        <v>6420</v>
      </c>
      <c r="BJ18" s="18">
        <v>100220</v>
      </c>
      <c r="BK18" s="72">
        <v>310683</v>
      </c>
      <c r="BN18" s="18">
        <f t="shared" si="0"/>
        <v>48025</v>
      </c>
      <c r="BO18" s="33"/>
      <c r="BP18" s="18">
        <f t="shared" si="1"/>
        <v>11545</v>
      </c>
      <c r="BQ18" s="18">
        <f t="shared" si="2"/>
        <v>23709</v>
      </c>
      <c r="BR18" s="18">
        <f t="shared" si="3"/>
        <v>7385</v>
      </c>
      <c r="BS18" s="18">
        <f t="shared" si="4"/>
        <v>3225</v>
      </c>
      <c r="BT18" s="18">
        <f t="shared" si="5"/>
        <v>2161</v>
      </c>
      <c r="BU18" s="18"/>
      <c r="BV18" s="8">
        <f t="shared" si="6"/>
        <v>262658</v>
      </c>
    </row>
    <row r="19" spans="1:74">
      <c r="A19" s="25">
        <v>42948</v>
      </c>
      <c r="B19" s="18">
        <v>240</v>
      </c>
      <c r="C19" s="18">
        <v>80</v>
      </c>
      <c r="D19" s="18">
        <v>60</v>
      </c>
      <c r="E19" s="18">
        <v>9400</v>
      </c>
      <c r="F19" s="18">
        <v>27</v>
      </c>
      <c r="G19" s="18">
        <v>180</v>
      </c>
      <c r="H19" s="18">
        <v>820</v>
      </c>
      <c r="I19" s="72">
        <v>10807</v>
      </c>
      <c r="K19" s="18">
        <v>1100</v>
      </c>
      <c r="L19" s="18">
        <v>1000</v>
      </c>
      <c r="M19" s="18">
        <v>20</v>
      </c>
      <c r="N19" s="18">
        <v>15900</v>
      </c>
      <c r="O19" s="18">
        <v>148</v>
      </c>
      <c r="P19" s="18">
        <v>580</v>
      </c>
      <c r="Q19" s="18">
        <v>3340</v>
      </c>
      <c r="R19" s="72">
        <v>22088</v>
      </c>
      <c r="T19" s="18">
        <v>120</v>
      </c>
      <c r="U19" s="18">
        <v>0</v>
      </c>
      <c r="V19" s="18">
        <v>0</v>
      </c>
      <c r="W19" s="18">
        <v>40</v>
      </c>
      <c r="X19" s="18">
        <v>0</v>
      </c>
      <c r="Y19" s="18">
        <v>20</v>
      </c>
      <c r="Z19" s="18">
        <v>40</v>
      </c>
      <c r="AA19" s="72">
        <v>220</v>
      </c>
      <c r="AC19" s="18">
        <v>420</v>
      </c>
      <c r="AD19" s="18">
        <v>140</v>
      </c>
      <c r="AE19" s="18">
        <v>20</v>
      </c>
      <c r="AF19" s="18">
        <v>3500</v>
      </c>
      <c r="AG19" s="18">
        <v>10</v>
      </c>
      <c r="AH19" s="18">
        <v>460</v>
      </c>
      <c r="AI19" s="18">
        <v>1880</v>
      </c>
      <c r="AJ19" s="72">
        <v>6430</v>
      </c>
      <c r="AL19" s="18">
        <v>300</v>
      </c>
      <c r="AM19" s="18">
        <v>40</v>
      </c>
      <c r="AN19" s="18">
        <v>20</v>
      </c>
      <c r="AO19" s="18">
        <v>1120</v>
      </c>
      <c r="AP19" s="18">
        <v>42</v>
      </c>
      <c r="AQ19" s="18">
        <v>160</v>
      </c>
      <c r="AR19" s="18">
        <v>1080</v>
      </c>
      <c r="AS19" s="72">
        <v>2762</v>
      </c>
      <c r="AU19" s="18">
        <v>140</v>
      </c>
      <c r="AV19" s="18">
        <v>0</v>
      </c>
      <c r="AW19" s="18">
        <v>0</v>
      </c>
      <c r="AX19" s="18">
        <v>1060</v>
      </c>
      <c r="AY19" s="18">
        <v>0</v>
      </c>
      <c r="AZ19" s="18">
        <v>60</v>
      </c>
      <c r="BA19" s="18">
        <v>100</v>
      </c>
      <c r="BB19" s="72">
        <v>1360</v>
      </c>
      <c r="BD19" s="18">
        <v>26560</v>
      </c>
      <c r="BE19" s="18">
        <v>10080</v>
      </c>
      <c r="BF19" s="18">
        <v>2000</v>
      </c>
      <c r="BG19" s="18">
        <v>117500</v>
      </c>
      <c r="BH19" s="18">
        <v>11394</v>
      </c>
      <c r="BI19" s="18">
        <v>5940</v>
      </c>
      <c r="BJ19" s="18">
        <v>86260</v>
      </c>
      <c r="BK19" s="72">
        <v>259734</v>
      </c>
      <c r="BN19" s="18">
        <f t="shared" si="0"/>
        <v>43447</v>
      </c>
      <c r="BO19" s="33"/>
      <c r="BP19" s="18">
        <f t="shared" si="1"/>
        <v>10807</v>
      </c>
      <c r="BQ19" s="18">
        <f t="shared" si="2"/>
        <v>22088</v>
      </c>
      <c r="BR19" s="18">
        <f t="shared" si="3"/>
        <v>6430</v>
      </c>
      <c r="BS19" s="18">
        <f t="shared" si="4"/>
        <v>2762</v>
      </c>
      <c r="BT19" s="18">
        <f t="shared" si="5"/>
        <v>1360</v>
      </c>
      <c r="BU19" s="18"/>
      <c r="BV19" s="8">
        <f t="shared" si="6"/>
        <v>216287</v>
      </c>
    </row>
    <row r="20" spans="1:74">
      <c r="A20" s="25">
        <v>42979</v>
      </c>
      <c r="B20" s="18">
        <v>140</v>
      </c>
      <c r="C20" s="18">
        <v>100</v>
      </c>
      <c r="D20" s="18">
        <v>40</v>
      </c>
      <c r="E20" s="18">
        <v>8780</v>
      </c>
      <c r="F20" s="18">
        <v>61</v>
      </c>
      <c r="G20" s="18">
        <v>60</v>
      </c>
      <c r="H20" s="18">
        <v>880</v>
      </c>
      <c r="I20" s="72">
        <v>10061</v>
      </c>
      <c r="K20" s="18">
        <v>1000</v>
      </c>
      <c r="L20" s="18">
        <v>420</v>
      </c>
      <c r="M20" s="18">
        <v>40</v>
      </c>
      <c r="N20" s="18">
        <v>15500</v>
      </c>
      <c r="O20" s="18">
        <v>122</v>
      </c>
      <c r="P20" s="18">
        <v>420</v>
      </c>
      <c r="Q20" s="18">
        <v>2760</v>
      </c>
      <c r="R20" s="72">
        <v>20262</v>
      </c>
      <c r="T20" s="18">
        <v>340</v>
      </c>
      <c r="U20" s="18">
        <v>0</v>
      </c>
      <c r="V20" s="18">
        <v>20</v>
      </c>
      <c r="W20" s="18">
        <v>40</v>
      </c>
      <c r="X20" s="18">
        <v>0</v>
      </c>
      <c r="Y20" s="18">
        <v>0</v>
      </c>
      <c r="Z20" s="18">
        <v>60</v>
      </c>
      <c r="AA20" s="72">
        <v>460</v>
      </c>
      <c r="AC20" s="18">
        <v>340</v>
      </c>
      <c r="AD20" s="18">
        <v>180</v>
      </c>
      <c r="AE20" s="18">
        <v>100</v>
      </c>
      <c r="AF20" s="18">
        <v>2780</v>
      </c>
      <c r="AG20" s="18">
        <v>26</v>
      </c>
      <c r="AH20" s="18">
        <v>280</v>
      </c>
      <c r="AI20" s="18">
        <v>1360</v>
      </c>
      <c r="AJ20" s="72">
        <v>5066</v>
      </c>
      <c r="AL20" s="18">
        <v>260</v>
      </c>
      <c r="AM20" s="18">
        <v>60</v>
      </c>
      <c r="AN20" s="18">
        <v>40</v>
      </c>
      <c r="AO20" s="18">
        <v>1040</v>
      </c>
      <c r="AP20" s="18">
        <v>22</v>
      </c>
      <c r="AQ20" s="18">
        <v>60</v>
      </c>
      <c r="AR20" s="18">
        <v>1040</v>
      </c>
      <c r="AS20" s="72">
        <v>2522</v>
      </c>
      <c r="AU20" s="18">
        <v>140</v>
      </c>
      <c r="AV20" s="18">
        <v>20</v>
      </c>
      <c r="AW20" s="18">
        <v>80</v>
      </c>
      <c r="AX20" s="18">
        <v>780</v>
      </c>
      <c r="AY20" s="18">
        <v>1</v>
      </c>
      <c r="AZ20" s="18">
        <v>60</v>
      </c>
      <c r="BA20" s="18">
        <v>120</v>
      </c>
      <c r="BB20" s="72">
        <v>1201</v>
      </c>
      <c r="BD20" s="18">
        <v>28520</v>
      </c>
      <c r="BE20" s="18">
        <v>10180</v>
      </c>
      <c r="BF20" s="18">
        <v>2020</v>
      </c>
      <c r="BG20" s="18">
        <v>118560</v>
      </c>
      <c r="BH20" s="18">
        <v>11376</v>
      </c>
      <c r="BI20" s="18">
        <v>5640</v>
      </c>
      <c r="BJ20" s="18">
        <v>81080</v>
      </c>
      <c r="BK20" s="72">
        <v>257376</v>
      </c>
      <c r="BN20" s="18">
        <f t="shared" si="0"/>
        <v>39112</v>
      </c>
      <c r="BO20" s="33"/>
      <c r="BP20" s="18">
        <f t="shared" si="1"/>
        <v>10061</v>
      </c>
      <c r="BQ20" s="18">
        <f t="shared" si="2"/>
        <v>20262</v>
      </c>
      <c r="BR20" s="18">
        <f t="shared" si="3"/>
        <v>5066</v>
      </c>
      <c r="BS20" s="18">
        <f t="shared" si="4"/>
        <v>2522</v>
      </c>
      <c r="BT20" s="18">
        <f t="shared" si="5"/>
        <v>1201</v>
      </c>
      <c r="BU20" s="18"/>
      <c r="BV20" s="8">
        <f t="shared" si="6"/>
        <v>218264</v>
      </c>
    </row>
    <row r="21" spans="1:74">
      <c r="A21" s="25">
        <v>43009</v>
      </c>
      <c r="B21" s="18">
        <v>200</v>
      </c>
      <c r="C21" s="18">
        <v>0</v>
      </c>
      <c r="D21" s="18">
        <v>60</v>
      </c>
      <c r="E21" s="18">
        <v>9720</v>
      </c>
      <c r="F21" s="18">
        <v>27</v>
      </c>
      <c r="G21" s="18">
        <v>140</v>
      </c>
      <c r="H21" s="18">
        <v>980</v>
      </c>
      <c r="I21" s="72">
        <v>11127</v>
      </c>
      <c r="K21" s="18">
        <v>620</v>
      </c>
      <c r="L21" s="18">
        <v>360</v>
      </c>
      <c r="M21" s="18">
        <v>80</v>
      </c>
      <c r="N21" s="18">
        <v>18140</v>
      </c>
      <c r="O21" s="18">
        <v>146</v>
      </c>
      <c r="P21" s="18">
        <v>400</v>
      </c>
      <c r="Q21" s="18">
        <v>2800</v>
      </c>
      <c r="R21" s="72">
        <v>22546</v>
      </c>
      <c r="T21" s="18">
        <v>280</v>
      </c>
      <c r="U21" s="18">
        <v>0</v>
      </c>
      <c r="V21" s="18">
        <v>40</v>
      </c>
      <c r="W21" s="18">
        <v>100</v>
      </c>
      <c r="X21" s="18">
        <v>0</v>
      </c>
      <c r="Y21" s="18">
        <v>100</v>
      </c>
      <c r="Z21" s="18">
        <v>40</v>
      </c>
      <c r="AA21" s="72">
        <v>560</v>
      </c>
      <c r="AC21" s="18">
        <v>260</v>
      </c>
      <c r="AD21" s="18">
        <v>60</v>
      </c>
      <c r="AE21" s="18">
        <v>220</v>
      </c>
      <c r="AF21" s="18">
        <v>3100</v>
      </c>
      <c r="AG21" s="18">
        <v>67</v>
      </c>
      <c r="AH21" s="18">
        <v>240</v>
      </c>
      <c r="AI21" s="18">
        <v>2260</v>
      </c>
      <c r="AJ21" s="72">
        <v>6207</v>
      </c>
      <c r="AL21" s="18">
        <v>260</v>
      </c>
      <c r="AM21" s="18">
        <v>0</v>
      </c>
      <c r="AN21" s="18">
        <v>20</v>
      </c>
      <c r="AO21" s="18">
        <v>1160</v>
      </c>
      <c r="AP21" s="18">
        <v>20</v>
      </c>
      <c r="AQ21" s="18">
        <v>120</v>
      </c>
      <c r="AR21" s="18">
        <v>1120</v>
      </c>
      <c r="AS21" s="72">
        <v>2700</v>
      </c>
      <c r="AU21" s="18">
        <v>100</v>
      </c>
      <c r="AV21" s="18">
        <v>0</v>
      </c>
      <c r="AW21" s="18">
        <v>80</v>
      </c>
      <c r="AX21" s="18">
        <v>1460</v>
      </c>
      <c r="AY21" s="18">
        <v>20</v>
      </c>
      <c r="AZ21" s="18">
        <v>20</v>
      </c>
      <c r="BA21" s="18">
        <v>140</v>
      </c>
      <c r="BB21" s="72">
        <v>1820</v>
      </c>
      <c r="BD21" s="18">
        <v>26480</v>
      </c>
      <c r="BE21" s="18">
        <v>9620</v>
      </c>
      <c r="BF21" s="18">
        <v>4000</v>
      </c>
      <c r="BG21" s="18">
        <v>156420</v>
      </c>
      <c r="BH21" s="18">
        <v>13203</v>
      </c>
      <c r="BI21" s="18">
        <v>6260</v>
      </c>
      <c r="BJ21" s="18">
        <v>103720</v>
      </c>
      <c r="BK21" s="72">
        <v>319703</v>
      </c>
      <c r="BN21" s="18">
        <f t="shared" si="0"/>
        <v>44400</v>
      </c>
      <c r="BO21" s="33"/>
      <c r="BP21" s="18">
        <f t="shared" si="1"/>
        <v>11127</v>
      </c>
      <c r="BQ21" s="18">
        <f t="shared" si="2"/>
        <v>22546</v>
      </c>
      <c r="BR21" s="18">
        <f t="shared" si="3"/>
        <v>6207</v>
      </c>
      <c r="BS21" s="18">
        <f t="shared" si="4"/>
        <v>2700</v>
      </c>
      <c r="BT21" s="18">
        <f t="shared" si="5"/>
        <v>1820</v>
      </c>
      <c r="BU21" s="18"/>
      <c r="BV21" s="8">
        <f t="shared" si="6"/>
        <v>275303</v>
      </c>
    </row>
    <row r="22" spans="1:74">
      <c r="A22" s="25">
        <v>43040</v>
      </c>
      <c r="B22" s="18">
        <v>260</v>
      </c>
      <c r="C22" s="18">
        <v>20</v>
      </c>
      <c r="D22" s="18">
        <v>160</v>
      </c>
      <c r="E22" s="18">
        <v>6240</v>
      </c>
      <c r="F22" s="18">
        <v>47</v>
      </c>
      <c r="G22" s="18">
        <v>260</v>
      </c>
      <c r="H22" s="18">
        <v>960</v>
      </c>
      <c r="I22" s="72">
        <v>7947</v>
      </c>
      <c r="K22" s="18">
        <v>1020</v>
      </c>
      <c r="L22" s="18">
        <v>320</v>
      </c>
      <c r="M22" s="18">
        <v>80</v>
      </c>
      <c r="N22" s="18">
        <v>7560</v>
      </c>
      <c r="O22" s="18">
        <v>51</v>
      </c>
      <c r="P22" s="18">
        <v>320</v>
      </c>
      <c r="Q22" s="18">
        <v>2640</v>
      </c>
      <c r="R22" s="72">
        <v>11991</v>
      </c>
      <c r="T22" s="18">
        <v>240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20</v>
      </c>
      <c r="AA22" s="72">
        <v>300</v>
      </c>
      <c r="AC22" s="18">
        <v>340</v>
      </c>
      <c r="AD22" s="18">
        <v>60</v>
      </c>
      <c r="AE22" s="18">
        <v>20</v>
      </c>
      <c r="AF22" s="18">
        <v>2040</v>
      </c>
      <c r="AG22" s="18">
        <v>33</v>
      </c>
      <c r="AH22" s="18">
        <v>240</v>
      </c>
      <c r="AI22" s="18">
        <v>1520</v>
      </c>
      <c r="AJ22" s="72">
        <v>4253</v>
      </c>
      <c r="AL22" s="18">
        <v>220</v>
      </c>
      <c r="AM22" s="18">
        <v>40</v>
      </c>
      <c r="AN22" s="18">
        <v>60</v>
      </c>
      <c r="AO22" s="18">
        <v>460</v>
      </c>
      <c r="AP22" s="18">
        <v>2</v>
      </c>
      <c r="AQ22" s="18">
        <v>100</v>
      </c>
      <c r="AR22" s="18">
        <v>960</v>
      </c>
      <c r="AS22" s="72">
        <v>1842</v>
      </c>
      <c r="AU22" s="18">
        <v>60</v>
      </c>
      <c r="AV22" s="18">
        <v>0</v>
      </c>
      <c r="AW22" s="18">
        <v>60</v>
      </c>
      <c r="AX22" s="18">
        <v>420</v>
      </c>
      <c r="AY22" s="18">
        <v>0</v>
      </c>
      <c r="AZ22" s="18">
        <v>40</v>
      </c>
      <c r="BA22" s="18">
        <v>60</v>
      </c>
      <c r="BB22" s="72">
        <v>640</v>
      </c>
      <c r="BD22" s="18">
        <v>29320</v>
      </c>
      <c r="BE22" s="18">
        <v>8520</v>
      </c>
      <c r="BF22" s="18">
        <v>2020</v>
      </c>
      <c r="BG22" s="18">
        <v>83200</v>
      </c>
      <c r="BH22" s="18">
        <v>10208</v>
      </c>
      <c r="BI22" s="18">
        <v>5540</v>
      </c>
      <c r="BJ22" s="18">
        <v>75140</v>
      </c>
      <c r="BK22" s="72">
        <v>213948</v>
      </c>
      <c r="BN22" s="18">
        <f t="shared" si="0"/>
        <v>26673</v>
      </c>
      <c r="BO22" s="33"/>
      <c r="BP22" s="18">
        <f t="shared" si="1"/>
        <v>7947</v>
      </c>
      <c r="BQ22" s="18">
        <f t="shared" si="2"/>
        <v>11991</v>
      </c>
      <c r="BR22" s="18">
        <f t="shared" si="3"/>
        <v>4253</v>
      </c>
      <c r="BS22" s="18">
        <f t="shared" si="4"/>
        <v>1842</v>
      </c>
      <c r="BT22" s="18">
        <f t="shared" si="5"/>
        <v>640</v>
      </c>
      <c r="BU22" s="18"/>
      <c r="BV22" s="8">
        <f t="shared" si="6"/>
        <v>187275</v>
      </c>
    </row>
    <row r="23" spans="1:74">
      <c r="A23" s="25">
        <v>43070</v>
      </c>
      <c r="B23" s="18">
        <v>180</v>
      </c>
      <c r="C23" s="18">
        <v>0</v>
      </c>
      <c r="D23" s="18">
        <v>120</v>
      </c>
      <c r="E23" s="18">
        <v>4100</v>
      </c>
      <c r="F23" s="18">
        <v>3</v>
      </c>
      <c r="G23" s="18">
        <v>160</v>
      </c>
      <c r="H23" s="18">
        <v>720</v>
      </c>
      <c r="I23" s="72">
        <v>5283</v>
      </c>
      <c r="K23" s="18">
        <v>600</v>
      </c>
      <c r="L23" s="18">
        <v>80</v>
      </c>
      <c r="M23" s="18">
        <v>80</v>
      </c>
      <c r="N23" s="18">
        <v>4960</v>
      </c>
      <c r="O23" s="18">
        <v>87</v>
      </c>
      <c r="P23" s="18">
        <v>300</v>
      </c>
      <c r="Q23" s="18">
        <v>2880</v>
      </c>
      <c r="R23" s="72">
        <v>8987</v>
      </c>
      <c r="T23" s="18">
        <v>440</v>
      </c>
      <c r="U23" s="18">
        <v>0</v>
      </c>
      <c r="V23" s="18">
        <v>0</v>
      </c>
      <c r="W23" s="18">
        <v>20</v>
      </c>
      <c r="X23" s="18">
        <v>2</v>
      </c>
      <c r="Y23" s="18">
        <v>40</v>
      </c>
      <c r="Z23" s="18">
        <v>40</v>
      </c>
      <c r="AA23" s="72">
        <v>542</v>
      </c>
      <c r="AC23" s="18">
        <v>180</v>
      </c>
      <c r="AD23" s="18">
        <v>140</v>
      </c>
      <c r="AE23" s="18">
        <v>0</v>
      </c>
      <c r="AF23" s="18">
        <v>1100</v>
      </c>
      <c r="AG23" s="18">
        <v>92</v>
      </c>
      <c r="AH23" s="18">
        <v>240</v>
      </c>
      <c r="AI23" s="18">
        <v>1840</v>
      </c>
      <c r="AJ23" s="72">
        <v>3592</v>
      </c>
      <c r="AL23" s="18">
        <v>100</v>
      </c>
      <c r="AM23" s="18">
        <v>20</v>
      </c>
      <c r="AN23" s="18">
        <v>20</v>
      </c>
      <c r="AO23" s="18">
        <v>440</v>
      </c>
      <c r="AP23" s="18">
        <v>12</v>
      </c>
      <c r="AQ23" s="18">
        <v>120</v>
      </c>
      <c r="AR23" s="18">
        <v>1020</v>
      </c>
      <c r="AS23" s="72">
        <v>1732</v>
      </c>
      <c r="AU23" s="18">
        <v>120</v>
      </c>
      <c r="AV23" s="18">
        <v>0</v>
      </c>
      <c r="AW23" s="18">
        <v>0</v>
      </c>
      <c r="AX23" s="18">
        <v>480</v>
      </c>
      <c r="AY23" s="18">
        <v>0</v>
      </c>
      <c r="AZ23" s="18">
        <v>0</v>
      </c>
      <c r="BA23" s="18">
        <v>120</v>
      </c>
      <c r="BB23" s="72">
        <v>720</v>
      </c>
      <c r="BD23" s="18">
        <v>21500</v>
      </c>
      <c r="BE23" s="18">
        <v>4600</v>
      </c>
      <c r="BF23" s="18">
        <v>2600</v>
      </c>
      <c r="BG23" s="18">
        <v>57600</v>
      </c>
      <c r="BH23" s="18">
        <v>9540</v>
      </c>
      <c r="BI23" s="18">
        <v>4800</v>
      </c>
      <c r="BJ23" s="18">
        <v>65020</v>
      </c>
      <c r="BK23" s="72">
        <v>165660</v>
      </c>
      <c r="BN23" s="18">
        <f t="shared" si="0"/>
        <v>20314</v>
      </c>
      <c r="BO23" s="33"/>
      <c r="BP23" s="18">
        <f t="shared" si="1"/>
        <v>5283</v>
      </c>
      <c r="BQ23" s="18">
        <f t="shared" si="2"/>
        <v>8987</v>
      </c>
      <c r="BR23" s="18">
        <f t="shared" si="3"/>
        <v>3592</v>
      </c>
      <c r="BS23" s="18">
        <f t="shared" si="4"/>
        <v>1732</v>
      </c>
      <c r="BT23" s="18">
        <f t="shared" si="5"/>
        <v>720</v>
      </c>
      <c r="BU23" s="18"/>
      <c r="BV23" s="8">
        <f t="shared" si="6"/>
        <v>145346</v>
      </c>
    </row>
    <row r="24" spans="1:74">
      <c r="A24" s="25">
        <v>43101</v>
      </c>
      <c r="B24" s="18">
        <v>120</v>
      </c>
      <c r="C24" s="18">
        <v>0</v>
      </c>
      <c r="D24" s="18">
        <v>0</v>
      </c>
      <c r="E24" s="18">
        <v>5640</v>
      </c>
      <c r="F24" s="18">
        <v>43</v>
      </c>
      <c r="G24" s="18">
        <v>80</v>
      </c>
      <c r="H24" s="18">
        <v>2020</v>
      </c>
      <c r="I24" s="72">
        <v>7903</v>
      </c>
      <c r="K24" s="18">
        <v>380</v>
      </c>
      <c r="L24" s="18">
        <v>0</v>
      </c>
      <c r="M24" s="18">
        <v>0</v>
      </c>
      <c r="N24" s="18">
        <v>7880</v>
      </c>
      <c r="O24" s="18">
        <v>84</v>
      </c>
      <c r="P24" s="18">
        <v>340</v>
      </c>
      <c r="Q24" s="18">
        <v>5420</v>
      </c>
      <c r="R24" s="72">
        <v>14104</v>
      </c>
      <c r="T24" s="18">
        <v>180</v>
      </c>
      <c r="U24" s="18">
        <v>0</v>
      </c>
      <c r="V24" s="18">
        <v>0</v>
      </c>
      <c r="W24" s="18">
        <v>80</v>
      </c>
      <c r="X24" s="18">
        <v>3</v>
      </c>
      <c r="Y24" s="18">
        <v>0</v>
      </c>
      <c r="Z24" s="18">
        <v>100</v>
      </c>
      <c r="AA24" s="72">
        <v>363</v>
      </c>
      <c r="AC24" s="18">
        <v>180</v>
      </c>
      <c r="AD24" s="18">
        <v>80</v>
      </c>
      <c r="AE24" s="18">
        <v>0</v>
      </c>
      <c r="AF24" s="18">
        <v>2760</v>
      </c>
      <c r="AG24" s="18">
        <v>32</v>
      </c>
      <c r="AH24" s="18">
        <v>320</v>
      </c>
      <c r="AI24" s="18">
        <v>5280</v>
      </c>
      <c r="AJ24" s="72">
        <v>8652</v>
      </c>
      <c r="AL24" s="18">
        <v>100</v>
      </c>
      <c r="AM24" s="18">
        <v>40</v>
      </c>
      <c r="AN24" s="18">
        <v>0</v>
      </c>
      <c r="AO24" s="18">
        <v>1300</v>
      </c>
      <c r="AP24" s="18">
        <v>87</v>
      </c>
      <c r="AQ24" s="18">
        <v>120</v>
      </c>
      <c r="AR24" s="18">
        <v>3080</v>
      </c>
      <c r="AS24" s="72">
        <v>4727</v>
      </c>
      <c r="AU24" s="18">
        <v>100</v>
      </c>
      <c r="AV24" s="18">
        <v>20</v>
      </c>
      <c r="AW24" s="18">
        <v>0</v>
      </c>
      <c r="AX24" s="18">
        <v>1000</v>
      </c>
      <c r="AY24" s="18">
        <v>20</v>
      </c>
      <c r="AZ24" s="18">
        <v>0</v>
      </c>
      <c r="BA24" s="18">
        <v>120</v>
      </c>
      <c r="BB24" s="72">
        <v>1260</v>
      </c>
      <c r="BD24" s="18">
        <v>13340</v>
      </c>
      <c r="BE24" s="18">
        <v>2580</v>
      </c>
      <c r="BF24" s="18">
        <v>2360</v>
      </c>
      <c r="BG24" s="18">
        <v>123480</v>
      </c>
      <c r="BH24" s="18">
        <v>18319</v>
      </c>
      <c r="BI24" s="18">
        <v>4620</v>
      </c>
      <c r="BJ24" s="18">
        <v>151720</v>
      </c>
      <c r="BK24" s="72">
        <v>316419</v>
      </c>
      <c r="BN24" s="18">
        <f t="shared" si="0"/>
        <v>36646</v>
      </c>
      <c r="BO24" s="33"/>
      <c r="BP24" s="18">
        <f t="shared" si="1"/>
        <v>7903</v>
      </c>
      <c r="BQ24" s="18">
        <f t="shared" si="2"/>
        <v>14104</v>
      </c>
      <c r="BR24" s="18">
        <f t="shared" si="3"/>
        <v>8652</v>
      </c>
      <c r="BS24" s="18">
        <f t="shared" si="4"/>
        <v>4727</v>
      </c>
      <c r="BT24" s="18">
        <f t="shared" si="5"/>
        <v>1260</v>
      </c>
      <c r="BU24" s="18"/>
      <c r="BV24" s="8">
        <f t="shared" si="6"/>
        <v>279773</v>
      </c>
    </row>
    <row r="25" spans="1:74">
      <c r="A25" s="25">
        <v>43132</v>
      </c>
      <c r="B25" s="18">
        <v>120</v>
      </c>
      <c r="C25" s="18">
        <v>0</v>
      </c>
      <c r="D25" s="18">
        <v>0</v>
      </c>
      <c r="E25" s="18">
        <v>3640</v>
      </c>
      <c r="F25" s="18">
        <v>63</v>
      </c>
      <c r="G25" s="18">
        <v>80</v>
      </c>
      <c r="H25" s="18">
        <v>880</v>
      </c>
      <c r="I25" s="72">
        <v>4783</v>
      </c>
      <c r="K25" s="18">
        <v>620</v>
      </c>
      <c r="L25" s="18">
        <v>220</v>
      </c>
      <c r="M25" s="18">
        <v>40</v>
      </c>
      <c r="N25" s="18">
        <v>3320</v>
      </c>
      <c r="O25" s="18">
        <v>90</v>
      </c>
      <c r="P25" s="18">
        <v>460</v>
      </c>
      <c r="Q25" s="18">
        <v>2180</v>
      </c>
      <c r="R25" s="72">
        <v>6930</v>
      </c>
      <c r="T25" s="18">
        <v>220</v>
      </c>
      <c r="U25" s="18">
        <v>0</v>
      </c>
      <c r="V25" s="18">
        <v>0</v>
      </c>
      <c r="W25" s="18">
        <v>60</v>
      </c>
      <c r="X25" s="18">
        <v>20</v>
      </c>
      <c r="Y25" s="18">
        <v>60</v>
      </c>
      <c r="Z25" s="18">
        <v>20</v>
      </c>
      <c r="AA25" s="72">
        <v>380</v>
      </c>
      <c r="AC25" s="18">
        <v>180</v>
      </c>
      <c r="AD25" s="18">
        <v>20</v>
      </c>
      <c r="AE25" s="18">
        <v>40</v>
      </c>
      <c r="AF25" s="18">
        <v>940</v>
      </c>
      <c r="AG25" s="18">
        <v>12</v>
      </c>
      <c r="AH25" s="18">
        <v>220</v>
      </c>
      <c r="AI25" s="18">
        <v>1960</v>
      </c>
      <c r="AJ25" s="72">
        <v>3372</v>
      </c>
      <c r="AL25" s="18">
        <v>160</v>
      </c>
      <c r="AM25" s="18">
        <v>20</v>
      </c>
      <c r="AN25" s="18">
        <v>0</v>
      </c>
      <c r="AO25" s="18">
        <v>320</v>
      </c>
      <c r="AP25" s="18">
        <v>67</v>
      </c>
      <c r="AQ25" s="18">
        <v>160</v>
      </c>
      <c r="AR25" s="18">
        <v>1200</v>
      </c>
      <c r="AS25" s="72">
        <v>1927</v>
      </c>
      <c r="AU25" s="18">
        <v>80</v>
      </c>
      <c r="AV25" s="18">
        <v>0</v>
      </c>
      <c r="AW25" s="18">
        <v>20</v>
      </c>
      <c r="AX25" s="18">
        <v>180</v>
      </c>
      <c r="AY25" s="18">
        <v>0</v>
      </c>
      <c r="AZ25" s="18">
        <v>20</v>
      </c>
      <c r="BA25" s="18">
        <v>60</v>
      </c>
      <c r="BB25" s="72">
        <v>360</v>
      </c>
      <c r="BD25" s="18">
        <v>22920</v>
      </c>
      <c r="BE25" s="18">
        <v>5680</v>
      </c>
      <c r="BF25" s="18">
        <v>2360</v>
      </c>
      <c r="BG25" s="18">
        <v>59540</v>
      </c>
      <c r="BH25" s="18">
        <v>12900</v>
      </c>
      <c r="BI25" s="18">
        <v>4460</v>
      </c>
      <c r="BJ25" s="18">
        <v>69320</v>
      </c>
      <c r="BK25" s="72">
        <v>177180</v>
      </c>
      <c r="BN25" s="18">
        <f t="shared" si="0"/>
        <v>17372</v>
      </c>
      <c r="BO25" s="33"/>
      <c r="BP25" s="18">
        <f t="shared" si="1"/>
        <v>4783</v>
      </c>
      <c r="BQ25" s="18">
        <f t="shared" si="2"/>
        <v>6930</v>
      </c>
      <c r="BR25" s="18">
        <f t="shared" si="3"/>
        <v>3372</v>
      </c>
      <c r="BS25" s="18">
        <f t="shared" si="4"/>
        <v>1927</v>
      </c>
      <c r="BT25" s="18">
        <f t="shared" si="5"/>
        <v>360</v>
      </c>
      <c r="BU25" s="18"/>
      <c r="BV25" s="8">
        <f t="shared" si="6"/>
        <v>159808</v>
      </c>
    </row>
    <row r="26" spans="1:74">
      <c r="A26" s="25">
        <v>43160</v>
      </c>
      <c r="B26" s="18">
        <v>220</v>
      </c>
      <c r="C26" s="18">
        <v>40</v>
      </c>
      <c r="D26" s="18">
        <v>20</v>
      </c>
      <c r="E26" s="18">
        <v>4980</v>
      </c>
      <c r="F26" s="18">
        <v>2</v>
      </c>
      <c r="G26" s="18">
        <v>40</v>
      </c>
      <c r="H26" s="18">
        <v>680</v>
      </c>
      <c r="I26" s="72">
        <v>5982</v>
      </c>
      <c r="K26" s="18">
        <v>880</v>
      </c>
      <c r="L26" s="18">
        <v>220</v>
      </c>
      <c r="M26" s="18">
        <v>0</v>
      </c>
      <c r="N26" s="18">
        <v>4020</v>
      </c>
      <c r="O26" s="18">
        <v>101</v>
      </c>
      <c r="P26" s="18">
        <v>380</v>
      </c>
      <c r="Q26" s="18">
        <v>1960</v>
      </c>
      <c r="R26" s="72">
        <v>7561</v>
      </c>
      <c r="T26" s="18">
        <v>400</v>
      </c>
      <c r="U26" s="18">
        <v>40</v>
      </c>
      <c r="V26" s="18">
        <v>0</v>
      </c>
      <c r="W26" s="18">
        <v>0</v>
      </c>
      <c r="X26" s="18">
        <v>2</v>
      </c>
      <c r="Y26" s="18">
        <v>60</v>
      </c>
      <c r="Z26" s="18">
        <v>80</v>
      </c>
      <c r="AA26" s="72">
        <v>582</v>
      </c>
      <c r="AC26" s="18">
        <v>280</v>
      </c>
      <c r="AD26" s="18">
        <v>100</v>
      </c>
      <c r="AE26" s="18">
        <v>0</v>
      </c>
      <c r="AF26" s="18">
        <v>1200</v>
      </c>
      <c r="AG26" s="18">
        <v>27</v>
      </c>
      <c r="AH26" s="18">
        <v>380</v>
      </c>
      <c r="AI26" s="18">
        <v>1700</v>
      </c>
      <c r="AJ26" s="72">
        <v>3687</v>
      </c>
      <c r="AL26" s="18">
        <v>160</v>
      </c>
      <c r="AM26" s="18">
        <v>0</v>
      </c>
      <c r="AN26" s="18">
        <v>20</v>
      </c>
      <c r="AO26" s="18">
        <v>280</v>
      </c>
      <c r="AP26" s="18">
        <v>103</v>
      </c>
      <c r="AQ26" s="18">
        <v>60</v>
      </c>
      <c r="AR26" s="18">
        <v>560</v>
      </c>
      <c r="AS26" s="72">
        <v>1183</v>
      </c>
      <c r="AU26" s="18">
        <v>80</v>
      </c>
      <c r="AV26" s="18">
        <v>20</v>
      </c>
      <c r="AW26" s="18">
        <v>20</v>
      </c>
      <c r="AX26" s="18">
        <v>180</v>
      </c>
      <c r="AY26" s="18">
        <v>0</v>
      </c>
      <c r="AZ26" s="18">
        <v>20</v>
      </c>
      <c r="BA26" s="18">
        <v>20</v>
      </c>
      <c r="BB26" s="72">
        <v>340</v>
      </c>
      <c r="BD26" s="18">
        <v>30260</v>
      </c>
      <c r="BE26" s="18">
        <v>7700</v>
      </c>
      <c r="BF26" s="18">
        <v>1640</v>
      </c>
      <c r="BG26" s="18">
        <v>63640</v>
      </c>
      <c r="BH26" s="18">
        <v>9932</v>
      </c>
      <c r="BI26" s="18">
        <v>5060</v>
      </c>
      <c r="BJ26" s="18">
        <v>64460</v>
      </c>
      <c r="BK26" s="72">
        <v>182692</v>
      </c>
      <c r="BN26" s="18">
        <f t="shared" si="0"/>
        <v>18753</v>
      </c>
      <c r="BO26" s="33"/>
      <c r="BP26" s="18">
        <f t="shared" si="1"/>
        <v>5982</v>
      </c>
      <c r="BQ26" s="18">
        <f t="shared" si="2"/>
        <v>7561</v>
      </c>
      <c r="BR26" s="18">
        <f t="shared" si="3"/>
        <v>3687</v>
      </c>
      <c r="BS26" s="18">
        <f t="shared" si="4"/>
        <v>1183</v>
      </c>
      <c r="BT26" s="18">
        <f t="shared" si="5"/>
        <v>340</v>
      </c>
      <c r="BU26" s="18"/>
      <c r="BV26" s="8">
        <f t="shared" si="6"/>
        <v>163939</v>
      </c>
    </row>
    <row r="27" spans="1:74">
      <c r="A27" s="25">
        <v>43191</v>
      </c>
      <c r="B27" s="18">
        <v>140</v>
      </c>
      <c r="C27" s="18">
        <v>80</v>
      </c>
      <c r="D27" s="18">
        <v>40</v>
      </c>
      <c r="E27" s="18">
        <v>7120</v>
      </c>
      <c r="F27" s="18">
        <v>43</v>
      </c>
      <c r="G27" s="18">
        <v>100</v>
      </c>
      <c r="H27" s="18">
        <v>940</v>
      </c>
      <c r="I27" s="72">
        <v>8463</v>
      </c>
      <c r="J27" s="18"/>
      <c r="K27" s="18">
        <v>900</v>
      </c>
      <c r="L27" s="18">
        <v>400</v>
      </c>
      <c r="M27" s="18">
        <v>40</v>
      </c>
      <c r="N27" s="18">
        <v>9220</v>
      </c>
      <c r="O27" s="18">
        <v>63</v>
      </c>
      <c r="P27" s="18">
        <v>420</v>
      </c>
      <c r="Q27" s="18">
        <v>2840</v>
      </c>
      <c r="R27" s="72">
        <v>13883</v>
      </c>
      <c r="T27" s="18">
        <v>220</v>
      </c>
      <c r="U27" s="18">
        <v>60</v>
      </c>
      <c r="V27" s="18">
        <v>0</v>
      </c>
      <c r="W27" s="18">
        <v>20</v>
      </c>
      <c r="X27" s="18">
        <v>2</v>
      </c>
      <c r="Y27" s="18">
        <v>80</v>
      </c>
      <c r="Z27" s="18">
        <v>20</v>
      </c>
      <c r="AA27" s="72">
        <v>402</v>
      </c>
      <c r="AC27" s="18">
        <v>280</v>
      </c>
      <c r="AD27" s="18">
        <v>60</v>
      </c>
      <c r="AE27" s="18">
        <v>40</v>
      </c>
      <c r="AF27" s="18">
        <v>2340</v>
      </c>
      <c r="AG27" s="18">
        <v>70</v>
      </c>
      <c r="AH27" s="18">
        <v>180</v>
      </c>
      <c r="AI27" s="18">
        <v>2140</v>
      </c>
      <c r="AJ27" s="72">
        <v>5110</v>
      </c>
      <c r="AL27" s="18">
        <v>100</v>
      </c>
      <c r="AM27" s="18">
        <v>20</v>
      </c>
      <c r="AN27" s="18">
        <v>20</v>
      </c>
      <c r="AO27" s="18">
        <v>340</v>
      </c>
      <c r="AP27" s="18">
        <v>44</v>
      </c>
      <c r="AQ27" s="18">
        <v>200</v>
      </c>
      <c r="AR27" s="18">
        <v>800</v>
      </c>
      <c r="AS27" s="72">
        <v>1524</v>
      </c>
      <c r="AU27" s="18">
        <v>80</v>
      </c>
      <c r="AV27" s="18">
        <v>20</v>
      </c>
      <c r="AW27" s="18">
        <v>40</v>
      </c>
      <c r="AX27" s="18">
        <v>1160</v>
      </c>
      <c r="AY27" s="18">
        <v>0</v>
      </c>
      <c r="AZ27" s="18">
        <v>40</v>
      </c>
      <c r="BA27" s="18">
        <v>40</v>
      </c>
      <c r="BB27" s="72">
        <v>1380</v>
      </c>
      <c r="BD27" s="18">
        <v>24220</v>
      </c>
      <c r="BE27" s="18">
        <v>6140</v>
      </c>
      <c r="BF27" s="18">
        <v>3500</v>
      </c>
      <c r="BG27" s="18">
        <v>100800</v>
      </c>
      <c r="BH27" s="18">
        <v>11212</v>
      </c>
      <c r="BI27" s="18">
        <v>5740</v>
      </c>
      <c r="BJ27" s="18">
        <v>82140</v>
      </c>
      <c r="BK27" s="72">
        <v>233752</v>
      </c>
      <c r="BN27" s="18">
        <f t="shared" si="0"/>
        <v>30360</v>
      </c>
      <c r="BO27" s="33"/>
      <c r="BP27" s="18">
        <f t="shared" si="1"/>
        <v>8463</v>
      </c>
      <c r="BQ27" s="18">
        <f t="shared" si="2"/>
        <v>13883</v>
      </c>
      <c r="BR27" s="18">
        <f t="shared" si="3"/>
        <v>5110</v>
      </c>
      <c r="BS27" s="18">
        <f t="shared" si="4"/>
        <v>1524</v>
      </c>
      <c r="BT27" s="18">
        <f t="shared" si="5"/>
        <v>1380</v>
      </c>
      <c r="BU27" s="18"/>
      <c r="BV27" s="8">
        <f t="shared" si="6"/>
        <v>203392</v>
      </c>
    </row>
    <row r="28" spans="1:74">
      <c r="A28" s="25">
        <v>43221</v>
      </c>
      <c r="B28" s="18">
        <v>280</v>
      </c>
      <c r="C28" s="18">
        <v>20</v>
      </c>
      <c r="D28" s="18">
        <v>20</v>
      </c>
      <c r="E28" s="18">
        <v>7940</v>
      </c>
      <c r="F28" s="18">
        <v>83</v>
      </c>
      <c r="G28" s="18">
        <v>100</v>
      </c>
      <c r="H28" s="18">
        <v>820</v>
      </c>
      <c r="I28" s="72">
        <v>9263</v>
      </c>
      <c r="J28" s="18"/>
      <c r="K28" s="18">
        <v>780</v>
      </c>
      <c r="L28" s="18">
        <v>320</v>
      </c>
      <c r="M28" s="18">
        <v>0</v>
      </c>
      <c r="N28" s="18">
        <v>9960</v>
      </c>
      <c r="O28" s="18">
        <v>48</v>
      </c>
      <c r="P28" s="18">
        <v>440</v>
      </c>
      <c r="Q28" s="18">
        <v>3060</v>
      </c>
      <c r="R28" s="72">
        <v>14608</v>
      </c>
      <c r="T28" s="18">
        <v>440</v>
      </c>
      <c r="U28" s="18">
        <v>0</v>
      </c>
      <c r="V28" s="18">
        <v>20</v>
      </c>
      <c r="W28" s="18">
        <v>20</v>
      </c>
      <c r="X28" s="18">
        <v>0</v>
      </c>
      <c r="Y28" s="18">
        <v>100</v>
      </c>
      <c r="Z28" s="18">
        <v>80</v>
      </c>
      <c r="AA28" s="72">
        <v>660</v>
      </c>
      <c r="AC28" s="18">
        <v>200</v>
      </c>
      <c r="AD28" s="18">
        <v>300</v>
      </c>
      <c r="AE28" s="18">
        <v>20</v>
      </c>
      <c r="AF28" s="18">
        <v>2040</v>
      </c>
      <c r="AG28" s="18">
        <v>88</v>
      </c>
      <c r="AH28" s="18">
        <v>340</v>
      </c>
      <c r="AI28" s="18">
        <v>2000</v>
      </c>
      <c r="AJ28" s="72">
        <v>4988</v>
      </c>
      <c r="AL28" s="18">
        <v>100</v>
      </c>
      <c r="AM28" s="18">
        <v>180</v>
      </c>
      <c r="AN28" s="18">
        <v>60</v>
      </c>
      <c r="AO28" s="18">
        <v>380</v>
      </c>
      <c r="AP28" s="18">
        <v>23</v>
      </c>
      <c r="AQ28" s="18">
        <v>160</v>
      </c>
      <c r="AR28" s="18">
        <v>1100</v>
      </c>
      <c r="AS28" s="72">
        <v>2003</v>
      </c>
      <c r="AU28" s="18">
        <v>140</v>
      </c>
      <c r="AV28" s="18">
        <v>0</v>
      </c>
      <c r="AW28" s="18">
        <v>20</v>
      </c>
      <c r="AX28" s="18">
        <v>1460</v>
      </c>
      <c r="AY28" s="18">
        <v>3</v>
      </c>
      <c r="AZ28" s="18">
        <v>60</v>
      </c>
      <c r="BA28" s="18">
        <v>140</v>
      </c>
      <c r="BB28" s="72">
        <v>1823</v>
      </c>
      <c r="BD28" s="18">
        <v>29180</v>
      </c>
      <c r="BE28" s="18">
        <v>10140</v>
      </c>
      <c r="BF28" s="18">
        <v>2280</v>
      </c>
      <c r="BG28" s="18">
        <v>96720</v>
      </c>
      <c r="BH28" s="18">
        <v>11475</v>
      </c>
      <c r="BI28" s="18">
        <v>5680</v>
      </c>
      <c r="BJ28" s="18">
        <v>78120</v>
      </c>
      <c r="BK28" s="72">
        <v>233595</v>
      </c>
      <c r="BN28" s="18">
        <f t="shared" si="0"/>
        <v>32685</v>
      </c>
      <c r="BO28" s="33"/>
      <c r="BP28" s="18">
        <f t="shared" si="1"/>
        <v>9263</v>
      </c>
      <c r="BQ28" s="18">
        <f t="shared" si="2"/>
        <v>14608</v>
      </c>
      <c r="BR28" s="18">
        <f t="shared" si="3"/>
        <v>4988</v>
      </c>
      <c r="BS28" s="18">
        <f t="shared" si="4"/>
        <v>2003</v>
      </c>
      <c r="BT28" s="18">
        <f t="shared" si="5"/>
        <v>1823</v>
      </c>
      <c r="BU28" s="18"/>
      <c r="BV28" s="8">
        <f t="shared" si="6"/>
        <v>200910</v>
      </c>
    </row>
    <row r="29" spans="1:74">
      <c r="A29" s="25">
        <v>43252</v>
      </c>
      <c r="B29" s="18">
        <v>160</v>
      </c>
      <c r="C29" s="18">
        <v>0</v>
      </c>
      <c r="D29" s="18">
        <v>40</v>
      </c>
      <c r="E29" s="18">
        <v>9300</v>
      </c>
      <c r="F29" s="18">
        <v>24</v>
      </c>
      <c r="G29" s="18">
        <v>160</v>
      </c>
      <c r="H29" s="18">
        <v>700</v>
      </c>
      <c r="I29" s="72">
        <v>10384</v>
      </c>
      <c r="J29" s="18"/>
      <c r="K29" s="18">
        <v>660</v>
      </c>
      <c r="L29" s="18">
        <v>220</v>
      </c>
      <c r="M29" s="18">
        <v>140</v>
      </c>
      <c r="N29" s="18">
        <v>15380</v>
      </c>
      <c r="O29" s="18">
        <v>3</v>
      </c>
      <c r="P29" s="18">
        <v>520</v>
      </c>
      <c r="Q29" s="18">
        <v>2420</v>
      </c>
      <c r="R29" s="72">
        <v>19343</v>
      </c>
      <c r="T29" s="18">
        <v>420</v>
      </c>
      <c r="U29" s="18">
        <v>20</v>
      </c>
      <c r="V29" s="18">
        <v>20</v>
      </c>
      <c r="W29" s="18">
        <v>20</v>
      </c>
      <c r="X29" s="18">
        <v>2</v>
      </c>
      <c r="Y29" s="18">
        <v>0</v>
      </c>
      <c r="Z29" s="18">
        <v>20</v>
      </c>
      <c r="AA29" s="72">
        <v>502</v>
      </c>
      <c r="AC29" s="18">
        <v>380</v>
      </c>
      <c r="AD29" s="18">
        <v>100</v>
      </c>
      <c r="AE29" s="18">
        <v>40</v>
      </c>
      <c r="AF29" s="18">
        <v>3180</v>
      </c>
      <c r="AG29" s="18">
        <v>30</v>
      </c>
      <c r="AH29" s="18">
        <v>300</v>
      </c>
      <c r="AI29" s="18">
        <v>1420</v>
      </c>
      <c r="AJ29" s="72">
        <v>5450</v>
      </c>
      <c r="AL29" s="18">
        <v>160</v>
      </c>
      <c r="AM29" s="18">
        <v>300</v>
      </c>
      <c r="AN29" s="18">
        <v>20</v>
      </c>
      <c r="AO29" s="18">
        <v>660</v>
      </c>
      <c r="AP29" s="18">
        <v>25</v>
      </c>
      <c r="AQ29" s="18">
        <v>120</v>
      </c>
      <c r="AR29" s="18">
        <v>920</v>
      </c>
      <c r="AS29" s="72">
        <v>2205</v>
      </c>
      <c r="AU29" s="18">
        <v>60</v>
      </c>
      <c r="AV29" s="18">
        <v>0</v>
      </c>
      <c r="AW29" s="18">
        <v>40</v>
      </c>
      <c r="AX29" s="18">
        <v>2380</v>
      </c>
      <c r="AY29" s="18">
        <v>0</v>
      </c>
      <c r="AZ29" s="18">
        <v>80</v>
      </c>
      <c r="BA29" s="18">
        <v>100</v>
      </c>
      <c r="BB29" s="72">
        <v>2660</v>
      </c>
      <c r="BD29" s="18">
        <v>26880</v>
      </c>
      <c r="BE29" s="18">
        <v>9080</v>
      </c>
      <c r="BF29" s="18">
        <v>1940</v>
      </c>
      <c r="BG29" s="18">
        <v>112900</v>
      </c>
      <c r="BH29" s="18">
        <v>11101</v>
      </c>
      <c r="BI29" s="18">
        <v>5340</v>
      </c>
      <c r="BJ29" s="18">
        <v>76320</v>
      </c>
      <c r="BK29" s="72">
        <v>243561</v>
      </c>
      <c r="BN29" s="18">
        <f t="shared" si="0"/>
        <v>40042</v>
      </c>
      <c r="BO29" s="33"/>
      <c r="BP29" s="18">
        <f t="shared" si="1"/>
        <v>10384</v>
      </c>
      <c r="BQ29" s="18">
        <f t="shared" si="2"/>
        <v>19343</v>
      </c>
      <c r="BR29" s="18">
        <f t="shared" si="3"/>
        <v>5450</v>
      </c>
      <c r="BS29" s="18">
        <f t="shared" si="4"/>
        <v>2205</v>
      </c>
      <c r="BT29" s="18">
        <f t="shared" si="5"/>
        <v>2660</v>
      </c>
      <c r="BU29" s="18"/>
      <c r="BV29" s="8">
        <f t="shared" si="6"/>
        <v>203519</v>
      </c>
    </row>
    <row r="30" spans="1:74">
      <c r="A30" s="25">
        <v>43282</v>
      </c>
      <c r="B30" s="18">
        <v>200</v>
      </c>
      <c r="C30" s="18">
        <v>80</v>
      </c>
      <c r="D30" s="18">
        <v>60</v>
      </c>
      <c r="E30" s="18">
        <v>11240</v>
      </c>
      <c r="F30" s="18">
        <v>27</v>
      </c>
      <c r="G30" s="18">
        <v>140</v>
      </c>
      <c r="H30" s="18">
        <v>1120</v>
      </c>
      <c r="I30" s="72">
        <v>12867</v>
      </c>
      <c r="J30" s="18"/>
      <c r="K30" s="18">
        <v>680</v>
      </c>
      <c r="L30" s="18">
        <v>360</v>
      </c>
      <c r="M30" s="18">
        <v>180</v>
      </c>
      <c r="N30" s="18">
        <v>23060</v>
      </c>
      <c r="O30" s="18">
        <v>210</v>
      </c>
      <c r="P30" s="18">
        <v>580</v>
      </c>
      <c r="Q30" s="18">
        <v>5040</v>
      </c>
      <c r="R30" s="72">
        <v>30110</v>
      </c>
      <c r="T30" s="18">
        <v>300</v>
      </c>
      <c r="U30" s="18">
        <v>120</v>
      </c>
      <c r="V30" s="18">
        <v>0</v>
      </c>
      <c r="W30" s="18">
        <v>60</v>
      </c>
      <c r="X30" s="18">
        <v>2</v>
      </c>
      <c r="Y30" s="18">
        <v>100</v>
      </c>
      <c r="Z30" s="18">
        <v>100</v>
      </c>
      <c r="AA30" s="72">
        <v>682</v>
      </c>
      <c r="AC30" s="18">
        <v>240</v>
      </c>
      <c r="AD30" s="18">
        <v>460</v>
      </c>
      <c r="AE30" s="18">
        <v>60</v>
      </c>
      <c r="AF30" s="18">
        <v>4520</v>
      </c>
      <c r="AG30" s="18">
        <v>90</v>
      </c>
      <c r="AH30" s="18">
        <v>360</v>
      </c>
      <c r="AI30" s="18">
        <v>2620</v>
      </c>
      <c r="AJ30" s="72">
        <v>8350</v>
      </c>
      <c r="AL30" s="18">
        <v>160</v>
      </c>
      <c r="AM30" s="18">
        <v>260</v>
      </c>
      <c r="AN30" s="18">
        <v>40</v>
      </c>
      <c r="AO30" s="18">
        <v>1500</v>
      </c>
      <c r="AP30" s="18">
        <v>83</v>
      </c>
      <c r="AQ30" s="18">
        <v>180</v>
      </c>
      <c r="AR30" s="18">
        <v>1840</v>
      </c>
      <c r="AS30" s="72">
        <v>4063</v>
      </c>
      <c r="AU30" s="18">
        <v>60</v>
      </c>
      <c r="AV30" s="18">
        <v>0</v>
      </c>
      <c r="AW30" s="18">
        <v>120</v>
      </c>
      <c r="AX30" s="18">
        <v>2260</v>
      </c>
      <c r="AY30" s="18">
        <v>20</v>
      </c>
      <c r="AZ30" s="18">
        <v>100</v>
      </c>
      <c r="BA30" s="18">
        <v>120</v>
      </c>
      <c r="BB30" s="72">
        <v>2680</v>
      </c>
      <c r="BD30" s="18">
        <v>24080</v>
      </c>
      <c r="BE30" s="18">
        <v>10960</v>
      </c>
      <c r="BF30" s="18">
        <v>4960</v>
      </c>
      <c r="BG30" s="18">
        <v>175020</v>
      </c>
      <c r="BH30" s="18">
        <v>16283</v>
      </c>
      <c r="BI30" s="18">
        <v>7120</v>
      </c>
      <c r="BJ30" s="18">
        <v>108640</v>
      </c>
      <c r="BK30" s="72">
        <v>347063</v>
      </c>
      <c r="BN30" s="18">
        <f t="shared" si="0"/>
        <v>58070</v>
      </c>
      <c r="BO30" s="33"/>
      <c r="BP30" s="18">
        <f t="shared" si="1"/>
        <v>12867</v>
      </c>
      <c r="BQ30" s="18">
        <f t="shared" si="2"/>
        <v>30110</v>
      </c>
      <c r="BR30" s="18">
        <f t="shared" si="3"/>
        <v>8350</v>
      </c>
      <c r="BS30" s="18">
        <f t="shared" si="4"/>
        <v>4063</v>
      </c>
      <c r="BT30" s="18">
        <f t="shared" si="5"/>
        <v>2680</v>
      </c>
      <c r="BU30" s="18"/>
      <c r="BV30" s="8">
        <f t="shared" si="6"/>
        <v>288993</v>
      </c>
    </row>
    <row r="31" spans="1:74">
      <c r="A31" s="25">
        <v>43313</v>
      </c>
      <c r="B31" s="18">
        <v>280</v>
      </c>
      <c r="C31" s="18">
        <v>80</v>
      </c>
      <c r="D31" s="18">
        <v>60</v>
      </c>
      <c r="E31" s="18">
        <v>9500</v>
      </c>
      <c r="F31" s="18">
        <v>105</v>
      </c>
      <c r="G31" s="18">
        <v>80</v>
      </c>
      <c r="H31" s="18">
        <v>1640</v>
      </c>
      <c r="I31" s="72">
        <v>11745</v>
      </c>
      <c r="J31" s="18"/>
      <c r="K31" s="18">
        <v>1140</v>
      </c>
      <c r="L31" s="18">
        <v>660</v>
      </c>
      <c r="M31" s="18">
        <v>60</v>
      </c>
      <c r="N31" s="18">
        <v>18820</v>
      </c>
      <c r="O31" s="18">
        <v>150</v>
      </c>
      <c r="P31" s="18">
        <v>460</v>
      </c>
      <c r="Q31" s="18">
        <v>3620</v>
      </c>
      <c r="R31" s="72">
        <v>24910</v>
      </c>
      <c r="T31" s="18">
        <v>500</v>
      </c>
      <c r="U31" s="18">
        <v>20</v>
      </c>
      <c r="V31" s="18">
        <v>0</v>
      </c>
      <c r="W31" s="18">
        <v>20</v>
      </c>
      <c r="X31" s="18">
        <v>0</v>
      </c>
      <c r="Y31" s="18">
        <v>0</v>
      </c>
      <c r="Z31" s="18">
        <v>40</v>
      </c>
      <c r="AA31" s="72">
        <v>580</v>
      </c>
      <c r="AC31" s="18">
        <v>420</v>
      </c>
      <c r="AD31" s="18">
        <v>180</v>
      </c>
      <c r="AE31" s="18">
        <v>100</v>
      </c>
      <c r="AF31" s="18">
        <v>4160</v>
      </c>
      <c r="AG31" s="18">
        <v>65</v>
      </c>
      <c r="AH31" s="18">
        <v>420</v>
      </c>
      <c r="AI31" s="18">
        <v>1880</v>
      </c>
      <c r="AJ31" s="72">
        <v>7225</v>
      </c>
      <c r="AL31" s="18">
        <v>240</v>
      </c>
      <c r="AM31" s="18">
        <v>40</v>
      </c>
      <c r="AN31" s="18">
        <v>0</v>
      </c>
      <c r="AO31" s="18">
        <v>1280</v>
      </c>
      <c r="AP31" s="18">
        <v>83</v>
      </c>
      <c r="AQ31" s="18">
        <v>300</v>
      </c>
      <c r="AR31" s="18">
        <v>1180</v>
      </c>
      <c r="AS31" s="72">
        <v>3123</v>
      </c>
      <c r="AU31" s="18">
        <v>140</v>
      </c>
      <c r="AV31" s="18">
        <v>20</v>
      </c>
      <c r="AW31" s="18">
        <v>0</v>
      </c>
      <c r="AX31" s="18">
        <v>1540</v>
      </c>
      <c r="AY31" s="18">
        <v>60</v>
      </c>
      <c r="AZ31" s="18">
        <v>0</v>
      </c>
      <c r="BA31" s="18">
        <v>160</v>
      </c>
      <c r="BB31" s="72">
        <v>1920</v>
      </c>
      <c r="BD31" s="18">
        <v>30020</v>
      </c>
      <c r="BE31" s="18">
        <v>9300</v>
      </c>
      <c r="BF31" s="18">
        <v>2060</v>
      </c>
      <c r="BG31" s="18">
        <v>130220</v>
      </c>
      <c r="BH31" s="18">
        <v>11667</v>
      </c>
      <c r="BI31" s="18">
        <v>6640</v>
      </c>
      <c r="BJ31" s="18">
        <v>93760</v>
      </c>
      <c r="BK31" s="72">
        <v>283667</v>
      </c>
      <c r="BN31" s="18">
        <f t="shared" si="0"/>
        <v>48923</v>
      </c>
      <c r="BO31" s="33"/>
      <c r="BP31" s="18">
        <f t="shared" si="1"/>
        <v>11745</v>
      </c>
      <c r="BQ31" s="18">
        <f t="shared" si="2"/>
        <v>24910</v>
      </c>
      <c r="BR31" s="18">
        <f t="shared" si="3"/>
        <v>7225</v>
      </c>
      <c r="BS31" s="18">
        <f t="shared" si="4"/>
        <v>3123</v>
      </c>
      <c r="BT31" s="18">
        <f t="shared" si="5"/>
        <v>1920</v>
      </c>
      <c r="BU31" s="18"/>
      <c r="BV31" s="8">
        <f t="shared" si="6"/>
        <v>234744</v>
      </c>
    </row>
    <row r="32" spans="1:74">
      <c r="A32" s="25">
        <v>43344</v>
      </c>
      <c r="B32" s="18">
        <v>140</v>
      </c>
      <c r="C32" s="18">
        <v>40</v>
      </c>
      <c r="D32" s="18">
        <v>40</v>
      </c>
      <c r="E32" s="18">
        <v>10180</v>
      </c>
      <c r="F32" s="18">
        <v>21</v>
      </c>
      <c r="G32" s="18">
        <v>180</v>
      </c>
      <c r="H32" s="18">
        <v>980</v>
      </c>
      <c r="I32" s="72">
        <v>11581</v>
      </c>
      <c r="J32" s="18"/>
      <c r="K32" s="18">
        <v>740</v>
      </c>
      <c r="L32" s="18">
        <v>440</v>
      </c>
      <c r="M32" s="18">
        <v>120</v>
      </c>
      <c r="N32" s="18">
        <v>14880</v>
      </c>
      <c r="O32" s="18">
        <v>85</v>
      </c>
      <c r="P32" s="18">
        <v>520</v>
      </c>
      <c r="Q32" s="18">
        <v>3400</v>
      </c>
      <c r="R32" s="72">
        <v>20185</v>
      </c>
      <c r="T32" s="18">
        <v>280</v>
      </c>
      <c r="U32" s="18">
        <v>0</v>
      </c>
      <c r="V32" s="18">
        <v>0</v>
      </c>
      <c r="W32" s="18">
        <v>20</v>
      </c>
      <c r="X32" s="18">
        <v>1</v>
      </c>
      <c r="Y32" s="18">
        <v>0</v>
      </c>
      <c r="Z32" s="18">
        <v>80</v>
      </c>
      <c r="AA32" s="72">
        <v>381</v>
      </c>
      <c r="AC32" s="18">
        <v>280</v>
      </c>
      <c r="AD32" s="18">
        <v>100</v>
      </c>
      <c r="AE32" s="18">
        <v>0</v>
      </c>
      <c r="AF32" s="18">
        <v>3160</v>
      </c>
      <c r="AG32" s="18">
        <v>150</v>
      </c>
      <c r="AH32" s="18">
        <v>360</v>
      </c>
      <c r="AI32" s="18">
        <v>1880</v>
      </c>
      <c r="AJ32" s="72">
        <v>5930</v>
      </c>
      <c r="AL32" s="18">
        <v>220</v>
      </c>
      <c r="AM32" s="18">
        <v>60</v>
      </c>
      <c r="AN32" s="18">
        <v>60</v>
      </c>
      <c r="AO32" s="18">
        <v>1060</v>
      </c>
      <c r="AP32" s="18">
        <v>44</v>
      </c>
      <c r="AQ32" s="18">
        <v>100</v>
      </c>
      <c r="AR32" s="18">
        <v>720</v>
      </c>
      <c r="AS32" s="72">
        <v>2264</v>
      </c>
      <c r="AU32" s="18">
        <v>140</v>
      </c>
      <c r="AV32" s="18">
        <v>40</v>
      </c>
      <c r="AW32" s="18">
        <v>100</v>
      </c>
      <c r="AX32" s="18">
        <v>1040</v>
      </c>
      <c r="AY32" s="18">
        <v>22</v>
      </c>
      <c r="AZ32" s="18">
        <v>40</v>
      </c>
      <c r="BA32" s="18">
        <v>200</v>
      </c>
      <c r="BB32" s="72">
        <v>1582</v>
      </c>
      <c r="BD32" s="18">
        <v>28020</v>
      </c>
      <c r="BE32" s="18">
        <v>10180</v>
      </c>
      <c r="BF32" s="18">
        <v>2320</v>
      </c>
      <c r="BG32" s="18">
        <v>131800</v>
      </c>
      <c r="BH32" s="18">
        <v>11860</v>
      </c>
      <c r="BI32" s="18">
        <v>6480</v>
      </c>
      <c r="BJ32" s="18">
        <v>85800</v>
      </c>
      <c r="BK32" s="72">
        <v>276460</v>
      </c>
      <c r="BN32" s="18">
        <f t="shared" ref="BN32:BN39" si="7">I32+R32+AJ32+AS32+BB32</f>
        <v>41542</v>
      </c>
      <c r="BO32" s="33"/>
      <c r="BP32" s="18">
        <f t="shared" ref="BP32:BP38" si="8">I32</f>
        <v>11581</v>
      </c>
      <c r="BQ32" s="18">
        <f t="shared" ref="BQ32:BQ38" si="9">R32</f>
        <v>20185</v>
      </c>
      <c r="BR32" s="18">
        <f t="shared" ref="BR32:BR38" si="10">AJ32</f>
        <v>5930</v>
      </c>
      <c r="BS32" s="18">
        <f t="shared" ref="BS32:BS38" si="11">AS32</f>
        <v>2264</v>
      </c>
      <c r="BT32" s="18">
        <f t="shared" ref="BT32:BT38" si="12">BB32</f>
        <v>1582</v>
      </c>
      <c r="BU32" s="18"/>
      <c r="BV32" s="8">
        <f t="shared" ref="BV32:BV38" si="13">+BK32-BN32</f>
        <v>234918</v>
      </c>
    </row>
    <row r="33" spans="1:74">
      <c r="A33" s="25">
        <v>43374</v>
      </c>
      <c r="B33" s="18">
        <v>120</v>
      </c>
      <c r="C33" s="18">
        <v>100</v>
      </c>
      <c r="D33" s="18">
        <v>120</v>
      </c>
      <c r="E33" s="18">
        <v>9660</v>
      </c>
      <c r="F33" s="18">
        <v>104</v>
      </c>
      <c r="G33" s="18">
        <v>160</v>
      </c>
      <c r="H33" s="18">
        <v>1260</v>
      </c>
      <c r="I33" s="72">
        <v>11524</v>
      </c>
      <c r="J33" s="18"/>
      <c r="K33" s="18">
        <v>740</v>
      </c>
      <c r="L33" s="18">
        <v>180</v>
      </c>
      <c r="M33" s="18">
        <v>100</v>
      </c>
      <c r="N33" s="18">
        <v>14760</v>
      </c>
      <c r="O33" s="18">
        <v>107</v>
      </c>
      <c r="P33" s="18">
        <v>380</v>
      </c>
      <c r="Q33" s="18">
        <v>3520</v>
      </c>
      <c r="R33" s="72">
        <v>19787</v>
      </c>
      <c r="T33" s="18">
        <v>220</v>
      </c>
      <c r="U33" s="18">
        <v>0</v>
      </c>
      <c r="V33" s="18">
        <v>0</v>
      </c>
      <c r="W33" s="18">
        <v>60</v>
      </c>
      <c r="X33" s="18">
        <v>2</v>
      </c>
      <c r="Y33" s="18">
        <v>0</v>
      </c>
      <c r="Z33" s="18">
        <v>40</v>
      </c>
      <c r="AA33" s="72">
        <v>322</v>
      </c>
      <c r="AC33" s="18">
        <v>260</v>
      </c>
      <c r="AD33" s="18">
        <v>20</v>
      </c>
      <c r="AE33" s="18">
        <v>180</v>
      </c>
      <c r="AF33" s="18">
        <v>4040</v>
      </c>
      <c r="AG33" s="18">
        <v>91</v>
      </c>
      <c r="AH33" s="18">
        <v>380</v>
      </c>
      <c r="AI33" s="18">
        <v>2300</v>
      </c>
      <c r="AJ33" s="72">
        <v>7271</v>
      </c>
      <c r="AL33" s="18">
        <v>160</v>
      </c>
      <c r="AM33" s="18">
        <v>0</v>
      </c>
      <c r="AN33" s="18">
        <v>60</v>
      </c>
      <c r="AO33" s="18">
        <v>1080</v>
      </c>
      <c r="AP33" s="18">
        <v>88</v>
      </c>
      <c r="AQ33" s="18">
        <v>220</v>
      </c>
      <c r="AR33" s="18">
        <v>1020</v>
      </c>
      <c r="AS33" s="72">
        <v>2628</v>
      </c>
      <c r="AU33" s="18">
        <v>60</v>
      </c>
      <c r="AV33" s="18">
        <v>20</v>
      </c>
      <c r="AW33" s="18">
        <v>20</v>
      </c>
      <c r="AX33" s="18">
        <v>1340</v>
      </c>
      <c r="AY33" s="18">
        <v>0</v>
      </c>
      <c r="AZ33" s="18">
        <v>60</v>
      </c>
      <c r="BA33" s="18">
        <v>160</v>
      </c>
      <c r="BB33" s="72">
        <v>1660</v>
      </c>
      <c r="BD33" s="18">
        <v>27780</v>
      </c>
      <c r="BE33" s="18">
        <v>10220</v>
      </c>
      <c r="BF33" s="18">
        <v>4380</v>
      </c>
      <c r="BG33" s="18">
        <v>155680</v>
      </c>
      <c r="BH33" s="18">
        <v>13728</v>
      </c>
      <c r="BI33" s="18">
        <v>7200</v>
      </c>
      <c r="BJ33" s="18">
        <v>107720</v>
      </c>
      <c r="BK33" s="72">
        <v>326708</v>
      </c>
      <c r="BN33" s="18">
        <f t="shared" si="7"/>
        <v>42870</v>
      </c>
      <c r="BO33" s="33"/>
      <c r="BP33" s="18">
        <f t="shared" si="8"/>
        <v>11524</v>
      </c>
      <c r="BQ33" s="18">
        <f t="shared" si="9"/>
        <v>19787</v>
      </c>
      <c r="BR33" s="18">
        <f t="shared" si="10"/>
        <v>7271</v>
      </c>
      <c r="BS33" s="18">
        <f t="shared" si="11"/>
        <v>2628</v>
      </c>
      <c r="BT33" s="18">
        <f t="shared" si="12"/>
        <v>1660</v>
      </c>
      <c r="BU33" s="18"/>
      <c r="BV33" s="8">
        <f t="shared" si="13"/>
        <v>283838</v>
      </c>
    </row>
    <row r="34" spans="1:74">
      <c r="A34" s="25">
        <v>43405</v>
      </c>
      <c r="B34" s="18">
        <v>205</v>
      </c>
      <c r="C34" s="18">
        <v>0</v>
      </c>
      <c r="D34" s="18">
        <v>105</v>
      </c>
      <c r="E34" s="18">
        <v>0</v>
      </c>
      <c r="F34" s="18">
        <v>1075</v>
      </c>
      <c r="G34" s="18">
        <v>6482</v>
      </c>
      <c r="H34" s="18">
        <v>0</v>
      </c>
      <c r="I34" s="72">
        <v>7867</v>
      </c>
      <c r="J34" s="18"/>
      <c r="K34" s="18">
        <v>898</v>
      </c>
      <c r="L34" s="18">
        <v>0</v>
      </c>
      <c r="M34" s="18">
        <v>109</v>
      </c>
      <c r="N34" s="18">
        <v>0</v>
      </c>
      <c r="O34" s="18">
        <v>1430</v>
      </c>
      <c r="P34" s="18">
        <v>9253</v>
      </c>
      <c r="Q34" s="18">
        <v>0</v>
      </c>
      <c r="R34" s="72">
        <v>11690</v>
      </c>
      <c r="T34" s="18">
        <v>237</v>
      </c>
      <c r="U34" s="18">
        <v>0</v>
      </c>
      <c r="V34" s="18">
        <v>7</v>
      </c>
      <c r="W34" s="18">
        <v>0</v>
      </c>
      <c r="X34" s="18">
        <v>101</v>
      </c>
      <c r="Y34" s="18">
        <v>71</v>
      </c>
      <c r="Z34" s="18">
        <v>0</v>
      </c>
      <c r="AA34" s="72">
        <v>417</v>
      </c>
      <c r="AC34" s="18">
        <v>359</v>
      </c>
      <c r="AD34" s="18">
        <v>0</v>
      </c>
      <c r="AE34" s="18">
        <v>38</v>
      </c>
      <c r="AF34" s="18">
        <v>0</v>
      </c>
      <c r="AG34" s="18">
        <v>457</v>
      </c>
      <c r="AH34" s="18">
        <v>2833</v>
      </c>
      <c r="AI34" s="18">
        <v>0</v>
      </c>
      <c r="AJ34" s="72">
        <v>3688</v>
      </c>
      <c r="AL34" s="18">
        <v>155</v>
      </c>
      <c r="AM34" s="18">
        <v>0</v>
      </c>
      <c r="AN34" s="18">
        <v>23</v>
      </c>
      <c r="AO34" s="18">
        <v>0</v>
      </c>
      <c r="AP34" s="18">
        <v>348</v>
      </c>
      <c r="AQ34" s="18">
        <v>1241</v>
      </c>
      <c r="AR34" s="18">
        <v>0</v>
      </c>
      <c r="AS34" s="72">
        <v>1767</v>
      </c>
      <c r="AU34" s="18">
        <v>111</v>
      </c>
      <c r="AV34" s="18">
        <v>0</v>
      </c>
      <c r="AW34" s="18">
        <v>91</v>
      </c>
      <c r="AX34" s="18">
        <v>0</v>
      </c>
      <c r="AY34" s="18">
        <v>54</v>
      </c>
      <c r="AZ34" s="18">
        <v>571</v>
      </c>
      <c r="BA34" s="18">
        <v>0</v>
      </c>
      <c r="BB34" s="72">
        <v>827</v>
      </c>
      <c r="BD34" s="18">
        <v>32142</v>
      </c>
      <c r="BE34" s="18">
        <v>0</v>
      </c>
      <c r="BF34" s="18">
        <v>4411</v>
      </c>
      <c r="BG34" s="18">
        <v>0</v>
      </c>
      <c r="BH34" s="18">
        <v>35567</v>
      </c>
      <c r="BI34" s="18">
        <v>149724</v>
      </c>
      <c r="BJ34" s="18">
        <v>0</v>
      </c>
      <c r="BK34" s="72">
        <v>221845</v>
      </c>
      <c r="BN34" s="18">
        <f t="shared" si="7"/>
        <v>25839</v>
      </c>
      <c r="BO34" s="33"/>
      <c r="BP34" s="18">
        <f t="shared" si="8"/>
        <v>7867</v>
      </c>
      <c r="BQ34" s="18">
        <f t="shared" si="9"/>
        <v>11690</v>
      </c>
      <c r="BR34" s="18">
        <f t="shared" si="10"/>
        <v>3688</v>
      </c>
      <c r="BS34" s="18">
        <f t="shared" si="11"/>
        <v>1767</v>
      </c>
      <c r="BT34" s="18">
        <f t="shared" si="12"/>
        <v>827</v>
      </c>
      <c r="BU34" s="18"/>
      <c r="BV34" s="8">
        <f t="shared" si="13"/>
        <v>196006</v>
      </c>
    </row>
    <row r="35" spans="1:74">
      <c r="A35" s="25">
        <v>43435</v>
      </c>
      <c r="B35" s="18">
        <v>237</v>
      </c>
      <c r="C35" s="18">
        <v>0</v>
      </c>
      <c r="D35" s="18">
        <v>103</v>
      </c>
      <c r="E35" s="18">
        <v>0</v>
      </c>
      <c r="F35" s="18">
        <v>238</v>
      </c>
      <c r="G35" s="18">
        <v>5420</v>
      </c>
      <c r="H35" s="18">
        <v>0</v>
      </c>
      <c r="I35" s="72">
        <v>5998</v>
      </c>
      <c r="J35" s="18"/>
      <c r="K35" s="18">
        <v>634</v>
      </c>
      <c r="L35" s="18">
        <v>0</v>
      </c>
      <c r="M35" s="18">
        <v>113</v>
      </c>
      <c r="N35" s="18">
        <v>0</v>
      </c>
      <c r="O35" s="18">
        <v>340</v>
      </c>
      <c r="P35" s="18">
        <v>8025</v>
      </c>
      <c r="Q35" s="18">
        <v>0</v>
      </c>
      <c r="R35" s="72">
        <v>9112</v>
      </c>
      <c r="T35" s="18">
        <v>254</v>
      </c>
      <c r="U35" s="18">
        <v>0</v>
      </c>
      <c r="V35" s="18">
        <v>6</v>
      </c>
      <c r="W35" s="18">
        <v>0</v>
      </c>
      <c r="X35" s="18">
        <v>11</v>
      </c>
      <c r="Y35" s="18">
        <v>157</v>
      </c>
      <c r="Z35" s="18">
        <v>0</v>
      </c>
      <c r="AA35" s="72">
        <v>428</v>
      </c>
      <c r="AC35" s="18">
        <v>260</v>
      </c>
      <c r="AD35" s="18">
        <v>0</v>
      </c>
      <c r="AE35" s="18">
        <v>53</v>
      </c>
      <c r="AF35" s="18">
        <v>0</v>
      </c>
      <c r="AG35" s="18">
        <v>257</v>
      </c>
      <c r="AH35" s="18">
        <v>3367</v>
      </c>
      <c r="AI35" s="18">
        <v>0</v>
      </c>
      <c r="AJ35" s="72">
        <v>3938</v>
      </c>
      <c r="AL35" s="18">
        <v>150</v>
      </c>
      <c r="AM35" s="18">
        <v>0</v>
      </c>
      <c r="AN35" s="18">
        <v>52</v>
      </c>
      <c r="AO35" s="18">
        <v>0</v>
      </c>
      <c r="AP35" s="18">
        <v>139</v>
      </c>
      <c r="AQ35" s="18">
        <v>1550</v>
      </c>
      <c r="AR35" s="18">
        <v>0</v>
      </c>
      <c r="AS35" s="72">
        <v>1891</v>
      </c>
      <c r="AU35" s="18">
        <v>71</v>
      </c>
      <c r="AV35" s="18">
        <v>0</v>
      </c>
      <c r="AW35" s="18">
        <v>14</v>
      </c>
      <c r="AX35" s="18">
        <v>0</v>
      </c>
      <c r="AY35" s="18">
        <v>23</v>
      </c>
      <c r="AZ35" s="18">
        <v>552</v>
      </c>
      <c r="BA35" s="18">
        <v>0</v>
      </c>
      <c r="BB35" s="72">
        <v>660</v>
      </c>
      <c r="BD35" s="18">
        <v>24343</v>
      </c>
      <c r="BE35" s="18">
        <v>0</v>
      </c>
      <c r="BF35" s="18">
        <v>4488</v>
      </c>
      <c r="BG35" s="18">
        <v>0</v>
      </c>
      <c r="BH35" s="18">
        <v>12068</v>
      </c>
      <c r="BI35" s="18">
        <v>133379</v>
      </c>
      <c r="BJ35" s="18">
        <v>0</v>
      </c>
      <c r="BK35" s="72">
        <v>174279</v>
      </c>
      <c r="BN35" s="18">
        <f t="shared" si="7"/>
        <v>21599</v>
      </c>
      <c r="BO35" s="33"/>
      <c r="BP35" s="18">
        <f t="shared" si="8"/>
        <v>5998</v>
      </c>
      <c r="BQ35" s="18">
        <f t="shared" si="9"/>
        <v>9112</v>
      </c>
      <c r="BR35" s="18">
        <f t="shared" si="10"/>
        <v>3938</v>
      </c>
      <c r="BS35" s="18">
        <f t="shared" si="11"/>
        <v>1891</v>
      </c>
      <c r="BT35" s="18">
        <f t="shared" si="12"/>
        <v>660</v>
      </c>
      <c r="BU35" s="18"/>
      <c r="BV35" s="8">
        <f t="shared" si="13"/>
        <v>152680</v>
      </c>
    </row>
    <row r="36" spans="1:74">
      <c r="A36" s="25">
        <v>43466</v>
      </c>
      <c r="B36" s="18">
        <v>163</v>
      </c>
      <c r="C36" s="18">
        <v>0</v>
      </c>
      <c r="D36" s="18">
        <v>39</v>
      </c>
      <c r="E36" s="18">
        <v>0</v>
      </c>
      <c r="F36" s="18">
        <v>361</v>
      </c>
      <c r="G36" s="18">
        <v>6595</v>
      </c>
      <c r="H36" s="18">
        <v>0</v>
      </c>
      <c r="I36" s="72">
        <v>7158</v>
      </c>
      <c r="J36" s="18"/>
      <c r="K36" s="18">
        <v>493</v>
      </c>
      <c r="L36" s="18">
        <v>0</v>
      </c>
      <c r="M36" s="18">
        <v>91</v>
      </c>
      <c r="N36" s="18">
        <v>0</v>
      </c>
      <c r="O36" s="18">
        <v>578</v>
      </c>
      <c r="P36" s="18">
        <v>13089</v>
      </c>
      <c r="Q36" s="18">
        <v>0</v>
      </c>
      <c r="R36" s="72">
        <v>14251</v>
      </c>
      <c r="T36" s="18">
        <v>144</v>
      </c>
      <c r="U36" s="18">
        <v>0</v>
      </c>
      <c r="V36" s="18">
        <v>11</v>
      </c>
      <c r="W36" s="18">
        <v>0</v>
      </c>
      <c r="X36" s="18">
        <v>12</v>
      </c>
      <c r="Y36" s="18">
        <v>141</v>
      </c>
      <c r="Z36" s="18">
        <v>0</v>
      </c>
      <c r="AA36" s="72">
        <v>308</v>
      </c>
      <c r="AC36" s="18">
        <v>220</v>
      </c>
      <c r="AD36" s="18">
        <v>0</v>
      </c>
      <c r="AE36" s="18">
        <v>81</v>
      </c>
      <c r="AF36" s="18">
        <v>0</v>
      </c>
      <c r="AG36" s="18">
        <v>660</v>
      </c>
      <c r="AH36" s="18">
        <v>8368</v>
      </c>
      <c r="AI36" s="18">
        <v>0</v>
      </c>
      <c r="AJ36" s="72">
        <v>9329</v>
      </c>
      <c r="AL36" s="18">
        <v>104</v>
      </c>
      <c r="AM36" s="18">
        <v>0</v>
      </c>
      <c r="AN36" s="18">
        <v>38</v>
      </c>
      <c r="AO36" s="18">
        <v>0</v>
      </c>
      <c r="AP36" s="18">
        <v>257</v>
      </c>
      <c r="AQ36" s="18">
        <v>3920</v>
      </c>
      <c r="AR36" s="18">
        <v>0</v>
      </c>
      <c r="AS36" s="72">
        <v>4319</v>
      </c>
      <c r="AU36" s="18">
        <v>51</v>
      </c>
      <c r="AV36" s="18">
        <v>0</v>
      </c>
      <c r="AW36" s="18">
        <v>5</v>
      </c>
      <c r="AX36" s="18">
        <v>0</v>
      </c>
      <c r="AY36" s="18">
        <v>41</v>
      </c>
      <c r="AZ36" s="18">
        <v>1108</v>
      </c>
      <c r="BA36" s="18">
        <v>0</v>
      </c>
      <c r="BB36" s="72">
        <v>1205</v>
      </c>
      <c r="BD36" s="18">
        <v>16540</v>
      </c>
      <c r="BE36" s="18">
        <v>0</v>
      </c>
      <c r="BF36" s="18">
        <v>6677</v>
      </c>
      <c r="BG36" s="18">
        <v>0</v>
      </c>
      <c r="BH36" s="18">
        <v>23505</v>
      </c>
      <c r="BI36" s="18">
        <v>274223</v>
      </c>
      <c r="BJ36" s="18">
        <v>0</v>
      </c>
      <c r="BK36" s="72">
        <v>320945</v>
      </c>
      <c r="BN36" s="18">
        <f t="shared" si="7"/>
        <v>36262</v>
      </c>
      <c r="BO36" s="33"/>
      <c r="BP36" s="18">
        <f t="shared" si="8"/>
        <v>7158</v>
      </c>
      <c r="BQ36" s="18">
        <f t="shared" si="9"/>
        <v>14251</v>
      </c>
      <c r="BR36" s="18">
        <f t="shared" si="10"/>
        <v>9329</v>
      </c>
      <c r="BS36" s="18">
        <f t="shared" si="11"/>
        <v>4319</v>
      </c>
      <c r="BT36" s="18">
        <f t="shared" si="12"/>
        <v>1205</v>
      </c>
      <c r="BU36" s="18"/>
      <c r="BV36" s="8">
        <f t="shared" si="13"/>
        <v>284683</v>
      </c>
    </row>
    <row r="37" spans="1:74">
      <c r="A37" s="25">
        <v>43497</v>
      </c>
      <c r="B37" s="18">
        <v>198</v>
      </c>
      <c r="C37" s="18">
        <v>0</v>
      </c>
      <c r="D37" s="18">
        <v>29</v>
      </c>
      <c r="E37" s="18">
        <v>0</v>
      </c>
      <c r="F37" s="18">
        <v>160</v>
      </c>
      <c r="G37" s="18">
        <v>3618</v>
      </c>
      <c r="H37" s="18">
        <v>0</v>
      </c>
      <c r="I37" s="72">
        <v>4005</v>
      </c>
      <c r="J37" s="18"/>
      <c r="K37" s="18">
        <v>660</v>
      </c>
      <c r="L37" s="18">
        <v>0</v>
      </c>
      <c r="M37" s="18">
        <v>74</v>
      </c>
      <c r="N37" s="18">
        <v>0</v>
      </c>
      <c r="O37" s="18">
        <v>294</v>
      </c>
      <c r="P37" s="18">
        <v>5580</v>
      </c>
      <c r="Q37" s="18">
        <v>0</v>
      </c>
      <c r="R37" s="72">
        <v>6608</v>
      </c>
      <c r="T37" s="18">
        <v>215</v>
      </c>
      <c r="U37" s="18">
        <v>0</v>
      </c>
      <c r="V37" s="18">
        <v>17</v>
      </c>
      <c r="W37" s="18">
        <v>0</v>
      </c>
      <c r="X37" s="18">
        <v>23</v>
      </c>
      <c r="Y37" s="18">
        <v>89</v>
      </c>
      <c r="Z37" s="18">
        <v>0</v>
      </c>
      <c r="AA37" s="72">
        <v>344</v>
      </c>
      <c r="AC37" s="18">
        <v>228</v>
      </c>
      <c r="AD37" s="18">
        <v>0</v>
      </c>
      <c r="AE37" s="18">
        <v>41</v>
      </c>
      <c r="AF37" s="18">
        <v>0</v>
      </c>
      <c r="AG37" s="18">
        <v>328</v>
      </c>
      <c r="AH37" s="18">
        <v>3306</v>
      </c>
      <c r="AI37" s="18">
        <v>0</v>
      </c>
      <c r="AJ37" s="72">
        <v>3903</v>
      </c>
      <c r="AL37" s="18">
        <v>126</v>
      </c>
      <c r="AM37" s="18">
        <v>0</v>
      </c>
      <c r="AN37" s="18">
        <v>35</v>
      </c>
      <c r="AO37" s="18">
        <v>0</v>
      </c>
      <c r="AP37" s="18">
        <v>114</v>
      </c>
      <c r="AQ37" s="18">
        <v>1415</v>
      </c>
      <c r="AR37" s="18">
        <v>0</v>
      </c>
      <c r="AS37" s="72">
        <v>1690</v>
      </c>
      <c r="AU37" s="18">
        <v>73</v>
      </c>
      <c r="AV37" s="18">
        <v>0</v>
      </c>
      <c r="AW37" s="18">
        <v>12</v>
      </c>
      <c r="AX37" s="18">
        <v>0</v>
      </c>
      <c r="AY37" s="18">
        <v>19</v>
      </c>
      <c r="AZ37" s="18">
        <v>373</v>
      </c>
      <c r="BA37" s="18">
        <v>0</v>
      </c>
      <c r="BB37" s="72">
        <v>477</v>
      </c>
      <c r="BD37" s="18">
        <v>28588</v>
      </c>
      <c r="BE37" s="18">
        <v>0</v>
      </c>
      <c r="BF37" s="18">
        <v>7491</v>
      </c>
      <c r="BG37" s="18">
        <v>0</v>
      </c>
      <c r="BH37" s="18">
        <v>17395</v>
      </c>
      <c r="BI37" s="18">
        <v>137123</v>
      </c>
      <c r="BJ37" s="18">
        <v>0</v>
      </c>
      <c r="BK37" s="72">
        <v>190597</v>
      </c>
      <c r="BN37" s="18">
        <f t="shared" si="7"/>
        <v>16683</v>
      </c>
      <c r="BO37" s="33"/>
      <c r="BP37" s="18">
        <f t="shared" si="8"/>
        <v>4005</v>
      </c>
      <c r="BQ37" s="18">
        <f t="shared" si="9"/>
        <v>6608</v>
      </c>
      <c r="BR37" s="18">
        <f t="shared" si="10"/>
        <v>3903</v>
      </c>
      <c r="BS37" s="18">
        <f t="shared" si="11"/>
        <v>1690</v>
      </c>
      <c r="BT37" s="18">
        <f t="shared" si="12"/>
        <v>477</v>
      </c>
      <c r="BU37" s="18"/>
      <c r="BV37" s="8">
        <f t="shared" si="13"/>
        <v>173914</v>
      </c>
    </row>
    <row r="38" spans="1:74">
      <c r="A38" s="25">
        <v>43525</v>
      </c>
      <c r="B38" s="18">
        <v>233</v>
      </c>
      <c r="C38" s="18">
        <v>0</v>
      </c>
      <c r="D38" s="18">
        <v>22</v>
      </c>
      <c r="E38" s="18">
        <v>0</v>
      </c>
      <c r="F38" s="18">
        <v>199</v>
      </c>
      <c r="G38" s="18">
        <v>5143</v>
      </c>
      <c r="H38" s="18">
        <v>0</v>
      </c>
      <c r="I38" s="72">
        <v>5597</v>
      </c>
      <c r="J38" s="18"/>
      <c r="K38" s="18">
        <v>882</v>
      </c>
      <c r="L38" s="18">
        <v>0</v>
      </c>
      <c r="M38" s="18">
        <v>85</v>
      </c>
      <c r="N38" s="18">
        <v>0</v>
      </c>
      <c r="O38" s="18">
        <v>313</v>
      </c>
      <c r="P38" s="18">
        <v>7289</v>
      </c>
      <c r="Q38" s="18">
        <v>0</v>
      </c>
      <c r="R38" s="72">
        <v>8569</v>
      </c>
      <c r="T38" s="18">
        <v>278</v>
      </c>
      <c r="U38" s="18">
        <v>0</v>
      </c>
      <c r="V38" s="18">
        <v>3</v>
      </c>
      <c r="W38" s="18">
        <v>0</v>
      </c>
      <c r="X38" s="18">
        <v>16</v>
      </c>
      <c r="Y38" s="18">
        <v>84</v>
      </c>
      <c r="Z38" s="18">
        <v>0</v>
      </c>
      <c r="AA38" s="72">
        <v>381</v>
      </c>
      <c r="AC38" s="18">
        <v>354</v>
      </c>
      <c r="AD38" s="18">
        <v>0</v>
      </c>
      <c r="AE38" s="18">
        <v>45</v>
      </c>
      <c r="AF38" s="18">
        <v>0</v>
      </c>
      <c r="AG38" s="18">
        <v>221</v>
      </c>
      <c r="AH38" s="18">
        <v>3015</v>
      </c>
      <c r="AI38" s="18">
        <v>0</v>
      </c>
      <c r="AJ38" s="72">
        <v>3635</v>
      </c>
      <c r="AL38" s="18">
        <v>155</v>
      </c>
      <c r="AM38" s="18">
        <v>0</v>
      </c>
      <c r="AN38" s="18">
        <v>38</v>
      </c>
      <c r="AO38" s="18">
        <v>0</v>
      </c>
      <c r="AP38" s="18">
        <v>85</v>
      </c>
      <c r="AQ38" s="18">
        <v>1067</v>
      </c>
      <c r="AR38" s="18">
        <v>0</v>
      </c>
      <c r="AS38" s="72">
        <v>1345</v>
      </c>
      <c r="AU38" s="18">
        <v>111</v>
      </c>
      <c r="AV38" s="18">
        <v>0</v>
      </c>
      <c r="AW38" s="18">
        <v>5</v>
      </c>
      <c r="AX38" s="18">
        <v>0</v>
      </c>
      <c r="AY38" s="18">
        <v>25</v>
      </c>
      <c r="AZ38" s="18">
        <v>448</v>
      </c>
      <c r="BA38" s="18">
        <v>0</v>
      </c>
      <c r="BB38" s="72">
        <v>589</v>
      </c>
      <c r="BD38" s="18">
        <v>35143</v>
      </c>
      <c r="BE38" s="18">
        <v>0</v>
      </c>
      <c r="BF38" s="18">
        <v>4533</v>
      </c>
      <c r="BG38" s="18">
        <v>0</v>
      </c>
      <c r="BH38" s="18">
        <v>12221</v>
      </c>
      <c r="BI38" s="18">
        <v>143092</v>
      </c>
      <c r="BJ38" s="18">
        <v>0</v>
      </c>
      <c r="BK38" s="72">
        <v>194989</v>
      </c>
      <c r="BN38" s="18">
        <f t="shared" si="7"/>
        <v>19735</v>
      </c>
      <c r="BO38" s="33"/>
      <c r="BP38" s="18">
        <f t="shared" si="8"/>
        <v>5597</v>
      </c>
      <c r="BQ38" s="18">
        <f t="shared" si="9"/>
        <v>8569</v>
      </c>
      <c r="BR38" s="18">
        <f t="shared" si="10"/>
        <v>3635</v>
      </c>
      <c r="BS38" s="18">
        <f t="shared" si="11"/>
        <v>1345</v>
      </c>
      <c r="BT38" s="18">
        <f t="shared" si="12"/>
        <v>589</v>
      </c>
      <c r="BU38" s="18"/>
      <c r="BV38" s="8">
        <f t="shared" si="13"/>
        <v>175254</v>
      </c>
    </row>
    <row r="39" spans="1:74">
      <c r="A39" s="25">
        <v>43556</v>
      </c>
      <c r="B39" s="18">
        <v>264</v>
      </c>
      <c r="C39" s="18">
        <v>0</v>
      </c>
      <c r="D39" s="18">
        <v>55</v>
      </c>
      <c r="E39" s="18">
        <v>0</v>
      </c>
      <c r="F39" s="18">
        <v>236</v>
      </c>
      <c r="G39" s="18">
        <v>7501</v>
      </c>
      <c r="H39" s="18">
        <v>0</v>
      </c>
      <c r="I39" s="72">
        <v>8056</v>
      </c>
      <c r="J39" s="18"/>
      <c r="K39" s="18">
        <v>715</v>
      </c>
      <c r="L39" s="18">
        <v>0</v>
      </c>
      <c r="M39" s="18">
        <v>155</v>
      </c>
      <c r="N39" s="18">
        <v>0</v>
      </c>
      <c r="O39" s="18">
        <v>499</v>
      </c>
      <c r="P39" s="18">
        <v>13013</v>
      </c>
      <c r="Q39" s="18">
        <v>0</v>
      </c>
      <c r="R39" s="72">
        <v>14382</v>
      </c>
      <c r="T39" s="18">
        <v>203</v>
      </c>
      <c r="U39" s="18">
        <v>0</v>
      </c>
      <c r="V39" s="18">
        <v>8</v>
      </c>
      <c r="W39" s="18">
        <v>0</v>
      </c>
      <c r="X39" s="18">
        <v>14</v>
      </c>
      <c r="Y39" s="18">
        <v>120</v>
      </c>
      <c r="Z39" s="18">
        <v>0</v>
      </c>
      <c r="AA39" s="72">
        <v>345</v>
      </c>
      <c r="AC39" s="18">
        <v>351</v>
      </c>
      <c r="AD39" s="18">
        <v>0</v>
      </c>
      <c r="AE39" s="18">
        <v>62</v>
      </c>
      <c r="AF39" s="18">
        <v>0</v>
      </c>
      <c r="AG39" s="18">
        <v>252</v>
      </c>
      <c r="AH39" s="18">
        <v>4663</v>
      </c>
      <c r="AI39" s="18">
        <v>0</v>
      </c>
      <c r="AJ39" s="72">
        <v>5328</v>
      </c>
      <c r="AL39" s="18">
        <v>127</v>
      </c>
      <c r="AM39" s="18">
        <v>0</v>
      </c>
      <c r="AN39" s="18">
        <v>18</v>
      </c>
      <c r="AO39" s="18">
        <v>0</v>
      </c>
      <c r="AP39" s="18">
        <v>122</v>
      </c>
      <c r="AQ39" s="18">
        <v>1376</v>
      </c>
      <c r="AR39" s="18">
        <v>0</v>
      </c>
      <c r="AS39" s="72">
        <v>1643</v>
      </c>
      <c r="AU39" s="18">
        <v>77</v>
      </c>
      <c r="AV39" s="18">
        <v>0</v>
      </c>
      <c r="AW39" s="18">
        <v>8</v>
      </c>
      <c r="AX39" s="18">
        <v>0</v>
      </c>
      <c r="AY39" s="18">
        <v>30</v>
      </c>
      <c r="AZ39" s="18">
        <v>843</v>
      </c>
      <c r="BA39" s="18">
        <v>0</v>
      </c>
      <c r="BB39" s="72">
        <v>958</v>
      </c>
      <c r="BD39" s="18">
        <v>26590</v>
      </c>
      <c r="BE39" s="18">
        <v>0</v>
      </c>
      <c r="BF39" s="18">
        <v>6275</v>
      </c>
      <c r="BG39" s="18">
        <v>0</v>
      </c>
      <c r="BH39" s="18">
        <v>13275</v>
      </c>
      <c r="BI39" s="18">
        <v>197162</v>
      </c>
      <c r="BJ39" s="18">
        <v>0</v>
      </c>
      <c r="BK39" s="72">
        <v>243302</v>
      </c>
      <c r="BN39" s="18">
        <f t="shared" si="7"/>
        <v>30367</v>
      </c>
      <c r="BO39" s="111"/>
      <c r="BP39" s="18">
        <f t="shared" ref="BP39" si="14">I39</f>
        <v>8056</v>
      </c>
      <c r="BQ39" s="18">
        <f t="shared" ref="BQ39" si="15">R39</f>
        <v>14382</v>
      </c>
      <c r="BR39" s="18">
        <f t="shared" ref="BR39" si="16">AJ39</f>
        <v>5328</v>
      </c>
      <c r="BS39" s="18">
        <f t="shared" ref="BS39" si="17">AS39</f>
        <v>1643</v>
      </c>
      <c r="BT39" s="18">
        <f t="shared" ref="BT39" si="18">BB39</f>
        <v>958</v>
      </c>
      <c r="BU39" s="18"/>
      <c r="BV39" s="8">
        <f t="shared" ref="BV39" si="19">+BK39-BN39</f>
        <v>212935</v>
      </c>
    </row>
    <row r="40" spans="1:74">
      <c r="A40" s="25">
        <v>43586</v>
      </c>
      <c r="B40" s="18">
        <v>313</v>
      </c>
      <c r="C40" s="18">
        <v>0</v>
      </c>
      <c r="D40" s="18">
        <v>142</v>
      </c>
      <c r="E40" s="18">
        <v>0</v>
      </c>
      <c r="F40" s="18">
        <v>176</v>
      </c>
      <c r="G40" s="18">
        <v>7583</v>
      </c>
      <c r="H40" s="18">
        <v>0</v>
      </c>
      <c r="I40" s="72">
        <v>8214</v>
      </c>
      <c r="J40" s="18"/>
      <c r="K40" s="18">
        <v>1351</v>
      </c>
      <c r="L40" s="18">
        <v>0</v>
      </c>
      <c r="M40" s="18">
        <v>351</v>
      </c>
      <c r="N40" s="18">
        <v>0</v>
      </c>
      <c r="O40" s="18">
        <v>396</v>
      </c>
      <c r="P40" s="18">
        <v>13348</v>
      </c>
      <c r="Q40" s="18">
        <v>0</v>
      </c>
      <c r="R40" s="72">
        <v>15446</v>
      </c>
      <c r="T40" s="18">
        <v>242</v>
      </c>
      <c r="U40" s="18">
        <v>0</v>
      </c>
      <c r="V40" s="18">
        <v>6</v>
      </c>
      <c r="W40" s="18">
        <v>0</v>
      </c>
      <c r="X40" s="18">
        <v>9</v>
      </c>
      <c r="Y40" s="18">
        <v>104</v>
      </c>
      <c r="Z40" s="18">
        <v>0</v>
      </c>
      <c r="AA40" s="72">
        <v>361</v>
      </c>
      <c r="AC40" s="18">
        <v>452</v>
      </c>
      <c r="AD40" s="18">
        <v>0</v>
      </c>
      <c r="AE40" s="18">
        <v>131</v>
      </c>
      <c r="AF40" s="18">
        <v>0</v>
      </c>
      <c r="AG40" s="18">
        <v>194</v>
      </c>
      <c r="AH40" s="18">
        <v>4038</v>
      </c>
      <c r="AI40" s="18">
        <v>0</v>
      </c>
      <c r="AJ40" s="72">
        <v>4815</v>
      </c>
      <c r="AL40" s="18">
        <v>190</v>
      </c>
      <c r="AM40" s="18">
        <v>0</v>
      </c>
      <c r="AN40" s="18">
        <v>83</v>
      </c>
      <c r="AO40" s="18">
        <v>0</v>
      </c>
      <c r="AP40" s="18">
        <v>97</v>
      </c>
      <c r="AQ40" s="18">
        <v>1727</v>
      </c>
      <c r="AR40" s="18">
        <v>0</v>
      </c>
      <c r="AS40" s="72">
        <v>2097</v>
      </c>
      <c r="AU40" s="18">
        <v>117</v>
      </c>
      <c r="AV40" s="18">
        <v>0</v>
      </c>
      <c r="AW40" s="18">
        <v>52</v>
      </c>
      <c r="AX40" s="18">
        <v>0</v>
      </c>
      <c r="AY40" s="18">
        <v>26</v>
      </c>
      <c r="AZ40" s="18">
        <v>902</v>
      </c>
      <c r="BA40" s="18">
        <v>0</v>
      </c>
      <c r="BB40" s="72">
        <v>1097</v>
      </c>
      <c r="BD40" s="18">
        <v>37993</v>
      </c>
      <c r="BE40" s="18">
        <v>0</v>
      </c>
      <c r="BF40" s="18">
        <v>8478</v>
      </c>
      <c r="BG40" s="18">
        <v>0</v>
      </c>
      <c r="BH40" s="18">
        <v>8757</v>
      </c>
      <c r="BI40" s="18">
        <v>179941</v>
      </c>
      <c r="BJ40" s="18">
        <v>0</v>
      </c>
      <c r="BK40" s="72">
        <v>235169</v>
      </c>
      <c r="BN40" s="18">
        <f t="shared" ref="BN40:BN51" si="20">I40+R40+AJ40+AS40+BB40</f>
        <v>31669</v>
      </c>
      <c r="BO40" s="111"/>
      <c r="BP40" s="18">
        <f t="shared" ref="BP40:BP43" si="21">I40</f>
        <v>8214</v>
      </c>
      <c r="BQ40" s="18">
        <f t="shared" ref="BQ40:BQ43" si="22">R40</f>
        <v>15446</v>
      </c>
      <c r="BR40" s="18">
        <f t="shared" ref="BR40:BR43" si="23">AJ40</f>
        <v>4815</v>
      </c>
      <c r="BS40" s="18">
        <f t="shared" ref="BS40:BS43" si="24">AS40</f>
        <v>2097</v>
      </c>
      <c r="BT40" s="18">
        <f t="shared" ref="BT40:BT43" si="25">BB40</f>
        <v>1097</v>
      </c>
      <c r="BU40" s="18"/>
      <c r="BV40" s="8">
        <f t="shared" ref="BV40:BV43" si="26">+BK40-BN40</f>
        <v>203500</v>
      </c>
    </row>
    <row r="41" spans="1:74">
      <c r="A41" s="25">
        <v>43617</v>
      </c>
      <c r="B41" s="18">
        <v>394</v>
      </c>
      <c r="C41" s="18">
        <v>0</v>
      </c>
      <c r="D41" s="18">
        <v>232</v>
      </c>
      <c r="E41" s="18">
        <v>0</v>
      </c>
      <c r="F41" s="18">
        <v>243</v>
      </c>
      <c r="G41" s="18">
        <v>9808</v>
      </c>
      <c r="H41" s="18">
        <v>0</v>
      </c>
      <c r="I41" s="72">
        <v>10677</v>
      </c>
      <c r="J41" s="18"/>
      <c r="K41" s="18">
        <v>1619</v>
      </c>
      <c r="L41" s="18">
        <v>0</v>
      </c>
      <c r="M41" s="18">
        <v>531</v>
      </c>
      <c r="N41" s="18">
        <v>0</v>
      </c>
      <c r="O41" s="18">
        <v>635</v>
      </c>
      <c r="P41" s="18">
        <v>18577</v>
      </c>
      <c r="Q41" s="18">
        <v>0</v>
      </c>
      <c r="R41" s="72">
        <v>21362</v>
      </c>
      <c r="T41" s="18">
        <v>200</v>
      </c>
      <c r="U41" s="18">
        <v>0</v>
      </c>
      <c r="V41" s="18">
        <v>13</v>
      </c>
      <c r="W41" s="18">
        <v>0</v>
      </c>
      <c r="X41" s="18">
        <v>7</v>
      </c>
      <c r="Y41" s="18">
        <v>112</v>
      </c>
      <c r="Z41" s="18">
        <v>0</v>
      </c>
      <c r="AA41" s="72">
        <v>332</v>
      </c>
      <c r="AC41" s="18">
        <v>424</v>
      </c>
      <c r="AD41" s="18">
        <v>0</v>
      </c>
      <c r="AE41" s="18">
        <v>133</v>
      </c>
      <c r="AF41" s="18">
        <v>0</v>
      </c>
      <c r="AG41" s="18">
        <v>180</v>
      </c>
      <c r="AH41" s="18">
        <v>4372</v>
      </c>
      <c r="AI41" s="18">
        <v>0</v>
      </c>
      <c r="AJ41" s="72">
        <v>5109</v>
      </c>
      <c r="AL41" s="18">
        <v>198</v>
      </c>
      <c r="AM41" s="18">
        <v>0</v>
      </c>
      <c r="AN41" s="18">
        <v>89</v>
      </c>
      <c r="AO41" s="18">
        <v>0</v>
      </c>
      <c r="AP41" s="18">
        <v>101</v>
      </c>
      <c r="AQ41" s="18">
        <v>1649</v>
      </c>
      <c r="AR41" s="18">
        <v>0</v>
      </c>
      <c r="AS41" s="72">
        <v>2037</v>
      </c>
      <c r="AU41" s="18">
        <v>163</v>
      </c>
      <c r="AV41" s="18">
        <v>0</v>
      </c>
      <c r="AW41" s="18">
        <v>51</v>
      </c>
      <c r="AX41" s="18">
        <v>0</v>
      </c>
      <c r="AY41" s="18">
        <v>85</v>
      </c>
      <c r="AZ41" s="18">
        <v>2269</v>
      </c>
      <c r="BA41" s="18">
        <v>0</v>
      </c>
      <c r="BB41" s="72">
        <v>2568</v>
      </c>
      <c r="BD41" s="18">
        <v>37181</v>
      </c>
      <c r="BE41" s="18">
        <v>0</v>
      </c>
      <c r="BF41" s="18">
        <v>9142</v>
      </c>
      <c r="BG41" s="18">
        <v>0</v>
      </c>
      <c r="BH41" s="18">
        <v>9614</v>
      </c>
      <c r="BI41" s="18">
        <v>201373</v>
      </c>
      <c r="BJ41" s="18">
        <v>0</v>
      </c>
      <c r="BK41" s="72">
        <v>257310</v>
      </c>
      <c r="BN41" s="18">
        <f t="shared" si="20"/>
        <v>41753</v>
      </c>
      <c r="BO41" s="111"/>
      <c r="BP41" s="18">
        <f t="shared" si="21"/>
        <v>10677</v>
      </c>
      <c r="BQ41" s="18">
        <f t="shared" si="22"/>
        <v>21362</v>
      </c>
      <c r="BR41" s="18">
        <f t="shared" si="23"/>
        <v>5109</v>
      </c>
      <c r="BS41" s="18">
        <f t="shared" si="24"/>
        <v>2037</v>
      </c>
      <c r="BT41" s="18">
        <f t="shared" si="25"/>
        <v>2568</v>
      </c>
      <c r="BU41" s="18"/>
      <c r="BV41" s="8">
        <f t="shared" si="26"/>
        <v>215557</v>
      </c>
    </row>
    <row r="42" spans="1:74">
      <c r="A42" s="25">
        <v>43647</v>
      </c>
      <c r="B42" s="18">
        <v>463</v>
      </c>
      <c r="C42" s="18">
        <v>0</v>
      </c>
      <c r="D42" s="18">
        <v>332</v>
      </c>
      <c r="E42" s="18">
        <v>0</v>
      </c>
      <c r="F42" s="18">
        <v>346</v>
      </c>
      <c r="G42" s="18">
        <v>12306</v>
      </c>
      <c r="H42" s="18">
        <v>0</v>
      </c>
      <c r="I42" s="72">
        <v>13447</v>
      </c>
      <c r="J42" s="18"/>
      <c r="K42" s="18">
        <v>1195</v>
      </c>
      <c r="L42" s="18">
        <v>0</v>
      </c>
      <c r="M42" s="18">
        <v>735</v>
      </c>
      <c r="N42" s="18">
        <v>0</v>
      </c>
      <c r="O42" s="18">
        <v>894</v>
      </c>
      <c r="P42" s="18">
        <v>25220</v>
      </c>
      <c r="Q42" s="18">
        <v>0</v>
      </c>
      <c r="R42" s="72">
        <v>28044</v>
      </c>
      <c r="T42" s="18">
        <v>203</v>
      </c>
      <c r="U42" s="18">
        <v>0</v>
      </c>
      <c r="V42" s="18">
        <v>33</v>
      </c>
      <c r="W42" s="18">
        <v>0</v>
      </c>
      <c r="X42" s="18">
        <v>13</v>
      </c>
      <c r="Y42" s="18">
        <v>134</v>
      </c>
      <c r="Z42" s="18">
        <v>0</v>
      </c>
      <c r="AA42" s="72">
        <v>383</v>
      </c>
      <c r="AC42" s="18">
        <v>433</v>
      </c>
      <c r="AD42" s="18">
        <v>0</v>
      </c>
      <c r="AE42" s="18">
        <v>243</v>
      </c>
      <c r="AF42" s="18">
        <v>0</v>
      </c>
      <c r="AG42" s="18">
        <v>292</v>
      </c>
      <c r="AH42" s="18">
        <v>6587</v>
      </c>
      <c r="AI42" s="18">
        <v>0</v>
      </c>
      <c r="AJ42" s="72">
        <v>7555</v>
      </c>
      <c r="AL42" s="18">
        <v>244</v>
      </c>
      <c r="AM42" s="18">
        <v>0</v>
      </c>
      <c r="AN42" s="18">
        <v>186</v>
      </c>
      <c r="AO42" s="18">
        <v>0</v>
      </c>
      <c r="AP42" s="18">
        <v>181</v>
      </c>
      <c r="AQ42" s="18">
        <v>3717</v>
      </c>
      <c r="AR42" s="18">
        <v>0</v>
      </c>
      <c r="AS42" s="72">
        <v>4328</v>
      </c>
      <c r="AU42" s="18">
        <v>231</v>
      </c>
      <c r="AV42" s="18">
        <v>0</v>
      </c>
      <c r="AW42" s="18">
        <v>93</v>
      </c>
      <c r="AX42" s="18">
        <v>0</v>
      </c>
      <c r="AY42" s="18">
        <v>63</v>
      </c>
      <c r="AZ42" s="18">
        <v>2211</v>
      </c>
      <c r="BA42" s="18">
        <v>0</v>
      </c>
      <c r="BB42" s="72">
        <v>2598</v>
      </c>
      <c r="BD42" s="18">
        <v>34515</v>
      </c>
      <c r="BE42" s="18">
        <v>0</v>
      </c>
      <c r="BF42" s="18">
        <v>18099</v>
      </c>
      <c r="BG42" s="18">
        <v>0</v>
      </c>
      <c r="BH42" s="18">
        <v>13155</v>
      </c>
      <c r="BI42" s="18">
        <v>274481</v>
      </c>
      <c r="BJ42" s="18">
        <v>0</v>
      </c>
      <c r="BK42" s="72">
        <v>340250</v>
      </c>
      <c r="BN42" s="18">
        <f t="shared" si="20"/>
        <v>55972</v>
      </c>
      <c r="BO42" s="111"/>
      <c r="BP42" s="18">
        <f t="shared" si="21"/>
        <v>13447</v>
      </c>
      <c r="BQ42" s="18">
        <f t="shared" si="22"/>
        <v>28044</v>
      </c>
      <c r="BR42" s="18">
        <f t="shared" si="23"/>
        <v>7555</v>
      </c>
      <c r="BS42" s="18">
        <f t="shared" si="24"/>
        <v>4328</v>
      </c>
      <c r="BT42" s="18">
        <f t="shared" si="25"/>
        <v>2598</v>
      </c>
      <c r="BU42" s="18"/>
      <c r="BV42" s="8">
        <f t="shared" si="26"/>
        <v>284278</v>
      </c>
    </row>
    <row r="43" spans="1:74">
      <c r="A43" s="25">
        <v>43678</v>
      </c>
      <c r="B43" s="18">
        <v>509</v>
      </c>
      <c r="C43" s="18">
        <v>0</v>
      </c>
      <c r="D43" s="18">
        <v>198</v>
      </c>
      <c r="E43" s="18">
        <v>0</v>
      </c>
      <c r="F43" s="18">
        <v>876</v>
      </c>
      <c r="G43" s="18">
        <v>10422</v>
      </c>
      <c r="H43" s="18">
        <v>0</v>
      </c>
      <c r="I43" s="72">
        <v>12005</v>
      </c>
      <c r="J43" s="18"/>
      <c r="K43" s="18">
        <v>1430</v>
      </c>
      <c r="L43" s="18">
        <v>0</v>
      </c>
      <c r="M43" s="18">
        <v>538</v>
      </c>
      <c r="N43" s="18">
        <v>0</v>
      </c>
      <c r="O43" s="18">
        <v>2081</v>
      </c>
      <c r="P43" s="18">
        <v>18324</v>
      </c>
      <c r="Q43" s="18">
        <v>0</v>
      </c>
      <c r="R43" s="72">
        <v>22373</v>
      </c>
      <c r="T43" s="18">
        <v>244</v>
      </c>
      <c r="U43" s="18">
        <v>0</v>
      </c>
      <c r="V43" s="18">
        <v>13</v>
      </c>
      <c r="W43" s="18">
        <v>0</v>
      </c>
      <c r="X43" s="18">
        <v>9</v>
      </c>
      <c r="Y43" s="18">
        <v>128</v>
      </c>
      <c r="Z43" s="18">
        <v>0</v>
      </c>
      <c r="AA43" s="72">
        <v>394</v>
      </c>
      <c r="AC43" s="18">
        <v>616</v>
      </c>
      <c r="AD43" s="18">
        <v>0</v>
      </c>
      <c r="AE43" s="18">
        <v>184</v>
      </c>
      <c r="AF43" s="18">
        <v>0</v>
      </c>
      <c r="AG43" s="18">
        <v>680</v>
      </c>
      <c r="AH43" s="18">
        <v>5350</v>
      </c>
      <c r="AI43" s="18">
        <v>0</v>
      </c>
      <c r="AJ43" s="72">
        <v>6830</v>
      </c>
      <c r="AL43" s="18">
        <v>192</v>
      </c>
      <c r="AM43" s="18">
        <v>0</v>
      </c>
      <c r="AN43" s="18">
        <v>87</v>
      </c>
      <c r="AO43" s="18">
        <v>0</v>
      </c>
      <c r="AP43" s="18">
        <v>265</v>
      </c>
      <c r="AQ43" s="18">
        <v>1927</v>
      </c>
      <c r="AR43" s="18">
        <v>0</v>
      </c>
      <c r="AS43" s="72">
        <v>2471</v>
      </c>
      <c r="AU43" s="18">
        <v>149</v>
      </c>
      <c r="AV43" s="18">
        <v>0</v>
      </c>
      <c r="AW43" s="18">
        <v>97</v>
      </c>
      <c r="AX43" s="18">
        <v>0</v>
      </c>
      <c r="AY43" s="18">
        <v>58</v>
      </c>
      <c r="AZ43" s="18">
        <v>1981</v>
      </c>
      <c r="BA43" s="18">
        <v>0</v>
      </c>
      <c r="BB43" s="72">
        <v>2285</v>
      </c>
      <c r="BD43" s="18">
        <v>41942</v>
      </c>
      <c r="BE43" s="18">
        <v>0</v>
      </c>
      <c r="BF43" s="18">
        <v>9370</v>
      </c>
      <c r="BG43" s="18">
        <v>0</v>
      </c>
      <c r="BH43" s="18">
        <v>19938</v>
      </c>
      <c r="BI43" s="18">
        <v>213270</v>
      </c>
      <c r="BJ43" s="18">
        <v>0</v>
      </c>
      <c r="BK43" s="72">
        <v>284520</v>
      </c>
      <c r="BN43" s="18">
        <f t="shared" si="20"/>
        <v>45964</v>
      </c>
      <c r="BO43" s="111"/>
      <c r="BP43" s="18">
        <f t="shared" si="21"/>
        <v>12005</v>
      </c>
      <c r="BQ43" s="18">
        <f t="shared" si="22"/>
        <v>22373</v>
      </c>
      <c r="BR43" s="18">
        <f t="shared" si="23"/>
        <v>6830</v>
      </c>
      <c r="BS43" s="18">
        <f t="shared" si="24"/>
        <v>2471</v>
      </c>
      <c r="BT43" s="18">
        <f t="shared" si="25"/>
        <v>2285</v>
      </c>
      <c r="BU43" s="18"/>
      <c r="BV43" s="8">
        <f t="shared" si="26"/>
        <v>238556</v>
      </c>
    </row>
    <row r="44" spans="1:74">
      <c r="A44" s="25">
        <v>43709</v>
      </c>
      <c r="B44" s="18">
        <v>592</v>
      </c>
      <c r="C44" s="18">
        <v>0</v>
      </c>
      <c r="D44" s="18">
        <v>203</v>
      </c>
      <c r="E44" s="18">
        <v>0</v>
      </c>
      <c r="F44" s="18">
        <v>540</v>
      </c>
      <c r="G44" s="18">
        <v>10720</v>
      </c>
      <c r="H44" s="18">
        <v>0</v>
      </c>
      <c r="I44" s="72">
        <v>12055</v>
      </c>
      <c r="K44" s="18">
        <v>1299</v>
      </c>
      <c r="L44" s="18">
        <v>0</v>
      </c>
      <c r="M44" s="18">
        <v>622</v>
      </c>
      <c r="N44" s="18">
        <v>0</v>
      </c>
      <c r="O44" s="18">
        <v>790</v>
      </c>
      <c r="P44" s="18">
        <v>16631</v>
      </c>
      <c r="Q44" s="6">
        <v>0</v>
      </c>
      <c r="R44" s="72">
        <v>19342</v>
      </c>
      <c r="T44" s="18">
        <v>195</v>
      </c>
      <c r="U44" s="18">
        <v>0</v>
      </c>
      <c r="V44" s="18">
        <v>15</v>
      </c>
      <c r="W44" s="18">
        <v>0</v>
      </c>
      <c r="X44" s="18">
        <v>4</v>
      </c>
      <c r="Y44" s="18">
        <v>145</v>
      </c>
      <c r="Z44" s="18">
        <v>0</v>
      </c>
      <c r="AA44" s="72">
        <v>359</v>
      </c>
      <c r="AC44" s="18">
        <v>408</v>
      </c>
      <c r="AD44" s="18">
        <v>0</v>
      </c>
      <c r="AE44" s="18">
        <v>294</v>
      </c>
      <c r="AF44" s="18">
        <v>0</v>
      </c>
      <c r="AG44" s="18">
        <v>266</v>
      </c>
      <c r="AH44" s="18">
        <v>4882</v>
      </c>
      <c r="AI44" s="18">
        <v>0</v>
      </c>
      <c r="AJ44" s="72">
        <v>5850</v>
      </c>
      <c r="AL44" s="18">
        <v>192</v>
      </c>
      <c r="AM44" s="18">
        <v>0</v>
      </c>
      <c r="AN44" s="18">
        <v>146</v>
      </c>
      <c r="AO44" s="18">
        <v>0</v>
      </c>
      <c r="AP44" s="18">
        <v>88</v>
      </c>
      <c r="AQ44" s="18">
        <v>1806</v>
      </c>
      <c r="AR44" s="18">
        <v>0</v>
      </c>
      <c r="AS44" s="72">
        <v>2232</v>
      </c>
      <c r="AU44" s="18">
        <v>117</v>
      </c>
      <c r="AV44" s="18">
        <v>0</v>
      </c>
      <c r="AW44" s="18">
        <v>155</v>
      </c>
      <c r="AX44" s="18">
        <v>0</v>
      </c>
      <c r="AY44" s="18">
        <v>55</v>
      </c>
      <c r="AZ44" s="18">
        <v>1231</v>
      </c>
      <c r="BA44" s="18">
        <v>0</v>
      </c>
      <c r="BB44" s="72">
        <v>1558</v>
      </c>
      <c r="BD44" s="18">
        <v>37142</v>
      </c>
      <c r="BE44" s="18">
        <v>0</v>
      </c>
      <c r="BF44" s="18">
        <v>11925</v>
      </c>
      <c r="BG44" s="18">
        <v>0</v>
      </c>
      <c r="BH44" s="18">
        <v>10850</v>
      </c>
      <c r="BI44" s="18">
        <v>219837</v>
      </c>
      <c r="BJ44" s="18">
        <v>0</v>
      </c>
      <c r="BK44" s="72">
        <v>279754</v>
      </c>
      <c r="BN44" s="18">
        <f t="shared" si="20"/>
        <v>41037</v>
      </c>
      <c r="BP44" s="18">
        <f t="shared" ref="BP44:BP51" si="27">I44</f>
        <v>12055</v>
      </c>
      <c r="BQ44" s="18">
        <f t="shared" ref="BQ44:BQ51" si="28">R44</f>
        <v>19342</v>
      </c>
      <c r="BR44" s="18">
        <f t="shared" ref="BR44:BR51" si="29">AJ44</f>
        <v>5850</v>
      </c>
      <c r="BS44" s="18">
        <f t="shared" ref="BS44:BS51" si="30">AS44</f>
        <v>2232</v>
      </c>
      <c r="BT44" s="18">
        <f t="shared" ref="BT44:BT51" si="31">BB44</f>
        <v>1558</v>
      </c>
      <c r="BU44" s="18"/>
      <c r="BV44" s="8">
        <f t="shared" ref="BV44:BV51" si="32">+BK44-BN44</f>
        <v>238717</v>
      </c>
    </row>
    <row r="45" spans="1:74">
      <c r="A45" s="25">
        <v>43739</v>
      </c>
      <c r="B45" s="18">
        <v>297</v>
      </c>
      <c r="C45" s="18">
        <v>0</v>
      </c>
      <c r="D45" s="18">
        <v>206</v>
      </c>
      <c r="E45" s="18">
        <v>0</v>
      </c>
      <c r="F45" s="18">
        <v>2688</v>
      </c>
      <c r="G45" s="18">
        <v>8552</v>
      </c>
      <c r="H45" s="18">
        <v>0</v>
      </c>
      <c r="I45" s="72">
        <v>11743</v>
      </c>
      <c r="K45" s="18">
        <v>878</v>
      </c>
      <c r="L45" s="18">
        <v>0</v>
      </c>
      <c r="M45" s="18">
        <v>332</v>
      </c>
      <c r="N45" s="18">
        <v>0</v>
      </c>
      <c r="O45" s="18">
        <v>3929</v>
      </c>
      <c r="P45" s="18">
        <v>13788</v>
      </c>
      <c r="Q45" s="6">
        <v>0</v>
      </c>
      <c r="R45" s="72">
        <v>18927</v>
      </c>
      <c r="T45" s="18">
        <v>197</v>
      </c>
      <c r="U45" s="18">
        <v>0</v>
      </c>
      <c r="V45" s="18">
        <v>11</v>
      </c>
      <c r="W45" s="18">
        <v>0</v>
      </c>
      <c r="X45" s="18">
        <v>28</v>
      </c>
      <c r="Y45" s="18">
        <v>122</v>
      </c>
      <c r="Z45" s="18">
        <v>0</v>
      </c>
      <c r="AA45" s="72">
        <v>358</v>
      </c>
      <c r="AC45" s="18">
        <v>374</v>
      </c>
      <c r="AD45" s="18">
        <v>0</v>
      </c>
      <c r="AE45" s="18">
        <v>278</v>
      </c>
      <c r="AF45" s="18">
        <v>0</v>
      </c>
      <c r="AG45" s="18">
        <v>1515</v>
      </c>
      <c r="AH45" s="18">
        <v>4936</v>
      </c>
      <c r="AI45" s="18">
        <v>0</v>
      </c>
      <c r="AJ45" s="72">
        <v>7103</v>
      </c>
      <c r="AL45" s="18">
        <v>188</v>
      </c>
      <c r="AM45" s="18">
        <v>0</v>
      </c>
      <c r="AN45" s="18">
        <v>98</v>
      </c>
      <c r="AO45" s="18">
        <v>0</v>
      </c>
      <c r="AP45" s="18">
        <v>811</v>
      </c>
      <c r="AQ45" s="18">
        <v>1654</v>
      </c>
      <c r="AR45" s="18">
        <v>0</v>
      </c>
      <c r="AS45" s="72">
        <v>2751</v>
      </c>
      <c r="AU45" s="18">
        <v>121</v>
      </c>
      <c r="AV45" s="18">
        <v>0</v>
      </c>
      <c r="AW45" s="18">
        <v>58</v>
      </c>
      <c r="AX45" s="18">
        <v>0</v>
      </c>
      <c r="AY45" s="18">
        <v>400</v>
      </c>
      <c r="AZ45" s="18">
        <v>1115</v>
      </c>
      <c r="BA45" s="18">
        <v>0</v>
      </c>
      <c r="BB45" s="72">
        <v>1694</v>
      </c>
      <c r="BD45" s="18">
        <v>34717</v>
      </c>
      <c r="BE45" s="18">
        <v>0</v>
      </c>
      <c r="BF45" s="18">
        <v>9941</v>
      </c>
      <c r="BG45" s="18">
        <v>0</v>
      </c>
      <c r="BH45" s="18">
        <v>55913</v>
      </c>
      <c r="BI45" s="18">
        <v>225838</v>
      </c>
      <c r="BJ45" s="18">
        <v>0</v>
      </c>
      <c r="BK45" s="72">
        <v>326409</v>
      </c>
      <c r="BN45" s="18">
        <f t="shared" si="20"/>
        <v>42218</v>
      </c>
      <c r="BO45" s="33"/>
      <c r="BP45" s="18">
        <f t="shared" si="27"/>
        <v>11743</v>
      </c>
      <c r="BQ45" s="18">
        <f t="shared" si="28"/>
        <v>18927</v>
      </c>
      <c r="BR45" s="18">
        <f t="shared" si="29"/>
        <v>7103</v>
      </c>
      <c r="BS45" s="18">
        <f t="shared" si="30"/>
        <v>2751</v>
      </c>
      <c r="BT45" s="18">
        <f t="shared" si="31"/>
        <v>1694</v>
      </c>
      <c r="BU45" s="18"/>
      <c r="BV45" s="8">
        <f t="shared" si="32"/>
        <v>284191</v>
      </c>
    </row>
    <row r="46" spans="1:74">
      <c r="A46" s="25">
        <v>43770</v>
      </c>
      <c r="B46" s="18">
        <v>301</v>
      </c>
      <c r="C46" s="18">
        <v>0</v>
      </c>
      <c r="D46" s="18">
        <v>158</v>
      </c>
      <c r="E46" s="18">
        <v>0</v>
      </c>
      <c r="F46" s="18">
        <v>108</v>
      </c>
      <c r="G46" s="18">
        <v>7619</v>
      </c>
      <c r="H46" s="18">
        <v>0</v>
      </c>
      <c r="I46" s="72">
        <v>8186</v>
      </c>
      <c r="K46" s="18">
        <v>962</v>
      </c>
      <c r="L46" s="18">
        <v>0</v>
      </c>
      <c r="M46" s="18">
        <v>175</v>
      </c>
      <c r="N46" s="18">
        <v>0</v>
      </c>
      <c r="O46" s="18">
        <v>235</v>
      </c>
      <c r="P46" s="18">
        <v>10613</v>
      </c>
      <c r="Q46" s="6">
        <v>0</v>
      </c>
      <c r="R46" s="72">
        <v>11985</v>
      </c>
      <c r="T46" s="18">
        <v>272</v>
      </c>
      <c r="U46" s="18">
        <v>0</v>
      </c>
      <c r="V46" s="18">
        <v>10</v>
      </c>
      <c r="W46" s="18">
        <v>0</v>
      </c>
      <c r="X46" s="18">
        <v>6</v>
      </c>
      <c r="Y46" s="18">
        <v>155</v>
      </c>
      <c r="Z46" s="18">
        <v>0</v>
      </c>
      <c r="AA46" s="72">
        <v>443</v>
      </c>
      <c r="AC46" s="18">
        <v>310</v>
      </c>
      <c r="AD46" s="18">
        <v>0</v>
      </c>
      <c r="AE46" s="18">
        <v>100</v>
      </c>
      <c r="AF46" s="18">
        <v>0</v>
      </c>
      <c r="AG46" s="18">
        <v>107</v>
      </c>
      <c r="AH46" s="18">
        <v>3256</v>
      </c>
      <c r="AI46" s="18">
        <v>0</v>
      </c>
      <c r="AJ46" s="72">
        <v>3773</v>
      </c>
      <c r="AL46" s="18">
        <v>149</v>
      </c>
      <c r="AM46" s="18">
        <v>0</v>
      </c>
      <c r="AN46" s="18">
        <v>76</v>
      </c>
      <c r="AO46" s="18">
        <v>0</v>
      </c>
      <c r="AP46" s="18">
        <v>49</v>
      </c>
      <c r="AQ46" s="18">
        <v>1362</v>
      </c>
      <c r="AR46" s="18">
        <v>0</v>
      </c>
      <c r="AS46" s="72">
        <v>1636</v>
      </c>
      <c r="AU46" s="18">
        <v>132</v>
      </c>
      <c r="AV46" s="18">
        <v>0</v>
      </c>
      <c r="AW46" s="18">
        <v>126</v>
      </c>
      <c r="AX46" s="18">
        <v>0</v>
      </c>
      <c r="AY46" s="18">
        <v>14</v>
      </c>
      <c r="AZ46" s="18">
        <v>840</v>
      </c>
      <c r="BA46" s="18">
        <v>0</v>
      </c>
      <c r="BB46" s="72">
        <v>1112</v>
      </c>
      <c r="BD46" s="18">
        <v>33663</v>
      </c>
      <c r="BE46" s="18">
        <v>0</v>
      </c>
      <c r="BF46" s="18">
        <v>5949</v>
      </c>
      <c r="BG46" s="18">
        <v>0</v>
      </c>
      <c r="BH46" s="18">
        <v>8285</v>
      </c>
      <c r="BI46" s="18">
        <v>185763</v>
      </c>
      <c r="BJ46" s="18">
        <v>0</v>
      </c>
      <c r="BK46" s="72">
        <v>233660</v>
      </c>
      <c r="BN46" s="18">
        <f t="shared" si="20"/>
        <v>26692</v>
      </c>
      <c r="BP46" s="18">
        <f t="shared" si="27"/>
        <v>8186</v>
      </c>
      <c r="BQ46" s="18">
        <f t="shared" si="28"/>
        <v>11985</v>
      </c>
      <c r="BR46" s="18">
        <f t="shared" si="29"/>
        <v>3773</v>
      </c>
      <c r="BS46" s="18">
        <f t="shared" si="30"/>
        <v>1636</v>
      </c>
      <c r="BT46" s="18">
        <f t="shared" si="31"/>
        <v>1112</v>
      </c>
      <c r="BU46" s="18"/>
      <c r="BV46" s="8">
        <f t="shared" si="32"/>
        <v>206968</v>
      </c>
    </row>
    <row r="47" spans="1:74">
      <c r="A47" s="25">
        <v>43800</v>
      </c>
      <c r="B47" s="18">
        <v>251</v>
      </c>
      <c r="C47" s="18">
        <v>0</v>
      </c>
      <c r="D47" s="18">
        <v>217</v>
      </c>
      <c r="E47" s="18">
        <v>0</v>
      </c>
      <c r="F47" s="18">
        <v>75</v>
      </c>
      <c r="G47" s="18">
        <v>5706</v>
      </c>
      <c r="H47" s="18">
        <v>0</v>
      </c>
      <c r="I47" s="72">
        <v>6249</v>
      </c>
      <c r="K47" s="18">
        <v>730</v>
      </c>
      <c r="L47" s="18">
        <v>0</v>
      </c>
      <c r="M47" s="18">
        <v>202</v>
      </c>
      <c r="N47" s="18">
        <v>0</v>
      </c>
      <c r="O47" s="18">
        <v>169</v>
      </c>
      <c r="P47" s="18">
        <v>8793</v>
      </c>
      <c r="Q47" s="6">
        <v>0</v>
      </c>
      <c r="R47" s="72">
        <v>9894</v>
      </c>
      <c r="T47" s="18">
        <v>242</v>
      </c>
      <c r="U47" s="18">
        <v>0</v>
      </c>
      <c r="V47" s="18">
        <v>5</v>
      </c>
      <c r="W47" s="18">
        <v>0</v>
      </c>
      <c r="X47" s="18">
        <v>3</v>
      </c>
      <c r="Y47" s="18">
        <v>183</v>
      </c>
      <c r="Z47" s="18">
        <v>0</v>
      </c>
      <c r="AA47" s="72">
        <v>433</v>
      </c>
      <c r="AC47" s="18">
        <v>278</v>
      </c>
      <c r="AD47" s="18">
        <v>0</v>
      </c>
      <c r="AE47" s="18">
        <v>134</v>
      </c>
      <c r="AF47" s="18">
        <v>0</v>
      </c>
      <c r="AG47" s="18">
        <v>129</v>
      </c>
      <c r="AH47" s="18">
        <v>3275</v>
      </c>
      <c r="AI47" s="18">
        <v>0</v>
      </c>
      <c r="AJ47" s="72">
        <v>3816</v>
      </c>
      <c r="AL47" s="18">
        <v>147</v>
      </c>
      <c r="AM47" s="18">
        <v>0</v>
      </c>
      <c r="AN47" s="18">
        <v>92</v>
      </c>
      <c r="AO47" s="18">
        <v>0</v>
      </c>
      <c r="AP47" s="18">
        <v>45</v>
      </c>
      <c r="AQ47" s="18">
        <v>1868</v>
      </c>
      <c r="AR47" s="18">
        <v>0</v>
      </c>
      <c r="AS47" s="72">
        <v>2152</v>
      </c>
      <c r="AU47" s="18">
        <v>106</v>
      </c>
      <c r="AV47" s="18">
        <v>0</v>
      </c>
      <c r="AW47" s="18">
        <v>21</v>
      </c>
      <c r="AX47" s="18">
        <v>0</v>
      </c>
      <c r="AY47" s="18">
        <v>14</v>
      </c>
      <c r="AZ47" s="18">
        <v>635</v>
      </c>
      <c r="BA47" s="18">
        <v>0</v>
      </c>
      <c r="BB47" s="72">
        <v>776</v>
      </c>
      <c r="BD47" s="18">
        <v>23679</v>
      </c>
      <c r="BE47" s="18">
        <v>0</v>
      </c>
      <c r="BF47" s="18">
        <v>6557</v>
      </c>
      <c r="BG47" s="18">
        <v>0</v>
      </c>
      <c r="BH47" s="18">
        <v>3589</v>
      </c>
      <c r="BI47" s="18">
        <v>160697</v>
      </c>
      <c r="BJ47" s="18">
        <v>0</v>
      </c>
      <c r="BK47" s="72">
        <v>194522</v>
      </c>
      <c r="BN47" s="18">
        <f t="shared" si="20"/>
        <v>22887</v>
      </c>
      <c r="BP47" s="18">
        <f t="shared" si="27"/>
        <v>6249</v>
      </c>
      <c r="BQ47" s="18">
        <f t="shared" si="28"/>
        <v>9894</v>
      </c>
      <c r="BR47" s="18">
        <f t="shared" si="29"/>
        <v>3816</v>
      </c>
      <c r="BS47" s="18">
        <f t="shared" si="30"/>
        <v>2152</v>
      </c>
      <c r="BT47" s="18">
        <f t="shared" si="31"/>
        <v>776</v>
      </c>
      <c r="BU47" s="18"/>
      <c r="BV47" s="8">
        <f t="shared" si="32"/>
        <v>171635</v>
      </c>
    </row>
    <row r="48" spans="1:74">
      <c r="A48" s="25">
        <v>43831</v>
      </c>
      <c r="B48" s="18">
        <v>172</v>
      </c>
      <c r="C48" s="18">
        <v>0</v>
      </c>
      <c r="D48" s="18">
        <v>112</v>
      </c>
      <c r="E48" s="18">
        <v>0</v>
      </c>
      <c r="F48" s="18">
        <v>85</v>
      </c>
      <c r="G48" s="18">
        <v>7150</v>
      </c>
      <c r="H48" s="18">
        <v>0</v>
      </c>
      <c r="I48" s="72">
        <v>7519</v>
      </c>
      <c r="K48" s="18">
        <v>530</v>
      </c>
      <c r="L48" s="18">
        <v>0</v>
      </c>
      <c r="M48" s="18">
        <v>176</v>
      </c>
      <c r="N48" s="18">
        <v>0</v>
      </c>
      <c r="O48" s="18">
        <v>309</v>
      </c>
      <c r="P48" s="18">
        <v>12325</v>
      </c>
      <c r="Q48" s="6">
        <v>0</v>
      </c>
      <c r="R48" s="72">
        <v>13340</v>
      </c>
      <c r="T48" s="18">
        <v>144</v>
      </c>
      <c r="U48" s="18">
        <v>0</v>
      </c>
      <c r="V48" s="18">
        <v>7</v>
      </c>
      <c r="W48" s="18">
        <v>0</v>
      </c>
      <c r="X48" s="18">
        <v>15</v>
      </c>
      <c r="Y48" s="18">
        <v>170</v>
      </c>
      <c r="Z48" s="18">
        <v>0</v>
      </c>
      <c r="AA48" s="72">
        <v>336</v>
      </c>
      <c r="AC48" s="18">
        <v>314</v>
      </c>
      <c r="AD48" s="18">
        <v>0</v>
      </c>
      <c r="AE48" s="18">
        <v>100</v>
      </c>
      <c r="AF48" s="18">
        <v>0</v>
      </c>
      <c r="AG48" s="18">
        <v>279</v>
      </c>
      <c r="AH48" s="18">
        <v>6858</v>
      </c>
      <c r="AI48" s="18">
        <v>0</v>
      </c>
      <c r="AJ48" s="72">
        <v>7551</v>
      </c>
      <c r="AL48" s="18">
        <v>164</v>
      </c>
      <c r="AM48" s="18">
        <v>0</v>
      </c>
      <c r="AN48" s="18">
        <v>117</v>
      </c>
      <c r="AO48" s="18">
        <v>0</v>
      </c>
      <c r="AP48" s="18">
        <v>92</v>
      </c>
      <c r="AQ48" s="18">
        <v>3592</v>
      </c>
      <c r="AR48" s="18">
        <v>0</v>
      </c>
      <c r="AS48" s="72">
        <v>3965</v>
      </c>
      <c r="AU48" s="18">
        <v>59</v>
      </c>
      <c r="AV48" s="18">
        <v>0</v>
      </c>
      <c r="AW48" s="18">
        <v>34</v>
      </c>
      <c r="AX48" s="18">
        <v>0</v>
      </c>
      <c r="AY48" s="18">
        <v>28</v>
      </c>
      <c r="AZ48" s="18">
        <v>1386</v>
      </c>
      <c r="BA48" s="18">
        <v>0</v>
      </c>
      <c r="BB48" s="72">
        <v>1507</v>
      </c>
      <c r="BD48" s="18">
        <v>19221</v>
      </c>
      <c r="BE48" s="18">
        <v>0</v>
      </c>
      <c r="BF48" s="18">
        <v>8032</v>
      </c>
      <c r="BG48" s="18">
        <v>0</v>
      </c>
      <c r="BH48" s="18">
        <v>9811</v>
      </c>
      <c r="BI48" s="18">
        <v>289277</v>
      </c>
      <c r="BJ48" s="18">
        <v>0</v>
      </c>
      <c r="BK48" s="72">
        <v>326341</v>
      </c>
      <c r="BN48" s="18">
        <f t="shared" si="20"/>
        <v>33882</v>
      </c>
      <c r="BP48" s="18">
        <f t="shared" si="27"/>
        <v>7519</v>
      </c>
      <c r="BQ48" s="18">
        <f t="shared" si="28"/>
        <v>13340</v>
      </c>
      <c r="BR48" s="18">
        <f t="shared" si="29"/>
        <v>7551</v>
      </c>
      <c r="BS48" s="18">
        <f t="shared" si="30"/>
        <v>3965</v>
      </c>
      <c r="BT48" s="18">
        <f t="shared" si="31"/>
        <v>1507</v>
      </c>
      <c r="BU48" s="18"/>
      <c r="BV48" s="8">
        <f t="shared" si="32"/>
        <v>292459</v>
      </c>
    </row>
    <row r="49" spans="1:74">
      <c r="A49" s="25">
        <v>43862</v>
      </c>
      <c r="B49" s="18">
        <v>191</v>
      </c>
      <c r="C49" s="18">
        <v>0</v>
      </c>
      <c r="D49" s="18">
        <v>56</v>
      </c>
      <c r="E49" s="18">
        <v>0</v>
      </c>
      <c r="F49" s="18">
        <v>74</v>
      </c>
      <c r="G49" s="18">
        <v>4303</v>
      </c>
      <c r="H49" s="18">
        <v>0</v>
      </c>
      <c r="I49" s="72">
        <v>4624</v>
      </c>
      <c r="K49" s="18">
        <v>665</v>
      </c>
      <c r="L49" s="18">
        <v>0</v>
      </c>
      <c r="M49" s="18">
        <v>112</v>
      </c>
      <c r="N49" s="18">
        <v>0</v>
      </c>
      <c r="O49" s="18">
        <v>176</v>
      </c>
      <c r="P49" s="18">
        <v>5856</v>
      </c>
      <c r="Q49" s="6">
        <v>0</v>
      </c>
      <c r="R49" s="72">
        <v>6809</v>
      </c>
      <c r="T49" s="18">
        <v>207</v>
      </c>
      <c r="U49" s="18">
        <v>0</v>
      </c>
      <c r="V49" s="18">
        <v>15</v>
      </c>
      <c r="W49" s="18">
        <v>0</v>
      </c>
      <c r="X49" s="18">
        <v>15</v>
      </c>
      <c r="Y49" s="18">
        <v>121</v>
      </c>
      <c r="Z49" s="18">
        <v>0</v>
      </c>
      <c r="AA49" s="72">
        <v>358</v>
      </c>
      <c r="AC49" s="18">
        <v>245</v>
      </c>
      <c r="AD49" s="18">
        <v>0</v>
      </c>
      <c r="AE49" s="18">
        <v>44</v>
      </c>
      <c r="AF49" s="18">
        <v>0</v>
      </c>
      <c r="AG49" s="18">
        <v>96</v>
      </c>
      <c r="AH49" s="18">
        <v>2632</v>
      </c>
      <c r="AI49" s="18">
        <v>0</v>
      </c>
      <c r="AJ49" s="72">
        <v>3017</v>
      </c>
      <c r="AL49" s="18">
        <v>91</v>
      </c>
      <c r="AM49" s="18">
        <v>0</v>
      </c>
      <c r="AN49" s="18">
        <v>45</v>
      </c>
      <c r="AO49" s="18">
        <v>0</v>
      </c>
      <c r="AP49" s="18">
        <v>52</v>
      </c>
      <c r="AQ49" s="18">
        <v>1282</v>
      </c>
      <c r="AR49" s="18">
        <v>0</v>
      </c>
      <c r="AS49" s="72">
        <v>1470</v>
      </c>
      <c r="AU49" s="18">
        <v>113</v>
      </c>
      <c r="AV49" s="18">
        <v>0</v>
      </c>
      <c r="AW49" s="18">
        <v>18</v>
      </c>
      <c r="AX49" s="18">
        <v>0</v>
      </c>
      <c r="AY49" s="18">
        <v>23</v>
      </c>
      <c r="AZ49" s="18">
        <v>381</v>
      </c>
      <c r="BA49" s="18">
        <v>0</v>
      </c>
      <c r="BB49" s="72">
        <v>535</v>
      </c>
      <c r="BD49" s="18">
        <v>25466</v>
      </c>
      <c r="BE49" s="18">
        <v>0</v>
      </c>
      <c r="BF49" s="18">
        <v>6245</v>
      </c>
      <c r="BG49" s="18">
        <v>0</v>
      </c>
      <c r="BH49" s="18">
        <v>7254</v>
      </c>
      <c r="BI49" s="18">
        <v>151576</v>
      </c>
      <c r="BJ49" s="18">
        <v>0</v>
      </c>
      <c r="BK49" s="72">
        <v>190541</v>
      </c>
      <c r="BN49" s="18">
        <f t="shared" si="20"/>
        <v>16455</v>
      </c>
      <c r="BP49" s="18">
        <f t="shared" si="27"/>
        <v>4624</v>
      </c>
      <c r="BQ49" s="18">
        <f t="shared" si="28"/>
        <v>6809</v>
      </c>
      <c r="BR49" s="18">
        <f t="shared" si="29"/>
        <v>3017</v>
      </c>
      <c r="BS49" s="18">
        <f t="shared" si="30"/>
        <v>1470</v>
      </c>
      <c r="BT49" s="18">
        <f t="shared" si="31"/>
        <v>535</v>
      </c>
      <c r="BU49" s="18"/>
      <c r="BV49" s="8">
        <f t="shared" si="32"/>
        <v>174086</v>
      </c>
    </row>
    <row r="50" spans="1:74">
      <c r="A50" s="25">
        <v>43891</v>
      </c>
      <c r="B50" s="18">
        <v>160</v>
      </c>
      <c r="C50" s="18">
        <v>0</v>
      </c>
      <c r="D50" s="18">
        <v>25</v>
      </c>
      <c r="E50" s="18">
        <v>0</v>
      </c>
      <c r="F50" s="18">
        <v>789</v>
      </c>
      <c r="G50" s="18">
        <v>3764</v>
      </c>
      <c r="H50" s="18">
        <v>0</v>
      </c>
      <c r="I50" s="72">
        <v>4738</v>
      </c>
      <c r="K50" s="18">
        <v>509</v>
      </c>
      <c r="L50" s="18">
        <v>0</v>
      </c>
      <c r="M50" s="18">
        <v>42</v>
      </c>
      <c r="N50" s="18">
        <v>0</v>
      </c>
      <c r="O50" s="18">
        <v>1378</v>
      </c>
      <c r="P50" s="18">
        <v>4407</v>
      </c>
      <c r="Q50" s="6">
        <v>0</v>
      </c>
      <c r="R50" s="72">
        <v>6336</v>
      </c>
      <c r="T50" s="18">
        <v>164</v>
      </c>
      <c r="U50" s="18">
        <v>0</v>
      </c>
      <c r="V50" s="18">
        <v>5</v>
      </c>
      <c r="W50" s="18">
        <v>0</v>
      </c>
      <c r="X50" s="18">
        <v>18</v>
      </c>
      <c r="Y50" s="18">
        <v>85</v>
      </c>
      <c r="Z50" s="18">
        <v>0</v>
      </c>
      <c r="AA50" s="72">
        <v>272</v>
      </c>
      <c r="AC50" s="18">
        <v>167</v>
      </c>
      <c r="AD50" s="18">
        <v>0</v>
      </c>
      <c r="AE50" s="18">
        <v>7</v>
      </c>
      <c r="AF50" s="18">
        <v>0</v>
      </c>
      <c r="AG50" s="18">
        <v>371</v>
      </c>
      <c r="AH50" s="18">
        <v>1725</v>
      </c>
      <c r="AI50" s="18">
        <v>0</v>
      </c>
      <c r="AJ50" s="72">
        <v>2270</v>
      </c>
      <c r="AL50" s="18">
        <v>69</v>
      </c>
      <c r="AM50" s="18">
        <v>0</v>
      </c>
      <c r="AN50" s="18">
        <v>9</v>
      </c>
      <c r="AO50" s="18">
        <v>0</v>
      </c>
      <c r="AP50" s="18">
        <v>178</v>
      </c>
      <c r="AQ50" s="18">
        <v>699</v>
      </c>
      <c r="AR50" s="18">
        <v>0</v>
      </c>
      <c r="AS50" s="72">
        <v>955</v>
      </c>
      <c r="AU50" s="18">
        <v>54</v>
      </c>
      <c r="AV50" s="18">
        <v>0</v>
      </c>
      <c r="AW50" s="18">
        <v>8</v>
      </c>
      <c r="AX50" s="18">
        <v>0</v>
      </c>
      <c r="AY50" s="18">
        <v>66</v>
      </c>
      <c r="AZ50" s="18">
        <v>315</v>
      </c>
      <c r="BA50" s="18">
        <v>0</v>
      </c>
      <c r="BB50" s="72">
        <v>443</v>
      </c>
      <c r="BD50" s="18">
        <v>15833</v>
      </c>
      <c r="BE50" s="18">
        <v>0</v>
      </c>
      <c r="BF50" s="18">
        <v>3297</v>
      </c>
      <c r="BG50" s="18">
        <v>0</v>
      </c>
      <c r="BH50" s="18">
        <v>21633</v>
      </c>
      <c r="BI50" s="18">
        <v>95958</v>
      </c>
      <c r="BJ50" s="18">
        <v>0</v>
      </c>
      <c r="BK50" s="72">
        <v>136721</v>
      </c>
      <c r="BN50" s="18">
        <f t="shared" si="20"/>
        <v>14742</v>
      </c>
      <c r="BP50" s="18">
        <f t="shared" si="27"/>
        <v>4738</v>
      </c>
      <c r="BQ50" s="18">
        <f t="shared" si="28"/>
        <v>6336</v>
      </c>
      <c r="BR50" s="18">
        <f t="shared" si="29"/>
        <v>2270</v>
      </c>
      <c r="BS50" s="18">
        <f t="shared" si="30"/>
        <v>955</v>
      </c>
      <c r="BT50" s="18">
        <f t="shared" si="31"/>
        <v>443</v>
      </c>
      <c r="BU50" s="18"/>
      <c r="BV50" s="8">
        <f t="shared" si="32"/>
        <v>121979</v>
      </c>
    </row>
    <row r="51" spans="1:74">
      <c r="A51" s="25">
        <v>43922</v>
      </c>
      <c r="B51" s="18">
        <v>3</v>
      </c>
      <c r="C51" s="18">
        <v>0</v>
      </c>
      <c r="D51" s="18">
        <v>0</v>
      </c>
      <c r="E51" s="18">
        <v>0</v>
      </c>
      <c r="F51" s="18">
        <v>13</v>
      </c>
      <c r="G51" s="18">
        <v>7</v>
      </c>
      <c r="H51" s="18">
        <v>0</v>
      </c>
      <c r="I51" s="72">
        <v>23</v>
      </c>
      <c r="K51" s="18">
        <v>8</v>
      </c>
      <c r="L51" s="18">
        <v>0</v>
      </c>
      <c r="M51" s="18">
        <v>0</v>
      </c>
      <c r="N51" s="18">
        <v>0</v>
      </c>
      <c r="O51" s="18">
        <v>69</v>
      </c>
      <c r="P51" s="18">
        <v>38</v>
      </c>
      <c r="Q51" s="6">
        <v>0</v>
      </c>
      <c r="R51" s="72">
        <v>115</v>
      </c>
      <c r="T51" s="6">
        <v>3</v>
      </c>
      <c r="U51" s="6">
        <v>0</v>
      </c>
      <c r="V51" s="6">
        <v>0</v>
      </c>
      <c r="W51" s="6">
        <v>0</v>
      </c>
      <c r="X51" s="6">
        <v>0</v>
      </c>
      <c r="Y51" s="6">
        <v>2</v>
      </c>
      <c r="Z51" s="6">
        <v>0</v>
      </c>
      <c r="AA51" s="72">
        <v>5</v>
      </c>
      <c r="AC51" s="18">
        <v>1</v>
      </c>
      <c r="AD51" s="18">
        <v>0</v>
      </c>
      <c r="AE51" s="18">
        <v>1</v>
      </c>
      <c r="AF51" s="18">
        <v>0</v>
      </c>
      <c r="AG51" s="18">
        <v>9</v>
      </c>
      <c r="AH51" s="18">
        <v>114</v>
      </c>
      <c r="AI51" s="18">
        <v>0</v>
      </c>
      <c r="AJ51" s="72">
        <v>125</v>
      </c>
      <c r="AL51" s="18">
        <v>0</v>
      </c>
      <c r="AM51" s="18">
        <v>0</v>
      </c>
      <c r="AN51" s="18">
        <v>0</v>
      </c>
      <c r="AO51" s="18">
        <v>0</v>
      </c>
      <c r="AP51" s="18">
        <v>29</v>
      </c>
      <c r="AQ51" s="18">
        <v>96</v>
      </c>
      <c r="AR51" s="18">
        <v>0</v>
      </c>
      <c r="AS51" s="72">
        <v>125</v>
      </c>
      <c r="AU51" s="18">
        <v>0</v>
      </c>
      <c r="AV51" s="18">
        <v>0</v>
      </c>
      <c r="AW51" s="18">
        <v>0</v>
      </c>
      <c r="AX51" s="18">
        <v>0</v>
      </c>
      <c r="AY51" s="18">
        <v>1</v>
      </c>
      <c r="AZ51" s="18">
        <v>3</v>
      </c>
      <c r="BA51" s="18">
        <v>0</v>
      </c>
      <c r="BB51" s="72">
        <v>4</v>
      </c>
      <c r="BD51" s="18">
        <v>426</v>
      </c>
      <c r="BE51" s="18">
        <v>0</v>
      </c>
      <c r="BF51" s="18">
        <v>130</v>
      </c>
      <c r="BG51" s="18">
        <v>0</v>
      </c>
      <c r="BH51" s="18">
        <v>1204</v>
      </c>
      <c r="BI51" s="18">
        <v>2275</v>
      </c>
      <c r="BJ51" s="18">
        <v>0</v>
      </c>
      <c r="BK51" s="72">
        <v>4035</v>
      </c>
      <c r="BN51" s="18">
        <f t="shared" si="20"/>
        <v>392</v>
      </c>
      <c r="BP51" s="18">
        <f t="shared" si="27"/>
        <v>23</v>
      </c>
      <c r="BQ51" s="18">
        <f t="shared" si="28"/>
        <v>115</v>
      </c>
      <c r="BR51" s="18">
        <f t="shared" si="29"/>
        <v>125</v>
      </c>
      <c r="BS51" s="18">
        <f t="shared" si="30"/>
        <v>125</v>
      </c>
      <c r="BT51" s="18">
        <f t="shared" si="31"/>
        <v>4</v>
      </c>
      <c r="BU51" s="18"/>
      <c r="BV51" s="8">
        <f t="shared" si="32"/>
        <v>3643</v>
      </c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baseColWidth="10" defaultColWidth="9" defaultRowHeight="11"/>
  <cols>
    <col min="1" max="1" width="9" style="6"/>
    <col min="2" max="9" width="11.5" style="6" customWidth="1"/>
    <col min="10" max="10" width="2.5" style="6" customWidth="1"/>
    <col min="11" max="18" width="11.5" style="6" customWidth="1"/>
    <col min="19" max="19" width="2.5" style="17" customWidth="1"/>
    <col min="20" max="27" width="11.5" style="6" customWidth="1"/>
    <col min="28" max="28" width="2.5" style="6" customWidth="1"/>
    <col min="29" max="36" width="11.5" style="6" customWidth="1"/>
    <col min="37" max="37" width="2.5" style="6" customWidth="1"/>
    <col min="38" max="45" width="11.5" style="6" customWidth="1"/>
    <col min="46" max="46" width="2.5" style="6" customWidth="1"/>
    <col min="47" max="54" width="11.5" style="6" customWidth="1"/>
    <col min="55" max="55" width="2.5" style="6" customWidth="1"/>
    <col min="56" max="63" width="11.5" style="6" customWidth="1"/>
    <col min="64" max="16384" width="9" style="6"/>
  </cols>
  <sheetData>
    <row r="1" spans="1:74" ht="14">
      <c r="A1" s="26" t="s">
        <v>47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23" t="s">
        <v>41</v>
      </c>
      <c r="C5" s="223"/>
      <c r="D5" s="223"/>
      <c r="E5" s="223"/>
      <c r="F5" s="223"/>
      <c r="G5" s="223"/>
      <c r="H5" s="223"/>
      <c r="I5" s="223"/>
      <c r="J5" s="182"/>
      <c r="K5" s="223" t="s">
        <v>4</v>
      </c>
      <c r="L5" s="223"/>
      <c r="M5" s="223"/>
      <c r="N5" s="223"/>
      <c r="O5" s="223"/>
      <c r="P5" s="223"/>
      <c r="Q5" s="223"/>
      <c r="R5" s="223"/>
      <c r="S5" s="73"/>
      <c r="T5" s="223" t="s">
        <v>10</v>
      </c>
      <c r="U5" s="223"/>
      <c r="V5" s="223"/>
      <c r="W5" s="223"/>
      <c r="X5" s="223"/>
      <c r="Y5" s="223"/>
      <c r="Z5" s="223"/>
      <c r="AA5" s="223"/>
      <c r="AB5" s="182"/>
      <c r="AC5" s="223" t="s">
        <v>11</v>
      </c>
      <c r="AD5" s="223"/>
      <c r="AE5" s="223"/>
      <c r="AF5" s="223"/>
      <c r="AG5" s="223"/>
      <c r="AH5" s="223"/>
      <c r="AI5" s="223"/>
      <c r="AJ5" s="223"/>
      <c r="AK5" s="182"/>
      <c r="AL5" s="223" t="s">
        <v>14</v>
      </c>
      <c r="AM5" s="223"/>
      <c r="AN5" s="223"/>
      <c r="AO5" s="223"/>
      <c r="AP5" s="223"/>
      <c r="AQ5" s="223"/>
      <c r="AR5" s="223"/>
      <c r="AS5" s="223"/>
      <c r="AT5" s="182"/>
      <c r="AU5" s="223" t="s">
        <v>16</v>
      </c>
      <c r="AV5" s="223"/>
      <c r="AW5" s="223"/>
      <c r="AX5" s="223"/>
      <c r="AY5" s="223"/>
      <c r="AZ5" s="223"/>
      <c r="BA5" s="223"/>
      <c r="BB5" s="223"/>
      <c r="BC5" s="182"/>
      <c r="BD5" s="223" t="s">
        <v>49</v>
      </c>
      <c r="BE5" s="223"/>
      <c r="BF5" s="223"/>
      <c r="BG5" s="223"/>
      <c r="BH5" s="223"/>
      <c r="BI5" s="223"/>
      <c r="BJ5" s="223"/>
      <c r="BK5" s="223"/>
    </row>
    <row r="6" spans="1:74" ht="24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182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182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182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182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A255" s="25">
        <v>43344</v>
      </c>
      <c r="BS255" s="118"/>
    </row>
    <row r="256" spans="1:74">
      <c r="A256" s="25">
        <v>43374</v>
      </c>
    </row>
    <row r="257" spans="1:1">
      <c r="A257" s="25">
        <v>43405</v>
      </c>
    </row>
    <row r="258" spans="1:1">
      <c r="A258" s="25">
        <v>43435</v>
      </c>
    </row>
    <row r="259" spans="1:1">
      <c r="A259" s="25">
        <v>43466</v>
      </c>
    </row>
    <row r="260" spans="1:1">
      <c r="A260" s="25">
        <v>43497</v>
      </c>
    </row>
    <row r="261" spans="1:1">
      <c r="A261" s="25">
        <v>43525</v>
      </c>
    </row>
    <row r="262" spans="1:1">
      <c r="A262" s="25">
        <v>43556</v>
      </c>
    </row>
    <row r="263" spans="1:1">
      <c r="A263" s="25"/>
    </row>
    <row r="264" spans="1:1">
      <c r="A264" s="25"/>
    </row>
    <row r="265" spans="1:1">
      <c r="A265" s="25"/>
    </row>
    <row r="266" spans="1:1">
      <c r="A266" s="25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70"/>
  <sheetViews>
    <sheetView workbookViewId="0">
      <pane xSplit="1" ySplit="5" topLeftCell="B132" activePane="bottomRight" state="frozen"/>
      <selection pane="topRight" activeCell="B146" sqref="B146"/>
      <selection pane="bottomLeft" activeCell="B146" sqref="B146"/>
      <selection pane="bottomRight" activeCell="A170" sqref="A170"/>
    </sheetView>
  </sheetViews>
  <sheetFormatPr baseColWidth="10" defaultColWidth="9" defaultRowHeight="11"/>
  <cols>
    <col min="1" max="2" width="9" style="6"/>
    <col min="3" max="3" width="11.33203125" style="6" bestFit="1" customWidth="1"/>
    <col min="4" max="4" width="10.33203125" style="6" customWidth="1"/>
    <col min="5" max="5" width="13.6640625" style="6" bestFit="1" customWidth="1"/>
    <col min="6" max="6" width="11" style="6" customWidth="1"/>
    <col min="7" max="7" width="11.1640625" style="6" bestFit="1" customWidth="1"/>
    <col min="8" max="10" width="9" style="6"/>
    <col min="11" max="11" width="9.1640625" style="6" bestFit="1" customWidth="1"/>
    <col min="12" max="16384" width="9" style="6"/>
  </cols>
  <sheetData>
    <row r="1" spans="1:6">
      <c r="A1" s="11" t="s">
        <v>58</v>
      </c>
      <c r="E1" s="4"/>
      <c r="F1" s="4"/>
    </row>
    <row r="2" spans="1:6">
      <c r="A2" s="11" t="s">
        <v>59</v>
      </c>
      <c r="E2" s="4"/>
      <c r="F2" s="4"/>
    </row>
    <row r="3" spans="1:6">
      <c r="A3" s="6" t="s">
        <v>60</v>
      </c>
      <c r="E3" s="4"/>
      <c r="F3" s="4"/>
    </row>
    <row r="4" spans="1:6">
      <c r="A4" s="11"/>
      <c r="E4" s="4"/>
      <c r="F4" s="4"/>
    </row>
    <row r="5" spans="1:6">
      <c r="B5" s="54" t="s">
        <v>61</v>
      </c>
      <c r="C5" s="54" t="s">
        <v>42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61400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61700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64100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44200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41400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42600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49900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60900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52000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54500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58900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54400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48900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54800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60100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40100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32500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37900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47900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54500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46400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47100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49600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50100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38300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46300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50700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31200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29400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28400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38500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47900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35000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33700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39000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37200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26100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37800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41900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27300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22200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15800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21700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30700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36000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30300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29600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34800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27500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37000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43300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25800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23200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22200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35300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47500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34800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31500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35000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33400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22800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33700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35800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19100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18200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16000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30300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39800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27900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30900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30900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23300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35400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39200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21500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19300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18600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30700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42100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29100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26800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33500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32900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22100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32600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36600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18700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17800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15900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29700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40400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25900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29200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33200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19800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31600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37900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17600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19700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17100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31600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42400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25000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28600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29200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33300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21100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32000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34400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17700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19400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18100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29800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41500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29100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29300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32900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36700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6303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37200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>
        <v>33900</v>
      </c>
      <c r="C146" s="8">
        <v>6336</v>
      </c>
      <c r="D146" s="8">
        <v>43870</v>
      </c>
      <c r="E146" s="8">
        <v>4233</v>
      </c>
      <c r="F146" s="8">
        <v>1622694</v>
      </c>
    </row>
    <row r="147" spans="1:6">
      <c r="A147" s="25">
        <v>43009</v>
      </c>
      <c r="B147" s="8">
        <v>34900</v>
      </c>
      <c r="C147" s="8">
        <v>6864</v>
      </c>
      <c r="D147" s="8">
        <v>34489</v>
      </c>
      <c r="E147" s="6">
        <v>3411</v>
      </c>
      <c r="F147" s="6">
        <v>1459083</v>
      </c>
    </row>
    <row r="148" spans="1:6">
      <c r="A148" s="25">
        <v>43040</v>
      </c>
      <c r="B148" s="8">
        <v>40100</v>
      </c>
      <c r="C148" s="8">
        <v>10496</v>
      </c>
      <c r="D148" s="8">
        <v>44346</v>
      </c>
      <c r="E148" s="6">
        <v>4493</v>
      </c>
      <c r="F148" s="6">
        <v>1546985</v>
      </c>
    </row>
    <row r="149" spans="1:6">
      <c r="A149" s="25">
        <v>43070</v>
      </c>
      <c r="B149" s="8">
        <v>42900</v>
      </c>
      <c r="C149" s="8">
        <v>12944</v>
      </c>
      <c r="D149" s="8">
        <v>48958</v>
      </c>
      <c r="E149" s="6">
        <v>5445</v>
      </c>
      <c r="F149" s="6">
        <v>1469039</v>
      </c>
    </row>
    <row r="150" spans="1:6">
      <c r="A150" s="25">
        <v>43101</v>
      </c>
      <c r="B150" s="8">
        <v>31400</v>
      </c>
      <c r="C150" s="8">
        <v>9312</v>
      </c>
      <c r="D150" s="8">
        <v>41435</v>
      </c>
      <c r="E150" s="6">
        <v>3716</v>
      </c>
      <c r="F150" s="6">
        <v>1423727</v>
      </c>
    </row>
    <row r="151" spans="1:6">
      <c r="A151" s="25">
        <v>43132</v>
      </c>
      <c r="B151" s="8">
        <v>42100</v>
      </c>
      <c r="C151" s="8">
        <v>11984</v>
      </c>
      <c r="D151" s="8">
        <v>46937</v>
      </c>
      <c r="E151" s="6">
        <v>4725</v>
      </c>
      <c r="F151" s="6">
        <v>1390518</v>
      </c>
    </row>
    <row r="152" spans="1:6">
      <c r="A152" s="25">
        <v>43160</v>
      </c>
      <c r="B152" s="8">
        <v>50100</v>
      </c>
      <c r="C152" s="8">
        <v>11968</v>
      </c>
      <c r="D152" s="8">
        <v>61613</v>
      </c>
      <c r="E152" s="6">
        <v>5004</v>
      </c>
      <c r="F152" s="6">
        <v>1807063</v>
      </c>
    </row>
    <row r="153" spans="1:6">
      <c r="A153" s="25">
        <v>43191</v>
      </c>
      <c r="B153" s="8">
        <v>26700</v>
      </c>
      <c r="C153" s="8">
        <v>5952</v>
      </c>
      <c r="D153" s="8">
        <v>39934</v>
      </c>
      <c r="E153" s="6">
        <v>4631</v>
      </c>
      <c r="F153" s="6">
        <v>1356679</v>
      </c>
    </row>
    <row r="154" spans="1:6">
      <c r="A154" s="25">
        <v>43221</v>
      </c>
      <c r="B154" s="8">
        <v>26000</v>
      </c>
      <c r="C154" s="8">
        <v>4144</v>
      </c>
      <c r="D154" s="8">
        <v>36575</v>
      </c>
      <c r="E154" s="6">
        <v>1238</v>
      </c>
      <c r="F154" s="6">
        <v>1383847</v>
      </c>
    </row>
    <row r="155" spans="1:6">
      <c r="A155" s="25">
        <v>43252</v>
      </c>
      <c r="B155" s="8">
        <v>23200</v>
      </c>
      <c r="C155" s="8">
        <v>4016</v>
      </c>
      <c r="D155" s="8">
        <v>35739</v>
      </c>
      <c r="E155" s="6">
        <v>483</v>
      </c>
      <c r="F155" s="6">
        <v>1421649</v>
      </c>
    </row>
    <row r="156" spans="1:6">
      <c r="A156" s="25">
        <v>43282</v>
      </c>
      <c r="B156" s="8">
        <v>38600</v>
      </c>
      <c r="C156" s="8">
        <v>7168</v>
      </c>
      <c r="D156" s="8">
        <v>40163</v>
      </c>
      <c r="E156" s="6">
        <v>693</v>
      </c>
      <c r="F156" s="6">
        <v>1557980</v>
      </c>
    </row>
    <row r="157" spans="1:6">
      <c r="A157" s="25">
        <v>43313</v>
      </c>
      <c r="B157" s="8">
        <v>58600</v>
      </c>
      <c r="C157" s="8">
        <v>9984</v>
      </c>
      <c r="D157" s="8">
        <v>61307</v>
      </c>
      <c r="E157" s="6">
        <v>4950</v>
      </c>
      <c r="F157" s="6">
        <v>2033435</v>
      </c>
    </row>
    <row r="158" spans="1:6">
      <c r="A158" s="25">
        <v>43344</v>
      </c>
      <c r="B158" s="8">
        <v>38400</v>
      </c>
      <c r="C158" s="8">
        <v>6592</v>
      </c>
      <c r="D158" s="8">
        <v>38900</v>
      </c>
      <c r="E158" s="6">
        <v>449</v>
      </c>
      <c r="F158" s="6">
        <v>1630088</v>
      </c>
    </row>
    <row r="159" spans="1:6">
      <c r="A159" s="25">
        <v>43374</v>
      </c>
      <c r="B159" s="8">
        <v>40600</v>
      </c>
      <c r="C159" s="8">
        <v>6720</v>
      </c>
      <c r="D159" s="8">
        <v>43013</v>
      </c>
      <c r="E159" s="6">
        <v>334</v>
      </c>
      <c r="F159" s="6">
        <v>1646230</v>
      </c>
    </row>
    <row r="160" spans="1:6">
      <c r="A160" s="25">
        <v>43405</v>
      </c>
      <c r="B160" s="8">
        <v>43600</v>
      </c>
      <c r="C160" s="8">
        <v>9092</v>
      </c>
      <c r="D160" s="8">
        <v>55733</v>
      </c>
      <c r="E160" s="6">
        <v>126</v>
      </c>
      <c r="F160" s="6">
        <v>1673465</v>
      </c>
    </row>
    <row r="161" spans="1:6">
      <c r="A161" s="25">
        <v>43435</v>
      </c>
      <c r="B161" s="8">
        <v>49900</v>
      </c>
      <c r="C161" s="8">
        <v>12852</v>
      </c>
      <c r="D161" s="8">
        <v>62037</v>
      </c>
      <c r="E161" s="6">
        <v>942</v>
      </c>
      <c r="F161" s="6">
        <v>1629350</v>
      </c>
    </row>
    <row r="162" spans="1:6">
      <c r="A162" s="25">
        <v>43466</v>
      </c>
      <c r="B162" s="8">
        <v>31200</v>
      </c>
      <c r="C162" s="8">
        <v>8187</v>
      </c>
      <c r="D162" s="8">
        <v>58021</v>
      </c>
      <c r="E162" s="6">
        <v>631</v>
      </c>
      <c r="F162" s="6">
        <v>1452157</v>
      </c>
    </row>
    <row r="163" spans="1:6">
      <c r="A163" s="25">
        <v>43497</v>
      </c>
      <c r="B163" s="8">
        <v>44500</v>
      </c>
      <c r="C163" s="8">
        <v>11677</v>
      </c>
      <c r="D163" s="8">
        <v>58774</v>
      </c>
      <c r="E163" s="6">
        <v>983</v>
      </c>
      <c r="F163" s="6">
        <v>1534792</v>
      </c>
    </row>
    <row r="164" spans="1:6">
      <c r="A164" s="25">
        <v>43525</v>
      </c>
      <c r="B164" s="8">
        <v>53500</v>
      </c>
      <c r="C164" s="8">
        <v>12916</v>
      </c>
      <c r="D164" s="8">
        <v>72974</v>
      </c>
      <c r="E164" s="6">
        <v>2071</v>
      </c>
      <c r="F164" s="6">
        <v>1929915</v>
      </c>
    </row>
    <row r="165" spans="1:6">
      <c r="A165" s="25">
        <v>43556</v>
      </c>
      <c r="B165" s="8">
        <v>32800</v>
      </c>
      <c r="C165" s="8">
        <v>6983</v>
      </c>
      <c r="D165" s="8">
        <v>47725</v>
      </c>
      <c r="E165" s="6">
        <v>2313</v>
      </c>
      <c r="F165" s="6">
        <v>1666546</v>
      </c>
    </row>
    <row r="166" spans="1:6">
      <c r="A166" s="25">
        <v>43586</v>
      </c>
      <c r="B166" s="8">
        <v>28000</v>
      </c>
      <c r="C166" s="8">
        <v>3803</v>
      </c>
      <c r="D166" s="8">
        <v>41688</v>
      </c>
      <c r="E166" s="6">
        <v>671</v>
      </c>
      <c r="F166" s="6">
        <v>1437929</v>
      </c>
    </row>
    <row r="167" spans="1:6">
      <c r="A167" s="25">
        <v>43617</v>
      </c>
      <c r="B167" s="8">
        <v>24600</v>
      </c>
      <c r="C167" s="8">
        <v>3767</v>
      </c>
      <c r="D167" s="8">
        <v>41027</v>
      </c>
      <c r="E167" s="6">
        <v>517</v>
      </c>
      <c r="F167" s="6">
        <v>1520993</v>
      </c>
    </row>
    <row r="168" spans="1:6">
      <c r="A168" s="25">
        <v>43647</v>
      </c>
      <c r="B168" s="8">
        <v>43000</v>
      </c>
      <c r="C168" s="8">
        <v>6977</v>
      </c>
      <c r="D168" s="8">
        <v>48103</v>
      </c>
      <c r="E168" s="6">
        <v>699</v>
      </c>
      <c r="F168" s="6">
        <v>1659166</v>
      </c>
    </row>
    <row r="169" spans="1:6">
      <c r="A169" s="25">
        <v>43678</v>
      </c>
      <c r="B169" s="8">
        <v>63100</v>
      </c>
      <c r="C169" s="8">
        <v>9503</v>
      </c>
      <c r="D169" s="8">
        <v>75630</v>
      </c>
      <c r="E169" s="6">
        <v>1540</v>
      </c>
      <c r="F169" s="6">
        <v>2109566</v>
      </c>
    </row>
    <row r="170" spans="1:6">
      <c r="A170" s="25">
        <v>43709</v>
      </c>
      <c r="D170" s="8">
        <v>59758</v>
      </c>
      <c r="E170" s="6">
        <v>1019</v>
      </c>
      <c r="F170" s="6">
        <v>1751530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84"/>
  <sheetViews>
    <sheetView workbookViewId="0">
      <pane xSplit="1" ySplit="5" topLeftCell="B144" activePane="bottomRight" state="frozen"/>
      <selection pane="topRight" activeCell="B146" sqref="B146"/>
      <selection pane="bottomLeft" activeCell="B146" sqref="B146"/>
      <selection pane="bottomRight" activeCell="A183" sqref="A183"/>
    </sheetView>
  </sheetViews>
  <sheetFormatPr baseColWidth="10" defaultColWidth="9" defaultRowHeight="11"/>
  <cols>
    <col min="1" max="1" width="9" style="12"/>
    <col min="2" max="4" width="11.5" style="12" customWidth="1"/>
    <col min="5" max="5" width="9" style="12"/>
    <col min="6" max="6" width="28.5" style="12" bestFit="1" customWidth="1"/>
    <col min="7" max="7" width="9" style="12" bestFit="1" customWidth="1"/>
    <col min="8" max="8" width="9.83203125" style="12" bestFit="1" customWidth="1"/>
    <col min="9" max="16384" width="9" style="12"/>
  </cols>
  <sheetData>
    <row r="1" spans="1:6" s="11" customFormat="1">
      <c r="A1" s="11" t="s">
        <v>65</v>
      </c>
    </row>
    <row r="2" spans="1:6" s="11" customFormat="1">
      <c r="A2" s="11" t="s">
        <v>66</v>
      </c>
    </row>
    <row r="3" spans="1:6" s="11" customFormat="1">
      <c r="A3" s="6" t="s">
        <v>67</v>
      </c>
    </row>
    <row r="4" spans="1:6" s="11" customFormat="1"/>
    <row r="5" spans="1:6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8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9">
        <v>5207977</v>
      </c>
      <c r="C18" s="189">
        <v>828799</v>
      </c>
      <c r="D18" s="189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9">
        <v>5603444</v>
      </c>
      <c r="C31" s="189">
        <v>824163</v>
      </c>
      <c r="D31" s="189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9">
        <v>5487373</v>
      </c>
      <c r="C44" s="189">
        <v>764399</v>
      </c>
      <c r="D44" s="189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90"/>
      <c r="F46" s="191"/>
      <c r="G46" s="191"/>
      <c r="H46" s="191"/>
    </row>
    <row r="47" spans="1:8">
      <c r="A47" s="7">
        <v>39873</v>
      </c>
      <c r="B47" s="8">
        <v>429966</v>
      </c>
      <c r="C47" s="192">
        <v>58118</v>
      </c>
      <c r="D47" s="192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2">
        <v>50703</v>
      </c>
      <c r="D48" s="192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9">
        <v>5265778</v>
      </c>
      <c r="C57" s="189">
        <v>784025</v>
      </c>
      <c r="D57" s="189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9">
        <v>4860513</v>
      </c>
      <c r="C70" s="189">
        <v>686886</v>
      </c>
      <c r="D70" s="189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>
        <v>5382958</v>
      </c>
      <c r="C148" s="8">
        <v>724883</v>
      </c>
      <c r="D148" s="8">
        <v>35136902</v>
      </c>
    </row>
    <row r="149" spans="1:4">
      <c r="A149" s="7">
        <v>42736</v>
      </c>
      <c r="B149" s="8">
        <v>476827</v>
      </c>
      <c r="C149" s="8">
        <v>64055</v>
      </c>
      <c r="D149" s="8">
        <v>2463012</v>
      </c>
    </row>
    <row r="150" spans="1:4">
      <c r="A150" s="7">
        <v>42767</v>
      </c>
      <c r="B150" s="8">
        <v>387650</v>
      </c>
      <c r="C150" s="8">
        <v>81740</v>
      </c>
      <c r="D150" s="8">
        <v>2346580</v>
      </c>
    </row>
    <row r="151" spans="1:4">
      <c r="A151" s="7">
        <v>42795</v>
      </c>
      <c r="B151" s="8">
        <v>513034</v>
      </c>
      <c r="C151" s="8">
        <v>76821</v>
      </c>
      <c r="D151" s="8">
        <v>3159150</v>
      </c>
    </row>
    <row r="152" spans="1:4">
      <c r="A152" s="7">
        <v>42826</v>
      </c>
      <c r="B152" s="8">
        <v>495884</v>
      </c>
      <c r="C152" s="8">
        <v>57894</v>
      </c>
      <c r="D152" s="8">
        <v>3158798</v>
      </c>
    </row>
    <row r="153" spans="1:4">
      <c r="A153" s="7">
        <v>42856</v>
      </c>
      <c r="B153" s="8">
        <v>477954</v>
      </c>
      <c r="C153" s="8">
        <v>51950</v>
      </c>
      <c r="D153" s="8">
        <v>3539822</v>
      </c>
    </row>
    <row r="154" spans="1:4">
      <c r="A154" s="7">
        <v>42887</v>
      </c>
      <c r="B154" s="8">
        <v>525875</v>
      </c>
      <c r="C154" s="8">
        <v>57895</v>
      </c>
      <c r="D154" s="8">
        <v>4392837</v>
      </c>
    </row>
    <row r="155" spans="1:4">
      <c r="A155" s="7">
        <v>42917</v>
      </c>
      <c r="B155" s="8">
        <v>504326</v>
      </c>
      <c r="C155" s="8">
        <v>60849</v>
      </c>
      <c r="D155" s="8">
        <v>4191224</v>
      </c>
    </row>
    <row r="156" spans="1:4">
      <c r="A156" s="7">
        <v>42948</v>
      </c>
      <c r="B156" s="8">
        <v>419586</v>
      </c>
      <c r="C156" s="8">
        <v>50157</v>
      </c>
      <c r="D156" s="8">
        <v>3439397</v>
      </c>
    </row>
    <row r="157" spans="1:4">
      <c r="A157" s="7">
        <v>42979</v>
      </c>
      <c r="B157" s="8">
        <v>420099</v>
      </c>
      <c r="C157" s="8">
        <v>47780</v>
      </c>
      <c r="D157" s="8">
        <v>2954975</v>
      </c>
    </row>
    <row r="158" spans="1:4">
      <c r="A158" s="7">
        <v>43009</v>
      </c>
      <c r="B158" s="8">
        <v>504961</v>
      </c>
      <c r="C158" s="8">
        <v>58010</v>
      </c>
      <c r="D158" s="8">
        <v>2741733</v>
      </c>
    </row>
    <row r="159" spans="1:4">
      <c r="A159" s="7">
        <v>43040</v>
      </c>
      <c r="B159" s="8">
        <v>507576</v>
      </c>
      <c r="C159" s="8">
        <v>75065</v>
      </c>
      <c r="D159" s="8">
        <v>2673393</v>
      </c>
    </row>
    <row r="160" spans="1:4">
      <c r="A160" s="7">
        <v>43070</v>
      </c>
      <c r="B160" s="8">
        <v>537118</v>
      </c>
      <c r="C160" s="8">
        <v>94280</v>
      </c>
      <c r="D160" s="8">
        <v>3266537</v>
      </c>
    </row>
    <row r="161" spans="1:4">
      <c r="A161" s="7"/>
      <c r="B161" s="8">
        <v>5770890</v>
      </c>
      <c r="C161" s="8">
        <v>776496</v>
      </c>
      <c r="D161" s="8">
        <v>38327458</v>
      </c>
    </row>
    <row r="162" spans="1:4">
      <c r="A162" s="7">
        <v>43101</v>
      </c>
      <c r="B162" s="8">
        <v>490348</v>
      </c>
      <c r="C162" s="8">
        <v>73516</v>
      </c>
      <c r="D162" s="8">
        <v>2534009</v>
      </c>
    </row>
    <row r="163" spans="1:4">
      <c r="A163" s="7">
        <v>43132</v>
      </c>
      <c r="B163" s="8">
        <v>422237</v>
      </c>
      <c r="C163" s="8">
        <v>90014</v>
      </c>
      <c r="D163" s="8">
        <v>2509058</v>
      </c>
    </row>
    <row r="164" spans="1:4">
      <c r="A164" s="7">
        <v>43160</v>
      </c>
      <c r="B164" s="8">
        <v>589421</v>
      </c>
      <c r="C164" s="8">
        <v>87278</v>
      </c>
      <c r="D164" s="8">
        <v>3620517</v>
      </c>
    </row>
    <row r="165" spans="1:4">
      <c r="A165" s="7">
        <v>43191</v>
      </c>
      <c r="B165" s="8">
        <v>529962</v>
      </c>
      <c r="C165" s="8">
        <v>56432</v>
      </c>
      <c r="D165" s="8">
        <v>3167398</v>
      </c>
    </row>
    <row r="166" spans="1:4">
      <c r="A166" s="7">
        <v>43221</v>
      </c>
      <c r="B166" s="8">
        <v>514853</v>
      </c>
      <c r="C166" s="8">
        <v>55706</v>
      </c>
      <c r="D166" s="8">
        <v>3801447</v>
      </c>
    </row>
    <row r="167" spans="1:4">
      <c r="A167" s="7">
        <v>43252</v>
      </c>
      <c r="B167" s="8">
        <v>582670</v>
      </c>
      <c r="C167" s="8">
        <v>66414</v>
      </c>
      <c r="D167" s="8">
        <v>4815141</v>
      </c>
    </row>
    <row r="168" spans="1:4">
      <c r="A168" s="7">
        <v>43282</v>
      </c>
      <c r="B168" s="8">
        <v>548732</v>
      </c>
      <c r="C168" s="8">
        <v>64742</v>
      </c>
      <c r="D168" s="8">
        <v>4498922</v>
      </c>
    </row>
    <row r="169" spans="1:4">
      <c r="A169" s="7">
        <v>43313</v>
      </c>
      <c r="B169" s="8">
        <v>445041</v>
      </c>
      <c r="C169" s="8">
        <v>52570</v>
      </c>
      <c r="D169" s="8">
        <v>3770395</v>
      </c>
    </row>
    <row r="170" spans="1:4">
      <c r="A170" s="7">
        <v>43344</v>
      </c>
      <c r="B170" s="8">
        <v>444563</v>
      </c>
      <c r="C170" s="8">
        <v>53774</v>
      </c>
      <c r="D170" s="8">
        <v>3297958</v>
      </c>
    </row>
    <row r="171" spans="1:4">
      <c r="A171" s="7">
        <v>43374</v>
      </c>
      <c r="B171" s="8">
        <v>556296</v>
      </c>
      <c r="C171" s="8">
        <v>65396</v>
      </c>
      <c r="D171" s="8">
        <v>3132371</v>
      </c>
    </row>
    <row r="172" spans="1:4">
      <c r="A172" s="7">
        <v>43405</v>
      </c>
      <c r="B172" s="8">
        <v>557694</v>
      </c>
      <c r="C172" s="8">
        <v>86389</v>
      </c>
      <c r="D172" s="8">
        <v>3002375</v>
      </c>
    </row>
    <row r="173" spans="1:4">
      <c r="A173" s="7">
        <v>43435</v>
      </c>
      <c r="B173" s="8">
        <v>571086</v>
      </c>
      <c r="C173" s="8">
        <v>108323</v>
      </c>
      <c r="D173" s="8">
        <v>3624217</v>
      </c>
    </row>
    <row r="174" spans="1:4">
      <c r="A174" s="7"/>
      <c r="B174" s="8">
        <v>6252903</v>
      </c>
      <c r="C174" s="8">
        <v>860554</v>
      </c>
      <c r="D174" s="8">
        <v>41773808</v>
      </c>
    </row>
    <row r="175" spans="1:4">
      <c r="A175" s="7">
        <v>43466</v>
      </c>
      <c r="B175" s="8">
        <v>540030</v>
      </c>
      <c r="C175" s="8">
        <v>80722</v>
      </c>
      <c r="D175" s="8">
        <v>2871189</v>
      </c>
    </row>
    <row r="176" spans="1:4">
      <c r="A176" s="7">
        <v>43497</v>
      </c>
      <c r="B176" s="8">
        <v>432599</v>
      </c>
      <c r="C176" s="8">
        <v>97935</v>
      </c>
      <c r="D176" s="8">
        <v>2758500</v>
      </c>
    </row>
    <row r="177" spans="1:4">
      <c r="A177" s="7">
        <v>43525</v>
      </c>
      <c r="B177" s="8">
        <v>611415</v>
      </c>
      <c r="C177" s="8">
        <v>105879</v>
      </c>
      <c r="D177" s="8">
        <v>3890550</v>
      </c>
    </row>
    <row r="178" spans="1:4">
      <c r="A178" s="7">
        <v>43556</v>
      </c>
      <c r="B178" s="8">
        <v>563282</v>
      </c>
      <c r="C178" s="8">
        <v>68008</v>
      </c>
      <c r="D178" s="8">
        <v>3502400</v>
      </c>
    </row>
    <row r="179" spans="1:4">
      <c r="A179" s="7">
        <v>43586</v>
      </c>
      <c r="B179" s="8">
        <v>546040</v>
      </c>
      <c r="C179" s="8">
        <v>68845</v>
      </c>
      <c r="D179" s="8">
        <v>4203784</v>
      </c>
    </row>
    <row r="180" spans="1:4">
      <c r="A180" s="7">
        <v>43617</v>
      </c>
      <c r="B180" s="8">
        <v>598668</v>
      </c>
      <c r="C180" s="8">
        <v>76854</v>
      </c>
      <c r="D180" s="8">
        <v>5131219</v>
      </c>
    </row>
    <row r="181" spans="1:4">
      <c r="A181" s="7">
        <v>43647</v>
      </c>
      <c r="B181" s="8">
        <v>568699</v>
      </c>
      <c r="C181" s="8">
        <v>72662</v>
      </c>
      <c r="D181" s="8">
        <v>4740984</v>
      </c>
    </row>
    <row r="182" spans="1:4">
      <c r="A182" s="7">
        <v>43678</v>
      </c>
      <c r="B182" s="8">
        <v>463648</v>
      </c>
      <c r="C182" s="8">
        <v>62798</v>
      </c>
      <c r="D182" s="8">
        <v>3940733</v>
      </c>
    </row>
    <row r="183" spans="1:4">
      <c r="A183" s="7">
        <v>43709</v>
      </c>
      <c r="B183" s="8">
        <v>467211</v>
      </c>
      <c r="C183" s="8">
        <v>58211</v>
      </c>
      <c r="D183" s="8">
        <v>3471787</v>
      </c>
    </row>
    <row r="184" spans="1:4">
      <c r="B184" s="8"/>
      <c r="C184" s="8"/>
      <c r="D184" s="8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2" ma:contentTypeDescription="Create a new document." ma:contentTypeScope="" ma:versionID="9bfa991e603df3dbd0eba83b2c32e158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1d8aae38690456b7c252e9e48a08184a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69ACE-9EA3-4F6D-AAF7-C0EA9AD6CDC9}">
  <ds:schemaRefs>
    <ds:schemaRef ds:uri="http://schemas.microsoft.com/office/2006/documentManagement/types"/>
    <ds:schemaRef ds:uri="http://purl.org/dc/dcmitype/"/>
    <ds:schemaRef ds:uri="c1fdd505-2570-46c2-bd04-3e0f2d874cf5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a78828b-5a8a-4c29-9279-b9f7e607d54a"/>
    <ds:schemaRef ds:uri="b7c441b3-2dff-4699-bda3-d147e81b8d9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EA9AE8-8029-438D-A1BE-888D470E9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>https://data.adb.org/dataset/pacific-economic-monitor-pacmonitor-database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Pacific Economic Monitor Database: December 2019</dc:title>
  <dc:subject>The Pacific Economic Monitor provides updates on developments in Pacific economies and explores topical policy issues. </dc:subject>
  <dc:creator>Asian Development Bank</dc:creator>
  <cp:keywords>pacific, adb, asian development bank, economics, data, statistics, gdp,exports, inflation, tourism</cp:keywords>
  <dc:description/>
  <cp:lastModifiedBy>Microsoft Office User</cp:lastModifiedBy>
  <cp:revision/>
  <dcterms:created xsi:type="dcterms:W3CDTF">2009-02-18T06:13:32Z</dcterms:created>
  <dcterms:modified xsi:type="dcterms:W3CDTF">2020-07-29T22:09:28Z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</Properties>
</file>