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Desktop/data lib/"/>
    </mc:Choice>
  </mc:AlternateContent>
  <xr:revisionPtr revIDLastSave="0" documentId="13_ncr:1_{CBE435B8-AF52-6247-B07D-3B94389CE520}" xr6:coauthVersionLast="45" xr6:coauthVersionMax="45" xr10:uidLastSave="{00000000-0000-0000-0000-000000000000}"/>
  <bookViews>
    <workbookView xWindow="0" yWindow="460" windowWidth="21840" windowHeight="13140" tabRatio="736" xr2:uid="{6E6CB8C9-5873-4EC4-B643-6BF22172A1BB}"/>
  </bookViews>
  <sheets>
    <sheet name="Part2-q2.1" sheetId="34" r:id="rId1"/>
    <sheet name="Part2-q2.1.1" sheetId="31" r:id="rId2"/>
    <sheet name="Part2-q2.2" sheetId="32" r:id="rId3"/>
    <sheet name="Part2-q2.3" sheetId="33" r:id="rId4"/>
    <sheet name="Part2-q2.3.1 &amp; 2.3.2" sheetId="51" r:id="rId5"/>
    <sheet name="Part2-q2.4" sheetId="49" r:id="rId6"/>
    <sheet name="Part2-q2.5" sheetId="50" r:id="rId7"/>
    <sheet name="Part2-q2.6" sheetId="35" r:id="rId8"/>
    <sheet name="Part2-q2.8" sheetId="36" r:id="rId9"/>
    <sheet name="Part2-q2.9" sheetId="45" r:id="rId10"/>
    <sheet name="Part2-q2.10" sheetId="37" r:id="rId11"/>
    <sheet name="Part2-q2.10.1" sheetId="46" r:id="rId12"/>
    <sheet name="Part2-q2.11" sheetId="38" r:id="rId13"/>
    <sheet name="Part2-q2.12" sheetId="39" r:id="rId14"/>
    <sheet name="Part2-q2.13" sheetId="40" r:id="rId15"/>
    <sheet name="Part2-q2.14" sheetId="47" r:id="rId16"/>
    <sheet name="Part2-q2.16" sheetId="48" r:id="rId17"/>
    <sheet name="Part2-q2.17" sheetId="41" r:id="rId18"/>
    <sheet name="Part2-q2.18" sheetId="42" r:id="rId19"/>
    <sheet name="Part2-q2.19" sheetId="43" r:id="rId20"/>
    <sheet name="Part2-q2.20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51" l="1"/>
  <c r="L47" i="51" s="1"/>
  <c r="F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49" i="51" s="1"/>
  <c r="K31" i="51"/>
  <c r="F31" i="51"/>
  <c r="G29" i="51" s="1"/>
  <c r="L30" i="51"/>
  <c r="L29" i="51"/>
  <c r="L28" i="51"/>
  <c r="L27" i="51"/>
  <c r="G27" i="51"/>
  <c r="L26" i="51"/>
  <c r="L25" i="51"/>
  <c r="G25" i="51"/>
  <c r="L24" i="51"/>
  <c r="L23" i="51"/>
  <c r="G23" i="51"/>
  <c r="L22" i="51"/>
  <c r="L21" i="51"/>
  <c r="G21" i="51"/>
  <c r="L20" i="51"/>
  <c r="L19" i="51"/>
  <c r="G19" i="51"/>
  <c r="L18" i="51"/>
  <c r="L17" i="51"/>
  <c r="G17" i="51"/>
  <c r="L16" i="51"/>
  <c r="L15" i="51"/>
  <c r="G15" i="51"/>
  <c r="L14" i="51"/>
  <c r="L13" i="51"/>
  <c r="L31" i="51" s="1"/>
  <c r="G13" i="51"/>
  <c r="K12" i="51"/>
  <c r="F12" i="51"/>
  <c r="G10" i="51" s="1"/>
  <c r="L11" i="51"/>
  <c r="L10" i="51"/>
  <c r="L9" i="51"/>
  <c r="L12" i="51" s="1"/>
  <c r="L8" i="51"/>
  <c r="G8" i="51"/>
  <c r="L32" i="51" l="1"/>
  <c r="L34" i="51"/>
  <c r="L36" i="51"/>
  <c r="L38" i="51"/>
  <c r="L40" i="51"/>
  <c r="L42" i="51"/>
  <c r="L44" i="51"/>
  <c r="L46" i="51"/>
  <c r="L48" i="51"/>
  <c r="G9" i="51"/>
  <c r="G12" i="51" s="1"/>
  <c r="G11" i="51"/>
  <c r="G14" i="51"/>
  <c r="G31" i="51" s="1"/>
  <c r="G16" i="51"/>
  <c r="G18" i="51"/>
  <c r="G20" i="51"/>
  <c r="G22" i="51"/>
  <c r="G24" i="51"/>
  <c r="G26" i="51"/>
  <c r="G28" i="51"/>
  <c r="G30" i="51"/>
  <c r="L33" i="51"/>
  <c r="L35" i="51"/>
  <c r="L37" i="51"/>
  <c r="L39" i="51"/>
  <c r="L41" i="51"/>
  <c r="L43" i="51"/>
  <c r="L45" i="51"/>
  <c r="L49" i="51" l="1"/>
  <c r="N20" i="31" l="1"/>
  <c r="K20" i="31"/>
  <c r="H20" i="31"/>
  <c r="E20" i="31"/>
  <c r="E48" i="45" l="1"/>
  <c r="N8" i="44" l="1"/>
  <c r="N9" i="44"/>
  <c r="N10" i="44"/>
  <c r="N11" i="44"/>
  <c r="N31" i="44"/>
  <c r="N32" i="44"/>
  <c r="N33" i="44"/>
  <c r="N34" i="44"/>
  <c r="N35" i="44"/>
  <c r="N36" i="44"/>
  <c r="N37" i="44"/>
  <c r="N38" i="44"/>
  <c r="N39" i="44"/>
  <c r="N40" i="44"/>
  <c r="N41" i="44"/>
  <c r="N42" i="44"/>
  <c r="N43" i="44"/>
  <c r="N44" i="44"/>
  <c r="N45" i="44"/>
  <c r="N46" i="44"/>
  <c r="N47" i="44"/>
  <c r="N48" i="44"/>
  <c r="N7" i="44"/>
  <c r="K48" i="44"/>
  <c r="K47" i="44"/>
  <c r="K46" i="44"/>
  <c r="K45" i="44"/>
  <c r="K44" i="44"/>
  <c r="K43" i="44"/>
  <c r="K42" i="44"/>
  <c r="K41" i="44"/>
  <c r="K40" i="44"/>
  <c r="K39" i="44"/>
  <c r="K38" i="44"/>
  <c r="K37" i="44"/>
  <c r="K36" i="44"/>
  <c r="K35" i="44"/>
  <c r="K34" i="44"/>
  <c r="K33" i="44"/>
  <c r="K32" i="44"/>
  <c r="K31" i="44"/>
  <c r="K30" i="44"/>
  <c r="K29" i="44"/>
  <c r="K28" i="44"/>
  <c r="K27" i="44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K7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8" i="44"/>
  <c r="E9" i="44"/>
  <c r="E10" i="44"/>
  <c r="E11" i="44"/>
  <c r="E12" i="44"/>
  <c r="N12" i="44" s="1"/>
  <c r="E13" i="44"/>
  <c r="E14" i="44"/>
  <c r="N14" i="44" s="1"/>
  <c r="E15" i="44"/>
  <c r="E16" i="44"/>
  <c r="E17" i="44"/>
  <c r="E18" i="44"/>
  <c r="E19" i="44"/>
  <c r="E20" i="44"/>
  <c r="N20" i="44" s="1"/>
  <c r="E21" i="44"/>
  <c r="E22" i="44"/>
  <c r="N22" i="44" s="1"/>
  <c r="E23" i="44"/>
  <c r="E24" i="44"/>
  <c r="E25" i="44"/>
  <c r="E26" i="44"/>
  <c r="E27" i="44"/>
  <c r="E28" i="44"/>
  <c r="N28" i="44" s="1"/>
  <c r="E29" i="44"/>
  <c r="E30" i="44"/>
  <c r="N30" i="44" s="1"/>
  <c r="E31" i="44"/>
  <c r="E32" i="44"/>
  <c r="E33" i="44"/>
  <c r="E34" i="44"/>
  <c r="E35" i="44"/>
  <c r="E36" i="44"/>
  <c r="E37" i="44"/>
  <c r="E38" i="44"/>
  <c r="E39" i="44"/>
  <c r="E40" i="44"/>
  <c r="E41" i="44"/>
  <c r="E42" i="44"/>
  <c r="E43" i="44"/>
  <c r="E44" i="44"/>
  <c r="E45" i="44"/>
  <c r="E46" i="44"/>
  <c r="E47" i="44"/>
  <c r="E48" i="44"/>
  <c r="E7" i="44"/>
  <c r="Q8" i="43"/>
  <c r="Q9" i="43"/>
  <c r="Q10" i="43"/>
  <c r="Q11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47" i="43"/>
  <c r="Q48" i="43"/>
  <c r="Q7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N7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K9" i="43"/>
  <c r="K8" i="43"/>
  <c r="K7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/>
  <c r="H7" i="43"/>
  <c r="E8" i="43"/>
  <c r="E9" i="43"/>
  <c r="E10" i="43"/>
  <c r="E11" i="43"/>
  <c r="E12" i="43"/>
  <c r="E13" i="43"/>
  <c r="Q13" i="43" s="1"/>
  <c r="E14" i="43"/>
  <c r="E15" i="43"/>
  <c r="E16" i="43"/>
  <c r="E17" i="43"/>
  <c r="E18" i="43"/>
  <c r="Q18" i="43" s="1"/>
  <c r="E19" i="43"/>
  <c r="Q19" i="43" s="1"/>
  <c r="E20" i="43"/>
  <c r="E21" i="43"/>
  <c r="Q21" i="43" s="1"/>
  <c r="E22" i="43"/>
  <c r="E23" i="43"/>
  <c r="E24" i="43"/>
  <c r="E25" i="43"/>
  <c r="E26" i="43"/>
  <c r="Q26" i="43" s="1"/>
  <c r="E27" i="43"/>
  <c r="Q27" i="43" s="1"/>
  <c r="E28" i="43"/>
  <c r="E29" i="43"/>
  <c r="Q29" i="43" s="1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7" i="43"/>
  <c r="Q8" i="42"/>
  <c r="Q9" i="42"/>
  <c r="Q10" i="42"/>
  <c r="Q11" i="42"/>
  <c r="Q31" i="42"/>
  <c r="Q32" i="42"/>
  <c r="Q33" i="42"/>
  <c r="Q34" i="42"/>
  <c r="Q35" i="42"/>
  <c r="Q36" i="42"/>
  <c r="Q37" i="42"/>
  <c r="Q38" i="42"/>
  <c r="Q39" i="42"/>
  <c r="Q40" i="42"/>
  <c r="Q41" i="42"/>
  <c r="Q42" i="42"/>
  <c r="Q43" i="42"/>
  <c r="Q44" i="42"/>
  <c r="Q45" i="42"/>
  <c r="Q46" i="42"/>
  <c r="Q47" i="42"/>
  <c r="Q48" i="42"/>
  <c r="Q7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K48" i="42"/>
  <c r="K47" i="42"/>
  <c r="K46" i="42"/>
  <c r="K45" i="42"/>
  <c r="K44" i="42"/>
  <c r="K43" i="42"/>
  <c r="K42" i="42"/>
  <c r="K41" i="42"/>
  <c r="K40" i="42"/>
  <c r="K39" i="42"/>
  <c r="K38" i="42"/>
  <c r="K37" i="42"/>
  <c r="K36" i="42"/>
  <c r="K35" i="42"/>
  <c r="K34" i="42"/>
  <c r="K33" i="42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E8" i="42"/>
  <c r="E9" i="42"/>
  <c r="E10" i="42"/>
  <c r="E11" i="42"/>
  <c r="E12" i="42"/>
  <c r="E13" i="42"/>
  <c r="E14" i="42"/>
  <c r="E15" i="42"/>
  <c r="E16" i="42"/>
  <c r="Q16" i="42" s="1"/>
  <c r="E17" i="42"/>
  <c r="E18" i="42"/>
  <c r="E19" i="42"/>
  <c r="E20" i="42"/>
  <c r="E21" i="42"/>
  <c r="E22" i="42"/>
  <c r="E23" i="42"/>
  <c r="E24" i="42"/>
  <c r="Q24" i="42" s="1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7" i="42"/>
  <c r="K8" i="41"/>
  <c r="K9" i="41"/>
  <c r="K10" i="41"/>
  <c r="K11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7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E8" i="41"/>
  <c r="E9" i="41"/>
  <c r="E10" i="41"/>
  <c r="E11" i="41"/>
  <c r="E12" i="41"/>
  <c r="E13" i="41"/>
  <c r="E14" i="41"/>
  <c r="K14" i="41" s="1"/>
  <c r="E15" i="41"/>
  <c r="K15" i="41" s="1"/>
  <c r="E16" i="41"/>
  <c r="E17" i="41"/>
  <c r="K17" i="41" s="1"/>
  <c r="E18" i="41"/>
  <c r="K18" i="41" s="1"/>
  <c r="E19" i="41"/>
  <c r="E20" i="41"/>
  <c r="E21" i="41"/>
  <c r="E22" i="41"/>
  <c r="K22" i="41" s="1"/>
  <c r="E23" i="41"/>
  <c r="K23" i="41" s="1"/>
  <c r="E24" i="41"/>
  <c r="E25" i="41"/>
  <c r="K25" i="41" s="1"/>
  <c r="E26" i="41"/>
  <c r="E27" i="41"/>
  <c r="E28" i="41"/>
  <c r="E29" i="41"/>
  <c r="E30" i="41"/>
  <c r="K30" i="41" s="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7" i="41"/>
  <c r="W8" i="40"/>
  <c r="W9" i="40"/>
  <c r="W10" i="40"/>
  <c r="W11" i="40"/>
  <c r="W31" i="40"/>
  <c r="W32" i="40"/>
  <c r="W33" i="40"/>
  <c r="W34" i="40"/>
  <c r="W35" i="40"/>
  <c r="W36" i="40"/>
  <c r="W37" i="40"/>
  <c r="W38" i="40"/>
  <c r="W39" i="40"/>
  <c r="W40" i="40"/>
  <c r="W41" i="40"/>
  <c r="W42" i="40"/>
  <c r="W43" i="40"/>
  <c r="W44" i="40"/>
  <c r="W45" i="40"/>
  <c r="W46" i="40"/>
  <c r="W47" i="40"/>
  <c r="W48" i="40"/>
  <c r="W7" i="40"/>
  <c r="T48" i="40"/>
  <c r="T47" i="40"/>
  <c r="T46" i="40"/>
  <c r="T45" i="40"/>
  <c r="T44" i="40"/>
  <c r="T43" i="40"/>
  <c r="T42" i="40"/>
  <c r="T41" i="40"/>
  <c r="T40" i="40"/>
  <c r="T39" i="40"/>
  <c r="T38" i="40"/>
  <c r="T37" i="40"/>
  <c r="T36" i="40"/>
  <c r="T35" i="40"/>
  <c r="T34" i="40"/>
  <c r="T33" i="40"/>
  <c r="T32" i="40"/>
  <c r="T31" i="40"/>
  <c r="T30" i="40"/>
  <c r="T29" i="40"/>
  <c r="T28" i="40"/>
  <c r="T27" i="40"/>
  <c r="T26" i="40"/>
  <c r="T25" i="40"/>
  <c r="T24" i="40"/>
  <c r="T23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T10" i="40"/>
  <c r="T9" i="40"/>
  <c r="T8" i="40"/>
  <c r="T7" i="40"/>
  <c r="Q48" i="40"/>
  <c r="Q47" i="40"/>
  <c r="Q46" i="40"/>
  <c r="Q45" i="40"/>
  <c r="Q44" i="40"/>
  <c r="Q43" i="40"/>
  <c r="Q42" i="40"/>
  <c r="Q41" i="40"/>
  <c r="Q40" i="40"/>
  <c r="Q39" i="40"/>
  <c r="Q38" i="40"/>
  <c r="Q37" i="40"/>
  <c r="Q36" i="40"/>
  <c r="Q35" i="40"/>
  <c r="Q34" i="40"/>
  <c r="Q33" i="40"/>
  <c r="Q32" i="40"/>
  <c r="Q31" i="40"/>
  <c r="Q30" i="40"/>
  <c r="Q29" i="40"/>
  <c r="Q28" i="40"/>
  <c r="Q27" i="40"/>
  <c r="Q26" i="40"/>
  <c r="Q25" i="40"/>
  <c r="Q24" i="40"/>
  <c r="Q23" i="40"/>
  <c r="Q22" i="40"/>
  <c r="Q21" i="40"/>
  <c r="Q20" i="40"/>
  <c r="Q19" i="40"/>
  <c r="Q18" i="40"/>
  <c r="Q17" i="40"/>
  <c r="Q16" i="40"/>
  <c r="Q15" i="40"/>
  <c r="Q14" i="40"/>
  <c r="Q13" i="40"/>
  <c r="Q12" i="40"/>
  <c r="Q11" i="40"/>
  <c r="Q10" i="40"/>
  <c r="Q9" i="40"/>
  <c r="Q8" i="40"/>
  <c r="Q7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K48" i="40"/>
  <c r="K47" i="40"/>
  <c r="K46" i="40"/>
  <c r="K45" i="40"/>
  <c r="K44" i="40"/>
  <c r="K43" i="40"/>
  <c r="K42" i="40"/>
  <c r="K41" i="40"/>
  <c r="K40" i="40"/>
  <c r="K39" i="40"/>
  <c r="K38" i="40"/>
  <c r="K37" i="40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7" i="40"/>
  <c r="T8" i="39"/>
  <c r="T9" i="39"/>
  <c r="T10" i="39"/>
  <c r="T11" i="39"/>
  <c r="T31" i="39"/>
  <c r="T32" i="39"/>
  <c r="T33" i="39"/>
  <c r="T34" i="39"/>
  <c r="T35" i="39"/>
  <c r="T36" i="39"/>
  <c r="T37" i="39"/>
  <c r="T38" i="39"/>
  <c r="T39" i="39"/>
  <c r="T40" i="39"/>
  <c r="T41" i="39"/>
  <c r="T42" i="39"/>
  <c r="T43" i="39"/>
  <c r="T44" i="39"/>
  <c r="T45" i="39"/>
  <c r="T46" i="39"/>
  <c r="T47" i="39"/>
  <c r="T48" i="39"/>
  <c r="T7" i="39"/>
  <c r="Q48" i="39"/>
  <c r="Q47" i="39"/>
  <c r="Q46" i="39"/>
  <c r="Q45" i="39"/>
  <c r="Q44" i="39"/>
  <c r="Q43" i="39"/>
  <c r="Q42" i="39"/>
  <c r="Q41" i="39"/>
  <c r="Q40" i="39"/>
  <c r="Q39" i="39"/>
  <c r="Q38" i="39"/>
  <c r="Q37" i="39"/>
  <c r="Q36" i="39"/>
  <c r="Q35" i="39"/>
  <c r="Q34" i="39"/>
  <c r="Q33" i="39"/>
  <c r="Q32" i="39"/>
  <c r="Q31" i="39"/>
  <c r="Q30" i="39"/>
  <c r="Q29" i="39"/>
  <c r="Q28" i="39"/>
  <c r="Q27" i="39"/>
  <c r="Q26" i="39"/>
  <c r="Q25" i="39"/>
  <c r="Q24" i="39"/>
  <c r="Q23" i="39"/>
  <c r="Q22" i="39"/>
  <c r="Q21" i="39"/>
  <c r="Q20" i="39"/>
  <c r="Q19" i="39"/>
  <c r="Q18" i="39"/>
  <c r="Q17" i="39"/>
  <c r="Q16" i="39"/>
  <c r="Q15" i="39"/>
  <c r="Q14" i="39"/>
  <c r="Q13" i="39"/>
  <c r="Q12" i="39"/>
  <c r="Q11" i="39"/>
  <c r="Q10" i="39"/>
  <c r="Q9" i="39"/>
  <c r="Q8" i="39"/>
  <c r="Q7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K48" i="39"/>
  <c r="K47" i="39"/>
  <c r="K46" i="39"/>
  <c r="K45" i="39"/>
  <c r="K44" i="39"/>
  <c r="K43" i="39"/>
  <c r="K42" i="39"/>
  <c r="K41" i="39"/>
  <c r="K40" i="39"/>
  <c r="K39" i="39"/>
  <c r="K38" i="39"/>
  <c r="K37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K23" i="39"/>
  <c r="K22" i="39"/>
  <c r="K21" i="39"/>
  <c r="K20" i="39"/>
  <c r="T20" i="39" s="1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7" i="39"/>
  <c r="N8" i="38"/>
  <c r="N9" i="38"/>
  <c r="N10" i="38"/>
  <c r="N11" i="38"/>
  <c r="N31" i="38"/>
  <c r="N32" i="38"/>
  <c r="N33" i="38"/>
  <c r="N34" i="38"/>
  <c r="N35" i="38"/>
  <c r="N36" i="38"/>
  <c r="N37" i="38"/>
  <c r="N38" i="38"/>
  <c r="N39" i="38"/>
  <c r="N40" i="38"/>
  <c r="N41" i="38"/>
  <c r="N42" i="38"/>
  <c r="N43" i="38"/>
  <c r="N44" i="38"/>
  <c r="N45" i="38"/>
  <c r="N46" i="38"/>
  <c r="N47" i="38"/>
  <c r="N48" i="38"/>
  <c r="N7" i="38"/>
  <c r="K48" i="38"/>
  <c r="K47" i="38"/>
  <c r="K46" i="38"/>
  <c r="K45" i="38"/>
  <c r="K44" i="38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K7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E8" i="38"/>
  <c r="E9" i="38"/>
  <c r="E10" i="38"/>
  <c r="E11" i="38"/>
  <c r="E12" i="38"/>
  <c r="E13" i="38"/>
  <c r="E14" i="38"/>
  <c r="E15" i="38"/>
  <c r="N15" i="38" s="1"/>
  <c r="E16" i="38"/>
  <c r="N16" i="38" s="1"/>
  <c r="E17" i="38"/>
  <c r="E18" i="38"/>
  <c r="E19" i="38"/>
  <c r="E20" i="38"/>
  <c r="E21" i="38"/>
  <c r="E22" i="38"/>
  <c r="E23" i="38"/>
  <c r="N23" i="38" s="1"/>
  <c r="E24" i="38"/>
  <c r="N24" i="38" s="1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E47" i="38"/>
  <c r="E48" i="38"/>
  <c r="E7" i="38"/>
  <c r="N8" i="37"/>
  <c r="N9" i="37"/>
  <c r="N10" i="37"/>
  <c r="N11" i="37"/>
  <c r="N31" i="37"/>
  <c r="N32" i="37"/>
  <c r="N33" i="37"/>
  <c r="N34" i="37"/>
  <c r="N35" i="37"/>
  <c r="N36" i="37"/>
  <c r="N37" i="37"/>
  <c r="N38" i="37"/>
  <c r="N39" i="37"/>
  <c r="N40" i="37"/>
  <c r="N41" i="37"/>
  <c r="N42" i="37"/>
  <c r="N43" i="37"/>
  <c r="N44" i="37"/>
  <c r="N45" i="37"/>
  <c r="N46" i="37"/>
  <c r="N47" i="37"/>
  <c r="N48" i="37"/>
  <c r="N7" i="37"/>
  <c r="K48" i="37"/>
  <c r="K47" i="37"/>
  <c r="K46" i="37"/>
  <c r="K45" i="37"/>
  <c r="K44" i="37"/>
  <c r="K43" i="37"/>
  <c r="K42" i="37"/>
  <c r="K41" i="37"/>
  <c r="K40" i="37"/>
  <c r="K39" i="37"/>
  <c r="K38" i="37"/>
  <c r="K37" i="37"/>
  <c r="K36" i="37"/>
  <c r="K35" i="37"/>
  <c r="K34" i="37"/>
  <c r="K33" i="37"/>
  <c r="K32" i="37"/>
  <c r="K31" i="37"/>
  <c r="K30" i="37"/>
  <c r="K29" i="37"/>
  <c r="K28" i="37"/>
  <c r="K27" i="37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K7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H8" i="37"/>
  <c r="H7" i="37"/>
  <c r="E8" i="37"/>
  <c r="E9" i="37"/>
  <c r="E10" i="37"/>
  <c r="E11" i="37"/>
  <c r="E12" i="37"/>
  <c r="E13" i="37"/>
  <c r="E14" i="37"/>
  <c r="E15" i="37"/>
  <c r="N15" i="37" s="1"/>
  <c r="E16" i="37"/>
  <c r="E17" i="37"/>
  <c r="E18" i="37"/>
  <c r="E19" i="37"/>
  <c r="N19" i="37" s="1"/>
  <c r="E20" i="37"/>
  <c r="E21" i="37"/>
  <c r="N21" i="37" s="1"/>
  <c r="E22" i="37"/>
  <c r="E23" i="37"/>
  <c r="N23" i="37" s="1"/>
  <c r="E24" i="37"/>
  <c r="E25" i="37"/>
  <c r="E26" i="37"/>
  <c r="E27" i="37"/>
  <c r="N27" i="37" s="1"/>
  <c r="E28" i="37"/>
  <c r="E29" i="37"/>
  <c r="N29" i="37" s="1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7" i="37"/>
  <c r="T8" i="36"/>
  <c r="T9" i="36"/>
  <c r="T10" i="36"/>
  <c r="T11" i="36"/>
  <c r="T31" i="36"/>
  <c r="T32" i="36"/>
  <c r="T33" i="36"/>
  <c r="T34" i="36"/>
  <c r="T35" i="36"/>
  <c r="T36" i="36"/>
  <c r="T37" i="36"/>
  <c r="T38" i="36"/>
  <c r="T39" i="36"/>
  <c r="T40" i="36"/>
  <c r="T41" i="36"/>
  <c r="T42" i="36"/>
  <c r="T43" i="36"/>
  <c r="T44" i="36"/>
  <c r="T45" i="36"/>
  <c r="T46" i="36"/>
  <c r="T47" i="36"/>
  <c r="T48" i="36"/>
  <c r="T7" i="36"/>
  <c r="Q48" i="36"/>
  <c r="Q47" i="36"/>
  <c r="Q46" i="36"/>
  <c r="Q45" i="36"/>
  <c r="Q44" i="36"/>
  <c r="Q43" i="36"/>
  <c r="Q42" i="36"/>
  <c r="Q41" i="36"/>
  <c r="Q40" i="36"/>
  <c r="Q39" i="36"/>
  <c r="Q38" i="36"/>
  <c r="Q37" i="36"/>
  <c r="Q36" i="36"/>
  <c r="Q35" i="36"/>
  <c r="Q34" i="36"/>
  <c r="Q33" i="36"/>
  <c r="Q32" i="36"/>
  <c r="Q31" i="36"/>
  <c r="Q30" i="36"/>
  <c r="Q29" i="36"/>
  <c r="Q28" i="36"/>
  <c r="Q27" i="36"/>
  <c r="Q26" i="36"/>
  <c r="Q25" i="36"/>
  <c r="Q24" i="36"/>
  <c r="Q23" i="36"/>
  <c r="Q22" i="36"/>
  <c r="Q21" i="36"/>
  <c r="Q20" i="36"/>
  <c r="Q19" i="36"/>
  <c r="Q18" i="36"/>
  <c r="Q17" i="36"/>
  <c r="Q16" i="36"/>
  <c r="Q15" i="36"/>
  <c r="Q14" i="36"/>
  <c r="Q13" i="36"/>
  <c r="Q12" i="36"/>
  <c r="Q11" i="36"/>
  <c r="Q10" i="36"/>
  <c r="Q9" i="36"/>
  <c r="Q8" i="36"/>
  <c r="Q7" i="36"/>
  <c r="N48" i="36"/>
  <c r="N47" i="36"/>
  <c r="N46" i="36"/>
  <c r="N45" i="36"/>
  <c r="N44" i="36"/>
  <c r="N43" i="36"/>
  <c r="N42" i="36"/>
  <c r="N41" i="36"/>
  <c r="N40" i="36"/>
  <c r="N39" i="36"/>
  <c r="N38" i="36"/>
  <c r="N37" i="36"/>
  <c r="N36" i="36"/>
  <c r="N35" i="36"/>
  <c r="N34" i="36"/>
  <c r="N33" i="36"/>
  <c r="N32" i="36"/>
  <c r="N31" i="36"/>
  <c r="N3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T25" i="36" s="1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7" i="36"/>
  <c r="AI8" i="35"/>
  <c r="AI9" i="35"/>
  <c r="AI10" i="35"/>
  <c r="AI11" i="35"/>
  <c r="AI31" i="35"/>
  <c r="AI32" i="35"/>
  <c r="AI33" i="35"/>
  <c r="AI34" i="35"/>
  <c r="AI35" i="35"/>
  <c r="AI36" i="35"/>
  <c r="AI37" i="35"/>
  <c r="AI38" i="35"/>
  <c r="AI39" i="35"/>
  <c r="AI40" i="35"/>
  <c r="AI41" i="35"/>
  <c r="AI42" i="35"/>
  <c r="AI43" i="35"/>
  <c r="AI44" i="35"/>
  <c r="AI45" i="35"/>
  <c r="AI46" i="35"/>
  <c r="AI47" i="35"/>
  <c r="AI48" i="35"/>
  <c r="AI7" i="35"/>
  <c r="AF48" i="35"/>
  <c r="AF47" i="35"/>
  <c r="AF46" i="35"/>
  <c r="AF45" i="35"/>
  <c r="AF44" i="35"/>
  <c r="AF43" i="35"/>
  <c r="AF42" i="35"/>
  <c r="AF41" i="35"/>
  <c r="AF40" i="35"/>
  <c r="AF39" i="35"/>
  <c r="AF38" i="35"/>
  <c r="AF37" i="35"/>
  <c r="AF36" i="35"/>
  <c r="AF35" i="35"/>
  <c r="AF34" i="35"/>
  <c r="AF33" i="35"/>
  <c r="AF32" i="35"/>
  <c r="AF31" i="35"/>
  <c r="AF30" i="35"/>
  <c r="AF29" i="35"/>
  <c r="AF28" i="35"/>
  <c r="AF27" i="35"/>
  <c r="AF26" i="35"/>
  <c r="AF25" i="35"/>
  <c r="AF24" i="35"/>
  <c r="AF23" i="35"/>
  <c r="AF22" i="35"/>
  <c r="AF21" i="35"/>
  <c r="AF20" i="35"/>
  <c r="AF19" i="35"/>
  <c r="AF18" i="35"/>
  <c r="AF17" i="35"/>
  <c r="AF16" i="35"/>
  <c r="AF15" i="35"/>
  <c r="AF14" i="35"/>
  <c r="AF13" i="35"/>
  <c r="AF12" i="35"/>
  <c r="AF11" i="35"/>
  <c r="AF10" i="35"/>
  <c r="AF9" i="35"/>
  <c r="AF8" i="35"/>
  <c r="AF7" i="35"/>
  <c r="AC48" i="35"/>
  <c r="AC47" i="35"/>
  <c r="AC46" i="35"/>
  <c r="AC45" i="35"/>
  <c r="AC44" i="35"/>
  <c r="AC43" i="35"/>
  <c r="AC42" i="35"/>
  <c r="AC41" i="35"/>
  <c r="AC40" i="35"/>
  <c r="AC39" i="35"/>
  <c r="AC38" i="35"/>
  <c r="AC37" i="35"/>
  <c r="AC36" i="35"/>
  <c r="AC35" i="35"/>
  <c r="AC34" i="35"/>
  <c r="AC33" i="35"/>
  <c r="AC32" i="35"/>
  <c r="AC31" i="35"/>
  <c r="AC30" i="35"/>
  <c r="AC29" i="35"/>
  <c r="AC28" i="35"/>
  <c r="AC27" i="35"/>
  <c r="AC26" i="35"/>
  <c r="AC25" i="35"/>
  <c r="AC24" i="35"/>
  <c r="AC23" i="35"/>
  <c r="AC22" i="35"/>
  <c r="AC21" i="35"/>
  <c r="AC20" i="35"/>
  <c r="AC19" i="35"/>
  <c r="AC18" i="35"/>
  <c r="AC17" i="35"/>
  <c r="AC16" i="35"/>
  <c r="AC15" i="35"/>
  <c r="AC14" i="35"/>
  <c r="AC13" i="35"/>
  <c r="AC12" i="35"/>
  <c r="AC11" i="35"/>
  <c r="AC10" i="35"/>
  <c r="AC9" i="35"/>
  <c r="AC8" i="35"/>
  <c r="AC7" i="35"/>
  <c r="Z48" i="35"/>
  <c r="Z47" i="35"/>
  <c r="Z46" i="35"/>
  <c r="Z45" i="35"/>
  <c r="Z44" i="35"/>
  <c r="Z43" i="35"/>
  <c r="Z42" i="35"/>
  <c r="Z41" i="35"/>
  <c r="Z40" i="35"/>
  <c r="Z39" i="35"/>
  <c r="Z38" i="35"/>
  <c r="Z37" i="35"/>
  <c r="Z36" i="35"/>
  <c r="Z35" i="35"/>
  <c r="Z34" i="35"/>
  <c r="Z33" i="35"/>
  <c r="Z32" i="35"/>
  <c r="Z31" i="35"/>
  <c r="Z30" i="35"/>
  <c r="Z29" i="35"/>
  <c r="Z28" i="35"/>
  <c r="Z27" i="35"/>
  <c r="Z26" i="35"/>
  <c r="Z25" i="35"/>
  <c r="Z24" i="35"/>
  <c r="Z23" i="35"/>
  <c r="Z22" i="35"/>
  <c r="Z21" i="35"/>
  <c r="Z20" i="35"/>
  <c r="Z19" i="35"/>
  <c r="Z18" i="35"/>
  <c r="Z17" i="35"/>
  <c r="Z16" i="35"/>
  <c r="Z15" i="35"/>
  <c r="Z14" i="35"/>
  <c r="Z13" i="35"/>
  <c r="Z12" i="35"/>
  <c r="Z11" i="35"/>
  <c r="Z10" i="35"/>
  <c r="Z9" i="35"/>
  <c r="Z8" i="35"/>
  <c r="Z7" i="35"/>
  <c r="W48" i="35"/>
  <c r="W47" i="35"/>
  <c r="W46" i="35"/>
  <c r="W45" i="35"/>
  <c r="W44" i="35"/>
  <c r="W43" i="35"/>
  <c r="W42" i="35"/>
  <c r="W41" i="35"/>
  <c r="W40" i="35"/>
  <c r="W39" i="35"/>
  <c r="W38" i="35"/>
  <c r="W37" i="35"/>
  <c r="W36" i="35"/>
  <c r="W35" i="35"/>
  <c r="W34" i="35"/>
  <c r="W33" i="35"/>
  <c r="W32" i="35"/>
  <c r="W31" i="35"/>
  <c r="W30" i="35"/>
  <c r="W29" i="35"/>
  <c r="W28" i="35"/>
  <c r="W27" i="35"/>
  <c r="W26" i="35"/>
  <c r="W25" i="35"/>
  <c r="W24" i="35"/>
  <c r="W23" i="35"/>
  <c r="W22" i="35"/>
  <c r="W21" i="35"/>
  <c r="W20" i="35"/>
  <c r="W19" i="35"/>
  <c r="W18" i="35"/>
  <c r="W17" i="35"/>
  <c r="W16" i="35"/>
  <c r="W15" i="35"/>
  <c r="W14" i="35"/>
  <c r="W13" i="35"/>
  <c r="W12" i="35"/>
  <c r="W11" i="35"/>
  <c r="W10" i="35"/>
  <c r="W9" i="35"/>
  <c r="W8" i="35"/>
  <c r="W7" i="35"/>
  <c r="T48" i="35"/>
  <c r="T47" i="35"/>
  <c r="T46" i="35"/>
  <c r="T45" i="35"/>
  <c r="T44" i="35"/>
  <c r="T43" i="35"/>
  <c r="T42" i="35"/>
  <c r="T41" i="35"/>
  <c r="T40" i="35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23" i="35"/>
  <c r="T22" i="35"/>
  <c r="T21" i="35"/>
  <c r="T20" i="35"/>
  <c r="T19" i="35"/>
  <c r="T18" i="35"/>
  <c r="T17" i="35"/>
  <c r="T16" i="35"/>
  <c r="T15" i="35"/>
  <c r="T14" i="35"/>
  <c r="T13" i="35"/>
  <c r="T12" i="35"/>
  <c r="T11" i="35"/>
  <c r="T10" i="35"/>
  <c r="T9" i="35"/>
  <c r="T8" i="35"/>
  <c r="T7" i="35"/>
  <c r="Q48" i="35"/>
  <c r="Q47" i="35"/>
  <c r="Q46" i="35"/>
  <c r="Q45" i="35"/>
  <c r="Q44" i="35"/>
  <c r="Q43" i="35"/>
  <c r="Q42" i="35"/>
  <c r="Q41" i="35"/>
  <c r="Q40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Q8" i="35"/>
  <c r="Q7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K48" i="35"/>
  <c r="K47" i="35"/>
  <c r="K46" i="35"/>
  <c r="K45" i="35"/>
  <c r="K44" i="35"/>
  <c r="K43" i="35"/>
  <c r="K42" i="35"/>
  <c r="K41" i="35"/>
  <c r="K40" i="35"/>
  <c r="K39" i="35"/>
  <c r="K38" i="35"/>
  <c r="K37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E8" i="35"/>
  <c r="E9" i="35"/>
  <c r="E10" i="35"/>
  <c r="E11" i="35"/>
  <c r="E12" i="35"/>
  <c r="E13" i="35"/>
  <c r="E14" i="35"/>
  <c r="E15" i="35"/>
  <c r="E16" i="35"/>
  <c r="E17" i="35"/>
  <c r="AI17" i="35" s="1"/>
  <c r="E18" i="35"/>
  <c r="E19" i="35"/>
  <c r="E20" i="35"/>
  <c r="E21" i="35"/>
  <c r="E22" i="35"/>
  <c r="E23" i="35"/>
  <c r="E24" i="35"/>
  <c r="E25" i="35"/>
  <c r="AI25" i="35" s="1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7" i="35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K48" i="33"/>
  <c r="K47" i="33"/>
  <c r="K46" i="33"/>
  <c r="K45" i="33"/>
  <c r="K44" i="33"/>
  <c r="K43" i="33"/>
  <c r="K42" i="33"/>
  <c r="K41" i="33"/>
  <c r="K40" i="33"/>
  <c r="K39" i="33"/>
  <c r="K38" i="33"/>
  <c r="K37" i="33"/>
  <c r="K36" i="33"/>
  <c r="K35" i="33"/>
  <c r="K34" i="33"/>
  <c r="K33" i="33"/>
  <c r="K32" i="33"/>
  <c r="K31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31" i="33"/>
  <c r="K30" i="33"/>
  <c r="K29" i="33"/>
  <c r="K28" i="33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E13" i="33"/>
  <c r="E14" i="33"/>
  <c r="E15" i="33"/>
  <c r="E16" i="33"/>
  <c r="N16" i="33" s="1"/>
  <c r="E17" i="33"/>
  <c r="E18" i="33"/>
  <c r="E19" i="33"/>
  <c r="E20" i="33"/>
  <c r="N20" i="33" s="1"/>
  <c r="E21" i="33"/>
  <c r="E22" i="33"/>
  <c r="E23" i="33"/>
  <c r="E24" i="33"/>
  <c r="N24" i="33" s="1"/>
  <c r="E25" i="33"/>
  <c r="E26" i="33"/>
  <c r="E27" i="33"/>
  <c r="E28" i="33"/>
  <c r="N28" i="33" s="1"/>
  <c r="E29" i="33"/>
  <c r="E30" i="33"/>
  <c r="E12" i="33"/>
  <c r="N8" i="33"/>
  <c r="N9" i="33"/>
  <c r="N10" i="33"/>
  <c r="N11" i="33"/>
  <c r="N7" i="33"/>
  <c r="K11" i="33"/>
  <c r="K10" i="33"/>
  <c r="K9" i="33"/>
  <c r="K8" i="33"/>
  <c r="K7" i="33"/>
  <c r="H11" i="33"/>
  <c r="H10" i="33"/>
  <c r="H9" i="33"/>
  <c r="H8" i="33"/>
  <c r="H7" i="33"/>
  <c r="E8" i="33"/>
  <c r="E9" i="33"/>
  <c r="E10" i="33"/>
  <c r="E11" i="33"/>
  <c r="E7" i="33"/>
  <c r="N48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Q33" i="31" s="1"/>
  <c r="N32" i="31"/>
  <c r="N31" i="31"/>
  <c r="K48" i="31"/>
  <c r="K46" i="31"/>
  <c r="K45" i="31"/>
  <c r="K44" i="31"/>
  <c r="K43" i="31"/>
  <c r="K42" i="31"/>
  <c r="K41" i="31"/>
  <c r="K40" i="31"/>
  <c r="K39" i="31"/>
  <c r="K38" i="31"/>
  <c r="K37" i="31"/>
  <c r="K36" i="31"/>
  <c r="K35" i="31"/>
  <c r="K34" i="31"/>
  <c r="Q34" i="31" s="1"/>
  <c r="K33" i="31"/>
  <c r="K32" i="31"/>
  <c r="K31" i="31"/>
  <c r="H48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Q35" i="31" s="1"/>
  <c r="H34" i="31"/>
  <c r="H33" i="31"/>
  <c r="H32" i="31"/>
  <c r="H31" i="31"/>
  <c r="E48" i="31"/>
  <c r="E46" i="31"/>
  <c r="E45" i="31"/>
  <c r="Q45" i="31" s="1"/>
  <c r="E44" i="31"/>
  <c r="Q44" i="31" s="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Q37" i="31"/>
  <c r="N30" i="31"/>
  <c r="K30" i="31"/>
  <c r="H30" i="31"/>
  <c r="E30" i="31"/>
  <c r="N29" i="31"/>
  <c r="N28" i="31"/>
  <c r="N27" i="31"/>
  <c r="N26" i="31"/>
  <c r="N25" i="31"/>
  <c r="N24" i="31"/>
  <c r="N23" i="31"/>
  <c r="N22" i="31"/>
  <c r="N21" i="31"/>
  <c r="N19" i="31"/>
  <c r="N18" i="31"/>
  <c r="N17" i="31"/>
  <c r="N16" i="31"/>
  <c r="N15" i="31"/>
  <c r="N14" i="31"/>
  <c r="N13" i="31"/>
  <c r="N12" i="31"/>
  <c r="K29" i="31"/>
  <c r="K28" i="31"/>
  <c r="K27" i="31"/>
  <c r="K26" i="31"/>
  <c r="K25" i="31"/>
  <c r="K24" i="31"/>
  <c r="K23" i="31"/>
  <c r="K22" i="31"/>
  <c r="K21" i="31"/>
  <c r="K19" i="31"/>
  <c r="K18" i="31"/>
  <c r="K17" i="31"/>
  <c r="K16" i="31"/>
  <c r="K15" i="31"/>
  <c r="K14" i="31"/>
  <c r="K13" i="31"/>
  <c r="K12" i="31"/>
  <c r="H29" i="31"/>
  <c r="H28" i="31"/>
  <c r="H27" i="31"/>
  <c r="H26" i="31"/>
  <c r="H25" i="31"/>
  <c r="H24" i="31"/>
  <c r="H23" i="31"/>
  <c r="H22" i="31"/>
  <c r="H21" i="31"/>
  <c r="H19" i="31"/>
  <c r="H18" i="31"/>
  <c r="H17" i="31"/>
  <c r="H16" i="31"/>
  <c r="H15" i="31"/>
  <c r="H14" i="31"/>
  <c r="H13" i="31"/>
  <c r="H12" i="31"/>
  <c r="E13" i="31"/>
  <c r="E14" i="31"/>
  <c r="E15" i="31"/>
  <c r="Q15" i="31" s="1"/>
  <c r="E16" i="31"/>
  <c r="E17" i="31"/>
  <c r="E18" i="31"/>
  <c r="E19" i="31"/>
  <c r="E21" i="31"/>
  <c r="E22" i="31"/>
  <c r="E23" i="31"/>
  <c r="E24" i="31"/>
  <c r="E25" i="31"/>
  <c r="E26" i="31"/>
  <c r="E27" i="31"/>
  <c r="E28" i="31"/>
  <c r="E29" i="31"/>
  <c r="E12" i="31"/>
  <c r="Q10" i="31"/>
  <c r="N11" i="31"/>
  <c r="Q11" i="31" s="1"/>
  <c r="N10" i="31"/>
  <c r="N9" i="31"/>
  <c r="N8" i="31"/>
  <c r="N7" i="31"/>
  <c r="K11" i="31"/>
  <c r="K10" i="31"/>
  <c r="K9" i="31"/>
  <c r="K8" i="31"/>
  <c r="K7" i="31"/>
  <c r="H11" i="31"/>
  <c r="H10" i="31"/>
  <c r="H9" i="31"/>
  <c r="H8" i="31"/>
  <c r="H7" i="31"/>
  <c r="E8" i="31"/>
  <c r="Q8" i="31" s="1"/>
  <c r="E9" i="31"/>
  <c r="Q9" i="31" s="1"/>
  <c r="E10" i="31"/>
  <c r="E11" i="31"/>
  <c r="E7" i="31"/>
  <c r="Q7" i="31" s="1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K49" i="34"/>
  <c r="K48" i="34"/>
  <c r="K47" i="34"/>
  <c r="K46" i="34"/>
  <c r="K45" i="34"/>
  <c r="K44" i="34"/>
  <c r="K43" i="34"/>
  <c r="K42" i="34"/>
  <c r="K41" i="34"/>
  <c r="K40" i="34"/>
  <c r="K39" i="34"/>
  <c r="K38" i="34"/>
  <c r="K37" i="34"/>
  <c r="K36" i="34"/>
  <c r="K35" i="34"/>
  <c r="K34" i="34"/>
  <c r="K33" i="34"/>
  <c r="K32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E33" i="34"/>
  <c r="E34" i="34"/>
  <c r="E35" i="34"/>
  <c r="Q35" i="34" s="1"/>
  <c r="E36" i="34"/>
  <c r="E37" i="34"/>
  <c r="E38" i="34"/>
  <c r="E39" i="34"/>
  <c r="Q39" i="34" s="1"/>
  <c r="E40" i="34"/>
  <c r="E41" i="34"/>
  <c r="E42" i="34"/>
  <c r="E43" i="34"/>
  <c r="Q43" i="34" s="1"/>
  <c r="E44" i="34"/>
  <c r="E45" i="34"/>
  <c r="E46" i="34"/>
  <c r="E47" i="34"/>
  <c r="Q47" i="34" s="1"/>
  <c r="E48" i="34"/>
  <c r="E49" i="34"/>
  <c r="E32" i="34"/>
  <c r="Q32" i="34" s="1"/>
  <c r="N12" i="34"/>
  <c r="N11" i="34"/>
  <c r="N10" i="34"/>
  <c r="N9" i="34"/>
  <c r="N8" i="34"/>
  <c r="K12" i="34"/>
  <c r="K11" i="34"/>
  <c r="K10" i="34"/>
  <c r="K9" i="34"/>
  <c r="K8" i="34"/>
  <c r="H12" i="34"/>
  <c r="H11" i="34"/>
  <c r="H10" i="34"/>
  <c r="H9" i="34"/>
  <c r="H8" i="34"/>
  <c r="E9" i="34"/>
  <c r="E10" i="34"/>
  <c r="E11" i="34"/>
  <c r="E12" i="34"/>
  <c r="E8" i="34"/>
  <c r="Q8" i="34" s="1"/>
  <c r="T48" i="32"/>
  <c r="E48" i="32"/>
  <c r="Q48" i="32"/>
  <c r="N48" i="32"/>
  <c r="K48" i="32"/>
  <c r="H48" i="32"/>
  <c r="Q30" i="32"/>
  <c r="N30" i="32"/>
  <c r="K30" i="32"/>
  <c r="H30" i="32"/>
  <c r="E11" i="32"/>
  <c r="T11" i="32" s="1"/>
  <c r="Q11" i="32"/>
  <c r="N11" i="32"/>
  <c r="K11" i="32"/>
  <c r="H11" i="32"/>
  <c r="Q47" i="32"/>
  <c r="Q46" i="32"/>
  <c r="Q45" i="32"/>
  <c r="Q44" i="32"/>
  <c r="Q43" i="32"/>
  <c r="Q42" i="32"/>
  <c r="Q41" i="32"/>
  <c r="Q40" i="32"/>
  <c r="Q39" i="32"/>
  <c r="Q38" i="32"/>
  <c r="Q37" i="32"/>
  <c r="Q36" i="32"/>
  <c r="Q35" i="32"/>
  <c r="Q34" i="32"/>
  <c r="Q33" i="32"/>
  <c r="Q32" i="32"/>
  <c r="Q31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31" i="32"/>
  <c r="Q29" i="32"/>
  <c r="Q28" i="32"/>
  <c r="Q27" i="32"/>
  <c r="Q26" i="32"/>
  <c r="Q25" i="32"/>
  <c r="Q24" i="32"/>
  <c r="Q23" i="32"/>
  <c r="Q22" i="32"/>
  <c r="Q21" i="32"/>
  <c r="Q20" i="32"/>
  <c r="Q19" i="32"/>
  <c r="Q18" i="32"/>
  <c r="Q17" i="32"/>
  <c r="Q16" i="32"/>
  <c r="Q15" i="32"/>
  <c r="Q14" i="32"/>
  <c r="Q13" i="32"/>
  <c r="Q12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Q10" i="32"/>
  <c r="Q9" i="32"/>
  <c r="Q8" i="32"/>
  <c r="Q7" i="32"/>
  <c r="N10" i="32"/>
  <c r="T10" i="32" s="1"/>
  <c r="N9" i="32"/>
  <c r="N8" i="32"/>
  <c r="N7" i="32"/>
  <c r="K8" i="32"/>
  <c r="K9" i="32"/>
  <c r="K10" i="32"/>
  <c r="K7" i="32"/>
  <c r="H8" i="32"/>
  <c r="H9" i="32"/>
  <c r="H10" i="32"/>
  <c r="H7" i="32"/>
  <c r="E8" i="32"/>
  <c r="E9" i="32"/>
  <c r="E10" i="32"/>
  <c r="E7" i="32"/>
  <c r="T7" i="32" s="1"/>
  <c r="T36" i="32"/>
  <c r="T44" i="32"/>
  <c r="T8" i="32"/>
  <c r="Q10" i="34" l="1"/>
  <c r="Q9" i="34"/>
  <c r="Q12" i="34"/>
  <c r="Q49" i="34"/>
  <c r="Q45" i="34"/>
  <c r="Q41" i="34"/>
  <c r="Q37" i="34"/>
  <c r="Q33" i="34"/>
  <c r="Q11" i="34"/>
  <c r="Q48" i="34"/>
  <c r="Q44" i="34"/>
  <c r="Q40" i="34"/>
  <c r="Q36" i="34"/>
  <c r="Q34" i="34"/>
  <c r="Q38" i="34"/>
  <c r="Q42" i="34"/>
  <c r="Q46" i="34"/>
  <c r="Q32" i="31"/>
  <c r="Q40" i="31"/>
  <c r="Q43" i="31"/>
  <c r="Q48" i="31"/>
  <c r="Q42" i="31"/>
  <c r="Q36" i="31"/>
  <c r="AI16" i="35"/>
  <c r="N18" i="44"/>
  <c r="N29" i="44"/>
  <c r="N21" i="44"/>
  <c r="N16" i="44"/>
  <c r="N24" i="44"/>
  <c r="N25" i="44"/>
  <c r="N17" i="44"/>
  <c r="N13" i="44"/>
  <c r="N15" i="44"/>
  <c r="N23" i="44"/>
  <c r="N26" i="44"/>
  <c r="N19" i="44"/>
  <c r="N27" i="44"/>
  <c r="Q23" i="43"/>
  <c r="Q15" i="43"/>
  <c r="Q25" i="43"/>
  <c r="Q17" i="43"/>
  <c r="Q24" i="43"/>
  <c r="Q16" i="43"/>
  <c r="Q30" i="43"/>
  <c r="Q22" i="43"/>
  <c r="Q14" i="43"/>
  <c r="Q28" i="43"/>
  <c r="Q20" i="43"/>
  <c r="Q12" i="43"/>
  <c r="Q25" i="42"/>
  <c r="Q17" i="42"/>
  <c r="Q26" i="42"/>
  <c r="Q18" i="42"/>
  <c r="Q23" i="42"/>
  <c r="Q15" i="42"/>
  <c r="Q27" i="42"/>
  <c r="Q19" i="42"/>
  <c r="Q30" i="42"/>
  <c r="Q22" i="42"/>
  <c r="Q14" i="42"/>
  <c r="Q29" i="42"/>
  <c r="Q21" i="42"/>
  <c r="Q13" i="42"/>
  <c r="Q28" i="42"/>
  <c r="Q20" i="42"/>
  <c r="Q12" i="42"/>
  <c r="K29" i="41"/>
  <c r="K21" i="41"/>
  <c r="K28" i="41"/>
  <c r="K20" i="41"/>
  <c r="K12" i="41"/>
  <c r="K26" i="41"/>
  <c r="K19" i="41"/>
  <c r="K27" i="41"/>
  <c r="K13" i="41"/>
  <c r="K24" i="41"/>
  <c r="K16" i="41"/>
  <c r="W23" i="40"/>
  <c r="W15" i="40"/>
  <c r="W26" i="40"/>
  <c r="W18" i="40"/>
  <c r="W25" i="40"/>
  <c r="W17" i="40"/>
  <c r="W13" i="40"/>
  <c r="W21" i="40"/>
  <c r="W29" i="40"/>
  <c r="W30" i="40"/>
  <c r="W22" i="40"/>
  <c r="W14" i="40"/>
  <c r="W27" i="40"/>
  <c r="W19" i="40"/>
  <c r="W12" i="40"/>
  <c r="W20" i="40"/>
  <c r="W28" i="40"/>
  <c r="W24" i="40"/>
  <c r="W16" i="40"/>
  <c r="T15" i="39"/>
  <c r="T23" i="39"/>
  <c r="T26" i="39"/>
  <c r="T18" i="39"/>
  <c r="T25" i="39"/>
  <c r="T17" i="39"/>
  <c r="T13" i="39"/>
  <c r="T21" i="39"/>
  <c r="T29" i="39"/>
  <c r="T24" i="39"/>
  <c r="T16" i="39"/>
  <c r="T27" i="39"/>
  <c r="T19" i="39"/>
  <c r="T12" i="39"/>
  <c r="T28" i="39"/>
  <c r="T30" i="39"/>
  <c r="T22" i="39"/>
  <c r="T14" i="39"/>
  <c r="N30" i="38"/>
  <c r="N19" i="38"/>
  <c r="N27" i="38"/>
  <c r="N26" i="38"/>
  <c r="N18" i="38"/>
  <c r="N22" i="38"/>
  <c r="N17" i="38"/>
  <c r="N25" i="38"/>
  <c r="N12" i="38"/>
  <c r="N20" i="38"/>
  <c r="N28" i="38"/>
  <c r="N14" i="38"/>
  <c r="N29" i="38"/>
  <c r="N21" i="38"/>
  <c r="N13" i="38"/>
  <c r="N30" i="37"/>
  <c r="N22" i="37"/>
  <c r="N14" i="37"/>
  <c r="N17" i="37"/>
  <c r="N25" i="37"/>
  <c r="N28" i="37"/>
  <c r="N20" i="37"/>
  <c r="N12" i="37"/>
  <c r="N13" i="37"/>
  <c r="N26" i="37"/>
  <c r="N18" i="37"/>
  <c r="N24" i="37"/>
  <c r="N16" i="37"/>
  <c r="T17" i="36"/>
  <c r="T30" i="36"/>
  <c r="T26" i="36"/>
  <c r="T18" i="36"/>
  <c r="T27" i="36"/>
  <c r="T22" i="36"/>
  <c r="T13" i="36"/>
  <c r="T21" i="36"/>
  <c r="T29" i="36"/>
  <c r="T14" i="36"/>
  <c r="T23" i="36"/>
  <c r="T15" i="36"/>
  <c r="T24" i="36"/>
  <c r="T16" i="36"/>
  <c r="T19" i="36"/>
  <c r="T28" i="36"/>
  <c r="T20" i="36"/>
  <c r="T12" i="36"/>
  <c r="AI29" i="35"/>
  <c r="AI21" i="35"/>
  <c r="AI13" i="35"/>
  <c r="AI24" i="35"/>
  <c r="AI26" i="35"/>
  <c r="AI18" i="35"/>
  <c r="AI30" i="35"/>
  <c r="AI22" i="35"/>
  <c r="AI14" i="35"/>
  <c r="AI27" i="35"/>
  <c r="AI19" i="35"/>
  <c r="AI23" i="35"/>
  <c r="AI15" i="35"/>
  <c r="AI28" i="35"/>
  <c r="AI20" i="35"/>
  <c r="AI12" i="35"/>
  <c r="N26" i="33"/>
  <c r="N18" i="33"/>
  <c r="N27" i="33"/>
  <c r="N19" i="33"/>
  <c r="N25" i="33"/>
  <c r="N17" i="33"/>
  <c r="N23" i="33"/>
  <c r="N15" i="33"/>
  <c r="N30" i="33"/>
  <c r="N22" i="33"/>
  <c r="N14" i="33"/>
  <c r="N29" i="33"/>
  <c r="N21" i="33"/>
  <c r="N13" i="33"/>
  <c r="N12" i="33"/>
  <c r="T26" i="32"/>
  <c r="T18" i="32"/>
  <c r="T15" i="32"/>
  <c r="T19" i="32"/>
  <c r="T23" i="32"/>
  <c r="T30" i="32"/>
  <c r="T17" i="32"/>
  <c r="T25" i="32"/>
  <c r="T27" i="32"/>
  <c r="T16" i="32"/>
  <c r="T24" i="32"/>
  <c r="Q26" i="31"/>
  <c r="Q18" i="31"/>
  <c r="Q13" i="31"/>
  <c r="Q21" i="31"/>
  <c r="Q19" i="31"/>
  <c r="Q23" i="31"/>
  <c r="Q29" i="31"/>
  <c r="Q16" i="31"/>
  <c r="Q47" i="31"/>
  <c r="Q39" i="31"/>
  <c r="Q31" i="31"/>
  <c r="Q38" i="31"/>
  <c r="Q46" i="31"/>
  <c r="Q41" i="31"/>
  <c r="Q30" i="31"/>
  <c r="Q27" i="31"/>
  <c r="Q12" i="31"/>
  <c r="Q28" i="31"/>
  <c r="Q20" i="31"/>
  <c r="Q24" i="31"/>
  <c r="Q14" i="31"/>
  <c r="Q22" i="31"/>
  <c r="Q25" i="31"/>
  <c r="Q17" i="31"/>
  <c r="T41" i="32"/>
  <c r="T33" i="32"/>
  <c r="T40" i="32"/>
  <c r="T12" i="32"/>
  <c r="T20" i="32"/>
  <c r="T28" i="32"/>
  <c r="T22" i="32"/>
  <c r="T29" i="32"/>
  <c r="T21" i="32"/>
  <c r="T13" i="32"/>
  <c r="T14" i="32"/>
  <c r="T9" i="32"/>
  <c r="T35" i="32"/>
  <c r="T43" i="32"/>
  <c r="T32" i="32"/>
  <c r="T34" i="32"/>
  <c r="T42" i="32"/>
  <c r="T46" i="32"/>
  <c r="T31" i="32"/>
  <c r="T47" i="32"/>
  <c r="T39" i="32"/>
  <c r="T38" i="32"/>
  <c r="T45" i="32"/>
  <c r="T37" i="32"/>
</calcChain>
</file>

<file path=xl/sharedStrings.xml><?xml version="1.0" encoding="utf-8"?>
<sst xmlns="http://schemas.openxmlformats.org/spreadsheetml/2006/main" count="1572" uniqueCount="198">
  <si>
    <t>Others</t>
  </si>
  <si>
    <t>Construction</t>
  </si>
  <si>
    <t>Transportation and storage</t>
  </si>
  <si>
    <t>National Capital Region</t>
  </si>
  <si>
    <t>Cordillera Administrative Region</t>
  </si>
  <si>
    <t>Region 1: Ilocos</t>
  </si>
  <si>
    <t>Region 2: Cagayan Valley</t>
  </si>
  <si>
    <t>Region 3: Central Luzon</t>
  </si>
  <si>
    <t>Region 4A: Calabarzon</t>
  </si>
  <si>
    <t>MIMAROPA</t>
  </si>
  <si>
    <t>Region 5: Bicol</t>
  </si>
  <si>
    <t>Region 6: Western Visayas</t>
  </si>
  <si>
    <t>Region 7: Central Visayas</t>
  </si>
  <si>
    <t>Region 8: Eastern Visayas</t>
  </si>
  <si>
    <t>Region 9: Zamboanga Peninsula</t>
  </si>
  <si>
    <t>Region 10: Northern Mindanao</t>
  </si>
  <si>
    <t>Region 11: Davao</t>
  </si>
  <si>
    <t>Region 12: SOCCSKSARGEN</t>
  </si>
  <si>
    <t>Region 13: Caraga</t>
  </si>
  <si>
    <t>BARMM (formerly ARMM)</t>
  </si>
  <si>
    <t>%</t>
  </si>
  <si>
    <t>Total</t>
  </si>
  <si>
    <t>Firm size</t>
  </si>
  <si>
    <t>Micro</t>
  </si>
  <si>
    <t>Small</t>
  </si>
  <si>
    <t>Medium</t>
  </si>
  <si>
    <t>Large</t>
  </si>
  <si>
    <t>Location</t>
  </si>
  <si>
    <t>Yes</t>
  </si>
  <si>
    <t>No</t>
  </si>
  <si>
    <t>Note: These correspond only to those who provided responses.</t>
  </si>
  <si>
    <t>Part 2</t>
  </si>
  <si>
    <t>Open</t>
  </si>
  <si>
    <t>Open but limited operations</t>
  </si>
  <si>
    <t>Temporarily closed</t>
  </si>
  <si>
    <t>Permanently closed (will not reopen)</t>
  </si>
  <si>
    <t>Less than 25% operational</t>
  </si>
  <si>
    <t>25%-50% operational</t>
  </si>
  <si>
    <t>51%-75% operational</t>
  </si>
  <si>
    <t>More than 75% operational</t>
  </si>
  <si>
    <t>Within 2 weeks</t>
  </si>
  <si>
    <t>1 month</t>
  </si>
  <si>
    <t>1 to 3 months</t>
  </si>
  <si>
    <t>More than 3 months</t>
  </si>
  <si>
    <t>Unable to judge</t>
  </si>
  <si>
    <t>Increased</t>
  </si>
  <si>
    <t xml:space="preserve">Decreased </t>
  </si>
  <si>
    <t xml:space="preserve">Remain the same     </t>
  </si>
  <si>
    <t>Temporarily no payment</t>
  </si>
  <si>
    <t>More than 50% decrease</t>
  </si>
  <si>
    <t>31%-50% decrease</t>
  </si>
  <si>
    <t>11%-30% decrease</t>
  </si>
  <si>
    <t>1%-10% decrease</t>
  </si>
  <si>
    <t>No change</t>
  </si>
  <si>
    <t>Less than 10% increase</t>
  </si>
  <si>
    <t>10%-30% increase</t>
  </si>
  <si>
    <t>31%-50% increase</t>
  </si>
  <si>
    <t>More than 50% increase</t>
  </si>
  <si>
    <t xml:space="preserve">Work from home not possible for any workers  </t>
  </si>
  <si>
    <t>More than 50%</t>
  </si>
  <si>
    <t>26%-50%</t>
  </si>
  <si>
    <t>6%-25%</t>
  </si>
  <si>
    <t>1%-5%</t>
  </si>
  <si>
    <t xml:space="preserve">Yes, minor bottlenecks </t>
  </si>
  <si>
    <t>Yes, severe bottlenecks</t>
  </si>
  <si>
    <t>Decreased</t>
  </si>
  <si>
    <t>Enough savings, liquid assets, and other contingency budget to maintain business for more than 6 months</t>
  </si>
  <si>
    <t>Cash/funds covering operation costs to be run out in 3-6 months</t>
  </si>
  <si>
    <t>Cash/funds covering operation costs to be run out in 1-3 months</t>
  </si>
  <si>
    <t xml:space="preserve">Already no cash and savings        </t>
  </si>
  <si>
    <t>Staff wages and social security charges</t>
  </si>
  <si>
    <t>Rent</t>
  </si>
  <si>
    <t>Repayment of loans</t>
  </si>
  <si>
    <t>Payments of invoices</t>
  </si>
  <si>
    <t>Other expenses</t>
  </si>
  <si>
    <t>No specific problem</t>
  </si>
  <si>
    <t>More difficult</t>
  </si>
  <si>
    <t>Same as last year (2019)</t>
  </si>
  <si>
    <t>Easier now</t>
  </si>
  <si>
    <t>Don’t know</t>
  </si>
  <si>
    <t>less than 25%</t>
  </si>
  <si>
    <t>25% - 50%</t>
  </si>
  <si>
    <t>51% - 75%</t>
  </si>
  <si>
    <t>76% - 100%</t>
  </si>
  <si>
    <t>Increase</t>
  </si>
  <si>
    <t>Decrease</t>
  </si>
  <si>
    <t>Remain the same</t>
  </si>
  <si>
    <t>Shuttle service to and from home or designated pick-up points</t>
  </si>
  <si>
    <t>Accommodation near the workplace</t>
  </si>
  <si>
    <t>Additional leave credits</t>
  </si>
  <si>
    <t>Internet/data allowance</t>
  </si>
  <si>
    <t>Personal protective equipment (PPE; e.g., masks)</t>
  </si>
  <si>
    <t>Vitamins and hygiene products (e.g., alcohol-based)</t>
  </si>
  <si>
    <t>Delay in importing goods / raw materials because of slow customs clearance</t>
  </si>
  <si>
    <t xml:space="preserve">Local suppliers or distributors have ceased or have reduced operations   </t>
  </si>
  <si>
    <t>Delayed logistics because of checkpoints or border shutdown</t>
  </si>
  <si>
    <t>Delayed logistics because limited availability of trucks/drivers</t>
  </si>
  <si>
    <t xml:space="preserve">Prices of goods / raw materials have become too expensive  </t>
  </si>
  <si>
    <t>Obtained loans/overdraft/line of credit from banks for working capital</t>
  </si>
  <si>
    <t>Applied for loans/overdraft/line of credit from banks for working capital</t>
  </si>
  <si>
    <t>Utilized nonbank finance institutions (e.g., microfinance institutions, pawnshops) for working capital financing</t>
  </si>
  <si>
    <t>Utilized digital finance platforms (e.g., peer-to-peer lending, crowdfunding) for working capital financing</t>
  </si>
  <si>
    <t>Received funding support from business partner</t>
  </si>
  <si>
    <t>Received funding support from the government</t>
  </si>
  <si>
    <t>Borrowed from family, relatives, and friends to maintain business</t>
  </si>
  <si>
    <t>Borrowed from informal money lenders to maintain business</t>
  </si>
  <si>
    <t>Used own fund/retained profit to maintain business</t>
  </si>
  <si>
    <t>Loans/overdraft/line of credit from banks</t>
  </si>
  <si>
    <t>Loans from nonbank finance institutions (e.g., microfinance institutions, pawnshops) for working capital</t>
  </si>
  <si>
    <t>Loans from digital finance platforms (e.g., peer-to-peer lending, crowdfunding)</t>
  </si>
  <si>
    <t>Business partner(s)</t>
  </si>
  <si>
    <t xml:space="preserve">Family, relatives, and friends </t>
  </si>
  <si>
    <t xml:space="preserve">Loans from informal money lenders </t>
  </si>
  <si>
    <t>Own fund/retained profit</t>
  </si>
  <si>
    <t>No.</t>
  </si>
  <si>
    <t>%*</t>
  </si>
  <si>
    <t>%**</t>
  </si>
  <si>
    <t>Industry</t>
  </si>
  <si>
    <t>Manufacturing</t>
  </si>
  <si>
    <t>Wholesale and Retail Trade; Repair of Motor Vehicles and Motorcycles</t>
  </si>
  <si>
    <t>Accommodation and Food Service Activities</t>
  </si>
  <si>
    <t>Information and Communication</t>
  </si>
  <si>
    <t>Financial  and Insurance Activities</t>
  </si>
  <si>
    <t>Real Estate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</si>
  <si>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</si>
  <si>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</si>
  <si>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</si>
  <si>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</si>
  <si>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Other Service Activities</t>
  </si>
  <si>
    <t>Hired</t>
  </si>
  <si>
    <t>Laid off</t>
  </si>
  <si>
    <t>Granted leave</t>
  </si>
  <si>
    <t>Reduced working hours</t>
  </si>
  <si>
    <t>Average</t>
  </si>
  <si>
    <t>Range</t>
  </si>
  <si>
    <t># of responses</t>
  </si>
  <si>
    <t>Min</t>
  </si>
  <si>
    <t>Max</t>
  </si>
  <si>
    <t xml:space="preserve">* share of vertical column. ** share of horizontal line.
</t>
  </si>
  <si>
    <t>Reduced salary/wages/benefit</t>
  </si>
  <si>
    <t>ADB Philippine Enterprise Survey on COVID-19 Impact</t>
  </si>
  <si>
    <t>Part 2: COVID-19 Impact on Business</t>
  </si>
  <si>
    <t>Source: Asian Development Bank, Philippine Enterprise Survey.</t>
  </si>
  <si>
    <t>q2.1.1:  If you have faced limited operations, what is the status?</t>
  </si>
  <si>
    <t>q2.2:  What is the expected timeframe on your business recovery from the end of the Enhanced Community Quarantine?</t>
  </si>
  <si>
    <t xml:space="preserve">Note: Business recovery means one of the following conditions: return to profitability, return to previous production level, and return to previous workforce level.
</t>
  </si>
  <si>
    <t>Status of Sales (1)</t>
  </si>
  <si>
    <t>q2.3:  What is the status of your sales (value) in April 2020 as compared to March 2020?</t>
  </si>
  <si>
    <t>Part2</t>
  </si>
  <si>
    <t>Sales decreased</t>
  </si>
  <si>
    <t>Status of Sales (2)</t>
  </si>
  <si>
    <t>q2.3.1 and q2.3.2:  Sales value increased/decreased by % in April 2020 from March 2020:</t>
  </si>
  <si>
    <t>Sales increased</t>
  </si>
  <si>
    <t>Note: Use absolute values (number of workers), more than one condition may apply to the same worker (e.g., salary and hours reduced).</t>
  </si>
  <si>
    <t>q2.4:  As of the end of April 2020, how many full-time regular workers were/have been:</t>
  </si>
  <si>
    <t>Total Wage Payments after the COVID-19 Outbreak (15 March 2020)</t>
  </si>
  <si>
    <t xml:space="preserve">q2.6:  Changes in total wage payments to employees after the COVID-19 outbreak (15 March 2020): </t>
  </si>
  <si>
    <t>q2.5:  As of the end of April 2020, how many part-time or contractual workers were/have been:</t>
  </si>
  <si>
    <t>q2.8:  What percentage of your workers can work from home without major disruption in your operations?</t>
  </si>
  <si>
    <t>Status of Work From Home</t>
  </si>
  <si>
    <t>q2.10:  Have you experienced or are you expecting to experience any bottlenecks in your supply chain?</t>
  </si>
  <si>
    <t>Bottlenecks in Supply Chain</t>
  </si>
  <si>
    <t>q2.10.1:  What are the main reasons for bottlenecks in supply chain?</t>
  </si>
  <si>
    <t>Delay in importing goods / raw materials because of international suppliers' problems</t>
  </si>
  <si>
    <t>Main Reasons for Bottlenecks in Supply Chain</t>
  </si>
  <si>
    <t>Financial Condition after the COVID-19 Outbreak (15 March 2020)</t>
  </si>
  <si>
    <t xml:space="preserve">q2.12:  Financial condition after the COVID-19 outbreak (15 March 2020): </t>
  </si>
  <si>
    <t>Most Significant Financial Problems during the COVID-19 Pandemic</t>
  </si>
  <si>
    <t xml:space="preserve">q2.13:  What are the most significant financial problems for your company during the COVID-19 outbreak? </t>
  </si>
  <si>
    <t>Funding after the COVID-19 Outbreak (15 March 2020)</t>
  </si>
  <si>
    <t>q2.14:  Funding conditions after the COVID-19 outbreak (15 March 2020). During the Enhanced Community Quarantine period, have you:</t>
  </si>
  <si>
    <t>Sources of Funds</t>
  </si>
  <si>
    <t>q2.16:  What sources of funds can you use to maintain or restart your business?</t>
  </si>
  <si>
    <t>Small Amount Funding in a Short Period (1)</t>
  </si>
  <si>
    <t>Small Amount Funding in a Short Period (2)</t>
  </si>
  <si>
    <t xml:space="preserve">q2.19:  Among employees, how many reside in the same municipality? </t>
  </si>
  <si>
    <t>Employees who Reside in the Same Municipality</t>
  </si>
  <si>
    <t>Expected Volume of Order from Clients after the ECQ</t>
  </si>
  <si>
    <t>Cost of Supplies/Raw Materials during the ECQ</t>
  </si>
  <si>
    <t>Enterprise Assistance to Employees during the ECQ</t>
  </si>
  <si>
    <t>Status of Business Operation after the ECQ Implemented</t>
  </si>
  <si>
    <t>Business Conditions after the ECQ Implemented</t>
  </si>
  <si>
    <t>Agriculture, Forestry, and Fishing</t>
  </si>
  <si>
    <t>Electricity, Gas, Steam, and Air Conditioning Supply</t>
  </si>
  <si>
    <t>Water Supply, Sewerage, Waste Management, and Remediation Activities</t>
  </si>
  <si>
    <t>Professional, Scientific, and Technical Activities</t>
  </si>
  <si>
    <t>Arts, Entertainment, and Recreation</t>
  </si>
  <si>
    <t>q2.1:  What is the status of your business after the Enhanced Community Quarantine (ECQ) (15 March 2020)?</t>
  </si>
  <si>
    <t>BARMM =  Bangsamoro Autonomous Region in Muslim Mindanao, MIMAROPA =  Mindoro, Marinduque, Romblon, and Palawan (Southwestern Tagalog Region), SOCCSKARGEN = South Cotabato, Cotabato, Sultan Kudarat, Sarangani, and General Santos.</t>
  </si>
  <si>
    <t>Item</t>
  </si>
  <si>
    <t>Time Frame on Business Recovery</t>
  </si>
  <si>
    <t>Full-Time Regular Workers in April 2020</t>
  </si>
  <si>
    <t>Part-Time or Contractual Workers in April 2020</t>
  </si>
  <si>
    <t xml:space="preserve">q2.9:  What assistance has your company provided to employees during the Enhanced Community Quarantine (ECQ)? </t>
  </si>
  <si>
    <t>q2.11:  How have your cost of supplies/raw materials changed since imposition of the Enhanced Community Quarantine (ECQ) in April 2020 against March 2020?</t>
  </si>
  <si>
    <t xml:space="preserve">q2.17:  If necessary, can you borrow a total of PHP50,000 from somewhere within a week? </t>
  </si>
  <si>
    <t xml:space="preserve">q2.18:  Is it more difficult to borrow PHP50,000 now than last year (2019)? </t>
  </si>
  <si>
    <t>q2.20:  After the Enhanced Community Quarantine (ECQ), what is your expected volume of order from client?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</si>
</sst>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??_-;_-@_-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0"/>
      </right>
      <top style="medium">
        <color auto="1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auto="1"/>
      </left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 style="medium">
        <color theme="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6" fillId="0" borderId="0" xfId="0" applyFont="1"/>
    <xf numFmtId="164" fontId="5" fillId="2" borderId="20" xfId="1" applyNumberFormat="1" applyFont="1" applyFill="1" applyBorder="1" applyAlignment="1">
      <alignment horizontal="center"/>
    </xf>
    <xf numFmtId="2" fontId="0" fillId="0" borderId="0" xfId="0" applyNumberFormat="1"/>
    <xf numFmtId="3" fontId="0" fillId="0" borderId="0" xfId="0" applyNumberFormat="1"/>
    <xf numFmtId="4" fontId="0" fillId="0" borderId="0" xfId="0" applyNumberFormat="1"/>
    <xf numFmtId="2" fontId="5" fillId="2" borderId="29" xfId="1" applyNumberFormat="1" applyFont="1" applyFill="1" applyBorder="1" applyAlignment="1">
      <alignment horizontal="center"/>
    </xf>
    <xf numFmtId="4" fontId="5" fillId="2" borderId="29" xfId="1" applyNumberFormat="1" applyFont="1" applyFill="1" applyBorder="1" applyAlignment="1">
      <alignment horizontal="center"/>
    </xf>
    <xf numFmtId="164" fontId="5" fillId="2" borderId="29" xfId="1" applyNumberFormat="1" applyFont="1" applyFill="1" applyBorder="1" applyAlignment="1">
      <alignment horizontal="center"/>
    </xf>
    <xf numFmtId="164" fontId="5" fillId="2" borderId="37" xfId="1" applyNumberFormat="1" applyFont="1" applyFill="1" applyBorder="1" applyAlignment="1">
      <alignment horizontal="center"/>
    </xf>
    <xf numFmtId="164" fontId="5" fillId="2" borderId="38" xfId="1" applyNumberFormat="1" applyFont="1" applyFill="1" applyBorder="1" applyAlignment="1">
      <alignment horizontal="center"/>
    </xf>
    <xf numFmtId="164" fontId="5" fillId="2" borderId="39" xfId="1" applyNumberFormat="1" applyFont="1" applyFill="1" applyBorder="1" applyAlignment="1">
      <alignment horizontal="center"/>
    </xf>
    <xf numFmtId="164" fontId="5" fillId="2" borderId="13" xfId="1" applyNumberFormat="1" applyFont="1" applyFill="1" applyBorder="1" applyAlignment="1">
      <alignment horizontal="center"/>
    </xf>
    <xf numFmtId="164" fontId="5" fillId="2" borderId="17" xfId="1" applyNumberFormat="1" applyFont="1" applyFill="1" applyBorder="1" applyAlignment="1">
      <alignment horizontal="center"/>
    </xf>
    <xf numFmtId="0" fontId="0" fillId="4" borderId="0" xfId="0" applyFill="1"/>
    <xf numFmtId="0" fontId="6" fillId="4" borderId="0" xfId="0" applyFont="1" applyFill="1"/>
    <xf numFmtId="0" fontId="0" fillId="4" borderId="2" xfId="0" applyFill="1" applyBorder="1"/>
    <xf numFmtId="0" fontId="0" fillId="4" borderId="9" xfId="0" applyFill="1" applyBorder="1"/>
    <xf numFmtId="0" fontId="6" fillId="4" borderId="4" xfId="0" applyFont="1" applyFill="1" applyBorder="1"/>
    <xf numFmtId="0" fontId="0" fillId="4" borderId="14" xfId="0" applyFill="1" applyBorder="1"/>
    <xf numFmtId="0" fontId="0" fillId="4" borderId="0" xfId="0" applyFill="1" applyBorder="1"/>
    <xf numFmtId="0" fontId="6" fillId="4" borderId="5" xfId="0" applyFont="1" applyFill="1" applyBorder="1"/>
    <xf numFmtId="0" fontId="6" fillId="4" borderId="9" xfId="0" applyFont="1" applyFill="1" applyBorder="1"/>
    <xf numFmtId="165" fontId="0" fillId="4" borderId="1" xfId="1" applyNumberFormat="1" applyFont="1" applyFill="1" applyBorder="1"/>
    <xf numFmtId="166" fontId="0" fillId="4" borderId="14" xfId="1" applyNumberFormat="1" applyFont="1" applyFill="1" applyBorder="1"/>
    <xf numFmtId="165" fontId="0" fillId="4" borderId="8" xfId="1" applyNumberFormat="1" applyFont="1" applyFill="1" applyBorder="1"/>
    <xf numFmtId="166" fontId="0" fillId="4" borderId="0" xfId="1" applyNumberFormat="1" applyFont="1" applyFill="1" applyBorder="1"/>
    <xf numFmtId="165" fontId="6" fillId="4" borderId="3" xfId="1" applyNumberFormat="1" applyFont="1" applyFill="1" applyBorder="1"/>
    <xf numFmtId="166" fontId="6" fillId="4" borderId="5" xfId="1" applyNumberFormat="1" applyFont="1" applyFill="1" applyBorder="1"/>
    <xf numFmtId="0" fontId="0" fillId="4" borderId="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164" fontId="5" fillId="2" borderId="18" xfId="1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 vertical="top"/>
    </xf>
    <xf numFmtId="165" fontId="0" fillId="4" borderId="0" xfId="1" applyNumberFormat="1" applyFont="1" applyFill="1"/>
    <xf numFmtId="165" fontId="6" fillId="4" borderId="0" xfId="1" applyNumberFormat="1" applyFont="1" applyFill="1"/>
    <xf numFmtId="166" fontId="0" fillId="4" borderId="1" xfId="1" applyNumberFormat="1" applyFont="1" applyFill="1" applyBorder="1"/>
    <xf numFmtId="166" fontId="0" fillId="4" borderId="8" xfId="1" applyNumberFormat="1" applyFont="1" applyFill="1" applyBorder="1"/>
    <xf numFmtId="166" fontId="6" fillId="4" borderId="3" xfId="1" applyNumberFormat="1" applyFont="1" applyFill="1" applyBorder="1"/>
    <xf numFmtId="166" fontId="0" fillId="4" borderId="0" xfId="1" applyNumberFormat="1" applyFont="1" applyFill="1"/>
    <xf numFmtId="166" fontId="6" fillId="4" borderId="0" xfId="1" applyNumberFormat="1" applyFont="1" applyFill="1"/>
    <xf numFmtId="165" fontId="0" fillId="4" borderId="14" xfId="1" applyNumberFormat="1" applyFont="1" applyFill="1" applyBorder="1"/>
    <xf numFmtId="165" fontId="0" fillId="4" borderId="2" xfId="1" applyNumberFormat="1" applyFont="1" applyFill="1" applyBorder="1"/>
    <xf numFmtId="165" fontId="0" fillId="4" borderId="0" xfId="1" applyNumberFormat="1" applyFont="1" applyFill="1" applyBorder="1"/>
    <xf numFmtId="165" fontId="0" fillId="4" borderId="9" xfId="1" applyNumberFormat="1" applyFont="1" applyFill="1" applyBorder="1"/>
    <xf numFmtId="165" fontId="6" fillId="4" borderId="5" xfId="1" applyNumberFormat="1" applyFont="1" applyFill="1" applyBorder="1"/>
    <xf numFmtId="165" fontId="6" fillId="4" borderId="4" xfId="1" applyNumberFormat="1" applyFont="1" applyFill="1" applyBorder="1"/>
    <xf numFmtId="165" fontId="6" fillId="4" borderId="9" xfId="1" applyNumberFormat="1" applyFont="1" applyFill="1" applyBorder="1"/>
    <xf numFmtId="165" fontId="6" fillId="4" borderId="14" xfId="1" applyNumberFormat="1" applyFont="1" applyFill="1" applyBorder="1"/>
    <xf numFmtId="165" fontId="6" fillId="4" borderId="0" xfId="1" applyNumberFormat="1" applyFont="1" applyFill="1" applyBorder="1"/>
    <xf numFmtId="166" fontId="6" fillId="4" borderId="14" xfId="1" applyNumberFormat="1" applyFont="1" applyFill="1" applyBorder="1"/>
    <xf numFmtId="166" fontId="6" fillId="4" borderId="0" xfId="1" applyNumberFormat="1" applyFont="1" applyFill="1" applyBorder="1"/>
    <xf numFmtId="165" fontId="6" fillId="4" borderId="2" xfId="1" applyNumberFormat="1" applyFont="1" applyFill="1" applyBorder="1"/>
    <xf numFmtId="165" fontId="6" fillId="4" borderId="8" xfId="1" applyNumberFormat="1" applyFont="1" applyFill="1" applyBorder="1"/>
    <xf numFmtId="165" fontId="0" fillId="4" borderId="5" xfId="1" applyNumberFormat="1" applyFont="1" applyFill="1" applyBorder="1"/>
    <xf numFmtId="166" fontId="6" fillId="4" borderId="8" xfId="1" applyNumberFormat="1" applyFont="1" applyFill="1" applyBorder="1"/>
    <xf numFmtId="166" fontId="0" fillId="4" borderId="3" xfId="1" applyNumberFormat="1" applyFont="1" applyFill="1" applyBorder="1"/>
    <xf numFmtId="166" fontId="0" fillId="4" borderId="5" xfId="1" applyNumberFormat="1" applyFont="1" applyFill="1" applyBorder="1"/>
    <xf numFmtId="166" fontId="6" fillId="4" borderId="1" xfId="1" applyNumberFormat="1" applyFont="1" applyFill="1" applyBorder="1"/>
    <xf numFmtId="164" fontId="5" fillId="2" borderId="4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166" fontId="0" fillId="4" borderId="2" xfId="1" applyNumberFormat="1" applyFont="1" applyFill="1" applyBorder="1"/>
    <xf numFmtId="166" fontId="0" fillId="4" borderId="9" xfId="1" applyNumberFormat="1" applyFont="1" applyFill="1" applyBorder="1"/>
    <xf numFmtId="166" fontId="6" fillId="4" borderId="9" xfId="1" applyNumberFormat="1" applyFont="1" applyFill="1" applyBorder="1"/>
    <xf numFmtId="166" fontId="6" fillId="4" borderId="4" xfId="1" applyNumberFormat="1" applyFont="1" applyFill="1" applyBorder="1"/>
    <xf numFmtId="165" fontId="0" fillId="4" borderId="4" xfId="1" applyNumberFormat="1" applyFont="1" applyFill="1" applyBorder="1"/>
    <xf numFmtId="0" fontId="2" fillId="0" borderId="0" xfId="0" applyFont="1" applyFill="1"/>
    <xf numFmtId="2" fontId="0" fillId="0" borderId="0" xfId="0" applyNumberFormat="1" applyFill="1"/>
    <xf numFmtId="3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0" fontId="7" fillId="0" borderId="0" xfId="0" applyFont="1"/>
    <xf numFmtId="0" fontId="2" fillId="0" borderId="0" xfId="0" applyFont="1" applyAlignment="1">
      <alignment horizontal="left"/>
    </xf>
    <xf numFmtId="0" fontId="6" fillId="4" borderId="0" xfId="0" applyFont="1" applyFill="1" applyBorder="1"/>
    <xf numFmtId="167" fontId="0" fillId="0" borderId="0" xfId="0" applyNumberFormat="1"/>
    <xf numFmtId="168" fontId="0" fillId="0" borderId="0" xfId="0" applyNumberFormat="1"/>
    <xf numFmtId="167" fontId="5" fillId="2" borderId="29" xfId="1" applyNumberFormat="1" applyFont="1" applyFill="1" applyBorder="1" applyAlignment="1">
      <alignment horizontal="center"/>
    </xf>
    <xf numFmtId="168" fontId="5" fillId="2" borderId="29" xfId="1" applyNumberFormat="1" applyFont="1" applyFill="1" applyBorder="1" applyAlignment="1">
      <alignment horizontal="center"/>
    </xf>
    <xf numFmtId="167" fontId="5" fillId="2" borderId="30" xfId="1" applyNumberFormat="1" applyFont="1" applyFill="1" applyBorder="1" applyAlignment="1">
      <alignment horizontal="center"/>
    </xf>
    <xf numFmtId="37" fontId="0" fillId="4" borderId="14" xfId="1" applyNumberFormat="1" applyFont="1" applyFill="1" applyBorder="1"/>
    <xf numFmtId="37" fontId="0" fillId="4" borderId="0" xfId="1" applyNumberFormat="1" applyFont="1" applyFill="1" applyBorder="1"/>
    <xf numFmtId="37" fontId="6" fillId="4" borderId="5" xfId="1" applyNumberFormat="1" applyFont="1" applyFill="1" applyBorder="1"/>
    <xf numFmtId="165" fontId="0" fillId="0" borderId="0" xfId="0" applyNumberFormat="1"/>
    <xf numFmtId="167" fontId="0" fillId="4" borderId="0" xfId="0" applyNumberFormat="1" applyFill="1"/>
    <xf numFmtId="168" fontId="0" fillId="4" borderId="0" xfId="0" applyNumberFormat="1" applyFill="1"/>
    <xf numFmtId="0" fontId="6" fillId="4" borderId="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5" fillId="2" borderId="12" xfId="1" applyNumberFormat="1" applyFont="1" applyFill="1" applyBorder="1" applyAlignment="1">
      <alignment horizontal="center"/>
    </xf>
    <xf numFmtId="164" fontId="5" fillId="2" borderId="26" xfId="1" applyNumberFormat="1" applyFont="1" applyFill="1" applyBorder="1" applyAlignment="1">
      <alignment horizontal="center"/>
    </xf>
    <xf numFmtId="164" fontId="5" fillId="2" borderId="15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5" fillId="2" borderId="7" xfId="1" applyNumberFormat="1" applyFont="1" applyFill="1" applyBorder="1" applyAlignment="1">
      <alignment horizontal="center"/>
    </xf>
    <xf numFmtId="164" fontId="3" fillId="2" borderId="40" xfId="1" applyNumberFormat="1" applyFont="1" applyFill="1" applyBorder="1" applyAlignment="1">
      <alignment horizontal="center" wrapText="1"/>
    </xf>
    <xf numFmtId="164" fontId="3" fillId="2" borderId="20" xfId="1" applyNumberFormat="1" applyFont="1" applyFill="1" applyBorder="1" applyAlignment="1">
      <alignment horizontal="center" wrapText="1"/>
    </xf>
    <xf numFmtId="164" fontId="3" fillId="2" borderId="33" xfId="1" applyNumberFormat="1" applyFont="1" applyFill="1" applyBorder="1" applyAlignment="1">
      <alignment horizontal="center" wrapText="1"/>
    </xf>
    <xf numFmtId="164" fontId="5" fillId="2" borderId="27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64" fontId="5" fillId="2" borderId="19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16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/>
    </xf>
    <xf numFmtId="164" fontId="5" fillId="2" borderId="16" xfId="1" applyNumberFormat="1" applyFont="1" applyFill="1" applyBorder="1" applyAlignment="1">
      <alignment horizontal="center" vertical="center"/>
    </xf>
    <xf numFmtId="164" fontId="3" fillId="2" borderId="19" xfId="1" applyNumberFormat="1" applyFont="1" applyFill="1" applyBorder="1" applyAlignment="1">
      <alignment horizontal="center" wrapText="1"/>
    </xf>
    <xf numFmtId="164" fontId="3" fillId="2" borderId="11" xfId="1" applyNumberFormat="1" applyFont="1" applyFill="1" applyBorder="1" applyAlignment="1">
      <alignment horizontal="center" wrapText="1"/>
    </xf>
    <xf numFmtId="164" fontId="3" fillId="2" borderId="16" xfId="1" applyNumberFormat="1" applyFont="1" applyFill="1" applyBorder="1" applyAlignment="1">
      <alignment horizontal="center" wrapText="1"/>
    </xf>
    <xf numFmtId="164" fontId="5" fillId="2" borderId="19" xfId="1" applyNumberFormat="1" applyFont="1" applyFill="1" applyBorder="1" applyAlignment="1">
      <alignment horizontal="center" vertical="top"/>
    </xf>
    <xf numFmtId="164" fontId="5" fillId="2" borderId="11" xfId="1" applyNumberFormat="1" applyFont="1" applyFill="1" applyBorder="1" applyAlignment="1">
      <alignment horizontal="center" vertical="top"/>
    </xf>
    <xf numFmtId="164" fontId="5" fillId="2" borderId="12" xfId="1" applyNumberFormat="1" applyFont="1" applyFill="1" applyBorder="1" applyAlignment="1">
      <alignment horizontal="center" vertical="top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164" fontId="3" fillId="2" borderId="25" xfId="1" applyNumberFormat="1" applyFont="1" applyFill="1" applyBorder="1" applyAlignment="1">
      <alignment horizontal="center" wrapText="1"/>
    </xf>
    <xf numFmtId="164" fontId="3" fillId="2" borderId="26" xfId="1" applyNumberFormat="1" applyFont="1" applyFill="1" applyBorder="1" applyAlignment="1">
      <alignment horizontal="center" wrapText="1"/>
    </xf>
    <xf numFmtId="164" fontId="3" fillId="2" borderId="27" xfId="1" applyNumberFormat="1" applyFont="1" applyFill="1" applyBorder="1" applyAlignment="1">
      <alignment horizontal="center" wrapText="1"/>
    </xf>
    <xf numFmtId="167" fontId="5" fillId="2" borderId="43" xfId="1" applyNumberFormat="1" applyFont="1" applyFill="1" applyBorder="1" applyAlignment="1">
      <alignment horizontal="center" vertical="center" wrapText="1"/>
    </xf>
    <xf numFmtId="167" fontId="0" fillId="0" borderId="44" xfId="0" applyNumberFormat="1" applyBorder="1" applyAlignment="1">
      <alignment horizontal="center" vertical="center" wrapText="1"/>
    </xf>
    <xf numFmtId="167" fontId="5" fillId="2" borderId="26" xfId="1" applyNumberFormat="1" applyFont="1" applyFill="1" applyBorder="1" applyAlignment="1">
      <alignment horizontal="center"/>
    </xf>
    <xf numFmtId="168" fontId="5" fillId="2" borderId="13" xfId="1" applyNumberFormat="1" applyFont="1" applyFill="1" applyBorder="1" applyAlignment="1">
      <alignment horizontal="center" vertical="center" wrapText="1"/>
    </xf>
    <xf numFmtId="168" fontId="5" fillId="2" borderId="37" xfId="1" applyNumberFormat="1" applyFont="1" applyFill="1" applyBorder="1" applyAlignment="1">
      <alignment horizontal="center" vertical="center" wrapText="1"/>
    </xf>
    <xf numFmtId="168" fontId="5" fillId="2" borderId="26" xfId="1" applyNumberFormat="1" applyFont="1" applyFill="1" applyBorder="1" applyAlignment="1">
      <alignment horizontal="center"/>
    </xf>
    <xf numFmtId="3" fontId="5" fillId="2" borderId="26" xfId="1" applyNumberFormat="1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2" fontId="5" fillId="2" borderId="26" xfId="1" applyNumberFormat="1" applyFont="1" applyFill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5" fillId="2" borderId="26" xfId="1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6" xfId="0" applyNumberFormat="1" applyFont="1" applyFill="1" applyBorder="1" applyAlignment="1">
      <alignment horizontal="center" wrapText="1"/>
    </xf>
    <xf numFmtId="2" fontId="3" fillId="3" borderId="7" xfId="0" applyNumberFormat="1" applyFont="1" applyFill="1" applyBorder="1" applyAlignment="1">
      <alignment horizontal="center" wrapText="1"/>
    </xf>
    <xf numFmtId="2" fontId="3" fillId="2" borderId="25" xfId="1" applyNumberFormat="1" applyFont="1" applyFill="1" applyBorder="1" applyAlignment="1">
      <alignment horizontal="center" wrapText="1"/>
    </xf>
    <xf numFmtId="2" fontId="3" fillId="2" borderId="26" xfId="1" applyNumberFormat="1" applyFont="1" applyFill="1" applyBorder="1" applyAlignment="1">
      <alignment horizontal="center" wrapText="1"/>
    </xf>
    <xf numFmtId="2" fontId="3" fillId="2" borderId="27" xfId="1" applyNumberFormat="1" applyFont="1" applyFill="1" applyBorder="1" applyAlignment="1">
      <alignment horizontal="center" wrapText="1"/>
    </xf>
    <xf numFmtId="2" fontId="5" fillId="2" borderId="25" xfId="1" applyNumberFormat="1" applyFont="1" applyFill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3" fontId="5" fillId="2" borderId="27" xfId="1" applyNumberFormat="1" applyFont="1" applyFill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 wrapText="1"/>
    </xf>
    <xf numFmtId="164" fontId="5" fillId="2" borderId="16" xfId="1" applyNumberFormat="1" applyFont="1" applyFill="1" applyBorder="1" applyAlignment="1">
      <alignment horizontal="center" vertical="top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6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9" xfId="1" applyNumberFormat="1" applyFont="1" applyFill="1" applyBorder="1" applyAlignment="1">
      <alignment horizontal="center" vertical="center" wrapText="1"/>
    </xf>
    <xf numFmtId="164" fontId="3" fillId="2" borderId="31" xfId="1" applyNumberFormat="1" applyFont="1" applyFill="1" applyBorder="1" applyAlignment="1">
      <alignment horizontal="center" wrapText="1"/>
    </xf>
    <xf numFmtId="164" fontId="3" fillId="2" borderId="32" xfId="1" applyNumberFormat="1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164" fontId="3" fillId="2" borderId="16" xfId="1" applyNumberFormat="1" applyFont="1" applyFill="1" applyBorder="1" applyAlignment="1">
      <alignment horizontal="center" vertical="center" wrapText="1"/>
    </xf>
    <xf numFmtId="164" fontId="3" fillId="2" borderId="19" xfId="1" applyNumberFormat="1" applyFont="1" applyFill="1" applyBorder="1" applyAlignment="1">
      <alignment horizontal="center" vertical="center" wrapText="1"/>
    </xf>
    <xf numFmtId="164" fontId="5" fillId="2" borderId="19" xfId="1" quotePrefix="1" applyNumberFormat="1" applyFont="1" applyFill="1" applyBorder="1" applyAlignment="1">
      <alignment horizontal="center" vertical="center" wrapText="1"/>
    </xf>
    <xf numFmtId="164" fontId="5" fillId="2" borderId="11" xfId="1" quotePrefix="1" applyNumberFormat="1" applyFont="1" applyFill="1" applyBorder="1" applyAlignment="1">
      <alignment horizontal="center" vertical="center" wrapText="1"/>
    </xf>
    <xf numFmtId="164" fontId="5" fillId="2" borderId="12" xfId="1" quotePrefix="1" applyNumberFormat="1" applyFont="1" applyFill="1" applyBorder="1" applyAlignment="1">
      <alignment horizontal="center" vertical="center" wrapText="1"/>
    </xf>
    <xf numFmtId="164" fontId="5" fillId="2" borderId="19" xfId="1" quotePrefix="1" applyNumberFormat="1" applyFont="1" applyFill="1" applyBorder="1" applyAlignment="1">
      <alignment horizontal="center" vertical="top"/>
    </xf>
    <xf numFmtId="164" fontId="5" fillId="2" borderId="11" xfId="1" quotePrefix="1" applyNumberFormat="1" applyFont="1" applyFill="1" applyBorder="1" applyAlignment="1">
      <alignment horizontal="center" vertical="top"/>
    </xf>
    <xf numFmtId="164" fontId="5" fillId="2" borderId="16" xfId="1" quotePrefix="1" applyNumberFormat="1" applyFont="1" applyFill="1" applyBorder="1" applyAlignment="1">
      <alignment horizontal="center" vertical="top"/>
    </xf>
    <xf numFmtId="0" fontId="4" fillId="0" borderId="1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5" fillId="2" borderId="12" xfId="1" quotePrefix="1" applyNumberFormat="1" applyFont="1" applyFill="1" applyBorder="1" applyAlignment="1">
      <alignment horizontal="center" vertical="top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5" fillId="2" borderId="41" xfId="1" quotePrefix="1" applyNumberFormat="1" applyFont="1" applyFill="1" applyBorder="1" applyAlignment="1">
      <alignment horizontal="center" vertical="top"/>
    </xf>
    <xf numFmtId="164" fontId="5" fillId="2" borderId="31" xfId="1" quotePrefix="1" applyNumberFormat="1" applyFont="1" applyFill="1" applyBorder="1" applyAlignment="1">
      <alignment horizontal="center" vertical="top"/>
    </xf>
    <xf numFmtId="164" fontId="5" fillId="2" borderId="32" xfId="1" quotePrefix="1" applyNumberFormat="1" applyFont="1" applyFill="1" applyBorder="1" applyAlignment="1">
      <alignment horizontal="center" vertical="top"/>
    </xf>
    <xf numFmtId="164" fontId="5" fillId="2" borderId="19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B60F-1387-4D3E-810F-F1DA7C922D5C}">
  <dimension ref="A1:Q52"/>
  <sheetViews>
    <sheetView tabSelected="1" zoomScale="87" zoomScaleNormal="87" workbookViewId="0">
      <selection activeCell="A3" sqref="A3"/>
    </sheetView>
  </sheetViews>
  <sheetFormatPr baseColWidth="10" defaultColWidth="8.83203125" defaultRowHeight="15" x14ac:dyDescent="0.2"/>
  <cols>
    <col min="1" max="1" width="10.5" customWidth="1"/>
    <col min="2" max="2" width="66.5" customWidth="1"/>
    <col min="3" max="17" width="10" customWidth="1"/>
  </cols>
  <sheetData>
    <row r="1" spans="1:17" x14ac:dyDescent="0.2">
      <c r="A1" s="1" t="s">
        <v>140</v>
      </c>
    </row>
    <row r="2" spans="1:17" x14ac:dyDescent="0.2">
      <c r="A2" s="72" t="s">
        <v>141</v>
      </c>
    </row>
    <row r="3" spans="1:17" ht="16" thickBot="1" x14ac:dyDescent="0.25">
      <c r="A3" s="72" t="s">
        <v>181</v>
      </c>
      <c r="B3" s="73"/>
    </row>
    <row r="4" spans="1:17" ht="16" thickBot="1" x14ac:dyDescent="0.25">
      <c r="A4" s="94" t="s">
        <v>189</v>
      </c>
      <c r="B4" s="95"/>
      <c r="C4" s="102" t="s">
        <v>31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</row>
    <row r="5" spans="1:17" ht="15" customHeight="1" thickBot="1" x14ac:dyDescent="0.25">
      <c r="A5" s="96"/>
      <c r="B5" s="97"/>
      <c r="C5" s="105" t="s">
        <v>187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</row>
    <row r="6" spans="1:17" ht="16" thickBot="1" x14ac:dyDescent="0.25">
      <c r="A6" s="96"/>
      <c r="B6" s="97"/>
      <c r="C6" s="100" t="s">
        <v>32</v>
      </c>
      <c r="D6" s="101"/>
      <c r="E6" s="101"/>
      <c r="F6" s="101" t="s">
        <v>33</v>
      </c>
      <c r="G6" s="101"/>
      <c r="H6" s="101"/>
      <c r="I6" s="101" t="s">
        <v>34</v>
      </c>
      <c r="J6" s="101"/>
      <c r="K6" s="101"/>
      <c r="L6" s="101" t="s">
        <v>35</v>
      </c>
      <c r="M6" s="101"/>
      <c r="N6" s="101"/>
      <c r="O6" s="101" t="s">
        <v>21</v>
      </c>
      <c r="P6" s="101"/>
      <c r="Q6" s="108"/>
    </row>
    <row r="7" spans="1:17" ht="16" thickBot="1" x14ac:dyDescent="0.25">
      <c r="A7" s="98"/>
      <c r="B7" s="99"/>
      <c r="C7" s="12" t="s">
        <v>114</v>
      </c>
      <c r="D7" s="9" t="s">
        <v>115</v>
      </c>
      <c r="E7" s="9" t="s">
        <v>116</v>
      </c>
      <c r="F7" s="9" t="s">
        <v>114</v>
      </c>
      <c r="G7" s="9" t="s">
        <v>115</v>
      </c>
      <c r="H7" s="9" t="s">
        <v>116</v>
      </c>
      <c r="I7" s="9" t="s">
        <v>114</v>
      </c>
      <c r="J7" s="9" t="s">
        <v>115</v>
      </c>
      <c r="K7" s="9" t="s">
        <v>116</v>
      </c>
      <c r="L7" s="9" t="s">
        <v>114</v>
      </c>
      <c r="M7" s="9" t="s">
        <v>115</v>
      </c>
      <c r="N7" s="10" t="s">
        <v>116</v>
      </c>
      <c r="O7" s="9" t="s">
        <v>114</v>
      </c>
      <c r="P7" s="9" t="s">
        <v>115</v>
      </c>
      <c r="Q7" s="11" t="s">
        <v>116</v>
      </c>
    </row>
    <row r="8" spans="1:17" x14ac:dyDescent="0.2">
      <c r="A8" s="88" t="s">
        <v>22</v>
      </c>
      <c r="B8" s="20" t="s">
        <v>23</v>
      </c>
      <c r="C8" s="37">
        <v>43</v>
      </c>
      <c r="D8" s="42">
        <v>43.88</v>
      </c>
      <c r="E8" s="42">
        <f>C8/$O8*100</f>
        <v>3.3385093167701863</v>
      </c>
      <c r="F8" s="37">
        <v>311</v>
      </c>
      <c r="G8" s="42">
        <v>43.07</v>
      </c>
      <c r="H8" s="43">
        <f>F8/$O8*100</f>
        <v>24.145962732919255</v>
      </c>
      <c r="I8" s="25">
        <v>917</v>
      </c>
      <c r="J8" s="42">
        <v>56.12</v>
      </c>
      <c r="K8" s="43">
        <f>I8/$O8*100</f>
        <v>71.195652173913047</v>
      </c>
      <c r="L8" s="25">
        <v>17</v>
      </c>
      <c r="M8" s="42">
        <v>62.96</v>
      </c>
      <c r="N8" s="43">
        <f>L8/$O8*100</f>
        <v>1.3198757763975155</v>
      </c>
      <c r="O8" s="51">
        <v>1288</v>
      </c>
      <c r="P8" s="49">
        <v>51.91</v>
      </c>
      <c r="Q8" s="53">
        <f>E8+H8+K8+N8+R8</f>
        <v>100</v>
      </c>
    </row>
    <row r="9" spans="1:17" x14ac:dyDescent="0.2">
      <c r="A9" s="89"/>
      <c r="B9" s="21" t="s">
        <v>24</v>
      </c>
      <c r="C9" s="38">
        <v>25</v>
      </c>
      <c r="D9" s="44">
        <v>25.51</v>
      </c>
      <c r="E9" s="44">
        <f t="shared" ref="E9:E49" si="0">C9/$O9*100</f>
        <v>3.6982248520710059</v>
      </c>
      <c r="F9" s="38">
        <v>220</v>
      </c>
      <c r="G9" s="44">
        <v>30.47</v>
      </c>
      <c r="H9" s="45">
        <f t="shared" ref="H9:H49" si="1">F9/$O9*100</f>
        <v>32.544378698224854</v>
      </c>
      <c r="I9" s="27">
        <v>427</v>
      </c>
      <c r="J9" s="44">
        <v>26.13</v>
      </c>
      <c r="K9" s="45">
        <f t="shared" ref="K9:K49" si="2">I9/$O9*100</f>
        <v>63.165680473372774</v>
      </c>
      <c r="L9" s="27">
        <v>4</v>
      </c>
      <c r="M9" s="44">
        <v>14.81</v>
      </c>
      <c r="N9" s="45">
        <f t="shared" ref="N9:N49" si="3">L9/$O9*100</f>
        <v>0.59171597633136097</v>
      </c>
      <c r="O9" s="52">
        <v>676</v>
      </c>
      <c r="P9" s="50">
        <v>27.25</v>
      </c>
      <c r="Q9" s="48">
        <f t="shared" ref="Q9:Q49" si="4">E9+H9+K9+N9+R9</f>
        <v>100</v>
      </c>
    </row>
    <row r="10" spans="1:17" x14ac:dyDescent="0.2">
      <c r="A10" s="89"/>
      <c r="B10" s="21" t="s">
        <v>25</v>
      </c>
      <c r="C10" s="38">
        <v>17</v>
      </c>
      <c r="D10" s="44">
        <v>17.350000000000001</v>
      </c>
      <c r="E10" s="44">
        <f t="shared" si="0"/>
        <v>5.1359516616314203</v>
      </c>
      <c r="F10" s="38">
        <v>120</v>
      </c>
      <c r="G10" s="44">
        <v>16.62</v>
      </c>
      <c r="H10" s="45">
        <f t="shared" si="1"/>
        <v>36.253776435045317</v>
      </c>
      <c r="I10" s="27">
        <v>190</v>
      </c>
      <c r="J10" s="44">
        <v>11.63</v>
      </c>
      <c r="K10" s="45">
        <f t="shared" si="2"/>
        <v>57.401812688821749</v>
      </c>
      <c r="L10" s="27">
        <v>4</v>
      </c>
      <c r="M10" s="44">
        <v>14.81</v>
      </c>
      <c r="N10" s="45">
        <f t="shared" si="3"/>
        <v>1.2084592145015105</v>
      </c>
      <c r="O10" s="52">
        <v>331</v>
      </c>
      <c r="P10" s="50">
        <v>13.34</v>
      </c>
      <c r="Q10" s="48">
        <f t="shared" si="4"/>
        <v>100</v>
      </c>
    </row>
    <row r="11" spans="1:17" x14ac:dyDescent="0.2">
      <c r="A11" s="89"/>
      <c r="B11" s="21" t="s">
        <v>26</v>
      </c>
      <c r="C11" s="38">
        <v>13</v>
      </c>
      <c r="D11" s="44">
        <v>13.27</v>
      </c>
      <c r="E11" s="44">
        <f t="shared" si="0"/>
        <v>6.9892473118279561</v>
      </c>
      <c r="F11" s="38">
        <v>71</v>
      </c>
      <c r="G11" s="44">
        <v>9.83</v>
      </c>
      <c r="H11" s="45">
        <f t="shared" si="1"/>
        <v>38.172043010752688</v>
      </c>
      <c r="I11" s="27">
        <v>100</v>
      </c>
      <c r="J11" s="44">
        <v>6.12</v>
      </c>
      <c r="K11" s="45">
        <f t="shared" si="2"/>
        <v>53.763440860215049</v>
      </c>
      <c r="L11" s="27">
        <v>2</v>
      </c>
      <c r="M11" s="44">
        <v>7.41</v>
      </c>
      <c r="N11" s="45">
        <f t="shared" si="3"/>
        <v>1.0752688172043012</v>
      </c>
      <c r="O11" s="52">
        <v>186</v>
      </c>
      <c r="P11" s="50">
        <v>7.5</v>
      </c>
      <c r="Q11" s="48">
        <f t="shared" si="4"/>
        <v>99.999999999999986</v>
      </c>
    </row>
    <row r="12" spans="1:17" ht="16" thickBot="1" x14ac:dyDescent="0.25">
      <c r="A12" s="90"/>
      <c r="B12" s="22" t="s">
        <v>21</v>
      </c>
      <c r="C12" s="56">
        <v>98</v>
      </c>
      <c r="D12" s="50">
        <v>100</v>
      </c>
      <c r="E12" s="50">
        <f t="shared" si="0"/>
        <v>3.9500201531640466</v>
      </c>
      <c r="F12" s="56">
        <v>722</v>
      </c>
      <c r="G12" s="50">
        <v>100</v>
      </c>
      <c r="H12" s="48">
        <f t="shared" si="1"/>
        <v>29.10116888351471</v>
      </c>
      <c r="I12" s="52">
        <v>1634</v>
      </c>
      <c r="J12" s="50">
        <v>100</v>
      </c>
      <c r="K12" s="48">
        <f t="shared" si="2"/>
        <v>65.860540104796456</v>
      </c>
      <c r="L12" s="52">
        <v>27</v>
      </c>
      <c r="M12" s="50">
        <v>100</v>
      </c>
      <c r="N12" s="48">
        <f t="shared" si="3"/>
        <v>1.0882708585247884</v>
      </c>
      <c r="O12" s="52">
        <v>2481</v>
      </c>
      <c r="P12" s="50">
        <v>100</v>
      </c>
      <c r="Q12" s="48">
        <f t="shared" si="4"/>
        <v>100</v>
      </c>
    </row>
    <row r="13" spans="1:17" x14ac:dyDescent="0.2">
      <c r="A13" s="91" t="s">
        <v>117</v>
      </c>
      <c r="B13" s="20" t="s">
        <v>182</v>
      </c>
      <c r="C13" s="37">
        <v>0</v>
      </c>
      <c r="D13" s="42">
        <v>0</v>
      </c>
      <c r="E13" s="43">
        <v>0</v>
      </c>
      <c r="F13" s="37">
        <v>10</v>
      </c>
      <c r="G13" s="42">
        <v>1.39</v>
      </c>
      <c r="H13" s="43">
        <v>55.555555555555557</v>
      </c>
      <c r="I13" s="37">
        <v>8</v>
      </c>
      <c r="J13" s="42">
        <v>0.49</v>
      </c>
      <c r="K13" s="43">
        <v>44.444444444444443</v>
      </c>
      <c r="L13" s="37">
        <v>0</v>
      </c>
      <c r="M13" s="42">
        <v>0</v>
      </c>
      <c r="N13" s="43">
        <v>0</v>
      </c>
      <c r="O13" s="51">
        <v>18</v>
      </c>
      <c r="P13" s="49">
        <v>0.73</v>
      </c>
      <c r="Q13" s="53">
        <v>100</v>
      </c>
    </row>
    <row r="14" spans="1:17" x14ac:dyDescent="0.2">
      <c r="A14" s="92"/>
      <c r="B14" s="21" t="s">
        <v>118</v>
      </c>
      <c r="C14" s="38">
        <v>12</v>
      </c>
      <c r="D14" s="44">
        <v>12.24</v>
      </c>
      <c r="E14" s="45">
        <v>4.5977011494252871</v>
      </c>
      <c r="F14" s="38">
        <v>68</v>
      </c>
      <c r="G14" s="44">
        <v>9.42</v>
      </c>
      <c r="H14" s="45">
        <v>26.053639846743295</v>
      </c>
      <c r="I14" s="38">
        <v>180</v>
      </c>
      <c r="J14" s="44">
        <v>11.02</v>
      </c>
      <c r="K14" s="45">
        <v>68.965517241379317</v>
      </c>
      <c r="L14" s="38">
        <v>1</v>
      </c>
      <c r="M14" s="44">
        <v>3.7</v>
      </c>
      <c r="N14" s="45">
        <v>0.38314176245210724</v>
      </c>
      <c r="O14" s="52">
        <v>261</v>
      </c>
      <c r="P14" s="50">
        <v>10.52</v>
      </c>
      <c r="Q14" s="48">
        <v>100.00000000000001</v>
      </c>
    </row>
    <row r="15" spans="1:17" x14ac:dyDescent="0.2">
      <c r="A15" s="92"/>
      <c r="B15" s="21" t="s">
        <v>183</v>
      </c>
      <c r="C15" s="38">
        <v>3</v>
      </c>
      <c r="D15" s="44">
        <v>3.06</v>
      </c>
      <c r="E15" s="45">
        <v>10.344827586206897</v>
      </c>
      <c r="F15" s="38">
        <v>16</v>
      </c>
      <c r="G15" s="44">
        <v>2.2200000000000002</v>
      </c>
      <c r="H15" s="45">
        <v>55.172413793103445</v>
      </c>
      <c r="I15" s="38">
        <v>10</v>
      </c>
      <c r="J15" s="44">
        <v>0.61</v>
      </c>
      <c r="K15" s="45">
        <v>34.482758620689658</v>
      </c>
      <c r="L15" s="38">
        <v>0</v>
      </c>
      <c r="M15" s="44">
        <v>0</v>
      </c>
      <c r="N15" s="45">
        <v>0</v>
      </c>
      <c r="O15" s="52">
        <v>29</v>
      </c>
      <c r="P15" s="50">
        <v>1.17</v>
      </c>
      <c r="Q15" s="48">
        <v>100</v>
      </c>
    </row>
    <row r="16" spans="1:17" x14ac:dyDescent="0.2">
      <c r="A16" s="92"/>
      <c r="B16" s="21" t="s">
        <v>184</v>
      </c>
      <c r="C16" s="38">
        <v>1</v>
      </c>
      <c r="D16" s="44">
        <v>1.02</v>
      </c>
      <c r="E16" s="45">
        <v>20</v>
      </c>
      <c r="F16" s="38">
        <v>3</v>
      </c>
      <c r="G16" s="44">
        <v>0.42</v>
      </c>
      <c r="H16" s="45">
        <v>60</v>
      </c>
      <c r="I16" s="38">
        <v>1</v>
      </c>
      <c r="J16" s="44">
        <v>0.06</v>
      </c>
      <c r="K16" s="45">
        <v>20</v>
      </c>
      <c r="L16" s="38">
        <v>0</v>
      </c>
      <c r="M16" s="44">
        <v>0</v>
      </c>
      <c r="N16" s="45">
        <v>0</v>
      </c>
      <c r="O16" s="52">
        <v>5</v>
      </c>
      <c r="P16" s="50">
        <v>0.2</v>
      </c>
      <c r="Q16" s="48">
        <v>100</v>
      </c>
    </row>
    <row r="17" spans="1:17" x14ac:dyDescent="0.2">
      <c r="A17" s="92"/>
      <c r="B17" s="21" t="s">
        <v>1</v>
      </c>
      <c r="C17" s="38">
        <v>15</v>
      </c>
      <c r="D17" s="44">
        <v>15.31</v>
      </c>
      <c r="E17" s="45">
        <v>7.009345794392523</v>
      </c>
      <c r="F17" s="38">
        <v>35</v>
      </c>
      <c r="G17" s="44">
        <v>4.8499999999999996</v>
      </c>
      <c r="H17" s="45">
        <v>16.355140186915886</v>
      </c>
      <c r="I17" s="38">
        <v>162</v>
      </c>
      <c r="J17" s="44">
        <v>9.91</v>
      </c>
      <c r="K17" s="45">
        <v>75.700934579439249</v>
      </c>
      <c r="L17" s="38">
        <v>2</v>
      </c>
      <c r="M17" s="44">
        <v>7.41</v>
      </c>
      <c r="N17" s="45">
        <v>0.93457943925233633</v>
      </c>
      <c r="O17" s="52">
        <v>214</v>
      </c>
      <c r="P17" s="50">
        <v>8.6300000000000008</v>
      </c>
      <c r="Q17" s="48">
        <v>99.999999999999986</v>
      </c>
    </row>
    <row r="18" spans="1:17" x14ac:dyDescent="0.2">
      <c r="A18" s="92"/>
      <c r="B18" s="21" t="s">
        <v>119</v>
      </c>
      <c r="C18" s="38">
        <v>16</v>
      </c>
      <c r="D18" s="44">
        <v>16.329999999999998</v>
      </c>
      <c r="E18" s="45">
        <v>2.9962546816479403</v>
      </c>
      <c r="F18" s="38">
        <v>155</v>
      </c>
      <c r="G18" s="44">
        <v>21.47</v>
      </c>
      <c r="H18" s="45">
        <v>29.026217228464418</v>
      </c>
      <c r="I18" s="38">
        <v>356</v>
      </c>
      <c r="J18" s="44">
        <v>21.79</v>
      </c>
      <c r="K18" s="45">
        <v>66.666666666666657</v>
      </c>
      <c r="L18" s="38">
        <v>7</v>
      </c>
      <c r="M18" s="44">
        <v>25.93</v>
      </c>
      <c r="N18" s="45">
        <v>1.3108614232209739</v>
      </c>
      <c r="O18" s="52">
        <v>534</v>
      </c>
      <c r="P18" s="50">
        <v>21.52</v>
      </c>
      <c r="Q18" s="48">
        <v>99.999999999999986</v>
      </c>
    </row>
    <row r="19" spans="1:17" x14ac:dyDescent="0.2">
      <c r="A19" s="92"/>
      <c r="B19" s="21" t="s">
        <v>2</v>
      </c>
      <c r="C19" s="38">
        <v>3</v>
      </c>
      <c r="D19" s="44">
        <v>3.06</v>
      </c>
      <c r="E19" s="45">
        <v>3.6585365853658534</v>
      </c>
      <c r="F19" s="38">
        <v>40</v>
      </c>
      <c r="G19" s="44">
        <v>5.54</v>
      </c>
      <c r="H19" s="45">
        <v>48.780487804878049</v>
      </c>
      <c r="I19" s="38">
        <v>39</v>
      </c>
      <c r="J19" s="44">
        <v>2.39</v>
      </c>
      <c r="K19" s="45">
        <v>47.560975609756099</v>
      </c>
      <c r="L19" s="38">
        <v>0</v>
      </c>
      <c r="M19" s="44">
        <v>0</v>
      </c>
      <c r="N19" s="45">
        <v>0</v>
      </c>
      <c r="O19" s="52">
        <v>82</v>
      </c>
      <c r="P19" s="50">
        <v>3.31</v>
      </c>
      <c r="Q19" s="48">
        <v>100</v>
      </c>
    </row>
    <row r="20" spans="1:17" x14ac:dyDescent="0.2">
      <c r="A20" s="92"/>
      <c r="B20" s="21" t="s">
        <v>120</v>
      </c>
      <c r="C20" s="38">
        <v>5</v>
      </c>
      <c r="D20" s="44">
        <v>5.0999999999999996</v>
      </c>
      <c r="E20" s="45">
        <v>1.4044943820224718</v>
      </c>
      <c r="F20" s="38">
        <v>69</v>
      </c>
      <c r="G20" s="44">
        <v>9.56</v>
      </c>
      <c r="H20" s="45">
        <v>19.382022471910112</v>
      </c>
      <c r="I20" s="38">
        <v>276</v>
      </c>
      <c r="J20" s="44">
        <v>16.89</v>
      </c>
      <c r="K20" s="45">
        <v>77.528089887640448</v>
      </c>
      <c r="L20" s="38">
        <v>6</v>
      </c>
      <c r="M20" s="44">
        <v>22.22</v>
      </c>
      <c r="N20" s="45">
        <v>1.6853932584269662</v>
      </c>
      <c r="O20" s="52">
        <v>356</v>
      </c>
      <c r="P20" s="50">
        <v>14.35</v>
      </c>
      <c r="Q20" s="48">
        <v>100</v>
      </c>
    </row>
    <row r="21" spans="1:17" x14ac:dyDescent="0.2">
      <c r="A21" s="92"/>
      <c r="B21" s="21" t="s">
        <v>121</v>
      </c>
      <c r="C21" s="38">
        <v>16</v>
      </c>
      <c r="D21" s="44">
        <v>16.329999999999998</v>
      </c>
      <c r="E21" s="45">
        <v>8.4656084656084651</v>
      </c>
      <c r="F21" s="38">
        <v>83</v>
      </c>
      <c r="G21" s="44">
        <v>11.5</v>
      </c>
      <c r="H21" s="45">
        <v>43.915343915343911</v>
      </c>
      <c r="I21" s="38">
        <v>87</v>
      </c>
      <c r="J21" s="44">
        <v>5.32</v>
      </c>
      <c r="K21" s="45">
        <v>46.031746031746032</v>
      </c>
      <c r="L21" s="38">
        <v>3</v>
      </c>
      <c r="M21" s="44">
        <v>11.11</v>
      </c>
      <c r="N21" s="45">
        <v>1.5873015873015872</v>
      </c>
      <c r="O21" s="52">
        <v>189</v>
      </c>
      <c r="P21" s="50">
        <v>7.62</v>
      </c>
      <c r="Q21" s="48">
        <v>99.999999999999986</v>
      </c>
    </row>
    <row r="22" spans="1:17" x14ac:dyDescent="0.2">
      <c r="A22" s="92"/>
      <c r="B22" s="21" t="s">
        <v>122</v>
      </c>
      <c r="C22" s="38">
        <v>6</v>
      </c>
      <c r="D22" s="44">
        <v>6.12</v>
      </c>
      <c r="E22" s="45">
        <v>5.5045871559633035</v>
      </c>
      <c r="F22" s="38">
        <v>33</v>
      </c>
      <c r="G22" s="44">
        <v>4.57</v>
      </c>
      <c r="H22" s="45">
        <v>30.275229357798167</v>
      </c>
      <c r="I22" s="38">
        <v>69</v>
      </c>
      <c r="J22" s="44">
        <v>4.22</v>
      </c>
      <c r="K22" s="45">
        <v>63.302752293577981</v>
      </c>
      <c r="L22" s="38">
        <v>1</v>
      </c>
      <c r="M22" s="44">
        <v>3.7</v>
      </c>
      <c r="N22" s="45">
        <v>0.91743119266055051</v>
      </c>
      <c r="O22" s="52">
        <v>109</v>
      </c>
      <c r="P22" s="50">
        <v>4.3899999999999997</v>
      </c>
      <c r="Q22" s="48">
        <v>100</v>
      </c>
    </row>
    <row r="23" spans="1:17" x14ac:dyDescent="0.2">
      <c r="A23" s="92"/>
      <c r="B23" s="21" t="s">
        <v>123</v>
      </c>
      <c r="C23" s="38">
        <v>6</v>
      </c>
      <c r="D23" s="44">
        <v>6.12</v>
      </c>
      <c r="E23" s="45">
        <v>8</v>
      </c>
      <c r="F23" s="38">
        <v>21</v>
      </c>
      <c r="G23" s="44">
        <v>2.91</v>
      </c>
      <c r="H23" s="45">
        <v>28.000000000000004</v>
      </c>
      <c r="I23" s="38">
        <v>47</v>
      </c>
      <c r="J23" s="44">
        <v>2.88</v>
      </c>
      <c r="K23" s="45">
        <v>62.666666666666671</v>
      </c>
      <c r="L23" s="38">
        <v>1</v>
      </c>
      <c r="M23" s="44">
        <v>3.7</v>
      </c>
      <c r="N23" s="45">
        <v>1.3333333333333335</v>
      </c>
      <c r="O23" s="52">
        <v>75</v>
      </c>
      <c r="P23" s="50">
        <v>3.02</v>
      </c>
      <c r="Q23" s="48">
        <v>100</v>
      </c>
    </row>
    <row r="24" spans="1:17" x14ac:dyDescent="0.2">
      <c r="A24" s="92"/>
      <c r="B24" s="21" t="s">
        <v>185</v>
      </c>
      <c r="C24" s="38">
        <v>6</v>
      </c>
      <c r="D24" s="44">
        <v>6.12</v>
      </c>
      <c r="E24" s="45">
        <v>6.1855670103092786</v>
      </c>
      <c r="F24" s="38">
        <v>35</v>
      </c>
      <c r="G24" s="44">
        <v>4.8499999999999996</v>
      </c>
      <c r="H24" s="45">
        <v>36.082474226804123</v>
      </c>
      <c r="I24" s="38">
        <v>56</v>
      </c>
      <c r="J24" s="44">
        <v>3.43</v>
      </c>
      <c r="K24" s="45">
        <v>57.731958762886592</v>
      </c>
      <c r="L24" s="38">
        <v>0</v>
      </c>
      <c r="M24" s="44">
        <v>0</v>
      </c>
      <c r="N24" s="45">
        <v>0</v>
      </c>
      <c r="O24" s="52">
        <v>97</v>
      </c>
      <c r="P24" s="50">
        <v>3.91</v>
      </c>
      <c r="Q24" s="48">
        <v>100</v>
      </c>
    </row>
    <row r="25" spans="1:17" x14ac:dyDescent="0.2">
      <c r="A25" s="92"/>
      <c r="B25" s="21" t="s">
        <v>124</v>
      </c>
      <c r="C25" s="38">
        <v>2</v>
      </c>
      <c r="D25" s="44">
        <v>2.04</v>
      </c>
      <c r="E25" s="45">
        <v>3.7735849056603774</v>
      </c>
      <c r="F25" s="38">
        <v>22</v>
      </c>
      <c r="G25" s="44">
        <v>3.05</v>
      </c>
      <c r="H25" s="45">
        <v>41.509433962264154</v>
      </c>
      <c r="I25" s="38">
        <v>28</v>
      </c>
      <c r="J25" s="44">
        <v>1.71</v>
      </c>
      <c r="K25" s="45">
        <v>52.830188679245282</v>
      </c>
      <c r="L25" s="38">
        <v>1</v>
      </c>
      <c r="M25" s="44">
        <v>3.7</v>
      </c>
      <c r="N25" s="45">
        <v>1.8867924528301887</v>
      </c>
      <c r="O25" s="52">
        <v>53</v>
      </c>
      <c r="P25" s="50">
        <v>2.14</v>
      </c>
      <c r="Q25" s="48">
        <v>100.00000000000001</v>
      </c>
    </row>
    <row r="26" spans="1:17" x14ac:dyDescent="0.2">
      <c r="A26" s="92"/>
      <c r="B26" s="21" t="s">
        <v>125</v>
      </c>
      <c r="C26" s="38">
        <v>0</v>
      </c>
      <c r="D26" s="44">
        <v>0</v>
      </c>
      <c r="E26" s="45">
        <v>0</v>
      </c>
      <c r="F26" s="38">
        <v>1</v>
      </c>
      <c r="G26" s="44">
        <v>0.14000000000000001</v>
      </c>
      <c r="H26" s="45">
        <v>100</v>
      </c>
      <c r="I26" s="38">
        <v>0</v>
      </c>
      <c r="J26" s="44">
        <v>0</v>
      </c>
      <c r="K26" s="45">
        <v>0</v>
      </c>
      <c r="L26" s="38">
        <v>0</v>
      </c>
      <c r="M26" s="44">
        <v>0</v>
      </c>
      <c r="N26" s="45">
        <v>0</v>
      </c>
      <c r="O26" s="52">
        <v>1</v>
      </c>
      <c r="P26" s="50">
        <v>0.04</v>
      </c>
      <c r="Q26" s="48">
        <v>100</v>
      </c>
    </row>
    <row r="27" spans="1:17" x14ac:dyDescent="0.2">
      <c r="A27" s="92"/>
      <c r="B27" s="21" t="s">
        <v>126</v>
      </c>
      <c r="C27" s="38">
        <v>0</v>
      </c>
      <c r="D27" s="44">
        <v>0</v>
      </c>
      <c r="E27" s="45">
        <v>0</v>
      </c>
      <c r="F27" s="38">
        <v>7</v>
      </c>
      <c r="G27" s="44">
        <v>0.97</v>
      </c>
      <c r="H27" s="45">
        <v>22.58064516129032</v>
      </c>
      <c r="I27" s="38">
        <v>23</v>
      </c>
      <c r="J27" s="44">
        <v>1.41</v>
      </c>
      <c r="K27" s="45">
        <v>74.193548387096769</v>
      </c>
      <c r="L27" s="38">
        <v>1</v>
      </c>
      <c r="M27" s="44">
        <v>3.7</v>
      </c>
      <c r="N27" s="45">
        <v>3.225806451612903</v>
      </c>
      <c r="O27" s="52">
        <v>31</v>
      </c>
      <c r="P27" s="50">
        <v>1.25</v>
      </c>
      <c r="Q27" s="48">
        <v>99.999999999999986</v>
      </c>
    </row>
    <row r="28" spans="1:17" x14ac:dyDescent="0.2">
      <c r="A28" s="92"/>
      <c r="B28" s="21" t="s">
        <v>127</v>
      </c>
      <c r="C28" s="38">
        <v>0</v>
      </c>
      <c r="D28" s="44">
        <v>0</v>
      </c>
      <c r="E28" s="45">
        <v>0</v>
      </c>
      <c r="F28" s="38">
        <v>5</v>
      </c>
      <c r="G28" s="44">
        <v>0.69</v>
      </c>
      <c r="H28" s="45">
        <v>33.333333333333329</v>
      </c>
      <c r="I28" s="38">
        <v>9</v>
      </c>
      <c r="J28" s="44">
        <v>0.55000000000000004</v>
      </c>
      <c r="K28" s="45">
        <v>60</v>
      </c>
      <c r="L28" s="38">
        <v>1</v>
      </c>
      <c r="M28" s="44">
        <v>3.7</v>
      </c>
      <c r="N28" s="45">
        <v>6.666666666666667</v>
      </c>
      <c r="O28" s="52">
        <v>15</v>
      </c>
      <c r="P28" s="50">
        <v>0.6</v>
      </c>
      <c r="Q28" s="48">
        <v>100</v>
      </c>
    </row>
    <row r="29" spans="1:17" x14ac:dyDescent="0.2">
      <c r="A29" s="92"/>
      <c r="B29" s="21" t="s">
        <v>186</v>
      </c>
      <c r="C29" s="38">
        <v>0</v>
      </c>
      <c r="D29" s="44">
        <v>0</v>
      </c>
      <c r="E29" s="45">
        <v>0</v>
      </c>
      <c r="F29" s="38">
        <v>13</v>
      </c>
      <c r="G29" s="44">
        <v>1.8</v>
      </c>
      <c r="H29" s="45">
        <v>22.807017543859647</v>
      </c>
      <c r="I29" s="38">
        <v>43</v>
      </c>
      <c r="J29" s="44">
        <v>2.63</v>
      </c>
      <c r="K29" s="45">
        <v>75.438596491228068</v>
      </c>
      <c r="L29" s="38">
        <v>1</v>
      </c>
      <c r="M29" s="44">
        <v>3.7</v>
      </c>
      <c r="N29" s="45">
        <v>1.7543859649122806</v>
      </c>
      <c r="O29" s="52">
        <v>57</v>
      </c>
      <c r="P29" s="50">
        <v>2.2999999999999998</v>
      </c>
      <c r="Q29" s="48">
        <v>99.999999999999986</v>
      </c>
    </row>
    <row r="30" spans="1:17" x14ac:dyDescent="0.2">
      <c r="A30" s="92"/>
      <c r="B30" s="21" t="s">
        <v>128</v>
      </c>
      <c r="C30" s="38">
        <v>7</v>
      </c>
      <c r="D30" s="44">
        <v>7.14</v>
      </c>
      <c r="E30" s="45">
        <v>1.971830985915493</v>
      </c>
      <c r="F30" s="38">
        <v>106</v>
      </c>
      <c r="G30" s="44">
        <v>14.68</v>
      </c>
      <c r="H30" s="45">
        <v>29.859154929577464</v>
      </c>
      <c r="I30" s="38">
        <v>240</v>
      </c>
      <c r="J30" s="44">
        <v>14.69</v>
      </c>
      <c r="K30" s="45">
        <v>67.605633802816897</v>
      </c>
      <c r="L30" s="38">
        <v>2</v>
      </c>
      <c r="M30" s="44">
        <v>7.41</v>
      </c>
      <c r="N30" s="45">
        <v>0.56338028169014087</v>
      </c>
      <c r="O30" s="52">
        <v>355</v>
      </c>
      <c r="P30" s="50">
        <v>14.31</v>
      </c>
      <c r="Q30" s="48">
        <v>100</v>
      </c>
    </row>
    <row r="31" spans="1:17" ht="16" thickBot="1" x14ac:dyDescent="0.25">
      <c r="A31" s="93"/>
      <c r="B31" s="22" t="s">
        <v>21</v>
      </c>
      <c r="C31" s="39">
        <v>98</v>
      </c>
      <c r="D31" s="46">
        <v>100</v>
      </c>
      <c r="E31" s="47">
        <v>3.9500201531640466</v>
      </c>
      <c r="F31" s="39">
        <v>722</v>
      </c>
      <c r="G31" s="46">
        <v>100</v>
      </c>
      <c r="H31" s="47">
        <v>29.10116888351471</v>
      </c>
      <c r="I31" s="39">
        <v>1634</v>
      </c>
      <c r="J31" s="46">
        <v>100</v>
      </c>
      <c r="K31" s="47">
        <v>65.860540104796456</v>
      </c>
      <c r="L31" s="39">
        <v>27</v>
      </c>
      <c r="M31" s="46">
        <v>100</v>
      </c>
      <c r="N31" s="47">
        <v>1.0882708585247884</v>
      </c>
      <c r="O31" s="29">
        <v>2481</v>
      </c>
      <c r="P31" s="46">
        <v>100</v>
      </c>
      <c r="Q31" s="47">
        <v>100</v>
      </c>
    </row>
    <row r="32" spans="1:17" x14ac:dyDescent="0.2">
      <c r="A32" s="92" t="s">
        <v>27</v>
      </c>
      <c r="B32" s="21" t="s">
        <v>3</v>
      </c>
      <c r="C32" s="38">
        <v>60</v>
      </c>
      <c r="D32" s="44">
        <v>61.22</v>
      </c>
      <c r="E32" s="44">
        <f t="shared" si="0"/>
        <v>4.8740861088545895</v>
      </c>
      <c r="F32" s="38">
        <v>343</v>
      </c>
      <c r="G32" s="44">
        <v>47.51</v>
      </c>
      <c r="H32" s="45">
        <f t="shared" si="1"/>
        <v>27.863525588952072</v>
      </c>
      <c r="I32" s="27">
        <v>816</v>
      </c>
      <c r="J32" s="44">
        <v>49.94</v>
      </c>
      <c r="K32" s="45">
        <f t="shared" si="2"/>
        <v>66.287571080422424</v>
      </c>
      <c r="L32" s="27">
        <v>12</v>
      </c>
      <c r="M32" s="44">
        <v>44.44</v>
      </c>
      <c r="N32" s="45">
        <f t="shared" si="3"/>
        <v>0.97481722177091801</v>
      </c>
      <c r="O32" s="52">
        <v>1231</v>
      </c>
      <c r="P32" s="50">
        <v>49.62</v>
      </c>
      <c r="Q32" s="48">
        <f t="shared" si="4"/>
        <v>100.00000000000001</v>
      </c>
    </row>
    <row r="33" spans="1:17" x14ac:dyDescent="0.2">
      <c r="A33" s="92"/>
      <c r="B33" s="21" t="s">
        <v>4</v>
      </c>
      <c r="C33" s="38">
        <v>0</v>
      </c>
      <c r="D33" s="44">
        <v>0</v>
      </c>
      <c r="E33" s="44">
        <f t="shared" si="0"/>
        <v>0</v>
      </c>
      <c r="F33" s="38">
        <v>7</v>
      </c>
      <c r="G33" s="44">
        <v>0.97</v>
      </c>
      <c r="H33" s="45">
        <f t="shared" si="1"/>
        <v>30.434782608695656</v>
      </c>
      <c r="I33" s="27">
        <v>15</v>
      </c>
      <c r="J33" s="44">
        <v>0.92</v>
      </c>
      <c r="K33" s="45">
        <f t="shared" si="2"/>
        <v>65.217391304347828</v>
      </c>
      <c r="L33" s="27">
        <v>1</v>
      </c>
      <c r="M33" s="44">
        <v>3.7</v>
      </c>
      <c r="N33" s="45">
        <f t="shared" si="3"/>
        <v>4.3478260869565215</v>
      </c>
      <c r="O33" s="52">
        <v>23</v>
      </c>
      <c r="P33" s="50">
        <v>0.93</v>
      </c>
      <c r="Q33" s="48">
        <f t="shared" si="4"/>
        <v>100</v>
      </c>
    </row>
    <row r="34" spans="1:17" x14ac:dyDescent="0.2">
      <c r="A34" s="92"/>
      <c r="B34" s="21" t="s">
        <v>5</v>
      </c>
      <c r="C34" s="38">
        <v>1</v>
      </c>
      <c r="D34" s="44">
        <v>1.02</v>
      </c>
      <c r="E34" s="44">
        <f t="shared" si="0"/>
        <v>3.8461538461538463</v>
      </c>
      <c r="F34" s="38">
        <v>8</v>
      </c>
      <c r="G34" s="44">
        <v>1.1100000000000001</v>
      </c>
      <c r="H34" s="45">
        <f t="shared" si="1"/>
        <v>30.76923076923077</v>
      </c>
      <c r="I34" s="27">
        <v>17</v>
      </c>
      <c r="J34" s="44">
        <v>1.04</v>
      </c>
      <c r="K34" s="45">
        <f t="shared" si="2"/>
        <v>65.384615384615387</v>
      </c>
      <c r="L34" s="27">
        <v>0</v>
      </c>
      <c r="M34" s="44">
        <v>0</v>
      </c>
      <c r="N34" s="45">
        <f t="shared" si="3"/>
        <v>0</v>
      </c>
      <c r="O34" s="52">
        <v>26</v>
      </c>
      <c r="P34" s="50">
        <v>1.05</v>
      </c>
      <c r="Q34" s="48">
        <f t="shared" si="4"/>
        <v>100</v>
      </c>
    </row>
    <row r="35" spans="1:17" x14ac:dyDescent="0.2">
      <c r="A35" s="92"/>
      <c r="B35" s="21" t="s">
        <v>6</v>
      </c>
      <c r="C35" s="38">
        <v>0</v>
      </c>
      <c r="D35" s="44">
        <v>0</v>
      </c>
      <c r="E35" s="44">
        <f t="shared" si="0"/>
        <v>0</v>
      </c>
      <c r="F35" s="38">
        <v>6</v>
      </c>
      <c r="G35" s="44">
        <v>0.83</v>
      </c>
      <c r="H35" s="45">
        <f t="shared" si="1"/>
        <v>26.086956521739129</v>
      </c>
      <c r="I35" s="27">
        <v>15</v>
      </c>
      <c r="J35" s="44">
        <v>0.92</v>
      </c>
      <c r="K35" s="45">
        <f t="shared" si="2"/>
        <v>65.217391304347828</v>
      </c>
      <c r="L35" s="27">
        <v>2</v>
      </c>
      <c r="M35" s="44">
        <v>7.41</v>
      </c>
      <c r="N35" s="45">
        <f t="shared" si="3"/>
        <v>8.695652173913043</v>
      </c>
      <c r="O35" s="52">
        <v>23</v>
      </c>
      <c r="P35" s="50">
        <v>0.93</v>
      </c>
      <c r="Q35" s="48">
        <f t="shared" si="4"/>
        <v>100</v>
      </c>
    </row>
    <row r="36" spans="1:17" x14ac:dyDescent="0.2">
      <c r="A36" s="92"/>
      <c r="B36" s="21" t="s">
        <v>7</v>
      </c>
      <c r="C36" s="38">
        <v>10</v>
      </c>
      <c r="D36" s="44">
        <v>10.199999999999999</v>
      </c>
      <c r="E36" s="44">
        <f t="shared" si="0"/>
        <v>4.3478260869565215</v>
      </c>
      <c r="F36" s="38">
        <v>57</v>
      </c>
      <c r="G36" s="44">
        <v>7.89</v>
      </c>
      <c r="H36" s="45">
        <f t="shared" si="1"/>
        <v>24.782608695652176</v>
      </c>
      <c r="I36" s="27">
        <v>159</v>
      </c>
      <c r="J36" s="44">
        <v>9.73</v>
      </c>
      <c r="K36" s="45">
        <f t="shared" si="2"/>
        <v>69.130434782608702</v>
      </c>
      <c r="L36" s="27">
        <v>4</v>
      </c>
      <c r="M36" s="44">
        <v>14.81</v>
      </c>
      <c r="N36" s="45">
        <f t="shared" si="3"/>
        <v>1.7391304347826086</v>
      </c>
      <c r="O36" s="52">
        <v>230</v>
      </c>
      <c r="P36" s="50">
        <v>9.27</v>
      </c>
      <c r="Q36" s="48">
        <f t="shared" si="4"/>
        <v>100.00000000000001</v>
      </c>
    </row>
    <row r="37" spans="1:17" x14ac:dyDescent="0.2">
      <c r="A37" s="92"/>
      <c r="B37" s="21" t="s">
        <v>8</v>
      </c>
      <c r="C37" s="38">
        <v>15</v>
      </c>
      <c r="D37" s="44">
        <v>15.31</v>
      </c>
      <c r="E37" s="44">
        <f t="shared" si="0"/>
        <v>4.3227665706051877</v>
      </c>
      <c r="F37" s="38">
        <v>97</v>
      </c>
      <c r="G37" s="44">
        <v>13.43</v>
      </c>
      <c r="H37" s="45">
        <f t="shared" si="1"/>
        <v>27.953890489913547</v>
      </c>
      <c r="I37" s="27">
        <v>233</v>
      </c>
      <c r="J37" s="44">
        <v>14.26</v>
      </c>
      <c r="K37" s="45">
        <f t="shared" si="2"/>
        <v>67.146974063400577</v>
      </c>
      <c r="L37" s="27">
        <v>2</v>
      </c>
      <c r="M37" s="44">
        <v>7.41</v>
      </c>
      <c r="N37" s="45">
        <f t="shared" si="3"/>
        <v>0.57636887608069165</v>
      </c>
      <c r="O37" s="52">
        <v>347</v>
      </c>
      <c r="P37" s="50">
        <v>13.99</v>
      </c>
      <c r="Q37" s="48">
        <f t="shared" si="4"/>
        <v>100</v>
      </c>
    </row>
    <row r="38" spans="1:17" x14ac:dyDescent="0.2">
      <c r="A38" s="92"/>
      <c r="B38" s="21" t="s">
        <v>9</v>
      </c>
      <c r="C38" s="38">
        <v>1</v>
      </c>
      <c r="D38" s="44">
        <v>1.02</v>
      </c>
      <c r="E38" s="44">
        <f t="shared" si="0"/>
        <v>2.1739130434782608</v>
      </c>
      <c r="F38" s="38">
        <v>10</v>
      </c>
      <c r="G38" s="44">
        <v>1.39</v>
      </c>
      <c r="H38" s="45">
        <f t="shared" si="1"/>
        <v>21.739130434782609</v>
      </c>
      <c r="I38" s="27">
        <v>35</v>
      </c>
      <c r="J38" s="44">
        <v>2.14</v>
      </c>
      <c r="K38" s="45">
        <f t="shared" si="2"/>
        <v>76.08695652173914</v>
      </c>
      <c r="L38" s="27">
        <v>0</v>
      </c>
      <c r="M38" s="44">
        <v>0</v>
      </c>
      <c r="N38" s="45">
        <f t="shared" si="3"/>
        <v>0</v>
      </c>
      <c r="O38" s="52">
        <v>46</v>
      </c>
      <c r="P38" s="50">
        <v>1.85</v>
      </c>
      <c r="Q38" s="48">
        <f t="shared" si="4"/>
        <v>100.00000000000001</v>
      </c>
    </row>
    <row r="39" spans="1:17" x14ac:dyDescent="0.2">
      <c r="A39" s="92"/>
      <c r="B39" s="21" t="s">
        <v>10</v>
      </c>
      <c r="C39" s="38">
        <v>0</v>
      </c>
      <c r="D39" s="44">
        <v>0</v>
      </c>
      <c r="E39" s="44">
        <f t="shared" si="0"/>
        <v>0</v>
      </c>
      <c r="F39" s="38">
        <v>14</v>
      </c>
      <c r="G39" s="44">
        <v>1.94</v>
      </c>
      <c r="H39" s="45">
        <f t="shared" si="1"/>
        <v>27.450980392156865</v>
      </c>
      <c r="I39" s="27">
        <v>35</v>
      </c>
      <c r="J39" s="44">
        <v>2.14</v>
      </c>
      <c r="K39" s="45">
        <f t="shared" si="2"/>
        <v>68.627450980392155</v>
      </c>
      <c r="L39" s="27">
        <v>2</v>
      </c>
      <c r="M39" s="44">
        <v>7.41</v>
      </c>
      <c r="N39" s="45">
        <f t="shared" si="3"/>
        <v>3.9215686274509802</v>
      </c>
      <c r="O39" s="52">
        <v>51</v>
      </c>
      <c r="P39" s="50">
        <v>2.06</v>
      </c>
      <c r="Q39" s="48">
        <f t="shared" si="4"/>
        <v>100</v>
      </c>
    </row>
    <row r="40" spans="1:17" x14ac:dyDescent="0.2">
      <c r="A40" s="92"/>
      <c r="B40" s="21" t="s">
        <v>11</v>
      </c>
      <c r="C40" s="38">
        <v>2</v>
      </c>
      <c r="D40" s="44">
        <v>2.04</v>
      </c>
      <c r="E40" s="44">
        <f t="shared" si="0"/>
        <v>2</v>
      </c>
      <c r="F40" s="38">
        <v>35</v>
      </c>
      <c r="G40" s="44">
        <v>4.8499999999999996</v>
      </c>
      <c r="H40" s="45">
        <f t="shared" si="1"/>
        <v>35</v>
      </c>
      <c r="I40" s="27">
        <v>63</v>
      </c>
      <c r="J40" s="44">
        <v>3.86</v>
      </c>
      <c r="K40" s="45">
        <f t="shared" si="2"/>
        <v>63</v>
      </c>
      <c r="L40" s="27">
        <v>0</v>
      </c>
      <c r="M40" s="44">
        <v>0</v>
      </c>
      <c r="N40" s="45">
        <f t="shared" si="3"/>
        <v>0</v>
      </c>
      <c r="O40" s="52">
        <v>100</v>
      </c>
      <c r="P40" s="50">
        <v>4.03</v>
      </c>
      <c r="Q40" s="48">
        <f t="shared" si="4"/>
        <v>100</v>
      </c>
    </row>
    <row r="41" spans="1:17" x14ac:dyDescent="0.2">
      <c r="A41" s="92"/>
      <c r="B41" s="21" t="s">
        <v>12</v>
      </c>
      <c r="C41" s="38">
        <v>7</v>
      </c>
      <c r="D41" s="44">
        <v>7.14</v>
      </c>
      <c r="E41" s="44">
        <f t="shared" si="0"/>
        <v>3.7837837837837842</v>
      </c>
      <c r="F41" s="38">
        <v>58</v>
      </c>
      <c r="G41" s="44">
        <v>8.0299999999999994</v>
      </c>
      <c r="H41" s="45">
        <f t="shared" si="1"/>
        <v>31.351351351351354</v>
      </c>
      <c r="I41" s="27">
        <v>118</v>
      </c>
      <c r="J41" s="44">
        <v>7.22</v>
      </c>
      <c r="K41" s="45">
        <f t="shared" si="2"/>
        <v>63.78378378378379</v>
      </c>
      <c r="L41" s="27">
        <v>2</v>
      </c>
      <c r="M41" s="44">
        <v>7.41</v>
      </c>
      <c r="N41" s="45">
        <f t="shared" si="3"/>
        <v>1.0810810810810811</v>
      </c>
      <c r="O41" s="52">
        <v>185</v>
      </c>
      <c r="P41" s="50">
        <v>7.46</v>
      </c>
      <c r="Q41" s="48">
        <f t="shared" si="4"/>
        <v>100.00000000000001</v>
      </c>
    </row>
    <row r="42" spans="1:17" x14ac:dyDescent="0.2">
      <c r="A42" s="92"/>
      <c r="B42" s="21" t="s">
        <v>13</v>
      </c>
      <c r="C42" s="38">
        <v>1</v>
      </c>
      <c r="D42" s="44">
        <v>1.02</v>
      </c>
      <c r="E42" s="44">
        <f t="shared" si="0"/>
        <v>4</v>
      </c>
      <c r="F42" s="38">
        <v>14</v>
      </c>
      <c r="G42" s="44">
        <v>1.94</v>
      </c>
      <c r="H42" s="45">
        <f t="shared" si="1"/>
        <v>56.000000000000007</v>
      </c>
      <c r="I42" s="27">
        <v>9</v>
      </c>
      <c r="J42" s="44">
        <v>0.55000000000000004</v>
      </c>
      <c r="K42" s="45">
        <f t="shared" si="2"/>
        <v>36</v>
      </c>
      <c r="L42" s="27">
        <v>1</v>
      </c>
      <c r="M42" s="44">
        <v>3.7</v>
      </c>
      <c r="N42" s="45">
        <f t="shared" si="3"/>
        <v>4</v>
      </c>
      <c r="O42" s="52">
        <v>25</v>
      </c>
      <c r="P42" s="50">
        <v>1.01</v>
      </c>
      <c r="Q42" s="48">
        <f t="shared" si="4"/>
        <v>100</v>
      </c>
    </row>
    <row r="43" spans="1:17" x14ac:dyDescent="0.2">
      <c r="A43" s="92"/>
      <c r="B43" s="21" t="s">
        <v>14</v>
      </c>
      <c r="C43" s="38">
        <v>0</v>
      </c>
      <c r="D43" s="44">
        <v>0</v>
      </c>
      <c r="E43" s="44">
        <f t="shared" si="0"/>
        <v>0</v>
      </c>
      <c r="F43" s="38">
        <v>9</v>
      </c>
      <c r="G43" s="44">
        <v>1.25</v>
      </c>
      <c r="H43" s="45">
        <f t="shared" si="1"/>
        <v>45</v>
      </c>
      <c r="I43" s="27">
        <v>11</v>
      </c>
      <c r="J43" s="44">
        <v>0.67</v>
      </c>
      <c r="K43" s="45">
        <f t="shared" si="2"/>
        <v>55.000000000000007</v>
      </c>
      <c r="L43" s="27">
        <v>0</v>
      </c>
      <c r="M43" s="44">
        <v>0</v>
      </c>
      <c r="N43" s="45">
        <f t="shared" si="3"/>
        <v>0</v>
      </c>
      <c r="O43" s="52">
        <v>20</v>
      </c>
      <c r="P43" s="50">
        <v>0.81</v>
      </c>
      <c r="Q43" s="48">
        <f t="shared" si="4"/>
        <v>100</v>
      </c>
    </row>
    <row r="44" spans="1:17" x14ac:dyDescent="0.2">
      <c r="A44" s="92"/>
      <c r="B44" s="21" t="s">
        <v>15</v>
      </c>
      <c r="C44" s="38">
        <v>0</v>
      </c>
      <c r="D44" s="44">
        <v>0</v>
      </c>
      <c r="E44" s="44">
        <f t="shared" si="0"/>
        <v>0</v>
      </c>
      <c r="F44" s="38">
        <v>18</v>
      </c>
      <c r="G44" s="44">
        <v>2.4900000000000002</v>
      </c>
      <c r="H44" s="45">
        <f t="shared" si="1"/>
        <v>37.5</v>
      </c>
      <c r="I44" s="27">
        <v>30</v>
      </c>
      <c r="J44" s="44">
        <v>1.84</v>
      </c>
      <c r="K44" s="45">
        <f t="shared" si="2"/>
        <v>62.5</v>
      </c>
      <c r="L44" s="27">
        <v>0</v>
      </c>
      <c r="M44" s="44">
        <v>0</v>
      </c>
      <c r="N44" s="45">
        <f t="shared" si="3"/>
        <v>0</v>
      </c>
      <c r="O44" s="52">
        <v>48</v>
      </c>
      <c r="P44" s="50">
        <v>1.93</v>
      </c>
      <c r="Q44" s="48">
        <f t="shared" si="4"/>
        <v>100</v>
      </c>
    </row>
    <row r="45" spans="1:17" x14ac:dyDescent="0.2">
      <c r="A45" s="92"/>
      <c r="B45" s="21" t="s">
        <v>16</v>
      </c>
      <c r="C45" s="38">
        <v>1</v>
      </c>
      <c r="D45" s="44">
        <v>1.02</v>
      </c>
      <c r="E45" s="44">
        <f t="shared" si="0"/>
        <v>1.1764705882352942</v>
      </c>
      <c r="F45" s="38">
        <v>26</v>
      </c>
      <c r="G45" s="44">
        <v>3.6</v>
      </c>
      <c r="H45" s="45">
        <f t="shared" si="1"/>
        <v>30.588235294117649</v>
      </c>
      <c r="I45" s="27">
        <v>57</v>
      </c>
      <c r="J45" s="44">
        <v>3.49</v>
      </c>
      <c r="K45" s="45">
        <f t="shared" si="2"/>
        <v>67.058823529411754</v>
      </c>
      <c r="L45" s="27">
        <v>1</v>
      </c>
      <c r="M45" s="44">
        <v>3.7</v>
      </c>
      <c r="N45" s="45">
        <f t="shared" si="3"/>
        <v>1.1764705882352942</v>
      </c>
      <c r="O45" s="52">
        <v>85</v>
      </c>
      <c r="P45" s="50">
        <v>3.43</v>
      </c>
      <c r="Q45" s="48">
        <f t="shared" si="4"/>
        <v>99.999999999999986</v>
      </c>
    </row>
    <row r="46" spans="1:17" x14ac:dyDescent="0.2">
      <c r="A46" s="92"/>
      <c r="B46" s="21" t="s">
        <v>17</v>
      </c>
      <c r="C46" s="38">
        <v>0</v>
      </c>
      <c r="D46" s="44">
        <v>0</v>
      </c>
      <c r="E46" s="44">
        <f t="shared" si="0"/>
        <v>0</v>
      </c>
      <c r="F46" s="38">
        <v>9</v>
      </c>
      <c r="G46" s="44">
        <v>1.25</v>
      </c>
      <c r="H46" s="45">
        <f t="shared" si="1"/>
        <v>45</v>
      </c>
      <c r="I46" s="27">
        <v>11</v>
      </c>
      <c r="J46" s="44">
        <v>0.67</v>
      </c>
      <c r="K46" s="45">
        <f t="shared" si="2"/>
        <v>55.000000000000007</v>
      </c>
      <c r="L46" s="27">
        <v>0</v>
      </c>
      <c r="M46" s="44">
        <v>0</v>
      </c>
      <c r="N46" s="45">
        <f t="shared" si="3"/>
        <v>0</v>
      </c>
      <c r="O46" s="52">
        <v>20</v>
      </c>
      <c r="P46" s="50">
        <v>0.81</v>
      </c>
      <c r="Q46" s="48">
        <f t="shared" si="4"/>
        <v>100</v>
      </c>
    </row>
    <row r="47" spans="1:17" x14ac:dyDescent="0.2">
      <c r="A47" s="92"/>
      <c r="B47" s="21" t="s">
        <v>18</v>
      </c>
      <c r="C47" s="38">
        <v>0</v>
      </c>
      <c r="D47" s="44">
        <v>0</v>
      </c>
      <c r="E47" s="44">
        <f t="shared" si="0"/>
        <v>0</v>
      </c>
      <c r="F47" s="38">
        <v>11</v>
      </c>
      <c r="G47" s="44">
        <v>1.52</v>
      </c>
      <c r="H47" s="45">
        <f t="shared" si="1"/>
        <v>55.000000000000007</v>
      </c>
      <c r="I47" s="27">
        <v>9</v>
      </c>
      <c r="J47" s="44">
        <v>0.55000000000000004</v>
      </c>
      <c r="K47" s="45">
        <f t="shared" si="2"/>
        <v>45</v>
      </c>
      <c r="L47" s="27">
        <v>0</v>
      </c>
      <c r="M47" s="44">
        <v>0</v>
      </c>
      <c r="N47" s="45">
        <f t="shared" si="3"/>
        <v>0</v>
      </c>
      <c r="O47" s="52">
        <v>20</v>
      </c>
      <c r="P47" s="50">
        <v>0.81</v>
      </c>
      <c r="Q47" s="48">
        <f t="shared" si="4"/>
        <v>100</v>
      </c>
    </row>
    <row r="48" spans="1:17" x14ac:dyDescent="0.2">
      <c r="A48" s="92"/>
      <c r="B48" s="21" t="s">
        <v>19</v>
      </c>
      <c r="C48" s="38">
        <v>0</v>
      </c>
      <c r="D48" s="44">
        <v>0</v>
      </c>
      <c r="E48" s="44">
        <f t="shared" si="0"/>
        <v>0</v>
      </c>
      <c r="F48" s="38">
        <v>0</v>
      </c>
      <c r="G48" s="44">
        <v>0</v>
      </c>
      <c r="H48" s="45">
        <f t="shared" si="1"/>
        <v>0</v>
      </c>
      <c r="I48" s="27">
        <v>1</v>
      </c>
      <c r="J48" s="44">
        <v>0.06</v>
      </c>
      <c r="K48" s="45">
        <f t="shared" si="2"/>
        <v>100</v>
      </c>
      <c r="L48" s="27">
        <v>0</v>
      </c>
      <c r="M48" s="44">
        <v>0</v>
      </c>
      <c r="N48" s="45">
        <f t="shared" si="3"/>
        <v>0</v>
      </c>
      <c r="O48" s="52">
        <v>1</v>
      </c>
      <c r="P48" s="50">
        <v>0.04</v>
      </c>
      <c r="Q48" s="48">
        <f t="shared" si="4"/>
        <v>100</v>
      </c>
    </row>
    <row r="49" spans="1:17" ht="16" thickBot="1" x14ac:dyDescent="0.25">
      <c r="A49" s="93"/>
      <c r="B49" s="22" t="s">
        <v>21</v>
      </c>
      <c r="C49" s="39">
        <v>98</v>
      </c>
      <c r="D49" s="46">
        <v>100</v>
      </c>
      <c r="E49" s="46">
        <f t="shared" si="0"/>
        <v>3.9500201531640466</v>
      </c>
      <c r="F49" s="39">
        <v>722</v>
      </c>
      <c r="G49" s="46">
        <v>100</v>
      </c>
      <c r="H49" s="47">
        <f t="shared" si="1"/>
        <v>29.10116888351471</v>
      </c>
      <c r="I49" s="29">
        <v>1634</v>
      </c>
      <c r="J49" s="46">
        <v>100</v>
      </c>
      <c r="K49" s="47">
        <f t="shared" si="2"/>
        <v>65.860540104796456</v>
      </c>
      <c r="L49" s="29">
        <v>27</v>
      </c>
      <c r="M49" s="46">
        <v>100</v>
      </c>
      <c r="N49" s="47">
        <f t="shared" si="3"/>
        <v>1.0882708585247884</v>
      </c>
      <c r="O49" s="29">
        <v>2481</v>
      </c>
      <c r="P49" s="46">
        <v>100</v>
      </c>
      <c r="Q49" s="47">
        <f t="shared" si="4"/>
        <v>100</v>
      </c>
    </row>
    <row r="50" spans="1:17" x14ac:dyDescent="0.2">
      <c r="A50" s="87" t="s">
        <v>188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1" spans="1:17" x14ac:dyDescent="0.2">
      <c r="A51" s="34" t="s">
        <v>138</v>
      </c>
      <c r="B51" s="1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x14ac:dyDescent="0.2">
      <c r="A52" s="15" t="s">
        <v>142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</sheetData>
  <mergeCells count="12">
    <mergeCell ref="A50:Q50"/>
    <mergeCell ref="A8:A12"/>
    <mergeCell ref="A13:A31"/>
    <mergeCell ref="A32:A49"/>
    <mergeCell ref="A4:B7"/>
    <mergeCell ref="C6:E6"/>
    <mergeCell ref="C4:Q4"/>
    <mergeCell ref="C5:Q5"/>
    <mergeCell ref="O6:Q6"/>
    <mergeCell ref="F6:H6"/>
    <mergeCell ref="I6:K6"/>
    <mergeCell ref="L6:N6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32B2-BEA2-43DC-879B-144D68F65C90}">
  <dimension ref="A1:N50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2" max="2" width="67" customWidth="1"/>
    <col min="3" max="14" width="11.83203125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179</v>
      </c>
      <c r="B2" s="1"/>
    </row>
    <row r="3" spans="1:14" ht="16" thickBot="1" x14ac:dyDescent="0.25">
      <c r="A3" s="94" t="s">
        <v>189</v>
      </c>
      <c r="B3" s="95"/>
      <c r="C3" s="161" t="s">
        <v>31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6" thickBot="1" x14ac:dyDescent="0.25">
      <c r="A4" s="96"/>
      <c r="B4" s="97"/>
      <c r="C4" s="120" t="s">
        <v>193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ht="53.25" customHeight="1" thickBot="1" x14ac:dyDescent="0.25">
      <c r="A5" s="96"/>
      <c r="B5" s="97"/>
      <c r="C5" s="157" t="s">
        <v>87</v>
      </c>
      <c r="D5" s="159"/>
      <c r="E5" s="156" t="s">
        <v>88</v>
      </c>
      <c r="F5" s="159"/>
      <c r="G5" s="156" t="s">
        <v>89</v>
      </c>
      <c r="H5" s="159"/>
      <c r="I5" s="156" t="s">
        <v>90</v>
      </c>
      <c r="J5" s="159" t="s">
        <v>53</v>
      </c>
      <c r="K5" s="156" t="s">
        <v>91</v>
      </c>
      <c r="L5" s="159"/>
      <c r="M5" s="156" t="s">
        <v>92</v>
      </c>
      <c r="N5" s="158"/>
    </row>
    <row r="6" spans="1:14" ht="16" thickBot="1" x14ac:dyDescent="0.25">
      <c r="A6" s="98"/>
      <c r="B6" s="99"/>
      <c r="C6" s="14" t="s">
        <v>114</v>
      </c>
      <c r="D6" s="13" t="s">
        <v>20</v>
      </c>
      <c r="E6" s="14" t="s">
        <v>114</v>
      </c>
      <c r="F6" s="13" t="s">
        <v>20</v>
      </c>
      <c r="G6" s="14" t="s">
        <v>114</v>
      </c>
      <c r="H6" s="13" t="s">
        <v>20</v>
      </c>
      <c r="I6" s="14" t="s">
        <v>114</v>
      </c>
      <c r="J6" s="13" t="s">
        <v>20</v>
      </c>
      <c r="K6" s="14" t="s">
        <v>114</v>
      </c>
      <c r="L6" s="13" t="s">
        <v>20</v>
      </c>
      <c r="M6" s="14" t="s">
        <v>114</v>
      </c>
      <c r="N6" s="33" t="s">
        <v>20</v>
      </c>
    </row>
    <row r="7" spans="1:14" x14ac:dyDescent="0.2">
      <c r="A7" s="88" t="s">
        <v>22</v>
      </c>
      <c r="B7" s="17" t="s">
        <v>23</v>
      </c>
      <c r="C7" s="37">
        <v>115</v>
      </c>
      <c r="D7" s="43">
        <v>33.82</v>
      </c>
      <c r="E7" s="25">
        <v>143</v>
      </c>
      <c r="F7" s="43">
        <v>37.93</v>
      </c>
      <c r="G7" s="25">
        <v>159</v>
      </c>
      <c r="H7" s="43">
        <v>46.9</v>
      </c>
      <c r="I7" s="25">
        <v>150</v>
      </c>
      <c r="J7" s="43">
        <v>45.45</v>
      </c>
      <c r="K7" s="25">
        <v>342</v>
      </c>
      <c r="L7" s="43">
        <v>41.91</v>
      </c>
      <c r="M7" s="25">
        <v>416</v>
      </c>
      <c r="N7" s="43">
        <v>47.06</v>
      </c>
    </row>
    <row r="8" spans="1:14" x14ac:dyDescent="0.2">
      <c r="A8" s="89"/>
      <c r="B8" s="18" t="s">
        <v>24</v>
      </c>
      <c r="C8" s="38">
        <v>102</v>
      </c>
      <c r="D8" s="45">
        <v>30</v>
      </c>
      <c r="E8" s="27">
        <v>127</v>
      </c>
      <c r="F8" s="45">
        <v>33.69</v>
      </c>
      <c r="G8" s="27">
        <v>99</v>
      </c>
      <c r="H8" s="45">
        <v>29.2</v>
      </c>
      <c r="I8" s="27">
        <v>101</v>
      </c>
      <c r="J8" s="45">
        <v>30.61</v>
      </c>
      <c r="K8" s="27">
        <v>266</v>
      </c>
      <c r="L8" s="45">
        <v>32.6</v>
      </c>
      <c r="M8" s="27">
        <v>258</v>
      </c>
      <c r="N8" s="45">
        <v>29.19</v>
      </c>
    </row>
    <row r="9" spans="1:14" x14ac:dyDescent="0.2">
      <c r="A9" s="89"/>
      <c r="B9" s="18" t="s">
        <v>25</v>
      </c>
      <c r="C9" s="38">
        <v>71</v>
      </c>
      <c r="D9" s="45">
        <v>20.88</v>
      </c>
      <c r="E9" s="27">
        <v>71</v>
      </c>
      <c r="F9" s="45">
        <v>18.829999999999998</v>
      </c>
      <c r="G9" s="27">
        <v>58</v>
      </c>
      <c r="H9" s="45">
        <v>17.11</v>
      </c>
      <c r="I9" s="27">
        <v>54</v>
      </c>
      <c r="J9" s="45">
        <v>16.36</v>
      </c>
      <c r="K9" s="27">
        <v>136</v>
      </c>
      <c r="L9" s="45">
        <v>16.670000000000002</v>
      </c>
      <c r="M9" s="27">
        <v>140</v>
      </c>
      <c r="N9" s="45">
        <v>15.84</v>
      </c>
    </row>
    <row r="10" spans="1:14" x14ac:dyDescent="0.2">
      <c r="A10" s="89"/>
      <c r="B10" s="18" t="s">
        <v>26</v>
      </c>
      <c r="C10" s="38">
        <v>52</v>
      </c>
      <c r="D10" s="45">
        <v>15.29</v>
      </c>
      <c r="E10" s="27">
        <v>36</v>
      </c>
      <c r="F10" s="45">
        <v>9.5500000000000007</v>
      </c>
      <c r="G10" s="27">
        <v>23</v>
      </c>
      <c r="H10" s="45">
        <v>6.78</v>
      </c>
      <c r="I10" s="27">
        <v>25</v>
      </c>
      <c r="J10" s="45">
        <v>7.58</v>
      </c>
      <c r="K10" s="27">
        <v>72</v>
      </c>
      <c r="L10" s="45">
        <v>8.82</v>
      </c>
      <c r="M10" s="27">
        <v>70</v>
      </c>
      <c r="N10" s="45">
        <v>7.92</v>
      </c>
    </row>
    <row r="11" spans="1:14" ht="16" thickBot="1" x14ac:dyDescent="0.25">
      <c r="A11" s="90"/>
      <c r="B11" s="19" t="s">
        <v>21</v>
      </c>
      <c r="C11" s="39">
        <v>340</v>
      </c>
      <c r="D11" s="47">
        <v>100</v>
      </c>
      <c r="E11" s="29">
        <v>377</v>
      </c>
      <c r="F11" s="47">
        <v>100</v>
      </c>
      <c r="G11" s="29">
        <v>339</v>
      </c>
      <c r="H11" s="47">
        <v>100</v>
      </c>
      <c r="I11" s="29">
        <v>330</v>
      </c>
      <c r="J11" s="47">
        <v>100</v>
      </c>
      <c r="K11" s="29">
        <v>816</v>
      </c>
      <c r="L11" s="47">
        <v>100</v>
      </c>
      <c r="M11" s="29">
        <v>884</v>
      </c>
      <c r="N11" s="47">
        <v>100</v>
      </c>
    </row>
    <row r="12" spans="1:14" x14ac:dyDescent="0.2">
      <c r="A12" s="91" t="s">
        <v>117</v>
      </c>
      <c r="B12" s="17" t="s">
        <v>182</v>
      </c>
      <c r="C12" s="37">
        <v>3</v>
      </c>
      <c r="D12" s="43">
        <v>0.88</v>
      </c>
      <c r="E12" s="37">
        <v>1</v>
      </c>
      <c r="F12" s="43">
        <v>0.27</v>
      </c>
      <c r="G12" s="37">
        <v>2</v>
      </c>
      <c r="H12" s="43">
        <v>0.59</v>
      </c>
      <c r="I12" s="37">
        <v>1</v>
      </c>
      <c r="J12" s="43">
        <v>0.3</v>
      </c>
      <c r="K12" s="37">
        <v>8</v>
      </c>
      <c r="L12" s="43">
        <v>0.98</v>
      </c>
      <c r="M12" s="37">
        <v>6</v>
      </c>
      <c r="N12" s="43">
        <v>0.68</v>
      </c>
    </row>
    <row r="13" spans="1:14" x14ac:dyDescent="0.2">
      <c r="A13" s="92"/>
      <c r="B13" s="18" t="s">
        <v>118</v>
      </c>
      <c r="C13" s="38">
        <v>58</v>
      </c>
      <c r="D13" s="45">
        <v>17.059999999999999</v>
      </c>
      <c r="E13" s="38">
        <v>46</v>
      </c>
      <c r="F13" s="45">
        <v>12.2</v>
      </c>
      <c r="G13" s="38">
        <v>25</v>
      </c>
      <c r="H13" s="45">
        <v>7.37</v>
      </c>
      <c r="I13" s="38">
        <v>17</v>
      </c>
      <c r="J13" s="45">
        <v>5.15</v>
      </c>
      <c r="K13" s="38">
        <v>106</v>
      </c>
      <c r="L13" s="45">
        <v>12.99</v>
      </c>
      <c r="M13" s="38">
        <v>107</v>
      </c>
      <c r="N13" s="45">
        <v>12.1</v>
      </c>
    </row>
    <row r="14" spans="1:14" x14ac:dyDescent="0.2">
      <c r="A14" s="92"/>
      <c r="B14" s="18" t="s">
        <v>183</v>
      </c>
      <c r="C14" s="38">
        <v>8</v>
      </c>
      <c r="D14" s="45">
        <v>2.35</v>
      </c>
      <c r="E14" s="38">
        <v>9</v>
      </c>
      <c r="F14" s="45">
        <v>2.39</v>
      </c>
      <c r="G14" s="38">
        <v>4</v>
      </c>
      <c r="H14" s="45">
        <v>1.18</v>
      </c>
      <c r="I14" s="38">
        <v>2</v>
      </c>
      <c r="J14" s="45">
        <v>0.61</v>
      </c>
      <c r="K14" s="38">
        <v>16</v>
      </c>
      <c r="L14" s="45">
        <v>1.96</v>
      </c>
      <c r="M14" s="38">
        <v>17</v>
      </c>
      <c r="N14" s="45">
        <v>1.92</v>
      </c>
    </row>
    <row r="15" spans="1:14" x14ac:dyDescent="0.2">
      <c r="A15" s="92"/>
      <c r="B15" s="18" t="s">
        <v>184</v>
      </c>
      <c r="C15" s="38">
        <v>2</v>
      </c>
      <c r="D15" s="45">
        <v>0.59</v>
      </c>
      <c r="E15" s="38">
        <v>0</v>
      </c>
      <c r="F15" s="45">
        <v>0</v>
      </c>
      <c r="G15" s="38">
        <v>1</v>
      </c>
      <c r="H15" s="45">
        <v>0.28999999999999998</v>
      </c>
      <c r="I15" s="38">
        <v>1</v>
      </c>
      <c r="J15" s="45">
        <v>0.3</v>
      </c>
      <c r="K15" s="38">
        <v>1</v>
      </c>
      <c r="L15" s="45">
        <v>0.12</v>
      </c>
      <c r="M15" s="38">
        <v>1</v>
      </c>
      <c r="N15" s="45">
        <v>0.11</v>
      </c>
    </row>
    <row r="16" spans="1:14" x14ac:dyDescent="0.2">
      <c r="A16" s="92"/>
      <c r="B16" s="18" t="s">
        <v>1</v>
      </c>
      <c r="C16" s="38">
        <v>31</v>
      </c>
      <c r="D16" s="45">
        <v>9.1199999999999992</v>
      </c>
      <c r="E16" s="38">
        <v>54</v>
      </c>
      <c r="F16" s="45">
        <v>14.32</v>
      </c>
      <c r="G16" s="38">
        <v>23</v>
      </c>
      <c r="H16" s="45">
        <v>6.78</v>
      </c>
      <c r="I16" s="38">
        <v>25</v>
      </c>
      <c r="J16" s="45">
        <v>7.58</v>
      </c>
      <c r="K16" s="38">
        <v>74</v>
      </c>
      <c r="L16" s="45">
        <v>9.07</v>
      </c>
      <c r="M16" s="38">
        <v>69</v>
      </c>
      <c r="N16" s="45">
        <v>7.81</v>
      </c>
    </row>
    <row r="17" spans="1:14" x14ac:dyDescent="0.2">
      <c r="A17" s="92"/>
      <c r="B17" s="18" t="s">
        <v>119</v>
      </c>
      <c r="C17" s="38">
        <v>72</v>
      </c>
      <c r="D17" s="45">
        <v>21.18</v>
      </c>
      <c r="E17" s="38">
        <v>64</v>
      </c>
      <c r="F17" s="45">
        <v>16.98</v>
      </c>
      <c r="G17" s="38">
        <v>81</v>
      </c>
      <c r="H17" s="45">
        <v>23.89</v>
      </c>
      <c r="I17" s="38">
        <v>63</v>
      </c>
      <c r="J17" s="45">
        <v>19.09</v>
      </c>
      <c r="K17" s="38">
        <v>191</v>
      </c>
      <c r="L17" s="45">
        <v>23.41</v>
      </c>
      <c r="M17" s="38">
        <v>196</v>
      </c>
      <c r="N17" s="45">
        <v>22.17</v>
      </c>
    </row>
    <row r="18" spans="1:14" x14ac:dyDescent="0.2">
      <c r="A18" s="92"/>
      <c r="B18" s="18" t="s">
        <v>2</v>
      </c>
      <c r="C18" s="38">
        <v>18</v>
      </c>
      <c r="D18" s="45">
        <v>5.29</v>
      </c>
      <c r="E18" s="38">
        <v>17</v>
      </c>
      <c r="F18" s="45">
        <v>4.51</v>
      </c>
      <c r="G18" s="38">
        <v>10</v>
      </c>
      <c r="H18" s="45">
        <v>2.95</v>
      </c>
      <c r="I18" s="38">
        <v>12</v>
      </c>
      <c r="J18" s="45">
        <v>3.64</v>
      </c>
      <c r="K18" s="38">
        <v>41</v>
      </c>
      <c r="L18" s="45">
        <v>5.0199999999999996</v>
      </c>
      <c r="M18" s="38">
        <v>39</v>
      </c>
      <c r="N18" s="45">
        <v>4.41</v>
      </c>
    </row>
    <row r="19" spans="1:14" x14ac:dyDescent="0.2">
      <c r="A19" s="92"/>
      <c r="B19" s="18" t="s">
        <v>120</v>
      </c>
      <c r="C19" s="38">
        <v>33</v>
      </c>
      <c r="D19" s="45">
        <v>9.7100000000000009</v>
      </c>
      <c r="E19" s="38">
        <v>53</v>
      </c>
      <c r="F19" s="45">
        <v>14.06</v>
      </c>
      <c r="G19" s="38">
        <v>41</v>
      </c>
      <c r="H19" s="45">
        <v>12.09</v>
      </c>
      <c r="I19" s="38">
        <v>26</v>
      </c>
      <c r="J19" s="45">
        <v>7.88</v>
      </c>
      <c r="K19" s="38">
        <v>98</v>
      </c>
      <c r="L19" s="45">
        <v>12.01</v>
      </c>
      <c r="M19" s="38">
        <v>127</v>
      </c>
      <c r="N19" s="45">
        <v>14.37</v>
      </c>
    </row>
    <row r="20" spans="1:14" x14ac:dyDescent="0.2">
      <c r="A20" s="92"/>
      <c r="B20" s="18" t="s">
        <v>121</v>
      </c>
      <c r="C20" s="38">
        <v>25</v>
      </c>
      <c r="D20" s="45">
        <v>7.35</v>
      </c>
      <c r="E20" s="38">
        <v>30</v>
      </c>
      <c r="F20" s="45">
        <v>7.96</v>
      </c>
      <c r="G20" s="38">
        <v>36</v>
      </c>
      <c r="H20" s="45">
        <v>10.62</v>
      </c>
      <c r="I20" s="38">
        <v>56</v>
      </c>
      <c r="J20" s="45">
        <v>16.97</v>
      </c>
      <c r="K20" s="38">
        <v>42</v>
      </c>
      <c r="L20" s="45">
        <v>5.15</v>
      </c>
      <c r="M20" s="38">
        <v>54</v>
      </c>
      <c r="N20" s="45">
        <v>6.11</v>
      </c>
    </row>
    <row r="21" spans="1:14" x14ac:dyDescent="0.2">
      <c r="A21" s="92"/>
      <c r="B21" s="18" t="s">
        <v>122</v>
      </c>
      <c r="C21" s="38">
        <v>20</v>
      </c>
      <c r="D21" s="45">
        <v>5.88</v>
      </c>
      <c r="E21" s="38">
        <v>15</v>
      </c>
      <c r="F21" s="45">
        <v>3.98</v>
      </c>
      <c r="G21" s="38">
        <v>18</v>
      </c>
      <c r="H21" s="45">
        <v>5.31</v>
      </c>
      <c r="I21" s="38">
        <v>17</v>
      </c>
      <c r="J21" s="45">
        <v>5.15</v>
      </c>
      <c r="K21" s="38">
        <v>40</v>
      </c>
      <c r="L21" s="45">
        <v>4.9000000000000004</v>
      </c>
      <c r="M21" s="38">
        <v>49</v>
      </c>
      <c r="N21" s="45">
        <v>5.54</v>
      </c>
    </row>
    <row r="22" spans="1:14" x14ac:dyDescent="0.2">
      <c r="A22" s="92"/>
      <c r="B22" s="18" t="s">
        <v>123</v>
      </c>
      <c r="C22" s="38">
        <v>11</v>
      </c>
      <c r="D22" s="45">
        <v>3.24</v>
      </c>
      <c r="E22" s="38">
        <v>18</v>
      </c>
      <c r="F22" s="45">
        <v>4.7699999999999996</v>
      </c>
      <c r="G22" s="38">
        <v>6</v>
      </c>
      <c r="H22" s="45">
        <v>1.77</v>
      </c>
      <c r="I22" s="38">
        <v>9</v>
      </c>
      <c r="J22" s="45">
        <v>2.73</v>
      </c>
      <c r="K22" s="38">
        <v>24</v>
      </c>
      <c r="L22" s="45">
        <v>2.94</v>
      </c>
      <c r="M22" s="38">
        <v>31</v>
      </c>
      <c r="N22" s="45">
        <v>3.51</v>
      </c>
    </row>
    <row r="23" spans="1:14" x14ac:dyDescent="0.2">
      <c r="A23" s="92"/>
      <c r="B23" s="18" t="s">
        <v>185</v>
      </c>
      <c r="C23" s="38">
        <v>10</v>
      </c>
      <c r="D23" s="45">
        <v>2.94</v>
      </c>
      <c r="E23" s="38">
        <v>10</v>
      </c>
      <c r="F23" s="45">
        <v>2.65</v>
      </c>
      <c r="G23" s="38">
        <v>19</v>
      </c>
      <c r="H23" s="45">
        <v>5.6</v>
      </c>
      <c r="I23" s="38">
        <v>22</v>
      </c>
      <c r="J23" s="45">
        <v>6.67</v>
      </c>
      <c r="K23" s="38">
        <v>26</v>
      </c>
      <c r="L23" s="45">
        <v>3.19</v>
      </c>
      <c r="M23" s="38">
        <v>29</v>
      </c>
      <c r="N23" s="45">
        <v>3.28</v>
      </c>
    </row>
    <row r="24" spans="1:14" x14ac:dyDescent="0.2">
      <c r="A24" s="92"/>
      <c r="B24" s="18" t="s">
        <v>124</v>
      </c>
      <c r="C24" s="38">
        <v>11</v>
      </c>
      <c r="D24" s="45">
        <v>3.24</v>
      </c>
      <c r="E24" s="38">
        <v>8</v>
      </c>
      <c r="F24" s="45">
        <v>2.12</v>
      </c>
      <c r="G24" s="38">
        <v>12</v>
      </c>
      <c r="H24" s="45">
        <v>3.54</v>
      </c>
      <c r="I24" s="38">
        <v>16</v>
      </c>
      <c r="J24" s="45">
        <v>4.8499999999999996</v>
      </c>
      <c r="K24" s="38">
        <v>22</v>
      </c>
      <c r="L24" s="45">
        <v>2.7</v>
      </c>
      <c r="M24" s="38">
        <v>18</v>
      </c>
      <c r="N24" s="45">
        <v>2.04</v>
      </c>
    </row>
    <row r="25" spans="1:14" x14ac:dyDescent="0.2">
      <c r="A25" s="92"/>
      <c r="B25" s="18" t="s">
        <v>125</v>
      </c>
      <c r="C25" s="38">
        <v>1</v>
      </c>
      <c r="D25" s="45">
        <v>0.28999999999999998</v>
      </c>
      <c r="E25" s="38">
        <v>0</v>
      </c>
      <c r="F25" s="45">
        <v>0</v>
      </c>
      <c r="G25" s="38">
        <v>0</v>
      </c>
      <c r="H25" s="45">
        <v>0</v>
      </c>
      <c r="I25" s="38">
        <v>0</v>
      </c>
      <c r="J25" s="45">
        <v>0</v>
      </c>
      <c r="K25" s="38">
        <v>1</v>
      </c>
      <c r="L25" s="45">
        <v>0.12</v>
      </c>
      <c r="M25" s="38">
        <v>1</v>
      </c>
      <c r="N25" s="45">
        <v>0.11</v>
      </c>
    </row>
    <row r="26" spans="1:14" x14ac:dyDescent="0.2">
      <c r="A26" s="92"/>
      <c r="B26" s="18" t="s">
        <v>126</v>
      </c>
      <c r="C26" s="38">
        <v>1</v>
      </c>
      <c r="D26" s="45">
        <v>0.28999999999999998</v>
      </c>
      <c r="E26" s="38">
        <v>1</v>
      </c>
      <c r="F26" s="45">
        <v>0.27</v>
      </c>
      <c r="G26" s="38">
        <v>6</v>
      </c>
      <c r="H26" s="45">
        <v>1.77</v>
      </c>
      <c r="I26" s="38">
        <v>0</v>
      </c>
      <c r="J26" s="45">
        <v>0</v>
      </c>
      <c r="K26" s="38">
        <v>6</v>
      </c>
      <c r="L26" s="45">
        <v>0.74</v>
      </c>
      <c r="M26" s="38">
        <v>10</v>
      </c>
      <c r="N26" s="45">
        <v>1.1299999999999999</v>
      </c>
    </row>
    <row r="27" spans="1:14" x14ac:dyDescent="0.2">
      <c r="A27" s="92"/>
      <c r="B27" s="18" t="s">
        <v>127</v>
      </c>
      <c r="C27" s="38">
        <v>0</v>
      </c>
      <c r="D27" s="45">
        <v>0</v>
      </c>
      <c r="E27" s="38">
        <v>1</v>
      </c>
      <c r="F27" s="45">
        <v>0.27</v>
      </c>
      <c r="G27" s="38">
        <v>1</v>
      </c>
      <c r="H27" s="45">
        <v>0.28999999999999998</v>
      </c>
      <c r="I27" s="38">
        <v>2</v>
      </c>
      <c r="J27" s="45">
        <v>0.61</v>
      </c>
      <c r="K27" s="38">
        <v>5</v>
      </c>
      <c r="L27" s="45">
        <v>0.61</v>
      </c>
      <c r="M27" s="38">
        <v>6</v>
      </c>
      <c r="N27" s="45">
        <v>0.68</v>
      </c>
    </row>
    <row r="28" spans="1:14" x14ac:dyDescent="0.2">
      <c r="A28" s="92"/>
      <c r="B28" s="18" t="s">
        <v>186</v>
      </c>
      <c r="C28" s="38">
        <v>3</v>
      </c>
      <c r="D28" s="45">
        <v>0.88</v>
      </c>
      <c r="E28" s="38">
        <v>7</v>
      </c>
      <c r="F28" s="45">
        <v>1.86</v>
      </c>
      <c r="G28" s="38">
        <v>12</v>
      </c>
      <c r="H28" s="45">
        <v>3.54</v>
      </c>
      <c r="I28" s="38">
        <v>5</v>
      </c>
      <c r="J28" s="45">
        <v>1.52</v>
      </c>
      <c r="K28" s="38">
        <v>9</v>
      </c>
      <c r="L28" s="45">
        <v>1.1000000000000001</v>
      </c>
      <c r="M28" s="38">
        <v>10</v>
      </c>
      <c r="N28" s="45">
        <v>1.1299999999999999</v>
      </c>
    </row>
    <row r="29" spans="1:14" x14ac:dyDescent="0.2">
      <c r="A29" s="92"/>
      <c r="B29" s="18" t="s">
        <v>128</v>
      </c>
      <c r="C29" s="38">
        <v>33</v>
      </c>
      <c r="D29" s="45">
        <v>9.7100000000000009</v>
      </c>
      <c r="E29" s="38">
        <v>43</v>
      </c>
      <c r="F29" s="45">
        <v>11.41</v>
      </c>
      <c r="G29" s="38">
        <v>42</v>
      </c>
      <c r="H29" s="45">
        <v>12.39</v>
      </c>
      <c r="I29" s="38">
        <v>56</v>
      </c>
      <c r="J29" s="45">
        <v>16.97</v>
      </c>
      <c r="K29" s="38">
        <v>106</v>
      </c>
      <c r="L29" s="45">
        <v>12.99</v>
      </c>
      <c r="M29" s="38">
        <v>114</v>
      </c>
      <c r="N29" s="45">
        <v>12.9</v>
      </c>
    </row>
    <row r="30" spans="1:14" ht="16" thickBot="1" x14ac:dyDescent="0.25">
      <c r="A30" s="93"/>
      <c r="B30" s="19" t="s">
        <v>21</v>
      </c>
      <c r="C30" s="39">
        <v>340</v>
      </c>
      <c r="D30" s="47">
        <v>100</v>
      </c>
      <c r="E30" s="39">
        <v>377</v>
      </c>
      <c r="F30" s="47">
        <v>100</v>
      </c>
      <c r="G30" s="39">
        <v>339</v>
      </c>
      <c r="H30" s="47">
        <v>100</v>
      </c>
      <c r="I30" s="39">
        <v>330</v>
      </c>
      <c r="J30" s="47">
        <v>100</v>
      </c>
      <c r="K30" s="39">
        <v>816</v>
      </c>
      <c r="L30" s="47">
        <v>100</v>
      </c>
      <c r="M30" s="39">
        <v>884</v>
      </c>
      <c r="N30" s="47">
        <v>100</v>
      </c>
    </row>
    <row r="31" spans="1:14" x14ac:dyDescent="0.2">
      <c r="A31" s="92" t="s">
        <v>27</v>
      </c>
      <c r="B31" s="18" t="s">
        <v>3</v>
      </c>
      <c r="C31" s="38">
        <v>150</v>
      </c>
      <c r="D31" s="45">
        <v>44.12</v>
      </c>
      <c r="E31" s="27">
        <v>3</v>
      </c>
      <c r="F31" s="45">
        <v>0.8</v>
      </c>
      <c r="G31" s="27">
        <v>189</v>
      </c>
      <c r="H31" s="45">
        <v>55.75</v>
      </c>
      <c r="I31" s="27">
        <v>196</v>
      </c>
      <c r="J31" s="45">
        <v>59.39</v>
      </c>
      <c r="K31" s="27">
        <v>382</v>
      </c>
      <c r="L31" s="45">
        <v>46.81</v>
      </c>
      <c r="M31" s="27">
        <v>398</v>
      </c>
      <c r="N31" s="45">
        <v>45.02</v>
      </c>
    </row>
    <row r="32" spans="1:14" x14ac:dyDescent="0.2">
      <c r="A32" s="92"/>
      <c r="B32" s="18" t="s">
        <v>4</v>
      </c>
      <c r="C32" s="38">
        <v>3</v>
      </c>
      <c r="D32" s="45">
        <v>0.88</v>
      </c>
      <c r="E32" s="27">
        <v>3</v>
      </c>
      <c r="F32" s="45">
        <v>0.8</v>
      </c>
      <c r="G32" s="27">
        <v>3</v>
      </c>
      <c r="H32" s="45">
        <v>0.88</v>
      </c>
      <c r="I32" s="27">
        <v>4</v>
      </c>
      <c r="J32" s="45">
        <v>1.21</v>
      </c>
      <c r="K32" s="27">
        <v>7</v>
      </c>
      <c r="L32" s="45">
        <v>0.86</v>
      </c>
      <c r="M32" s="27">
        <v>8</v>
      </c>
      <c r="N32" s="45">
        <v>0.9</v>
      </c>
    </row>
    <row r="33" spans="1:14" x14ac:dyDescent="0.2">
      <c r="A33" s="92"/>
      <c r="B33" s="18" t="s">
        <v>5</v>
      </c>
      <c r="C33" s="38">
        <v>5</v>
      </c>
      <c r="D33" s="45">
        <v>1.47</v>
      </c>
      <c r="E33" s="27">
        <v>5</v>
      </c>
      <c r="F33" s="45">
        <v>1.33</v>
      </c>
      <c r="G33" s="27">
        <v>2</v>
      </c>
      <c r="H33" s="45">
        <v>0.59</v>
      </c>
      <c r="I33" s="27">
        <v>2</v>
      </c>
      <c r="J33" s="45">
        <v>0.61</v>
      </c>
      <c r="K33" s="27">
        <v>12</v>
      </c>
      <c r="L33" s="45">
        <v>1.47</v>
      </c>
      <c r="M33" s="27">
        <v>9</v>
      </c>
      <c r="N33" s="45">
        <v>1.02</v>
      </c>
    </row>
    <row r="34" spans="1:14" x14ac:dyDescent="0.2">
      <c r="A34" s="92"/>
      <c r="B34" s="18" t="s">
        <v>6</v>
      </c>
      <c r="C34" s="38">
        <v>4</v>
      </c>
      <c r="D34" s="45">
        <v>1.18</v>
      </c>
      <c r="E34" s="27">
        <v>25</v>
      </c>
      <c r="F34" s="45">
        <v>6.63</v>
      </c>
      <c r="G34" s="27">
        <v>4</v>
      </c>
      <c r="H34" s="45">
        <v>1.18</v>
      </c>
      <c r="I34" s="27">
        <v>1</v>
      </c>
      <c r="J34" s="45">
        <v>0.3</v>
      </c>
      <c r="K34" s="27">
        <v>11</v>
      </c>
      <c r="L34" s="45">
        <v>1.35</v>
      </c>
      <c r="M34" s="27">
        <v>9</v>
      </c>
      <c r="N34" s="45">
        <v>1.02</v>
      </c>
    </row>
    <row r="35" spans="1:14" x14ac:dyDescent="0.2">
      <c r="A35" s="92"/>
      <c r="B35" s="18" t="s">
        <v>7</v>
      </c>
      <c r="C35" s="38">
        <v>33</v>
      </c>
      <c r="D35" s="45">
        <v>9.7100000000000009</v>
      </c>
      <c r="E35" s="27">
        <v>63</v>
      </c>
      <c r="F35" s="45">
        <v>16.71</v>
      </c>
      <c r="G35" s="27">
        <v>28</v>
      </c>
      <c r="H35" s="45">
        <v>8.26</v>
      </c>
      <c r="I35" s="27">
        <v>20</v>
      </c>
      <c r="J35" s="45">
        <v>6.06</v>
      </c>
      <c r="K35" s="27">
        <v>83</v>
      </c>
      <c r="L35" s="45">
        <v>10.17</v>
      </c>
      <c r="M35" s="27">
        <v>97</v>
      </c>
      <c r="N35" s="45">
        <v>10.97</v>
      </c>
    </row>
    <row r="36" spans="1:14" x14ac:dyDescent="0.2">
      <c r="A36" s="92"/>
      <c r="B36" s="18" t="s">
        <v>8</v>
      </c>
      <c r="C36" s="38">
        <v>63</v>
      </c>
      <c r="D36" s="45">
        <v>18.53</v>
      </c>
      <c r="E36" s="27">
        <v>7</v>
      </c>
      <c r="F36" s="45">
        <v>1.86</v>
      </c>
      <c r="G36" s="27">
        <v>39</v>
      </c>
      <c r="H36" s="45">
        <v>11.5</v>
      </c>
      <c r="I36" s="27">
        <v>41</v>
      </c>
      <c r="J36" s="45">
        <v>12.42</v>
      </c>
      <c r="K36" s="27">
        <v>116</v>
      </c>
      <c r="L36" s="45">
        <v>14.22</v>
      </c>
      <c r="M36" s="27">
        <v>130</v>
      </c>
      <c r="N36" s="45">
        <v>14.71</v>
      </c>
    </row>
    <row r="37" spans="1:14" x14ac:dyDescent="0.2">
      <c r="A37" s="92"/>
      <c r="B37" s="18" t="s">
        <v>9</v>
      </c>
      <c r="C37" s="38">
        <v>4</v>
      </c>
      <c r="D37" s="45">
        <v>1.18</v>
      </c>
      <c r="E37" s="27">
        <v>3</v>
      </c>
      <c r="F37" s="45">
        <v>0.8</v>
      </c>
      <c r="G37" s="27">
        <v>10</v>
      </c>
      <c r="H37" s="45">
        <v>2.95</v>
      </c>
      <c r="I37" s="27">
        <v>3</v>
      </c>
      <c r="J37" s="45">
        <v>0.91</v>
      </c>
      <c r="K37" s="27">
        <v>10</v>
      </c>
      <c r="L37" s="45">
        <v>1.23</v>
      </c>
      <c r="M37" s="27">
        <v>16</v>
      </c>
      <c r="N37" s="45">
        <v>1.81</v>
      </c>
    </row>
    <row r="38" spans="1:14" x14ac:dyDescent="0.2">
      <c r="A38" s="92"/>
      <c r="B38" s="18" t="s">
        <v>10</v>
      </c>
      <c r="C38" s="38">
        <v>2</v>
      </c>
      <c r="D38" s="45">
        <v>0.59</v>
      </c>
      <c r="E38" s="27">
        <v>19</v>
      </c>
      <c r="F38" s="45">
        <v>5.04</v>
      </c>
      <c r="G38" s="27">
        <v>5</v>
      </c>
      <c r="H38" s="45">
        <v>1.47</v>
      </c>
      <c r="I38" s="27">
        <v>3</v>
      </c>
      <c r="J38" s="45">
        <v>0.91</v>
      </c>
      <c r="K38" s="27">
        <v>13</v>
      </c>
      <c r="L38" s="45">
        <v>1.59</v>
      </c>
      <c r="M38" s="27">
        <v>14</v>
      </c>
      <c r="N38" s="45">
        <v>1.58</v>
      </c>
    </row>
    <row r="39" spans="1:14" x14ac:dyDescent="0.2">
      <c r="A39" s="92"/>
      <c r="B39" s="18" t="s">
        <v>11</v>
      </c>
      <c r="C39" s="38">
        <v>15</v>
      </c>
      <c r="D39" s="45">
        <v>4.41</v>
      </c>
      <c r="E39" s="27">
        <v>26</v>
      </c>
      <c r="F39" s="45">
        <v>6.9</v>
      </c>
      <c r="G39" s="27">
        <v>17</v>
      </c>
      <c r="H39" s="45">
        <v>5.01</v>
      </c>
      <c r="I39" s="27">
        <v>18</v>
      </c>
      <c r="J39" s="45">
        <v>5.45</v>
      </c>
      <c r="K39" s="27">
        <v>34</v>
      </c>
      <c r="L39" s="45">
        <v>4.17</v>
      </c>
      <c r="M39" s="27">
        <v>49</v>
      </c>
      <c r="N39" s="45">
        <v>5.54</v>
      </c>
    </row>
    <row r="40" spans="1:14" x14ac:dyDescent="0.2">
      <c r="A40" s="92"/>
      <c r="B40" s="18" t="s">
        <v>12</v>
      </c>
      <c r="C40" s="38">
        <v>29</v>
      </c>
      <c r="D40" s="45">
        <v>8.5299999999999994</v>
      </c>
      <c r="E40" s="27">
        <v>5</v>
      </c>
      <c r="F40" s="45">
        <v>1.33</v>
      </c>
      <c r="G40" s="27">
        <v>22</v>
      </c>
      <c r="H40" s="45">
        <v>6.49</v>
      </c>
      <c r="I40" s="27">
        <v>25</v>
      </c>
      <c r="J40" s="45">
        <v>7.58</v>
      </c>
      <c r="K40" s="27">
        <v>62</v>
      </c>
      <c r="L40" s="45">
        <v>7.6</v>
      </c>
      <c r="M40" s="27">
        <v>70</v>
      </c>
      <c r="N40" s="45">
        <v>7.92</v>
      </c>
    </row>
    <row r="41" spans="1:14" x14ac:dyDescent="0.2">
      <c r="A41" s="92"/>
      <c r="B41" s="18" t="s">
        <v>13</v>
      </c>
      <c r="C41" s="38">
        <v>4</v>
      </c>
      <c r="D41" s="45">
        <v>1.18</v>
      </c>
      <c r="E41" s="27">
        <v>2</v>
      </c>
      <c r="F41" s="45">
        <v>0.53</v>
      </c>
      <c r="G41" s="27">
        <v>0</v>
      </c>
      <c r="H41" s="45">
        <v>0</v>
      </c>
      <c r="I41" s="27">
        <v>3</v>
      </c>
      <c r="J41" s="45">
        <v>0.91</v>
      </c>
      <c r="K41" s="27">
        <v>11</v>
      </c>
      <c r="L41" s="45">
        <v>1.35</v>
      </c>
      <c r="M41" s="27">
        <v>9</v>
      </c>
      <c r="N41" s="45">
        <v>1.02</v>
      </c>
    </row>
    <row r="42" spans="1:14" x14ac:dyDescent="0.2">
      <c r="A42" s="92"/>
      <c r="B42" s="18" t="s">
        <v>14</v>
      </c>
      <c r="C42" s="38">
        <v>0</v>
      </c>
      <c r="D42" s="45">
        <v>0</v>
      </c>
      <c r="E42" s="27">
        <v>4</v>
      </c>
      <c r="F42" s="45">
        <v>1.06</v>
      </c>
      <c r="G42" s="27">
        <v>0</v>
      </c>
      <c r="H42" s="45">
        <v>0</v>
      </c>
      <c r="I42" s="27">
        <v>1</v>
      </c>
      <c r="J42" s="45">
        <v>0.3</v>
      </c>
      <c r="K42" s="27">
        <v>7</v>
      </c>
      <c r="L42" s="45">
        <v>0.86</v>
      </c>
      <c r="M42" s="27">
        <v>4</v>
      </c>
      <c r="N42" s="45">
        <v>0.45</v>
      </c>
    </row>
    <row r="43" spans="1:14" x14ac:dyDescent="0.2">
      <c r="A43" s="92"/>
      <c r="B43" s="18" t="s">
        <v>15</v>
      </c>
      <c r="C43" s="38">
        <v>5</v>
      </c>
      <c r="D43" s="45">
        <v>1.47</v>
      </c>
      <c r="E43" s="27">
        <v>14</v>
      </c>
      <c r="F43" s="45">
        <v>3.71</v>
      </c>
      <c r="G43" s="27">
        <v>9</v>
      </c>
      <c r="H43" s="45">
        <v>2.65</v>
      </c>
      <c r="I43" s="27">
        <v>6</v>
      </c>
      <c r="J43" s="45">
        <v>1.82</v>
      </c>
      <c r="K43" s="27">
        <v>16</v>
      </c>
      <c r="L43" s="45">
        <v>1.96</v>
      </c>
      <c r="M43" s="27">
        <v>22</v>
      </c>
      <c r="N43" s="45">
        <v>2.4900000000000002</v>
      </c>
    </row>
    <row r="44" spans="1:14" x14ac:dyDescent="0.2">
      <c r="A44" s="92"/>
      <c r="B44" s="18" t="s">
        <v>16</v>
      </c>
      <c r="C44" s="38">
        <v>13</v>
      </c>
      <c r="D44" s="45">
        <v>3.82</v>
      </c>
      <c r="E44" s="27">
        <v>1</v>
      </c>
      <c r="F44" s="45">
        <v>0.27</v>
      </c>
      <c r="G44" s="27">
        <v>9</v>
      </c>
      <c r="H44" s="45">
        <v>2.65</v>
      </c>
      <c r="I44" s="27">
        <v>5</v>
      </c>
      <c r="J44" s="45">
        <v>1.52</v>
      </c>
      <c r="K44" s="27">
        <v>33</v>
      </c>
      <c r="L44" s="45">
        <v>4.04</v>
      </c>
      <c r="M44" s="27">
        <v>33</v>
      </c>
      <c r="N44" s="45">
        <v>3.73</v>
      </c>
    </row>
    <row r="45" spans="1:14" x14ac:dyDescent="0.2">
      <c r="A45" s="92"/>
      <c r="B45" s="18" t="s">
        <v>17</v>
      </c>
      <c r="C45" s="38">
        <v>2</v>
      </c>
      <c r="D45" s="45">
        <v>0.59</v>
      </c>
      <c r="E45" s="27">
        <v>0</v>
      </c>
      <c r="F45" s="45">
        <v>0</v>
      </c>
      <c r="G45" s="27">
        <v>1</v>
      </c>
      <c r="H45" s="45">
        <v>0.28999999999999998</v>
      </c>
      <c r="I45" s="27">
        <v>1</v>
      </c>
      <c r="J45" s="45">
        <v>0.3</v>
      </c>
      <c r="K45" s="27">
        <v>6</v>
      </c>
      <c r="L45" s="45">
        <v>0.74</v>
      </c>
      <c r="M45" s="27">
        <v>4</v>
      </c>
      <c r="N45" s="45">
        <v>0.45</v>
      </c>
    </row>
    <row r="46" spans="1:14" x14ac:dyDescent="0.2">
      <c r="A46" s="92"/>
      <c r="B46" s="18" t="s">
        <v>18</v>
      </c>
      <c r="C46" s="38">
        <v>7</v>
      </c>
      <c r="D46" s="45">
        <v>2.06</v>
      </c>
      <c r="E46" s="27">
        <v>0</v>
      </c>
      <c r="F46" s="45">
        <v>0</v>
      </c>
      <c r="G46" s="27">
        <v>1</v>
      </c>
      <c r="H46" s="45">
        <v>0.28999999999999998</v>
      </c>
      <c r="I46" s="27">
        <v>1</v>
      </c>
      <c r="J46" s="45">
        <v>0.3</v>
      </c>
      <c r="K46" s="27">
        <v>12</v>
      </c>
      <c r="L46" s="45">
        <v>1.47</v>
      </c>
      <c r="M46" s="27">
        <v>11</v>
      </c>
      <c r="N46" s="45">
        <v>1.24</v>
      </c>
    </row>
    <row r="47" spans="1:14" x14ac:dyDescent="0.2">
      <c r="A47" s="92"/>
      <c r="B47" s="18" t="s">
        <v>19</v>
      </c>
      <c r="C47" s="38">
        <v>1</v>
      </c>
      <c r="D47" s="45">
        <v>0.28999999999999998</v>
      </c>
      <c r="E47" s="27">
        <v>377</v>
      </c>
      <c r="F47" s="45">
        <v>100</v>
      </c>
      <c r="G47" s="27">
        <v>0</v>
      </c>
      <c r="H47" s="45">
        <v>0</v>
      </c>
      <c r="I47" s="27">
        <v>0</v>
      </c>
      <c r="J47" s="45">
        <v>0</v>
      </c>
      <c r="K47" s="27">
        <v>1</v>
      </c>
      <c r="L47" s="45">
        <v>0.12</v>
      </c>
      <c r="M47" s="27">
        <v>1</v>
      </c>
      <c r="N47" s="45">
        <v>0.11</v>
      </c>
    </row>
    <row r="48" spans="1:14" ht="16" thickBot="1" x14ac:dyDescent="0.25">
      <c r="A48" s="93"/>
      <c r="B48" s="19" t="s">
        <v>21</v>
      </c>
      <c r="C48" s="39">
        <v>340</v>
      </c>
      <c r="D48" s="47">
        <v>100</v>
      </c>
      <c r="E48" s="29">
        <f>SUM(E31:E47)</f>
        <v>557</v>
      </c>
      <c r="F48" s="47">
        <v>100</v>
      </c>
      <c r="G48" s="29">
        <v>339</v>
      </c>
      <c r="H48" s="47">
        <v>100</v>
      </c>
      <c r="I48" s="29">
        <v>330</v>
      </c>
      <c r="J48" s="47">
        <v>100</v>
      </c>
      <c r="K48" s="29">
        <v>816</v>
      </c>
      <c r="L48" s="47">
        <v>100</v>
      </c>
      <c r="M48" s="29">
        <v>884</v>
      </c>
      <c r="N48" s="47">
        <v>100</v>
      </c>
    </row>
    <row r="49" spans="1:14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x14ac:dyDescent="0.2">
      <c r="A50" s="15" t="s">
        <v>142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</sheetData>
  <mergeCells count="13">
    <mergeCell ref="A49:N49"/>
    <mergeCell ref="A7:A11"/>
    <mergeCell ref="A12:A30"/>
    <mergeCell ref="A31:A48"/>
    <mergeCell ref="A3:B6"/>
    <mergeCell ref="C3:N3"/>
    <mergeCell ref="C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ignoredErrors>
    <ignoredError sqref="E4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E6B2-3FA7-432B-92FA-AF526F912043}">
  <dimension ref="A1:O53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6640625" customWidth="1"/>
    <col min="3" max="13" width="10.83203125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161</v>
      </c>
      <c r="B2" s="1"/>
    </row>
    <row r="3" spans="1:14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14" ht="15" customHeight="1" thickBot="1" x14ac:dyDescent="0.25">
      <c r="A4" s="96"/>
      <c r="B4" s="97"/>
      <c r="C4" s="122" t="s">
        <v>160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55"/>
    </row>
    <row r="5" spans="1:14" ht="16" thickBot="1" x14ac:dyDescent="0.25">
      <c r="A5" s="96"/>
      <c r="B5" s="97"/>
      <c r="C5" s="122" t="s">
        <v>63</v>
      </c>
      <c r="D5" s="123"/>
      <c r="E5" s="124"/>
      <c r="F5" s="115" t="s">
        <v>64</v>
      </c>
      <c r="G5" s="113"/>
      <c r="H5" s="100"/>
      <c r="I5" s="115" t="s">
        <v>29</v>
      </c>
      <c r="J5" s="113"/>
      <c r="K5" s="100"/>
      <c r="L5" s="115" t="s">
        <v>21</v>
      </c>
      <c r="M5" s="113"/>
      <c r="N5" s="114"/>
    </row>
    <row r="6" spans="1:14" ht="16" thickBot="1" x14ac:dyDescent="0.25">
      <c r="A6" s="98"/>
      <c r="B6" s="99"/>
      <c r="C6" s="14" t="s">
        <v>114</v>
      </c>
      <c r="D6" s="13" t="s">
        <v>115</v>
      </c>
      <c r="E6" s="3" t="s">
        <v>116</v>
      </c>
      <c r="F6" s="14" t="s">
        <v>114</v>
      </c>
      <c r="G6" s="13" t="s">
        <v>115</v>
      </c>
      <c r="H6" s="3" t="s">
        <v>116</v>
      </c>
      <c r="I6" s="14" t="s">
        <v>114</v>
      </c>
      <c r="J6" s="13" t="s">
        <v>115</v>
      </c>
      <c r="K6" s="3" t="s">
        <v>116</v>
      </c>
      <c r="L6" s="14" t="s">
        <v>114</v>
      </c>
      <c r="M6" s="13" t="s">
        <v>115</v>
      </c>
      <c r="N6" s="60" t="s">
        <v>116</v>
      </c>
    </row>
    <row r="7" spans="1:14" x14ac:dyDescent="0.2">
      <c r="A7" s="88" t="s">
        <v>22</v>
      </c>
      <c r="B7" s="20" t="s">
        <v>23</v>
      </c>
      <c r="C7" s="37">
        <v>307</v>
      </c>
      <c r="D7" s="42">
        <v>46.37</v>
      </c>
      <c r="E7" s="43">
        <f>C7/$L7*100</f>
        <v>23.835403726708073</v>
      </c>
      <c r="F7" s="25">
        <v>525</v>
      </c>
      <c r="G7" s="42">
        <v>54.07</v>
      </c>
      <c r="H7" s="43">
        <f>F7/$L7*100</f>
        <v>40.760869565217391</v>
      </c>
      <c r="I7" s="25">
        <v>456</v>
      </c>
      <c r="J7" s="42">
        <v>53.77</v>
      </c>
      <c r="K7" s="43">
        <f>I7/$L7*100</f>
        <v>35.403726708074537</v>
      </c>
      <c r="L7" s="51">
        <v>1288</v>
      </c>
      <c r="M7" s="49">
        <v>51.91</v>
      </c>
      <c r="N7" s="53">
        <f>E7+H7+K7</f>
        <v>100</v>
      </c>
    </row>
    <row r="8" spans="1:14" x14ac:dyDescent="0.2">
      <c r="A8" s="89"/>
      <c r="B8" s="21" t="s">
        <v>24</v>
      </c>
      <c r="C8" s="38">
        <v>189</v>
      </c>
      <c r="D8" s="44">
        <v>28.55</v>
      </c>
      <c r="E8" s="45">
        <f t="shared" ref="E8:E48" si="0">C8/$L8*100</f>
        <v>27.958579881656803</v>
      </c>
      <c r="F8" s="27">
        <v>270</v>
      </c>
      <c r="G8" s="44">
        <v>27.81</v>
      </c>
      <c r="H8" s="45">
        <f t="shared" ref="H8:H48" si="1">F8/$L8*100</f>
        <v>39.940828402366861</v>
      </c>
      <c r="I8" s="27">
        <v>217</v>
      </c>
      <c r="J8" s="44">
        <v>25.59</v>
      </c>
      <c r="K8" s="45">
        <f t="shared" ref="K8:K48" si="2">I8/$L8*100</f>
        <v>32.100591715976329</v>
      </c>
      <c r="L8" s="52">
        <v>676</v>
      </c>
      <c r="M8" s="50">
        <v>27.25</v>
      </c>
      <c r="N8" s="48">
        <f t="shared" ref="N8:N48" si="3">E8+H8+K8</f>
        <v>100</v>
      </c>
    </row>
    <row r="9" spans="1:14" x14ac:dyDescent="0.2">
      <c r="A9" s="89"/>
      <c r="B9" s="21" t="s">
        <v>25</v>
      </c>
      <c r="C9" s="38">
        <v>118</v>
      </c>
      <c r="D9" s="44">
        <v>17.82</v>
      </c>
      <c r="E9" s="45">
        <f t="shared" si="0"/>
        <v>35.649546827794559</v>
      </c>
      <c r="F9" s="27">
        <v>122</v>
      </c>
      <c r="G9" s="44">
        <v>12.56</v>
      </c>
      <c r="H9" s="45">
        <f t="shared" si="1"/>
        <v>36.858006042296068</v>
      </c>
      <c r="I9" s="27">
        <v>91</v>
      </c>
      <c r="J9" s="44">
        <v>10.73</v>
      </c>
      <c r="K9" s="45">
        <f t="shared" si="2"/>
        <v>27.492447129909365</v>
      </c>
      <c r="L9" s="52">
        <v>331</v>
      </c>
      <c r="M9" s="50">
        <v>13.34</v>
      </c>
      <c r="N9" s="48">
        <f t="shared" si="3"/>
        <v>99.999999999999986</v>
      </c>
    </row>
    <row r="10" spans="1:14" x14ac:dyDescent="0.2">
      <c r="A10" s="89"/>
      <c r="B10" s="21" t="s">
        <v>26</v>
      </c>
      <c r="C10" s="38">
        <v>48</v>
      </c>
      <c r="D10" s="44">
        <v>7.25</v>
      </c>
      <c r="E10" s="45">
        <f t="shared" si="0"/>
        <v>25.806451612903224</v>
      </c>
      <c r="F10" s="27">
        <v>54</v>
      </c>
      <c r="G10" s="44">
        <v>5.56</v>
      </c>
      <c r="H10" s="45">
        <f t="shared" si="1"/>
        <v>29.032258064516132</v>
      </c>
      <c r="I10" s="27">
        <v>84</v>
      </c>
      <c r="J10" s="44">
        <v>9.91</v>
      </c>
      <c r="K10" s="45">
        <f t="shared" si="2"/>
        <v>45.161290322580641</v>
      </c>
      <c r="L10" s="52">
        <v>186</v>
      </c>
      <c r="M10" s="50">
        <v>7.5</v>
      </c>
      <c r="N10" s="48">
        <f t="shared" si="3"/>
        <v>100</v>
      </c>
    </row>
    <row r="11" spans="1:14" ht="16" thickBot="1" x14ac:dyDescent="0.25">
      <c r="A11" s="90"/>
      <c r="B11" s="22" t="s">
        <v>21</v>
      </c>
      <c r="C11" s="57">
        <v>662</v>
      </c>
      <c r="D11" s="55">
        <v>100</v>
      </c>
      <c r="E11" s="66">
        <f t="shared" si="0"/>
        <v>26.682789197904071</v>
      </c>
      <c r="F11" s="58">
        <v>971</v>
      </c>
      <c r="G11" s="55">
        <v>100</v>
      </c>
      <c r="H11" s="66">
        <f t="shared" si="1"/>
        <v>39.137444578798871</v>
      </c>
      <c r="I11" s="58">
        <v>848</v>
      </c>
      <c r="J11" s="55">
        <v>100</v>
      </c>
      <c r="K11" s="66">
        <f t="shared" si="2"/>
        <v>34.179766223297058</v>
      </c>
      <c r="L11" s="29">
        <v>2481</v>
      </c>
      <c r="M11" s="46">
        <v>100</v>
      </c>
      <c r="N11" s="47">
        <f t="shared" si="3"/>
        <v>100</v>
      </c>
    </row>
    <row r="12" spans="1:14" x14ac:dyDescent="0.2">
      <c r="A12" s="91" t="s">
        <v>117</v>
      </c>
      <c r="B12" s="17" t="s">
        <v>182</v>
      </c>
      <c r="C12" s="37">
        <v>7</v>
      </c>
      <c r="D12" s="42">
        <v>1.06</v>
      </c>
      <c r="E12" s="43">
        <f t="shared" si="0"/>
        <v>38.888888888888893</v>
      </c>
      <c r="F12" s="37">
        <v>9</v>
      </c>
      <c r="G12" s="42">
        <v>0.93</v>
      </c>
      <c r="H12" s="43">
        <f t="shared" si="1"/>
        <v>50</v>
      </c>
      <c r="I12" s="37">
        <v>2</v>
      </c>
      <c r="J12" s="42">
        <v>0.24</v>
      </c>
      <c r="K12" s="43">
        <f t="shared" si="2"/>
        <v>11.111111111111111</v>
      </c>
      <c r="L12" s="59">
        <v>18</v>
      </c>
      <c r="M12" s="49">
        <v>0.73</v>
      </c>
      <c r="N12" s="53">
        <f t="shared" si="3"/>
        <v>100</v>
      </c>
    </row>
    <row r="13" spans="1:14" x14ac:dyDescent="0.2">
      <c r="A13" s="92"/>
      <c r="B13" s="18" t="s">
        <v>118</v>
      </c>
      <c r="C13" s="38">
        <v>100</v>
      </c>
      <c r="D13" s="44">
        <v>15.11</v>
      </c>
      <c r="E13" s="45">
        <f t="shared" si="0"/>
        <v>38.314176245210732</v>
      </c>
      <c r="F13" s="38">
        <v>117</v>
      </c>
      <c r="G13" s="44">
        <v>12.05</v>
      </c>
      <c r="H13" s="45">
        <f t="shared" si="1"/>
        <v>44.827586206896555</v>
      </c>
      <c r="I13" s="38">
        <v>44</v>
      </c>
      <c r="J13" s="44">
        <v>5.19</v>
      </c>
      <c r="K13" s="45">
        <f t="shared" si="2"/>
        <v>16.85823754789272</v>
      </c>
      <c r="L13" s="56">
        <v>261</v>
      </c>
      <c r="M13" s="50">
        <v>10.52</v>
      </c>
      <c r="N13" s="48">
        <f t="shared" si="3"/>
        <v>100</v>
      </c>
    </row>
    <row r="14" spans="1:14" x14ac:dyDescent="0.2">
      <c r="A14" s="92"/>
      <c r="B14" s="18" t="s">
        <v>183</v>
      </c>
      <c r="C14" s="38">
        <v>9</v>
      </c>
      <c r="D14" s="44">
        <v>1.36</v>
      </c>
      <c r="E14" s="45">
        <f t="shared" si="0"/>
        <v>31.03448275862069</v>
      </c>
      <c r="F14" s="38">
        <v>11</v>
      </c>
      <c r="G14" s="44">
        <v>1.1299999999999999</v>
      </c>
      <c r="H14" s="45">
        <f t="shared" si="1"/>
        <v>37.931034482758619</v>
      </c>
      <c r="I14" s="38">
        <v>9</v>
      </c>
      <c r="J14" s="44">
        <v>1.06</v>
      </c>
      <c r="K14" s="45">
        <f t="shared" si="2"/>
        <v>31.03448275862069</v>
      </c>
      <c r="L14" s="56">
        <v>29</v>
      </c>
      <c r="M14" s="50">
        <v>1.17</v>
      </c>
      <c r="N14" s="48">
        <f t="shared" si="3"/>
        <v>100</v>
      </c>
    </row>
    <row r="15" spans="1:14" x14ac:dyDescent="0.2">
      <c r="A15" s="92"/>
      <c r="B15" s="18" t="s">
        <v>184</v>
      </c>
      <c r="C15" s="38">
        <v>3</v>
      </c>
      <c r="D15" s="44">
        <v>0.45</v>
      </c>
      <c r="E15" s="45">
        <f t="shared" si="0"/>
        <v>60</v>
      </c>
      <c r="F15" s="38">
        <v>0</v>
      </c>
      <c r="G15" s="44">
        <v>0</v>
      </c>
      <c r="H15" s="45">
        <f t="shared" si="1"/>
        <v>0</v>
      </c>
      <c r="I15" s="38">
        <v>2</v>
      </c>
      <c r="J15" s="44">
        <v>0.24</v>
      </c>
      <c r="K15" s="45">
        <f t="shared" si="2"/>
        <v>40</v>
      </c>
      <c r="L15" s="56">
        <v>5</v>
      </c>
      <c r="M15" s="50">
        <v>0.2</v>
      </c>
      <c r="N15" s="48">
        <f t="shared" si="3"/>
        <v>100</v>
      </c>
    </row>
    <row r="16" spans="1:14" x14ac:dyDescent="0.2">
      <c r="A16" s="92"/>
      <c r="B16" s="18" t="s">
        <v>1</v>
      </c>
      <c r="C16" s="38">
        <v>49</v>
      </c>
      <c r="D16" s="44">
        <v>7.4</v>
      </c>
      <c r="E16" s="45">
        <f t="shared" si="0"/>
        <v>22.897196261682243</v>
      </c>
      <c r="F16" s="38">
        <v>105</v>
      </c>
      <c r="G16" s="44">
        <v>10.81</v>
      </c>
      <c r="H16" s="45">
        <f t="shared" si="1"/>
        <v>49.065420560747661</v>
      </c>
      <c r="I16" s="38">
        <v>60</v>
      </c>
      <c r="J16" s="44">
        <v>7.08</v>
      </c>
      <c r="K16" s="45">
        <f t="shared" si="2"/>
        <v>28.037383177570092</v>
      </c>
      <c r="L16" s="56">
        <v>214</v>
      </c>
      <c r="M16" s="50">
        <v>8.6300000000000008</v>
      </c>
      <c r="N16" s="48">
        <f t="shared" si="3"/>
        <v>100</v>
      </c>
    </row>
    <row r="17" spans="1:14" x14ac:dyDescent="0.2">
      <c r="A17" s="92"/>
      <c r="B17" s="18" t="s">
        <v>119</v>
      </c>
      <c r="C17" s="38">
        <v>162</v>
      </c>
      <c r="D17" s="44">
        <v>24.47</v>
      </c>
      <c r="E17" s="45">
        <f t="shared" si="0"/>
        <v>30.337078651685395</v>
      </c>
      <c r="F17" s="38">
        <v>268</v>
      </c>
      <c r="G17" s="44">
        <v>27.6</v>
      </c>
      <c r="H17" s="45">
        <f t="shared" si="1"/>
        <v>50.187265917603</v>
      </c>
      <c r="I17" s="38">
        <v>104</v>
      </c>
      <c r="J17" s="44">
        <v>12.26</v>
      </c>
      <c r="K17" s="45">
        <f t="shared" si="2"/>
        <v>19.475655430711612</v>
      </c>
      <c r="L17" s="56">
        <v>534</v>
      </c>
      <c r="M17" s="50">
        <v>21.52</v>
      </c>
      <c r="N17" s="48">
        <f t="shared" si="3"/>
        <v>100</v>
      </c>
    </row>
    <row r="18" spans="1:14" x14ac:dyDescent="0.2">
      <c r="A18" s="92"/>
      <c r="B18" s="18" t="s">
        <v>2</v>
      </c>
      <c r="C18" s="38">
        <v>26</v>
      </c>
      <c r="D18" s="44">
        <v>3.93</v>
      </c>
      <c r="E18" s="45">
        <f t="shared" si="0"/>
        <v>31.707317073170731</v>
      </c>
      <c r="F18" s="38">
        <v>25</v>
      </c>
      <c r="G18" s="44">
        <v>2.57</v>
      </c>
      <c r="H18" s="45">
        <f t="shared" si="1"/>
        <v>30.487804878048781</v>
      </c>
      <c r="I18" s="38">
        <v>31</v>
      </c>
      <c r="J18" s="44">
        <v>3.66</v>
      </c>
      <c r="K18" s="45">
        <f t="shared" si="2"/>
        <v>37.804878048780488</v>
      </c>
      <c r="L18" s="56">
        <v>82</v>
      </c>
      <c r="M18" s="50">
        <v>3.31</v>
      </c>
      <c r="N18" s="48">
        <f t="shared" si="3"/>
        <v>100</v>
      </c>
    </row>
    <row r="19" spans="1:14" x14ac:dyDescent="0.2">
      <c r="A19" s="92"/>
      <c r="B19" s="18" t="s">
        <v>120</v>
      </c>
      <c r="C19" s="38">
        <v>102</v>
      </c>
      <c r="D19" s="44">
        <v>15.41</v>
      </c>
      <c r="E19" s="45">
        <f t="shared" si="0"/>
        <v>28.651685393258425</v>
      </c>
      <c r="F19" s="38">
        <v>149</v>
      </c>
      <c r="G19" s="44">
        <v>15.35</v>
      </c>
      <c r="H19" s="45">
        <f t="shared" si="1"/>
        <v>41.853932584269664</v>
      </c>
      <c r="I19" s="38">
        <v>105</v>
      </c>
      <c r="J19" s="44">
        <v>12.38</v>
      </c>
      <c r="K19" s="45">
        <f t="shared" si="2"/>
        <v>29.49438202247191</v>
      </c>
      <c r="L19" s="56">
        <v>356</v>
      </c>
      <c r="M19" s="50">
        <v>14.35</v>
      </c>
      <c r="N19" s="48">
        <f t="shared" si="3"/>
        <v>100</v>
      </c>
    </row>
    <row r="20" spans="1:14" x14ac:dyDescent="0.2">
      <c r="A20" s="92"/>
      <c r="B20" s="18" t="s">
        <v>121</v>
      </c>
      <c r="C20" s="38">
        <v>38</v>
      </c>
      <c r="D20" s="44">
        <v>5.74</v>
      </c>
      <c r="E20" s="45">
        <f t="shared" si="0"/>
        <v>20.105820105820104</v>
      </c>
      <c r="F20" s="38">
        <v>55</v>
      </c>
      <c r="G20" s="44">
        <v>5.66</v>
      </c>
      <c r="H20" s="45">
        <f t="shared" si="1"/>
        <v>29.100529100529098</v>
      </c>
      <c r="I20" s="38">
        <v>96</v>
      </c>
      <c r="J20" s="44">
        <v>11.32</v>
      </c>
      <c r="K20" s="45">
        <f t="shared" si="2"/>
        <v>50.793650793650791</v>
      </c>
      <c r="L20" s="56">
        <v>189</v>
      </c>
      <c r="M20" s="50">
        <v>7.62</v>
      </c>
      <c r="N20" s="48">
        <f t="shared" si="3"/>
        <v>100</v>
      </c>
    </row>
    <row r="21" spans="1:14" x14ac:dyDescent="0.2">
      <c r="A21" s="92"/>
      <c r="B21" s="18" t="s">
        <v>122</v>
      </c>
      <c r="C21" s="38">
        <v>25</v>
      </c>
      <c r="D21" s="44">
        <v>3.78</v>
      </c>
      <c r="E21" s="45">
        <f t="shared" si="0"/>
        <v>22.935779816513762</v>
      </c>
      <c r="F21" s="38">
        <v>20</v>
      </c>
      <c r="G21" s="44">
        <v>2.06</v>
      </c>
      <c r="H21" s="45">
        <f t="shared" si="1"/>
        <v>18.348623853211009</v>
      </c>
      <c r="I21" s="38">
        <v>64</v>
      </c>
      <c r="J21" s="44">
        <v>7.55</v>
      </c>
      <c r="K21" s="45">
        <f t="shared" si="2"/>
        <v>58.715596330275233</v>
      </c>
      <c r="L21" s="56">
        <v>109</v>
      </c>
      <c r="M21" s="50">
        <v>4.3899999999999997</v>
      </c>
      <c r="N21" s="48">
        <f t="shared" si="3"/>
        <v>100</v>
      </c>
    </row>
    <row r="22" spans="1:14" x14ac:dyDescent="0.2">
      <c r="A22" s="92"/>
      <c r="B22" s="18" t="s">
        <v>123</v>
      </c>
      <c r="C22" s="38">
        <v>14</v>
      </c>
      <c r="D22" s="44">
        <v>2.11</v>
      </c>
      <c r="E22" s="45">
        <f t="shared" si="0"/>
        <v>18.666666666666668</v>
      </c>
      <c r="F22" s="38">
        <v>10</v>
      </c>
      <c r="G22" s="44">
        <v>1.03</v>
      </c>
      <c r="H22" s="45">
        <f t="shared" si="1"/>
        <v>13.333333333333334</v>
      </c>
      <c r="I22" s="38">
        <v>51</v>
      </c>
      <c r="J22" s="44">
        <v>6.01</v>
      </c>
      <c r="K22" s="45">
        <f t="shared" si="2"/>
        <v>68</v>
      </c>
      <c r="L22" s="56">
        <v>75</v>
      </c>
      <c r="M22" s="50">
        <v>3.02</v>
      </c>
      <c r="N22" s="48">
        <f t="shared" si="3"/>
        <v>100</v>
      </c>
    </row>
    <row r="23" spans="1:14" x14ac:dyDescent="0.2">
      <c r="A23" s="92"/>
      <c r="B23" s="18" t="s">
        <v>185</v>
      </c>
      <c r="C23" s="38">
        <v>15</v>
      </c>
      <c r="D23" s="44">
        <v>2.27</v>
      </c>
      <c r="E23" s="45">
        <f t="shared" si="0"/>
        <v>15.463917525773196</v>
      </c>
      <c r="F23" s="38">
        <v>22</v>
      </c>
      <c r="G23" s="44">
        <v>2.27</v>
      </c>
      <c r="H23" s="45">
        <f t="shared" si="1"/>
        <v>22.680412371134022</v>
      </c>
      <c r="I23" s="38">
        <v>60</v>
      </c>
      <c r="J23" s="44">
        <v>7.08</v>
      </c>
      <c r="K23" s="45">
        <f t="shared" si="2"/>
        <v>61.855670103092784</v>
      </c>
      <c r="L23" s="56">
        <v>97</v>
      </c>
      <c r="M23" s="50">
        <v>3.91</v>
      </c>
      <c r="N23" s="48">
        <f t="shared" si="3"/>
        <v>100</v>
      </c>
    </row>
    <row r="24" spans="1:14" x14ac:dyDescent="0.2">
      <c r="A24" s="92"/>
      <c r="B24" s="18" t="s">
        <v>124</v>
      </c>
      <c r="C24" s="38">
        <v>10</v>
      </c>
      <c r="D24" s="44">
        <v>1.51</v>
      </c>
      <c r="E24" s="45">
        <f t="shared" si="0"/>
        <v>18.867924528301888</v>
      </c>
      <c r="F24" s="38">
        <v>18</v>
      </c>
      <c r="G24" s="44">
        <v>1.85</v>
      </c>
      <c r="H24" s="45">
        <f t="shared" si="1"/>
        <v>33.962264150943398</v>
      </c>
      <c r="I24" s="38">
        <v>25</v>
      </c>
      <c r="J24" s="44">
        <v>2.95</v>
      </c>
      <c r="K24" s="45">
        <f t="shared" si="2"/>
        <v>47.169811320754718</v>
      </c>
      <c r="L24" s="56">
        <v>53</v>
      </c>
      <c r="M24" s="50">
        <v>2.14</v>
      </c>
      <c r="N24" s="48">
        <f t="shared" si="3"/>
        <v>100</v>
      </c>
    </row>
    <row r="25" spans="1:14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1</v>
      </c>
      <c r="J25" s="44">
        <v>0.12</v>
      </c>
      <c r="K25" s="45">
        <f t="shared" si="2"/>
        <v>100</v>
      </c>
      <c r="L25" s="56">
        <v>1</v>
      </c>
      <c r="M25" s="50">
        <v>0.04</v>
      </c>
      <c r="N25" s="48">
        <f t="shared" si="3"/>
        <v>100</v>
      </c>
    </row>
    <row r="26" spans="1:14" x14ac:dyDescent="0.2">
      <c r="A26" s="92"/>
      <c r="B26" s="18" t="s">
        <v>126</v>
      </c>
      <c r="C26" s="38">
        <v>5</v>
      </c>
      <c r="D26" s="44">
        <v>0.76</v>
      </c>
      <c r="E26" s="45">
        <f t="shared" si="0"/>
        <v>16.129032258064516</v>
      </c>
      <c r="F26" s="38">
        <v>9</v>
      </c>
      <c r="G26" s="44">
        <v>0.93</v>
      </c>
      <c r="H26" s="45">
        <f t="shared" si="1"/>
        <v>29.032258064516132</v>
      </c>
      <c r="I26" s="38">
        <v>17</v>
      </c>
      <c r="J26" s="44">
        <v>2</v>
      </c>
      <c r="K26" s="45">
        <f t="shared" si="2"/>
        <v>54.838709677419352</v>
      </c>
      <c r="L26" s="56">
        <v>31</v>
      </c>
      <c r="M26" s="50">
        <v>1.25</v>
      </c>
      <c r="N26" s="48">
        <f t="shared" si="3"/>
        <v>100</v>
      </c>
    </row>
    <row r="27" spans="1:14" x14ac:dyDescent="0.2">
      <c r="A27" s="92"/>
      <c r="B27" s="18" t="s">
        <v>127</v>
      </c>
      <c r="C27" s="38">
        <v>3</v>
      </c>
      <c r="D27" s="44">
        <v>0.45</v>
      </c>
      <c r="E27" s="45">
        <f t="shared" si="0"/>
        <v>20</v>
      </c>
      <c r="F27" s="38">
        <v>8</v>
      </c>
      <c r="G27" s="44">
        <v>0.82</v>
      </c>
      <c r="H27" s="45">
        <f t="shared" si="1"/>
        <v>53.333333333333336</v>
      </c>
      <c r="I27" s="38">
        <v>4</v>
      </c>
      <c r="J27" s="44">
        <v>0.47</v>
      </c>
      <c r="K27" s="45">
        <f t="shared" si="2"/>
        <v>26.666666666666668</v>
      </c>
      <c r="L27" s="56">
        <v>15</v>
      </c>
      <c r="M27" s="50">
        <v>0.6</v>
      </c>
      <c r="N27" s="48">
        <f t="shared" si="3"/>
        <v>100.00000000000001</v>
      </c>
    </row>
    <row r="28" spans="1:14" x14ac:dyDescent="0.2">
      <c r="A28" s="92"/>
      <c r="B28" s="18" t="s">
        <v>186</v>
      </c>
      <c r="C28" s="38">
        <v>14</v>
      </c>
      <c r="D28" s="44">
        <v>2.11</v>
      </c>
      <c r="E28" s="45">
        <f t="shared" si="0"/>
        <v>24.561403508771928</v>
      </c>
      <c r="F28" s="38">
        <v>20</v>
      </c>
      <c r="G28" s="44">
        <v>2.06</v>
      </c>
      <c r="H28" s="45">
        <f t="shared" si="1"/>
        <v>35.087719298245609</v>
      </c>
      <c r="I28" s="38">
        <v>23</v>
      </c>
      <c r="J28" s="44">
        <v>2.71</v>
      </c>
      <c r="K28" s="45">
        <f t="shared" si="2"/>
        <v>40.350877192982452</v>
      </c>
      <c r="L28" s="56">
        <v>57</v>
      </c>
      <c r="M28" s="50">
        <v>2.2999999999999998</v>
      </c>
      <c r="N28" s="48">
        <f t="shared" si="3"/>
        <v>99.999999999999986</v>
      </c>
    </row>
    <row r="29" spans="1:14" x14ac:dyDescent="0.2">
      <c r="A29" s="92"/>
      <c r="B29" s="18" t="s">
        <v>128</v>
      </c>
      <c r="C29" s="38">
        <v>80</v>
      </c>
      <c r="D29" s="44">
        <v>12.08</v>
      </c>
      <c r="E29" s="45">
        <f t="shared" si="0"/>
        <v>22.535211267605636</v>
      </c>
      <c r="F29" s="38">
        <v>125</v>
      </c>
      <c r="G29" s="44">
        <v>12.87</v>
      </c>
      <c r="H29" s="45">
        <f t="shared" si="1"/>
        <v>35.2112676056338</v>
      </c>
      <c r="I29" s="38">
        <v>150</v>
      </c>
      <c r="J29" s="44">
        <v>17.690000000000001</v>
      </c>
      <c r="K29" s="45">
        <f t="shared" si="2"/>
        <v>42.25352112676056</v>
      </c>
      <c r="L29" s="56">
        <v>355</v>
      </c>
      <c r="M29" s="50">
        <v>14.31</v>
      </c>
      <c r="N29" s="48">
        <f t="shared" si="3"/>
        <v>100</v>
      </c>
    </row>
    <row r="30" spans="1:14" ht="16" thickBot="1" x14ac:dyDescent="0.25">
      <c r="A30" s="93"/>
      <c r="B30" s="19" t="s">
        <v>21</v>
      </c>
      <c r="C30" s="39">
        <v>662</v>
      </c>
      <c r="D30" s="46">
        <v>100</v>
      </c>
      <c r="E30" s="47">
        <f t="shared" si="0"/>
        <v>26.682789197904071</v>
      </c>
      <c r="F30" s="39">
        <v>971</v>
      </c>
      <c r="G30" s="46">
        <v>100</v>
      </c>
      <c r="H30" s="47">
        <f t="shared" si="1"/>
        <v>39.137444578798871</v>
      </c>
      <c r="I30" s="39">
        <v>848</v>
      </c>
      <c r="J30" s="46">
        <v>100</v>
      </c>
      <c r="K30" s="47">
        <f t="shared" si="2"/>
        <v>34.179766223297058</v>
      </c>
      <c r="L30" s="39">
        <v>2481</v>
      </c>
      <c r="M30" s="46">
        <v>100</v>
      </c>
      <c r="N30" s="47">
        <f t="shared" si="3"/>
        <v>100</v>
      </c>
    </row>
    <row r="31" spans="1:14" x14ac:dyDescent="0.2">
      <c r="A31" s="92" t="s">
        <v>27</v>
      </c>
      <c r="B31" s="21" t="s">
        <v>3</v>
      </c>
      <c r="C31" s="38">
        <v>320</v>
      </c>
      <c r="D31" s="44">
        <v>48.34</v>
      </c>
      <c r="E31" s="45">
        <f t="shared" si="0"/>
        <v>25.995125913891144</v>
      </c>
      <c r="F31" s="27">
        <v>450</v>
      </c>
      <c r="G31" s="44">
        <v>46.34</v>
      </c>
      <c r="H31" s="45">
        <f t="shared" si="1"/>
        <v>36.555645816409424</v>
      </c>
      <c r="I31" s="27">
        <v>461</v>
      </c>
      <c r="J31" s="44">
        <v>54.36</v>
      </c>
      <c r="K31" s="45">
        <f t="shared" si="2"/>
        <v>37.449228269699432</v>
      </c>
      <c r="L31" s="52">
        <v>1231</v>
      </c>
      <c r="M31" s="50">
        <v>49.62</v>
      </c>
      <c r="N31" s="48">
        <f t="shared" si="3"/>
        <v>100</v>
      </c>
    </row>
    <row r="32" spans="1:14" x14ac:dyDescent="0.2">
      <c r="A32" s="92"/>
      <c r="B32" s="21" t="s">
        <v>4</v>
      </c>
      <c r="C32" s="38">
        <v>8</v>
      </c>
      <c r="D32" s="44">
        <v>1.21</v>
      </c>
      <c r="E32" s="45">
        <f t="shared" si="0"/>
        <v>34.782608695652172</v>
      </c>
      <c r="F32" s="27">
        <v>8</v>
      </c>
      <c r="G32" s="44">
        <v>0.82</v>
      </c>
      <c r="H32" s="45">
        <f t="shared" si="1"/>
        <v>34.782608695652172</v>
      </c>
      <c r="I32" s="27">
        <v>7</v>
      </c>
      <c r="J32" s="44">
        <v>0.83</v>
      </c>
      <c r="K32" s="45">
        <f t="shared" si="2"/>
        <v>30.434782608695656</v>
      </c>
      <c r="L32" s="52">
        <v>23</v>
      </c>
      <c r="M32" s="50">
        <v>0.93</v>
      </c>
      <c r="N32" s="48">
        <f t="shared" si="3"/>
        <v>100</v>
      </c>
    </row>
    <row r="33" spans="1:15" x14ac:dyDescent="0.2">
      <c r="A33" s="92"/>
      <c r="B33" s="21" t="s">
        <v>5</v>
      </c>
      <c r="C33" s="38">
        <v>8</v>
      </c>
      <c r="D33" s="44">
        <v>1.21</v>
      </c>
      <c r="E33" s="45">
        <f t="shared" si="0"/>
        <v>30.76923076923077</v>
      </c>
      <c r="F33" s="27">
        <v>10</v>
      </c>
      <c r="G33" s="44">
        <v>1.03</v>
      </c>
      <c r="H33" s="45">
        <f t="shared" si="1"/>
        <v>38.461538461538467</v>
      </c>
      <c r="I33" s="27">
        <v>8</v>
      </c>
      <c r="J33" s="44">
        <v>0.94</v>
      </c>
      <c r="K33" s="45">
        <f t="shared" si="2"/>
        <v>30.76923076923077</v>
      </c>
      <c r="L33" s="52">
        <v>26</v>
      </c>
      <c r="M33" s="50">
        <v>1.05</v>
      </c>
      <c r="N33" s="48">
        <f t="shared" si="3"/>
        <v>100.00000000000001</v>
      </c>
    </row>
    <row r="34" spans="1:15" x14ac:dyDescent="0.2">
      <c r="A34" s="92"/>
      <c r="B34" s="21" t="s">
        <v>6</v>
      </c>
      <c r="C34" s="38">
        <v>6</v>
      </c>
      <c r="D34" s="44">
        <v>0.91</v>
      </c>
      <c r="E34" s="45">
        <f t="shared" si="0"/>
        <v>26.086956521739129</v>
      </c>
      <c r="F34" s="27">
        <v>12</v>
      </c>
      <c r="G34" s="44">
        <v>1.24</v>
      </c>
      <c r="H34" s="45">
        <f t="shared" si="1"/>
        <v>52.173913043478258</v>
      </c>
      <c r="I34" s="27">
        <v>5</v>
      </c>
      <c r="J34" s="44">
        <v>0.59</v>
      </c>
      <c r="K34" s="45">
        <f t="shared" si="2"/>
        <v>21.739130434782609</v>
      </c>
      <c r="L34" s="52">
        <v>23</v>
      </c>
      <c r="M34" s="50">
        <v>0.93</v>
      </c>
      <c r="N34" s="48">
        <f t="shared" si="3"/>
        <v>100</v>
      </c>
    </row>
    <row r="35" spans="1:15" x14ac:dyDescent="0.2">
      <c r="A35" s="92"/>
      <c r="B35" s="21" t="s">
        <v>7</v>
      </c>
      <c r="C35" s="38">
        <v>70</v>
      </c>
      <c r="D35" s="44">
        <v>10.57</v>
      </c>
      <c r="E35" s="45">
        <f t="shared" si="0"/>
        <v>30.434782608695656</v>
      </c>
      <c r="F35" s="27">
        <v>87</v>
      </c>
      <c r="G35" s="44">
        <v>8.9600000000000009</v>
      </c>
      <c r="H35" s="45">
        <f t="shared" si="1"/>
        <v>37.826086956521735</v>
      </c>
      <c r="I35" s="27">
        <v>73</v>
      </c>
      <c r="J35" s="44">
        <v>8.61</v>
      </c>
      <c r="K35" s="45">
        <f t="shared" si="2"/>
        <v>31.739130434782609</v>
      </c>
      <c r="L35" s="52">
        <v>230</v>
      </c>
      <c r="M35" s="50">
        <v>9.27</v>
      </c>
      <c r="N35" s="48">
        <f t="shared" si="3"/>
        <v>100</v>
      </c>
    </row>
    <row r="36" spans="1:15" x14ac:dyDescent="0.2">
      <c r="A36" s="92"/>
      <c r="B36" s="21" t="s">
        <v>8</v>
      </c>
      <c r="C36" s="38">
        <v>104</v>
      </c>
      <c r="D36" s="44">
        <v>15.71</v>
      </c>
      <c r="E36" s="45">
        <f t="shared" si="0"/>
        <v>29.971181556195965</v>
      </c>
      <c r="F36" s="27">
        <v>135</v>
      </c>
      <c r="G36" s="44">
        <v>13.9</v>
      </c>
      <c r="H36" s="45">
        <f t="shared" si="1"/>
        <v>38.904899135446684</v>
      </c>
      <c r="I36" s="27">
        <v>108</v>
      </c>
      <c r="J36" s="44">
        <v>12.74</v>
      </c>
      <c r="K36" s="45">
        <f t="shared" si="2"/>
        <v>31.123919308357351</v>
      </c>
      <c r="L36" s="52">
        <v>347</v>
      </c>
      <c r="M36" s="50">
        <v>13.99</v>
      </c>
      <c r="N36" s="48">
        <f t="shared" si="3"/>
        <v>100</v>
      </c>
    </row>
    <row r="37" spans="1:15" x14ac:dyDescent="0.2">
      <c r="A37" s="92"/>
      <c r="B37" s="21" t="s">
        <v>9</v>
      </c>
      <c r="C37" s="38">
        <v>9</v>
      </c>
      <c r="D37" s="44">
        <v>1.36</v>
      </c>
      <c r="E37" s="45">
        <f t="shared" si="0"/>
        <v>19.565217391304348</v>
      </c>
      <c r="F37" s="27">
        <v>26</v>
      </c>
      <c r="G37" s="44">
        <v>2.68</v>
      </c>
      <c r="H37" s="45">
        <f t="shared" si="1"/>
        <v>56.521739130434781</v>
      </c>
      <c r="I37" s="27">
        <v>11</v>
      </c>
      <c r="J37" s="44">
        <v>1.3</v>
      </c>
      <c r="K37" s="45">
        <f t="shared" si="2"/>
        <v>23.913043478260871</v>
      </c>
      <c r="L37" s="52">
        <v>46</v>
      </c>
      <c r="M37" s="50">
        <v>1.85</v>
      </c>
      <c r="N37" s="48">
        <f t="shared" si="3"/>
        <v>100</v>
      </c>
    </row>
    <row r="38" spans="1:15" x14ac:dyDescent="0.2">
      <c r="A38" s="92"/>
      <c r="B38" s="21" t="s">
        <v>10</v>
      </c>
      <c r="C38" s="38">
        <v>14</v>
      </c>
      <c r="D38" s="44">
        <v>2.11</v>
      </c>
      <c r="E38" s="45">
        <f t="shared" si="0"/>
        <v>27.450980392156865</v>
      </c>
      <c r="F38" s="27">
        <v>21</v>
      </c>
      <c r="G38" s="44">
        <v>2.16</v>
      </c>
      <c r="H38" s="45">
        <f t="shared" si="1"/>
        <v>41.17647058823529</v>
      </c>
      <c r="I38" s="27">
        <v>16</v>
      </c>
      <c r="J38" s="44">
        <v>1.89</v>
      </c>
      <c r="K38" s="45">
        <f t="shared" si="2"/>
        <v>31.372549019607842</v>
      </c>
      <c r="L38" s="52">
        <v>51</v>
      </c>
      <c r="M38" s="50">
        <v>2.06</v>
      </c>
      <c r="N38" s="48">
        <f t="shared" si="3"/>
        <v>100</v>
      </c>
    </row>
    <row r="39" spans="1:15" x14ac:dyDescent="0.2">
      <c r="A39" s="92"/>
      <c r="B39" s="21" t="s">
        <v>11</v>
      </c>
      <c r="C39" s="38">
        <v>24</v>
      </c>
      <c r="D39" s="44">
        <v>3.63</v>
      </c>
      <c r="E39" s="45">
        <f t="shared" si="0"/>
        <v>24</v>
      </c>
      <c r="F39" s="27">
        <v>40</v>
      </c>
      <c r="G39" s="44">
        <v>4.12</v>
      </c>
      <c r="H39" s="45">
        <f t="shared" si="1"/>
        <v>40</v>
      </c>
      <c r="I39" s="27">
        <v>36</v>
      </c>
      <c r="J39" s="44">
        <v>4.25</v>
      </c>
      <c r="K39" s="45">
        <f t="shared" si="2"/>
        <v>36</v>
      </c>
      <c r="L39" s="52">
        <v>100</v>
      </c>
      <c r="M39" s="50">
        <v>4.03</v>
      </c>
      <c r="N39" s="48">
        <f t="shared" si="3"/>
        <v>100</v>
      </c>
    </row>
    <row r="40" spans="1:15" x14ac:dyDescent="0.2">
      <c r="A40" s="92"/>
      <c r="B40" s="21" t="s">
        <v>12</v>
      </c>
      <c r="C40" s="38">
        <v>43</v>
      </c>
      <c r="D40" s="44">
        <v>6.5</v>
      </c>
      <c r="E40" s="45">
        <f t="shared" si="0"/>
        <v>23.243243243243246</v>
      </c>
      <c r="F40" s="27">
        <v>81</v>
      </c>
      <c r="G40" s="44">
        <v>8.34</v>
      </c>
      <c r="H40" s="45">
        <f t="shared" si="1"/>
        <v>43.78378378378379</v>
      </c>
      <c r="I40" s="27">
        <v>61</v>
      </c>
      <c r="J40" s="44">
        <v>7.19</v>
      </c>
      <c r="K40" s="45">
        <f t="shared" si="2"/>
        <v>32.972972972972975</v>
      </c>
      <c r="L40" s="52">
        <v>185</v>
      </c>
      <c r="M40" s="50">
        <v>7.46</v>
      </c>
      <c r="N40" s="48">
        <f t="shared" si="3"/>
        <v>100</v>
      </c>
    </row>
    <row r="41" spans="1:15" x14ac:dyDescent="0.2">
      <c r="A41" s="92"/>
      <c r="B41" s="21" t="s">
        <v>13</v>
      </c>
      <c r="C41" s="38">
        <v>5</v>
      </c>
      <c r="D41" s="44">
        <v>0.76</v>
      </c>
      <c r="E41" s="45">
        <f t="shared" si="0"/>
        <v>20</v>
      </c>
      <c r="F41" s="27">
        <v>9</v>
      </c>
      <c r="G41" s="44">
        <v>0.93</v>
      </c>
      <c r="H41" s="45">
        <f t="shared" si="1"/>
        <v>36</v>
      </c>
      <c r="I41" s="27">
        <v>11</v>
      </c>
      <c r="J41" s="44">
        <v>1.3</v>
      </c>
      <c r="K41" s="45">
        <f t="shared" si="2"/>
        <v>44</v>
      </c>
      <c r="L41" s="52">
        <v>25</v>
      </c>
      <c r="M41" s="50">
        <v>1.01</v>
      </c>
      <c r="N41" s="48">
        <f t="shared" si="3"/>
        <v>100</v>
      </c>
    </row>
    <row r="42" spans="1:15" x14ac:dyDescent="0.2">
      <c r="A42" s="92"/>
      <c r="B42" s="21" t="s">
        <v>14</v>
      </c>
      <c r="C42" s="38">
        <v>6</v>
      </c>
      <c r="D42" s="44">
        <v>0.91</v>
      </c>
      <c r="E42" s="45">
        <f t="shared" si="0"/>
        <v>30</v>
      </c>
      <c r="F42" s="27">
        <v>7</v>
      </c>
      <c r="G42" s="44">
        <v>0.72</v>
      </c>
      <c r="H42" s="45">
        <f t="shared" si="1"/>
        <v>35</v>
      </c>
      <c r="I42" s="27">
        <v>7</v>
      </c>
      <c r="J42" s="44">
        <v>0.83</v>
      </c>
      <c r="K42" s="45">
        <f t="shared" si="2"/>
        <v>35</v>
      </c>
      <c r="L42" s="52">
        <v>20</v>
      </c>
      <c r="M42" s="50">
        <v>0.81</v>
      </c>
      <c r="N42" s="48">
        <f t="shared" si="3"/>
        <v>100</v>
      </c>
    </row>
    <row r="43" spans="1:15" x14ac:dyDescent="0.2">
      <c r="A43" s="92"/>
      <c r="B43" s="21" t="s">
        <v>15</v>
      </c>
      <c r="C43" s="38">
        <v>9</v>
      </c>
      <c r="D43" s="44">
        <v>1.36</v>
      </c>
      <c r="E43" s="45">
        <f t="shared" si="0"/>
        <v>18.75</v>
      </c>
      <c r="F43" s="27">
        <v>25</v>
      </c>
      <c r="G43" s="44">
        <v>2.57</v>
      </c>
      <c r="H43" s="45">
        <f t="shared" si="1"/>
        <v>52.083333333333336</v>
      </c>
      <c r="I43" s="27">
        <v>14</v>
      </c>
      <c r="J43" s="44">
        <v>1.65</v>
      </c>
      <c r="K43" s="45">
        <f t="shared" si="2"/>
        <v>29.166666666666668</v>
      </c>
      <c r="L43" s="52">
        <v>48</v>
      </c>
      <c r="M43" s="50">
        <v>1.93</v>
      </c>
      <c r="N43" s="48">
        <f t="shared" si="3"/>
        <v>100.00000000000001</v>
      </c>
    </row>
    <row r="44" spans="1:15" x14ac:dyDescent="0.2">
      <c r="A44" s="92"/>
      <c r="B44" s="21" t="s">
        <v>16</v>
      </c>
      <c r="C44" s="38">
        <v>23</v>
      </c>
      <c r="D44" s="44">
        <v>3.47</v>
      </c>
      <c r="E44" s="45">
        <f t="shared" si="0"/>
        <v>27.058823529411764</v>
      </c>
      <c r="F44" s="27">
        <v>44</v>
      </c>
      <c r="G44" s="44">
        <v>4.53</v>
      </c>
      <c r="H44" s="45">
        <f t="shared" si="1"/>
        <v>51.764705882352949</v>
      </c>
      <c r="I44" s="27">
        <v>18</v>
      </c>
      <c r="J44" s="44">
        <v>2.12</v>
      </c>
      <c r="K44" s="45">
        <f t="shared" si="2"/>
        <v>21.176470588235293</v>
      </c>
      <c r="L44" s="52">
        <v>85</v>
      </c>
      <c r="M44" s="50">
        <v>3.43</v>
      </c>
      <c r="N44" s="48">
        <f t="shared" si="3"/>
        <v>100</v>
      </c>
    </row>
    <row r="45" spans="1:15" x14ac:dyDescent="0.2">
      <c r="A45" s="92"/>
      <c r="B45" s="21" t="s">
        <v>17</v>
      </c>
      <c r="C45" s="38">
        <v>6</v>
      </c>
      <c r="D45" s="44">
        <v>0.91</v>
      </c>
      <c r="E45" s="45">
        <f t="shared" si="0"/>
        <v>30</v>
      </c>
      <c r="F45" s="27">
        <v>8</v>
      </c>
      <c r="G45" s="44">
        <v>0.82</v>
      </c>
      <c r="H45" s="45">
        <f t="shared" si="1"/>
        <v>40</v>
      </c>
      <c r="I45" s="27">
        <v>6</v>
      </c>
      <c r="J45" s="44">
        <v>0.71</v>
      </c>
      <c r="K45" s="45">
        <f t="shared" si="2"/>
        <v>30</v>
      </c>
      <c r="L45" s="52">
        <v>20</v>
      </c>
      <c r="M45" s="50">
        <v>0.81</v>
      </c>
      <c r="N45" s="48">
        <f t="shared" si="3"/>
        <v>100</v>
      </c>
    </row>
    <row r="46" spans="1:15" x14ac:dyDescent="0.2">
      <c r="A46" s="92"/>
      <c r="B46" s="21" t="s">
        <v>18</v>
      </c>
      <c r="C46" s="38">
        <v>7</v>
      </c>
      <c r="D46" s="44">
        <v>1.06</v>
      </c>
      <c r="E46" s="45">
        <f t="shared" si="0"/>
        <v>35</v>
      </c>
      <c r="F46" s="27">
        <v>7</v>
      </c>
      <c r="G46" s="44">
        <v>0.72</v>
      </c>
      <c r="H46" s="45">
        <f t="shared" si="1"/>
        <v>35</v>
      </c>
      <c r="I46" s="27">
        <v>6</v>
      </c>
      <c r="J46" s="44">
        <v>0.71</v>
      </c>
      <c r="K46" s="45">
        <f t="shared" si="2"/>
        <v>30</v>
      </c>
      <c r="L46" s="52">
        <v>20</v>
      </c>
      <c r="M46" s="50">
        <v>0.81</v>
      </c>
      <c r="N46" s="48">
        <f t="shared" si="3"/>
        <v>100</v>
      </c>
    </row>
    <row r="47" spans="1:15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1</v>
      </c>
      <c r="G47" s="44">
        <v>0.1</v>
      </c>
      <c r="H47" s="45">
        <f t="shared" si="1"/>
        <v>100</v>
      </c>
      <c r="I47" s="27">
        <v>0</v>
      </c>
      <c r="J47" s="44">
        <v>0</v>
      </c>
      <c r="K47" s="45">
        <f t="shared" si="2"/>
        <v>0</v>
      </c>
      <c r="L47" s="52">
        <v>1</v>
      </c>
      <c r="M47" s="50">
        <v>0.04</v>
      </c>
      <c r="N47" s="48">
        <f t="shared" si="3"/>
        <v>100</v>
      </c>
    </row>
    <row r="48" spans="1:15" ht="16" thickBot="1" x14ac:dyDescent="0.25">
      <c r="A48" s="93"/>
      <c r="B48" s="22" t="s">
        <v>21</v>
      </c>
      <c r="C48" s="39">
        <v>662</v>
      </c>
      <c r="D48" s="46">
        <v>100</v>
      </c>
      <c r="E48" s="47">
        <f t="shared" si="0"/>
        <v>26.682789197904071</v>
      </c>
      <c r="F48" s="29">
        <v>971</v>
      </c>
      <c r="G48" s="46">
        <v>100</v>
      </c>
      <c r="H48" s="47">
        <f t="shared" si="1"/>
        <v>39.137444578798871</v>
      </c>
      <c r="I48" s="29">
        <v>848</v>
      </c>
      <c r="J48" s="46">
        <v>100</v>
      </c>
      <c r="K48" s="47">
        <f t="shared" si="2"/>
        <v>34.179766223297058</v>
      </c>
      <c r="L48" s="29">
        <v>2481</v>
      </c>
      <c r="M48" s="46">
        <v>100</v>
      </c>
      <c r="N48" s="47">
        <f t="shared" si="3"/>
        <v>100</v>
      </c>
      <c r="O48" s="2"/>
    </row>
    <row r="49" spans="1:15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2"/>
    </row>
    <row r="50" spans="1:15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15"/>
    </row>
    <row r="51" spans="1:15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15"/>
    </row>
    <row r="52" spans="1:15" x14ac:dyDescent="0.2">
      <c r="M52" s="2"/>
    </row>
    <row r="53" spans="1:15" x14ac:dyDescent="0.2">
      <c r="M53" s="2"/>
    </row>
  </sheetData>
  <mergeCells count="11">
    <mergeCell ref="A49:N49"/>
    <mergeCell ref="A7:A11"/>
    <mergeCell ref="A12:A30"/>
    <mergeCell ref="A31:A48"/>
    <mergeCell ref="A3:B6"/>
    <mergeCell ref="L5:N5"/>
    <mergeCell ref="I5:K5"/>
    <mergeCell ref="F5:H5"/>
    <mergeCell ref="C5:E5"/>
    <mergeCell ref="C4:N4"/>
    <mergeCell ref="C3:N3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C991-A128-4776-82C8-3018AC7A1D01}">
  <dimension ref="A1:N50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2" max="2" width="67.1640625" customWidth="1"/>
    <col min="3" max="14" width="11.83203125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164</v>
      </c>
      <c r="B2" s="1"/>
    </row>
    <row r="3" spans="1:14" ht="16" thickBot="1" x14ac:dyDescent="0.25">
      <c r="A3" s="94" t="s">
        <v>189</v>
      </c>
      <c r="B3" s="95"/>
      <c r="C3" s="163" t="s">
        <v>31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/>
    </row>
    <row r="4" spans="1:14" ht="16" thickBot="1" x14ac:dyDescent="0.25">
      <c r="A4" s="96"/>
      <c r="B4" s="97"/>
      <c r="C4" s="164" t="s">
        <v>162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82.5" customHeight="1" thickBot="1" x14ac:dyDescent="0.25">
      <c r="A5" s="96"/>
      <c r="B5" s="97"/>
      <c r="C5" s="157" t="s">
        <v>163</v>
      </c>
      <c r="D5" s="159"/>
      <c r="E5" s="156" t="s">
        <v>93</v>
      </c>
      <c r="F5" s="159"/>
      <c r="G5" s="156" t="s">
        <v>94</v>
      </c>
      <c r="H5" s="159"/>
      <c r="I5" s="156" t="s">
        <v>95</v>
      </c>
      <c r="J5" s="159"/>
      <c r="K5" s="156" t="s">
        <v>96</v>
      </c>
      <c r="L5" s="159"/>
      <c r="M5" s="156" t="s">
        <v>97</v>
      </c>
      <c r="N5" s="158"/>
    </row>
    <row r="6" spans="1:14" ht="16" thickBot="1" x14ac:dyDescent="0.25">
      <c r="A6" s="98"/>
      <c r="B6" s="99"/>
      <c r="C6" s="14" t="s">
        <v>114</v>
      </c>
      <c r="D6" s="13" t="s">
        <v>20</v>
      </c>
      <c r="E6" s="14" t="s">
        <v>114</v>
      </c>
      <c r="F6" s="13" t="s">
        <v>20</v>
      </c>
      <c r="G6" s="14" t="s">
        <v>114</v>
      </c>
      <c r="H6" s="13" t="s">
        <v>20</v>
      </c>
      <c r="I6" s="14" t="s">
        <v>114</v>
      </c>
      <c r="J6" s="13" t="s">
        <v>20</v>
      </c>
      <c r="K6" s="14" t="s">
        <v>114</v>
      </c>
      <c r="L6" s="13" t="s">
        <v>20</v>
      </c>
      <c r="M6" s="14" t="s">
        <v>114</v>
      </c>
      <c r="N6" s="33" t="s">
        <v>20</v>
      </c>
    </row>
    <row r="7" spans="1:14" x14ac:dyDescent="0.2">
      <c r="A7" s="88" t="s">
        <v>22</v>
      </c>
      <c r="B7" s="17" t="s">
        <v>23</v>
      </c>
      <c r="C7" s="37">
        <v>118</v>
      </c>
      <c r="D7" s="43">
        <v>41.84</v>
      </c>
      <c r="E7" s="25">
        <v>558</v>
      </c>
      <c r="F7" s="43">
        <v>50.32</v>
      </c>
      <c r="G7" s="25">
        <v>384</v>
      </c>
      <c r="H7" s="43">
        <v>49.68</v>
      </c>
      <c r="I7" s="25">
        <v>231</v>
      </c>
      <c r="J7" s="43">
        <v>47.05</v>
      </c>
      <c r="K7" s="25">
        <v>299</v>
      </c>
      <c r="L7" s="43">
        <v>53.58</v>
      </c>
      <c r="M7" s="25">
        <v>113</v>
      </c>
      <c r="N7" s="43">
        <v>46.12</v>
      </c>
    </row>
    <row r="8" spans="1:14" x14ac:dyDescent="0.2">
      <c r="A8" s="89"/>
      <c r="B8" s="18" t="s">
        <v>24</v>
      </c>
      <c r="C8" s="38">
        <v>85</v>
      </c>
      <c r="D8" s="45">
        <v>30.14</v>
      </c>
      <c r="E8" s="27">
        <v>324</v>
      </c>
      <c r="F8" s="45">
        <v>29.22</v>
      </c>
      <c r="G8" s="27">
        <v>222</v>
      </c>
      <c r="H8" s="45">
        <v>28.72</v>
      </c>
      <c r="I8" s="27">
        <v>147</v>
      </c>
      <c r="J8" s="45">
        <v>29.94</v>
      </c>
      <c r="K8" s="27">
        <v>157</v>
      </c>
      <c r="L8" s="45">
        <v>28.14</v>
      </c>
      <c r="M8" s="27">
        <v>79</v>
      </c>
      <c r="N8" s="45">
        <v>32.24</v>
      </c>
    </row>
    <row r="9" spans="1:14" x14ac:dyDescent="0.2">
      <c r="A9" s="89"/>
      <c r="B9" s="18" t="s">
        <v>25</v>
      </c>
      <c r="C9" s="38">
        <v>55</v>
      </c>
      <c r="D9" s="45">
        <v>19.5</v>
      </c>
      <c r="E9" s="27">
        <v>164</v>
      </c>
      <c r="F9" s="45">
        <v>14.79</v>
      </c>
      <c r="G9" s="27">
        <v>117</v>
      </c>
      <c r="H9" s="45">
        <v>15.14</v>
      </c>
      <c r="I9" s="27">
        <v>75</v>
      </c>
      <c r="J9" s="45">
        <v>15.27</v>
      </c>
      <c r="K9" s="27">
        <v>70</v>
      </c>
      <c r="L9" s="45">
        <v>12.54</v>
      </c>
      <c r="M9" s="27">
        <v>32</v>
      </c>
      <c r="N9" s="45">
        <v>13.06</v>
      </c>
    </row>
    <row r="10" spans="1:14" x14ac:dyDescent="0.2">
      <c r="A10" s="89"/>
      <c r="B10" s="18" t="s">
        <v>26</v>
      </c>
      <c r="C10" s="38">
        <v>24</v>
      </c>
      <c r="D10" s="45">
        <v>8.51</v>
      </c>
      <c r="E10" s="27">
        <v>63</v>
      </c>
      <c r="F10" s="45">
        <v>5.68</v>
      </c>
      <c r="G10" s="27">
        <v>50</v>
      </c>
      <c r="H10" s="45">
        <v>6.47</v>
      </c>
      <c r="I10" s="27">
        <v>38</v>
      </c>
      <c r="J10" s="45">
        <v>7.74</v>
      </c>
      <c r="K10" s="27">
        <v>32</v>
      </c>
      <c r="L10" s="45">
        <v>5.73</v>
      </c>
      <c r="M10" s="27">
        <v>21</v>
      </c>
      <c r="N10" s="45">
        <v>8.57</v>
      </c>
    </row>
    <row r="11" spans="1:14" ht="16" thickBot="1" x14ac:dyDescent="0.25">
      <c r="A11" s="90"/>
      <c r="B11" s="19" t="s">
        <v>21</v>
      </c>
      <c r="C11" s="39">
        <v>282</v>
      </c>
      <c r="D11" s="47">
        <v>100</v>
      </c>
      <c r="E11" s="29">
        <v>1109</v>
      </c>
      <c r="F11" s="47">
        <v>100</v>
      </c>
      <c r="G11" s="29">
        <v>773</v>
      </c>
      <c r="H11" s="47">
        <v>100</v>
      </c>
      <c r="I11" s="29">
        <v>491</v>
      </c>
      <c r="J11" s="47">
        <v>100</v>
      </c>
      <c r="K11" s="29">
        <v>558</v>
      </c>
      <c r="L11" s="47">
        <v>100</v>
      </c>
      <c r="M11" s="29">
        <v>245</v>
      </c>
      <c r="N11" s="47">
        <v>100</v>
      </c>
    </row>
    <row r="12" spans="1:14" x14ac:dyDescent="0.2">
      <c r="A12" s="91" t="s">
        <v>117</v>
      </c>
      <c r="B12" s="17" t="s">
        <v>182</v>
      </c>
      <c r="C12" s="37">
        <v>3</v>
      </c>
      <c r="D12" s="43">
        <v>0.74</v>
      </c>
      <c r="E12" s="37">
        <v>3</v>
      </c>
      <c r="F12" s="43">
        <v>1.06</v>
      </c>
      <c r="G12" s="37">
        <v>11</v>
      </c>
      <c r="H12" s="43">
        <v>0.99</v>
      </c>
      <c r="I12" s="37">
        <v>9</v>
      </c>
      <c r="J12" s="43">
        <v>1.1599999999999999</v>
      </c>
      <c r="K12" s="37">
        <v>7</v>
      </c>
      <c r="L12" s="43">
        <v>1.43</v>
      </c>
      <c r="M12" s="37">
        <v>3</v>
      </c>
      <c r="N12" s="43">
        <v>0.54</v>
      </c>
    </row>
    <row r="13" spans="1:14" x14ac:dyDescent="0.2">
      <c r="A13" s="92"/>
      <c r="B13" s="18" t="s">
        <v>118</v>
      </c>
      <c r="C13" s="38">
        <v>78</v>
      </c>
      <c r="D13" s="45">
        <v>19.260000000000002</v>
      </c>
      <c r="E13" s="38">
        <v>62</v>
      </c>
      <c r="F13" s="45">
        <v>21.99</v>
      </c>
      <c r="G13" s="38">
        <v>176</v>
      </c>
      <c r="H13" s="45">
        <v>15.87</v>
      </c>
      <c r="I13" s="38">
        <v>98</v>
      </c>
      <c r="J13" s="45">
        <v>12.68</v>
      </c>
      <c r="K13" s="38">
        <v>69</v>
      </c>
      <c r="L13" s="45">
        <v>14.05</v>
      </c>
      <c r="M13" s="38">
        <v>84</v>
      </c>
      <c r="N13" s="45">
        <v>15.05</v>
      </c>
    </row>
    <row r="14" spans="1:14" x14ac:dyDescent="0.2">
      <c r="A14" s="92"/>
      <c r="B14" s="18" t="s">
        <v>183</v>
      </c>
      <c r="C14" s="38">
        <v>3</v>
      </c>
      <c r="D14" s="45">
        <v>0.74</v>
      </c>
      <c r="E14" s="38">
        <v>1</v>
      </c>
      <c r="F14" s="45">
        <v>0.35</v>
      </c>
      <c r="G14" s="38">
        <v>12</v>
      </c>
      <c r="H14" s="45">
        <v>1.08</v>
      </c>
      <c r="I14" s="38">
        <v>8</v>
      </c>
      <c r="J14" s="45">
        <v>1.03</v>
      </c>
      <c r="K14" s="38">
        <v>7</v>
      </c>
      <c r="L14" s="45">
        <v>1.43</v>
      </c>
      <c r="M14" s="38">
        <v>4</v>
      </c>
      <c r="N14" s="45">
        <v>0.72</v>
      </c>
    </row>
    <row r="15" spans="1:14" x14ac:dyDescent="0.2">
      <c r="A15" s="92"/>
      <c r="B15" s="18" t="s">
        <v>184</v>
      </c>
      <c r="C15" s="38">
        <v>3</v>
      </c>
      <c r="D15" s="45">
        <v>0.74</v>
      </c>
      <c r="E15" s="38">
        <v>0</v>
      </c>
      <c r="F15" s="45">
        <v>0</v>
      </c>
      <c r="G15" s="38">
        <v>2</v>
      </c>
      <c r="H15" s="45">
        <v>0.18</v>
      </c>
      <c r="I15" s="38">
        <v>1</v>
      </c>
      <c r="J15" s="45">
        <v>0.13</v>
      </c>
      <c r="K15" s="38">
        <v>0</v>
      </c>
      <c r="L15" s="45">
        <v>0</v>
      </c>
      <c r="M15" s="38">
        <v>1</v>
      </c>
      <c r="N15" s="45">
        <v>0.18</v>
      </c>
    </row>
    <row r="16" spans="1:14" x14ac:dyDescent="0.2">
      <c r="A16" s="92"/>
      <c r="B16" s="18" t="s">
        <v>1</v>
      </c>
      <c r="C16" s="38">
        <v>35</v>
      </c>
      <c r="D16" s="45">
        <v>8.64</v>
      </c>
      <c r="E16" s="38">
        <v>23</v>
      </c>
      <c r="F16" s="45">
        <v>8.16</v>
      </c>
      <c r="G16" s="38">
        <v>126</v>
      </c>
      <c r="H16" s="45">
        <v>11.36</v>
      </c>
      <c r="I16" s="38">
        <v>72</v>
      </c>
      <c r="J16" s="45">
        <v>9.31</v>
      </c>
      <c r="K16" s="38">
        <v>51</v>
      </c>
      <c r="L16" s="45">
        <v>10.39</v>
      </c>
      <c r="M16" s="38">
        <v>69</v>
      </c>
      <c r="N16" s="45">
        <v>12.37</v>
      </c>
    </row>
    <row r="17" spans="1:14" x14ac:dyDescent="0.2">
      <c r="A17" s="92"/>
      <c r="B17" s="18" t="s">
        <v>119</v>
      </c>
      <c r="C17" s="38">
        <v>154</v>
      </c>
      <c r="D17" s="45">
        <v>38.020000000000003</v>
      </c>
      <c r="E17" s="38">
        <v>111</v>
      </c>
      <c r="F17" s="45">
        <v>39.36</v>
      </c>
      <c r="G17" s="38">
        <v>327</v>
      </c>
      <c r="H17" s="45">
        <v>29.49</v>
      </c>
      <c r="I17" s="38">
        <v>264</v>
      </c>
      <c r="J17" s="45">
        <v>34.15</v>
      </c>
      <c r="K17" s="38">
        <v>192</v>
      </c>
      <c r="L17" s="45">
        <v>39.1</v>
      </c>
      <c r="M17" s="38">
        <v>152</v>
      </c>
      <c r="N17" s="45">
        <v>27.24</v>
      </c>
    </row>
    <row r="18" spans="1:14" x14ac:dyDescent="0.2">
      <c r="A18" s="92"/>
      <c r="B18" s="18" t="s">
        <v>2</v>
      </c>
      <c r="C18" s="38">
        <v>15</v>
      </c>
      <c r="D18" s="45">
        <v>3.7</v>
      </c>
      <c r="E18" s="38">
        <v>14</v>
      </c>
      <c r="F18" s="45">
        <v>4.96</v>
      </c>
      <c r="G18" s="38">
        <v>29</v>
      </c>
      <c r="H18" s="45">
        <v>2.61</v>
      </c>
      <c r="I18" s="38">
        <v>25</v>
      </c>
      <c r="J18" s="45">
        <v>3.23</v>
      </c>
      <c r="K18" s="38">
        <v>20</v>
      </c>
      <c r="L18" s="45">
        <v>4.07</v>
      </c>
      <c r="M18" s="38">
        <v>8</v>
      </c>
      <c r="N18" s="45">
        <v>1.43</v>
      </c>
    </row>
    <row r="19" spans="1:14" x14ac:dyDescent="0.2">
      <c r="A19" s="92"/>
      <c r="B19" s="18" t="s">
        <v>120</v>
      </c>
      <c r="C19" s="38">
        <v>31</v>
      </c>
      <c r="D19" s="45">
        <v>7.65</v>
      </c>
      <c r="E19" s="38">
        <v>13</v>
      </c>
      <c r="F19" s="45">
        <v>4.6100000000000003</v>
      </c>
      <c r="G19" s="38">
        <v>161</v>
      </c>
      <c r="H19" s="45">
        <v>14.52</v>
      </c>
      <c r="I19" s="38">
        <v>114</v>
      </c>
      <c r="J19" s="45">
        <v>14.75</v>
      </c>
      <c r="K19" s="38">
        <v>56</v>
      </c>
      <c r="L19" s="45">
        <v>11.41</v>
      </c>
      <c r="M19" s="38">
        <v>106</v>
      </c>
      <c r="N19" s="45">
        <v>19</v>
      </c>
    </row>
    <row r="20" spans="1:14" x14ac:dyDescent="0.2">
      <c r="A20" s="92"/>
      <c r="B20" s="18" t="s">
        <v>121</v>
      </c>
      <c r="C20" s="38">
        <v>16</v>
      </c>
      <c r="D20" s="45">
        <v>3.95</v>
      </c>
      <c r="E20" s="38">
        <v>16</v>
      </c>
      <c r="F20" s="45">
        <v>5.67</v>
      </c>
      <c r="G20" s="38">
        <v>54</v>
      </c>
      <c r="H20" s="45">
        <v>4.87</v>
      </c>
      <c r="I20" s="38">
        <v>35</v>
      </c>
      <c r="J20" s="45">
        <v>4.53</v>
      </c>
      <c r="K20" s="38">
        <v>16</v>
      </c>
      <c r="L20" s="45">
        <v>3.26</v>
      </c>
      <c r="M20" s="38">
        <v>18</v>
      </c>
      <c r="N20" s="45">
        <v>3.23</v>
      </c>
    </row>
    <row r="21" spans="1:14" x14ac:dyDescent="0.2">
      <c r="A21" s="92"/>
      <c r="B21" s="18" t="s">
        <v>122</v>
      </c>
      <c r="C21" s="38">
        <v>1</v>
      </c>
      <c r="D21" s="45">
        <v>0.25</v>
      </c>
      <c r="E21" s="38">
        <v>0</v>
      </c>
      <c r="F21" s="45">
        <v>0</v>
      </c>
      <c r="G21" s="38">
        <v>15</v>
      </c>
      <c r="H21" s="45">
        <v>1.35</v>
      </c>
      <c r="I21" s="38">
        <v>17</v>
      </c>
      <c r="J21" s="45">
        <v>2.2000000000000002</v>
      </c>
      <c r="K21" s="38">
        <v>5</v>
      </c>
      <c r="L21" s="45">
        <v>1.02</v>
      </c>
      <c r="M21" s="38">
        <v>4</v>
      </c>
      <c r="N21" s="45">
        <v>0.72</v>
      </c>
    </row>
    <row r="22" spans="1:14" x14ac:dyDescent="0.2">
      <c r="A22" s="92"/>
      <c r="B22" s="18" t="s">
        <v>123</v>
      </c>
      <c r="C22" s="38">
        <v>5</v>
      </c>
      <c r="D22" s="45">
        <v>1.23</v>
      </c>
      <c r="E22" s="38">
        <v>5</v>
      </c>
      <c r="F22" s="45">
        <v>1.77</v>
      </c>
      <c r="G22" s="38">
        <v>12</v>
      </c>
      <c r="H22" s="45">
        <v>1.08</v>
      </c>
      <c r="I22" s="38">
        <v>13</v>
      </c>
      <c r="J22" s="45">
        <v>1.68</v>
      </c>
      <c r="K22" s="38">
        <v>6</v>
      </c>
      <c r="L22" s="45">
        <v>1.22</v>
      </c>
      <c r="M22" s="38">
        <v>5</v>
      </c>
      <c r="N22" s="45">
        <v>0.9</v>
      </c>
    </row>
    <row r="23" spans="1:14" x14ac:dyDescent="0.2">
      <c r="A23" s="92"/>
      <c r="B23" s="18" t="s">
        <v>185</v>
      </c>
      <c r="C23" s="38">
        <v>8</v>
      </c>
      <c r="D23" s="45">
        <v>1.98</v>
      </c>
      <c r="E23" s="38">
        <v>6</v>
      </c>
      <c r="F23" s="45">
        <v>2.13</v>
      </c>
      <c r="G23" s="38">
        <v>20</v>
      </c>
      <c r="H23" s="45">
        <v>1.8</v>
      </c>
      <c r="I23" s="38">
        <v>14</v>
      </c>
      <c r="J23" s="45">
        <v>1.81</v>
      </c>
      <c r="K23" s="38">
        <v>8</v>
      </c>
      <c r="L23" s="45">
        <v>1.63</v>
      </c>
      <c r="M23" s="38">
        <v>8</v>
      </c>
      <c r="N23" s="45">
        <v>1.43</v>
      </c>
    </row>
    <row r="24" spans="1:14" x14ac:dyDescent="0.2">
      <c r="A24" s="92"/>
      <c r="B24" s="18" t="s">
        <v>124</v>
      </c>
      <c r="C24" s="38">
        <v>2</v>
      </c>
      <c r="D24" s="45">
        <v>0.49</v>
      </c>
      <c r="E24" s="38">
        <v>0</v>
      </c>
      <c r="F24" s="45">
        <v>0</v>
      </c>
      <c r="G24" s="38">
        <v>12</v>
      </c>
      <c r="H24" s="45">
        <v>1.08</v>
      </c>
      <c r="I24" s="38">
        <v>7</v>
      </c>
      <c r="J24" s="45">
        <v>0.91</v>
      </c>
      <c r="K24" s="38">
        <v>3</v>
      </c>
      <c r="L24" s="45">
        <v>0.61</v>
      </c>
      <c r="M24" s="38">
        <v>7</v>
      </c>
      <c r="N24" s="45">
        <v>1.25</v>
      </c>
    </row>
    <row r="25" spans="1:14" x14ac:dyDescent="0.2">
      <c r="A25" s="92"/>
      <c r="B25" s="18" t="s">
        <v>125</v>
      </c>
      <c r="C25" s="38">
        <v>0</v>
      </c>
      <c r="D25" s="45">
        <v>0</v>
      </c>
      <c r="E25" s="38">
        <v>0</v>
      </c>
      <c r="F25" s="45">
        <v>0</v>
      </c>
      <c r="G25" s="38">
        <v>0</v>
      </c>
      <c r="H25" s="45">
        <v>0</v>
      </c>
      <c r="I25" s="38">
        <v>0</v>
      </c>
      <c r="J25" s="45">
        <v>0</v>
      </c>
      <c r="K25" s="38">
        <v>0</v>
      </c>
      <c r="L25" s="45">
        <v>0</v>
      </c>
      <c r="M25" s="38">
        <v>0</v>
      </c>
      <c r="N25" s="45">
        <v>0</v>
      </c>
    </row>
    <row r="26" spans="1:14" x14ac:dyDescent="0.2">
      <c r="A26" s="92"/>
      <c r="B26" s="18" t="s">
        <v>126</v>
      </c>
      <c r="C26" s="38">
        <v>0</v>
      </c>
      <c r="D26" s="45">
        <v>0</v>
      </c>
      <c r="E26" s="38">
        <v>0</v>
      </c>
      <c r="F26" s="45">
        <v>0</v>
      </c>
      <c r="G26" s="38">
        <v>7</v>
      </c>
      <c r="H26" s="45">
        <v>0.63</v>
      </c>
      <c r="I26" s="38">
        <v>3</v>
      </c>
      <c r="J26" s="45">
        <v>0.39</v>
      </c>
      <c r="K26" s="38">
        <v>2</v>
      </c>
      <c r="L26" s="45">
        <v>0.41</v>
      </c>
      <c r="M26" s="38">
        <v>3</v>
      </c>
      <c r="N26" s="45">
        <v>0.54</v>
      </c>
    </row>
    <row r="27" spans="1:14" x14ac:dyDescent="0.2">
      <c r="A27" s="92"/>
      <c r="B27" s="18" t="s">
        <v>127</v>
      </c>
      <c r="C27" s="38">
        <v>3</v>
      </c>
      <c r="D27" s="45">
        <v>0.74</v>
      </c>
      <c r="E27" s="38">
        <v>1</v>
      </c>
      <c r="F27" s="45">
        <v>0.35</v>
      </c>
      <c r="G27" s="38">
        <v>7</v>
      </c>
      <c r="H27" s="45">
        <v>0.63</v>
      </c>
      <c r="I27" s="38">
        <v>6</v>
      </c>
      <c r="J27" s="45">
        <v>0.78</v>
      </c>
      <c r="K27" s="38">
        <v>5</v>
      </c>
      <c r="L27" s="45">
        <v>1.02</v>
      </c>
      <c r="M27" s="38">
        <v>6</v>
      </c>
      <c r="N27" s="45">
        <v>1.08</v>
      </c>
    </row>
    <row r="28" spans="1:14" x14ac:dyDescent="0.2">
      <c r="A28" s="92"/>
      <c r="B28" s="18" t="s">
        <v>186</v>
      </c>
      <c r="C28" s="38">
        <v>4</v>
      </c>
      <c r="D28" s="45">
        <v>0.99</v>
      </c>
      <c r="E28" s="38">
        <v>2</v>
      </c>
      <c r="F28" s="45">
        <v>0.71</v>
      </c>
      <c r="G28" s="38">
        <v>19</v>
      </c>
      <c r="H28" s="45">
        <v>1.71</v>
      </c>
      <c r="I28" s="38">
        <v>14</v>
      </c>
      <c r="J28" s="45">
        <v>1.81</v>
      </c>
      <c r="K28" s="38">
        <v>3</v>
      </c>
      <c r="L28" s="45">
        <v>0.61</v>
      </c>
      <c r="M28" s="38">
        <v>13</v>
      </c>
      <c r="N28" s="45">
        <v>2.33</v>
      </c>
    </row>
    <row r="29" spans="1:14" x14ac:dyDescent="0.2">
      <c r="A29" s="92"/>
      <c r="B29" s="18" t="s">
        <v>128</v>
      </c>
      <c r="C29" s="38">
        <v>44</v>
      </c>
      <c r="D29" s="45">
        <v>10.86</v>
      </c>
      <c r="E29" s="38">
        <v>25</v>
      </c>
      <c r="F29" s="45">
        <v>8.8699999999999992</v>
      </c>
      <c r="G29" s="38">
        <v>119</v>
      </c>
      <c r="H29" s="45">
        <v>10.73</v>
      </c>
      <c r="I29" s="38">
        <v>73</v>
      </c>
      <c r="J29" s="45">
        <v>9.44</v>
      </c>
      <c r="K29" s="38">
        <v>41</v>
      </c>
      <c r="L29" s="45">
        <v>8.35</v>
      </c>
      <c r="M29" s="38">
        <v>67</v>
      </c>
      <c r="N29" s="45">
        <v>12.01</v>
      </c>
    </row>
    <row r="30" spans="1:14" ht="16" thickBot="1" x14ac:dyDescent="0.25">
      <c r="A30" s="93"/>
      <c r="B30" s="19" t="s">
        <v>21</v>
      </c>
      <c r="C30" s="39">
        <v>405</v>
      </c>
      <c r="D30" s="47">
        <v>100</v>
      </c>
      <c r="E30" s="39">
        <v>282</v>
      </c>
      <c r="F30" s="47">
        <v>100</v>
      </c>
      <c r="G30" s="39">
        <v>1109</v>
      </c>
      <c r="H30" s="47">
        <v>100</v>
      </c>
      <c r="I30" s="39">
        <v>773</v>
      </c>
      <c r="J30" s="47">
        <v>100</v>
      </c>
      <c r="K30" s="39">
        <v>491</v>
      </c>
      <c r="L30" s="47">
        <v>100</v>
      </c>
      <c r="M30" s="39">
        <v>558</v>
      </c>
      <c r="N30" s="47">
        <v>100</v>
      </c>
    </row>
    <row r="31" spans="1:14" x14ac:dyDescent="0.2">
      <c r="A31" s="92" t="s">
        <v>27</v>
      </c>
      <c r="B31" s="18" t="s">
        <v>3</v>
      </c>
      <c r="C31" s="38">
        <v>148</v>
      </c>
      <c r="D31" s="45">
        <v>52.48</v>
      </c>
      <c r="E31" s="27">
        <v>505</v>
      </c>
      <c r="F31" s="45">
        <v>45.54</v>
      </c>
      <c r="G31" s="27">
        <v>336</v>
      </c>
      <c r="H31" s="45">
        <v>43.47</v>
      </c>
      <c r="I31" s="27">
        <v>214</v>
      </c>
      <c r="J31" s="45">
        <v>43.58</v>
      </c>
      <c r="K31" s="27">
        <v>242</v>
      </c>
      <c r="L31" s="45">
        <v>43.37</v>
      </c>
      <c r="M31" s="27">
        <v>113</v>
      </c>
      <c r="N31" s="45">
        <v>46.12</v>
      </c>
    </row>
    <row r="32" spans="1:14" x14ac:dyDescent="0.2">
      <c r="A32" s="92"/>
      <c r="B32" s="18" t="s">
        <v>4</v>
      </c>
      <c r="C32" s="38">
        <v>2</v>
      </c>
      <c r="D32" s="45">
        <v>0.71</v>
      </c>
      <c r="E32" s="27">
        <v>13</v>
      </c>
      <c r="F32" s="45">
        <v>1.17</v>
      </c>
      <c r="G32" s="27">
        <v>9</v>
      </c>
      <c r="H32" s="45">
        <v>1.1599999999999999</v>
      </c>
      <c r="I32" s="27">
        <v>8</v>
      </c>
      <c r="J32" s="45">
        <v>1.63</v>
      </c>
      <c r="K32" s="27">
        <v>9</v>
      </c>
      <c r="L32" s="45">
        <v>1.61</v>
      </c>
      <c r="M32" s="27">
        <v>1</v>
      </c>
      <c r="N32" s="45">
        <v>0.41</v>
      </c>
    </row>
    <row r="33" spans="1:14" x14ac:dyDescent="0.2">
      <c r="A33" s="92"/>
      <c r="B33" s="18" t="s">
        <v>5</v>
      </c>
      <c r="C33" s="38">
        <v>0</v>
      </c>
      <c r="D33" s="45">
        <v>0</v>
      </c>
      <c r="E33" s="27">
        <v>15</v>
      </c>
      <c r="F33" s="45">
        <v>1.35</v>
      </c>
      <c r="G33" s="27">
        <v>9</v>
      </c>
      <c r="H33" s="45">
        <v>1.1599999999999999</v>
      </c>
      <c r="I33" s="27">
        <v>6</v>
      </c>
      <c r="J33" s="45">
        <v>1.22</v>
      </c>
      <c r="K33" s="27">
        <v>7</v>
      </c>
      <c r="L33" s="45">
        <v>1.25</v>
      </c>
      <c r="M33" s="27">
        <v>3</v>
      </c>
      <c r="N33" s="45">
        <v>1.22</v>
      </c>
    </row>
    <row r="34" spans="1:14" x14ac:dyDescent="0.2">
      <c r="A34" s="92"/>
      <c r="B34" s="18" t="s">
        <v>6</v>
      </c>
      <c r="C34" s="38">
        <v>2</v>
      </c>
      <c r="D34" s="45">
        <v>0.71</v>
      </c>
      <c r="E34" s="27">
        <v>11</v>
      </c>
      <c r="F34" s="45">
        <v>0.99</v>
      </c>
      <c r="G34" s="27">
        <v>10</v>
      </c>
      <c r="H34" s="45">
        <v>1.29</v>
      </c>
      <c r="I34" s="27">
        <v>7</v>
      </c>
      <c r="J34" s="45">
        <v>1.43</v>
      </c>
      <c r="K34" s="27">
        <v>7</v>
      </c>
      <c r="L34" s="45">
        <v>1.25</v>
      </c>
      <c r="M34" s="27">
        <v>4</v>
      </c>
      <c r="N34" s="45">
        <v>1.63</v>
      </c>
    </row>
    <row r="35" spans="1:14" x14ac:dyDescent="0.2">
      <c r="A35" s="92"/>
      <c r="B35" s="18" t="s">
        <v>7</v>
      </c>
      <c r="C35" s="38">
        <v>34</v>
      </c>
      <c r="D35" s="45">
        <v>12.06</v>
      </c>
      <c r="E35" s="27">
        <v>106</v>
      </c>
      <c r="F35" s="45">
        <v>9.56</v>
      </c>
      <c r="G35" s="27">
        <v>79</v>
      </c>
      <c r="H35" s="45">
        <v>10.220000000000001</v>
      </c>
      <c r="I35" s="27">
        <v>53</v>
      </c>
      <c r="J35" s="45">
        <v>10.79</v>
      </c>
      <c r="K35" s="27">
        <v>71</v>
      </c>
      <c r="L35" s="45">
        <v>12.72</v>
      </c>
      <c r="M35" s="27">
        <v>28</v>
      </c>
      <c r="N35" s="45">
        <v>11.43</v>
      </c>
    </row>
    <row r="36" spans="1:14" x14ac:dyDescent="0.2">
      <c r="A36" s="92"/>
      <c r="B36" s="18" t="s">
        <v>8</v>
      </c>
      <c r="C36" s="38">
        <v>43</v>
      </c>
      <c r="D36" s="45">
        <v>15.25</v>
      </c>
      <c r="E36" s="27">
        <v>171</v>
      </c>
      <c r="F36" s="45">
        <v>15.42</v>
      </c>
      <c r="G36" s="27">
        <v>114</v>
      </c>
      <c r="H36" s="45">
        <v>14.75</v>
      </c>
      <c r="I36" s="27">
        <v>64</v>
      </c>
      <c r="J36" s="45">
        <v>13.03</v>
      </c>
      <c r="K36" s="27">
        <v>89</v>
      </c>
      <c r="L36" s="45">
        <v>15.95</v>
      </c>
      <c r="M36" s="27">
        <v>33</v>
      </c>
      <c r="N36" s="45">
        <v>13.47</v>
      </c>
    </row>
    <row r="37" spans="1:14" x14ac:dyDescent="0.2">
      <c r="A37" s="92"/>
      <c r="B37" s="18" t="s">
        <v>9</v>
      </c>
      <c r="C37" s="38">
        <v>5</v>
      </c>
      <c r="D37" s="45">
        <v>1.77</v>
      </c>
      <c r="E37" s="27">
        <v>27</v>
      </c>
      <c r="F37" s="45">
        <v>2.4300000000000002</v>
      </c>
      <c r="G37" s="27">
        <v>18</v>
      </c>
      <c r="H37" s="45">
        <v>2.33</v>
      </c>
      <c r="I37" s="27">
        <v>13</v>
      </c>
      <c r="J37" s="45">
        <v>2.65</v>
      </c>
      <c r="K37" s="27">
        <v>13</v>
      </c>
      <c r="L37" s="45">
        <v>2.33</v>
      </c>
      <c r="M37" s="27">
        <v>2</v>
      </c>
      <c r="N37" s="45">
        <v>0.82</v>
      </c>
    </row>
    <row r="38" spans="1:14" x14ac:dyDescent="0.2">
      <c r="A38" s="92"/>
      <c r="B38" s="18" t="s">
        <v>10</v>
      </c>
      <c r="C38" s="38">
        <v>5</v>
      </c>
      <c r="D38" s="45">
        <v>1.77</v>
      </c>
      <c r="E38" s="27">
        <v>20</v>
      </c>
      <c r="F38" s="45">
        <v>1.8</v>
      </c>
      <c r="G38" s="27">
        <v>22</v>
      </c>
      <c r="H38" s="45">
        <v>2.85</v>
      </c>
      <c r="I38" s="27">
        <v>15</v>
      </c>
      <c r="J38" s="45">
        <v>3.05</v>
      </c>
      <c r="K38" s="27">
        <v>11</v>
      </c>
      <c r="L38" s="45">
        <v>1.97</v>
      </c>
      <c r="M38" s="27">
        <v>10</v>
      </c>
      <c r="N38" s="45">
        <v>4.08</v>
      </c>
    </row>
    <row r="39" spans="1:14" x14ac:dyDescent="0.2">
      <c r="A39" s="92"/>
      <c r="B39" s="18" t="s">
        <v>11</v>
      </c>
      <c r="C39" s="38">
        <v>7</v>
      </c>
      <c r="D39" s="45">
        <v>2.48</v>
      </c>
      <c r="E39" s="27">
        <v>49</v>
      </c>
      <c r="F39" s="45">
        <v>4.42</v>
      </c>
      <c r="G39" s="27">
        <v>36</v>
      </c>
      <c r="H39" s="45">
        <v>4.66</v>
      </c>
      <c r="I39" s="27">
        <v>25</v>
      </c>
      <c r="J39" s="45">
        <v>5.09</v>
      </c>
      <c r="K39" s="27">
        <v>17</v>
      </c>
      <c r="L39" s="45">
        <v>3.05</v>
      </c>
      <c r="M39" s="27">
        <v>7</v>
      </c>
      <c r="N39" s="45">
        <v>2.86</v>
      </c>
    </row>
    <row r="40" spans="1:14" x14ac:dyDescent="0.2">
      <c r="A40" s="92"/>
      <c r="B40" s="18" t="s">
        <v>12</v>
      </c>
      <c r="C40" s="38">
        <v>19</v>
      </c>
      <c r="D40" s="45">
        <v>6.74</v>
      </c>
      <c r="E40" s="27">
        <v>90</v>
      </c>
      <c r="F40" s="45">
        <v>8.1199999999999992</v>
      </c>
      <c r="G40" s="27">
        <v>55</v>
      </c>
      <c r="H40" s="45">
        <v>7.12</v>
      </c>
      <c r="I40" s="27">
        <v>35</v>
      </c>
      <c r="J40" s="45">
        <v>7.13</v>
      </c>
      <c r="K40" s="27">
        <v>46</v>
      </c>
      <c r="L40" s="45">
        <v>8.24</v>
      </c>
      <c r="M40" s="27">
        <v>18</v>
      </c>
      <c r="N40" s="45">
        <v>7.35</v>
      </c>
    </row>
    <row r="41" spans="1:14" x14ac:dyDescent="0.2">
      <c r="A41" s="92"/>
      <c r="B41" s="18" t="s">
        <v>13</v>
      </c>
      <c r="C41" s="38">
        <v>0</v>
      </c>
      <c r="D41" s="45">
        <v>0</v>
      </c>
      <c r="E41" s="27">
        <v>10</v>
      </c>
      <c r="F41" s="45">
        <v>0.9</v>
      </c>
      <c r="G41" s="27">
        <v>11</v>
      </c>
      <c r="H41" s="45">
        <v>1.42</v>
      </c>
      <c r="I41" s="27">
        <v>5</v>
      </c>
      <c r="J41" s="45">
        <v>1.02</v>
      </c>
      <c r="K41" s="27">
        <v>7</v>
      </c>
      <c r="L41" s="45">
        <v>1.25</v>
      </c>
      <c r="M41" s="27">
        <v>1</v>
      </c>
      <c r="N41" s="45">
        <v>0.41</v>
      </c>
    </row>
    <row r="42" spans="1:14" x14ac:dyDescent="0.2">
      <c r="A42" s="92"/>
      <c r="B42" s="18" t="s">
        <v>14</v>
      </c>
      <c r="C42" s="38">
        <v>2</v>
      </c>
      <c r="D42" s="45">
        <v>0.71</v>
      </c>
      <c r="E42" s="27">
        <v>8</v>
      </c>
      <c r="F42" s="45">
        <v>0.72</v>
      </c>
      <c r="G42" s="27">
        <v>10</v>
      </c>
      <c r="H42" s="45">
        <v>1.29</v>
      </c>
      <c r="I42" s="27">
        <v>4</v>
      </c>
      <c r="J42" s="45">
        <v>0.81</v>
      </c>
      <c r="K42" s="27">
        <v>3</v>
      </c>
      <c r="L42" s="45">
        <v>0.54</v>
      </c>
      <c r="M42" s="27">
        <v>1</v>
      </c>
      <c r="N42" s="45">
        <v>0.41</v>
      </c>
    </row>
    <row r="43" spans="1:14" x14ac:dyDescent="0.2">
      <c r="A43" s="92"/>
      <c r="B43" s="18" t="s">
        <v>15</v>
      </c>
      <c r="C43" s="38">
        <v>4</v>
      </c>
      <c r="D43" s="45">
        <v>1.42</v>
      </c>
      <c r="E43" s="27">
        <v>22</v>
      </c>
      <c r="F43" s="45">
        <v>1.98</v>
      </c>
      <c r="G43" s="27">
        <v>16</v>
      </c>
      <c r="H43" s="45">
        <v>2.0699999999999998</v>
      </c>
      <c r="I43" s="27">
        <v>9</v>
      </c>
      <c r="J43" s="45">
        <v>1.83</v>
      </c>
      <c r="K43" s="27">
        <v>10</v>
      </c>
      <c r="L43" s="45">
        <v>1.79</v>
      </c>
      <c r="M43" s="27">
        <v>9</v>
      </c>
      <c r="N43" s="45">
        <v>3.67</v>
      </c>
    </row>
    <row r="44" spans="1:14" x14ac:dyDescent="0.2">
      <c r="A44" s="92"/>
      <c r="B44" s="18" t="s">
        <v>16</v>
      </c>
      <c r="C44" s="38">
        <v>8</v>
      </c>
      <c r="D44" s="45">
        <v>2.84</v>
      </c>
      <c r="E44" s="27">
        <v>41</v>
      </c>
      <c r="F44" s="45">
        <v>3.7</v>
      </c>
      <c r="G44" s="27">
        <v>30</v>
      </c>
      <c r="H44" s="45">
        <v>3.88</v>
      </c>
      <c r="I44" s="27">
        <v>21</v>
      </c>
      <c r="J44" s="45">
        <v>4.28</v>
      </c>
      <c r="K44" s="27">
        <v>18</v>
      </c>
      <c r="L44" s="45">
        <v>3.23</v>
      </c>
      <c r="M44" s="27">
        <v>12</v>
      </c>
      <c r="N44" s="45">
        <v>4.9000000000000004</v>
      </c>
    </row>
    <row r="45" spans="1:14" x14ac:dyDescent="0.2">
      <c r="A45" s="92"/>
      <c r="B45" s="18" t="s">
        <v>17</v>
      </c>
      <c r="C45" s="38">
        <v>2</v>
      </c>
      <c r="D45" s="45">
        <v>0.71</v>
      </c>
      <c r="E45" s="27">
        <v>7</v>
      </c>
      <c r="F45" s="45">
        <v>0.63</v>
      </c>
      <c r="G45" s="27">
        <v>7</v>
      </c>
      <c r="H45" s="45">
        <v>0.91</v>
      </c>
      <c r="I45" s="27">
        <v>3</v>
      </c>
      <c r="J45" s="45">
        <v>0.61</v>
      </c>
      <c r="K45" s="27">
        <v>3</v>
      </c>
      <c r="L45" s="45">
        <v>0.54</v>
      </c>
      <c r="M45" s="27">
        <v>1</v>
      </c>
      <c r="N45" s="45">
        <v>0.41</v>
      </c>
    </row>
    <row r="46" spans="1:14" x14ac:dyDescent="0.2">
      <c r="A46" s="92"/>
      <c r="B46" s="18" t="s">
        <v>18</v>
      </c>
      <c r="C46" s="38">
        <v>1</v>
      </c>
      <c r="D46" s="45">
        <v>0.35</v>
      </c>
      <c r="E46" s="27">
        <v>13</v>
      </c>
      <c r="F46" s="45">
        <v>1.17</v>
      </c>
      <c r="G46" s="27">
        <v>10</v>
      </c>
      <c r="H46" s="45">
        <v>1.29</v>
      </c>
      <c r="I46" s="27">
        <v>8</v>
      </c>
      <c r="J46" s="45">
        <v>1.63</v>
      </c>
      <c r="K46" s="27">
        <v>5</v>
      </c>
      <c r="L46" s="45">
        <v>0.9</v>
      </c>
      <c r="M46" s="27">
        <v>2</v>
      </c>
      <c r="N46" s="45">
        <v>0.82</v>
      </c>
    </row>
    <row r="47" spans="1:14" x14ac:dyDescent="0.2">
      <c r="A47" s="92"/>
      <c r="B47" s="18" t="s">
        <v>19</v>
      </c>
      <c r="C47" s="38">
        <v>0</v>
      </c>
      <c r="D47" s="45">
        <v>0</v>
      </c>
      <c r="E47" s="27">
        <v>1</v>
      </c>
      <c r="F47" s="45">
        <v>0.09</v>
      </c>
      <c r="G47" s="27">
        <v>1</v>
      </c>
      <c r="H47" s="45">
        <v>0.13</v>
      </c>
      <c r="I47" s="27">
        <v>1</v>
      </c>
      <c r="J47" s="45">
        <v>0.2</v>
      </c>
      <c r="K47" s="27">
        <v>0</v>
      </c>
      <c r="L47" s="45">
        <v>0</v>
      </c>
      <c r="M47" s="27">
        <v>0</v>
      </c>
      <c r="N47" s="45">
        <v>0</v>
      </c>
    </row>
    <row r="48" spans="1:14" ht="16" thickBot="1" x14ac:dyDescent="0.25">
      <c r="A48" s="93"/>
      <c r="B48" s="19" t="s">
        <v>21</v>
      </c>
      <c r="C48" s="39">
        <v>282</v>
      </c>
      <c r="D48" s="47">
        <v>100</v>
      </c>
      <c r="E48" s="29">
        <v>1109</v>
      </c>
      <c r="F48" s="47">
        <v>100</v>
      </c>
      <c r="G48" s="29">
        <v>773</v>
      </c>
      <c r="H48" s="47">
        <v>100</v>
      </c>
      <c r="I48" s="29">
        <v>491</v>
      </c>
      <c r="J48" s="47">
        <v>100</v>
      </c>
      <c r="K48" s="29">
        <v>558</v>
      </c>
      <c r="L48" s="47">
        <v>100</v>
      </c>
      <c r="M48" s="29">
        <v>245</v>
      </c>
      <c r="N48" s="47">
        <v>100</v>
      </c>
    </row>
    <row r="49" spans="1:14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x14ac:dyDescent="0.2">
      <c r="A50" s="15" t="s">
        <v>142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</sheetData>
  <mergeCells count="13">
    <mergeCell ref="A49:N49"/>
    <mergeCell ref="A7:A11"/>
    <mergeCell ref="A12:A30"/>
    <mergeCell ref="A31:A48"/>
    <mergeCell ref="A3:B6"/>
    <mergeCell ref="C3:N3"/>
    <mergeCell ref="C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72C7-934D-4CB3-9499-97D168B545AB}">
  <dimension ref="A1:N53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83203125" customWidth="1"/>
    <col min="3" max="14" width="12.1640625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178</v>
      </c>
      <c r="B2" s="1"/>
    </row>
    <row r="3" spans="1:14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14" ht="15" customHeight="1" thickBot="1" x14ac:dyDescent="0.25">
      <c r="A4" s="96"/>
      <c r="B4" s="97"/>
      <c r="C4" s="166" t="s">
        <v>194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6" thickBot="1" x14ac:dyDescent="0.25">
      <c r="A5" s="96"/>
      <c r="B5" s="97"/>
      <c r="C5" s="122" t="s">
        <v>45</v>
      </c>
      <c r="D5" s="123"/>
      <c r="E5" s="124"/>
      <c r="F5" s="115" t="s">
        <v>65</v>
      </c>
      <c r="G5" s="113"/>
      <c r="H5" s="100"/>
      <c r="I5" s="115" t="s">
        <v>53</v>
      </c>
      <c r="J5" s="113"/>
      <c r="K5" s="100"/>
      <c r="L5" s="115" t="s">
        <v>21</v>
      </c>
      <c r="M5" s="113"/>
      <c r="N5" s="114"/>
    </row>
    <row r="6" spans="1:14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60" t="s">
        <v>116</v>
      </c>
    </row>
    <row r="7" spans="1:14" x14ac:dyDescent="0.2">
      <c r="A7" s="88" t="s">
        <v>22</v>
      </c>
      <c r="B7" s="17" t="s">
        <v>23</v>
      </c>
      <c r="C7" s="37">
        <v>317</v>
      </c>
      <c r="D7" s="42">
        <v>49.07</v>
      </c>
      <c r="E7" s="43">
        <f>C7/$L7*100</f>
        <v>24.611801242236027</v>
      </c>
      <c r="F7" s="25">
        <v>288</v>
      </c>
      <c r="G7" s="42">
        <v>54.55</v>
      </c>
      <c r="H7" s="43">
        <f>F7/$L7*100</f>
        <v>22.36024844720497</v>
      </c>
      <c r="I7" s="25">
        <v>683</v>
      </c>
      <c r="J7" s="42">
        <v>52.34</v>
      </c>
      <c r="K7" s="43">
        <f>I7/$L7*100</f>
        <v>53.027950310559</v>
      </c>
      <c r="L7" s="51">
        <v>1288</v>
      </c>
      <c r="M7" s="49">
        <v>51.96</v>
      </c>
      <c r="N7" s="53">
        <f>E7+H7+K7</f>
        <v>100</v>
      </c>
    </row>
    <row r="8" spans="1:14" x14ac:dyDescent="0.2">
      <c r="A8" s="89"/>
      <c r="B8" s="18" t="s">
        <v>24</v>
      </c>
      <c r="C8" s="38">
        <v>181</v>
      </c>
      <c r="D8" s="44">
        <v>28.02</v>
      </c>
      <c r="E8" s="45">
        <f t="shared" ref="E8:E48" si="0">C8/$L8*100</f>
        <v>26.814814814814813</v>
      </c>
      <c r="F8" s="27">
        <v>137</v>
      </c>
      <c r="G8" s="44">
        <v>25.95</v>
      </c>
      <c r="H8" s="45">
        <f t="shared" ref="H8:H48" si="1">F8/$L8*100</f>
        <v>20.296296296296294</v>
      </c>
      <c r="I8" s="27">
        <v>357</v>
      </c>
      <c r="J8" s="44">
        <v>27.36</v>
      </c>
      <c r="K8" s="45">
        <f t="shared" ref="K8:K48" si="2">I8/$L8*100</f>
        <v>52.888888888888886</v>
      </c>
      <c r="L8" s="52">
        <v>675</v>
      </c>
      <c r="M8" s="50">
        <v>27.23</v>
      </c>
      <c r="N8" s="48">
        <f t="shared" ref="N8:N48" si="3">E8+H8+K8</f>
        <v>100</v>
      </c>
    </row>
    <row r="9" spans="1:14" x14ac:dyDescent="0.2">
      <c r="A9" s="89"/>
      <c r="B9" s="18" t="s">
        <v>25</v>
      </c>
      <c r="C9" s="38">
        <v>105</v>
      </c>
      <c r="D9" s="44">
        <v>16.25</v>
      </c>
      <c r="E9" s="45">
        <f t="shared" si="0"/>
        <v>31.818181818181817</v>
      </c>
      <c r="F9" s="27">
        <v>55</v>
      </c>
      <c r="G9" s="44">
        <v>10.42</v>
      </c>
      <c r="H9" s="45">
        <f t="shared" si="1"/>
        <v>16.666666666666664</v>
      </c>
      <c r="I9" s="27">
        <v>170</v>
      </c>
      <c r="J9" s="44">
        <v>13.03</v>
      </c>
      <c r="K9" s="45">
        <f t="shared" si="2"/>
        <v>51.515151515151516</v>
      </c>
      <c r="L9" s="52">
        <v>330</v>
      </c>
      <c r="M9" s="50">
        <v>13.31</v>
      </c>
      <c r="N9" s="48">
        <f t="shared" si="3"/>
        <v>100</v>
      </c>
    </row>
    <row r="10" spans="1:14" x14ac:dyDescent="0.2">
      <c r="A10" s="89"/>
      <c r="B10" s="18" t="s">
        <v>26</v>
      </c>
      <c r="C10" s="38">
        <v>43</v>
      </c>
      <c r="D10" s="44">
        <v>6.66</v>
      </c>
      <c r="E10" s="45">
        <f t="shared" si="0"/>
        <v>23.118279569892472</v>
      </c>
      <c r="F10" s="27">
        <v>48</v>
      </c>
      <c r="G10" s="44">
        <v>9.09</v>
      </c>
      <c r="H10" s="45">
        <f t="shared" si="1"/>
        <v>25.806451612903224</v>
      </c>
      <c r="I10" s="27">
        <v>95</v>
      </c>
      <c r="J10" s="44">
        <v>7.28</v>
      </c>
      <c r="K10" s="45">
        <f t="shared" si="2"/>
        <v>51.075268817204304</v>
      </c>
      <c r="L10" s="52">
        <v>186</v>
      </c>
      <c r="M10" s="50">
        <v>7.5</v>
      </c>
      <c r="N10" s="48">
        <f t="shared" si="3"/>
        <v>100</v>
      </c>
    </row>
    <row r="11" spans="1:14" ht="16" thickBot="1" x14ac:dyDescent="0.25">
      <c r="A11" s="90"/>
      <c r="B11" s="19" t="s">
        <v>21</v>
      </c>
      <c r="C11" s="39">
        <v>646</v>
      </c>
      <c r="D11" s="46">
        <v>100</v>
      </c>
      <c r="E11" s="47">
        <f t="shared" si="0"/>
        <v>26.058894715611135</v>
      </c>
      <c r="F11" s="29">
        <v>528</v>
      </c>
      <c r="G11" s="46">
        <v>100</v>
      </c>
      <c r="H11" s="47">
        <f t="shared" si="1"/>
        <v>21.298910851149657</v>
      </c>
      <c r="I11" s="29">
        <v>1305</v>
      </c>
      <c r="J11" s="46">
        <v>100</v>
      </c>
      <c r="K11" s="47">
        <f t="shared" si="2"/>
        <v>52.642194433239212</v>
      </c>
      <c r="L11" s="29">
        <v>2479</v>
      </c>
      <c r="M11" s="46">
        <v>100</v>
      </c>
      <c r="N11" s="47">
        <f t="shared" si="3"/>
        <v>100</v>
      </c>
    </row>
    <row r="12" spans="1:14" x14ac:dyDescent="0.2">
      <c r="A12" s="91" t="s">
        <v>117</v>
      </c>
      <c r="B12" s="17" t="s">
        <v>182</v>
      </c>
      <c r="C12" s="37">
        <v>6</v>
      </c>
      <c r="D12" s="42">
        <v>0.93</v>
      </c>
      <c r="E12" s="43">
        <f t="shared" si="0"/>
        <v>33.333333333333329</v>
      </c>
      <c r="F12" s="37">
        <v>4</v>
      </c>
      <c r="G12" s="42">
        <v>0.76</v>
      </c>
      <c r="H12" s="43">
        <f t="shared" si="1"/>
        <v>22.222222222222221</v>
      </c>
      <c r="I12" s="37">
        <v>8</v>
      </c>
      <c r="J12" s="42">
        <v>0.61</v>
      </c>
      <c r="K12" s="43">
        <f t="shared" si="2"/>
        <v>44.444444444444443</v>
      </c>
      <c r="L12" s="59">
        <v>18</v>
      </c>
      <c r="M12" s="49">
        <v>0.73</v>
      </c>
      <c r="N12" s="53">
        <f t="shared" si="3"/>
        <v>100</v>
      </c>
    </row>
    <row r="13" spans="1:14" x14ac:dyDescent="0.2">
      <c r="A13" s="92"/>
      <c r="B13" s="18" t="s">
        <v>118</v>
      </c>
      <c r="C13" s="38">
        <v>88</v>
      </c>
      <c r="D13" s="44">
        <v>13.62</v>
      </c>
      <c r="E13" s="45">
        <f t="shared" si="0"/>
        <v>33.716475095785441</v>
      </c>
      <c r="F13" s="38">
        <v>44</v>
      </c>
      <c r="G13" s="44">
        <v>8.33</v>
      </c>
      <c r="H13" s="45">
        <f t="shared" si="1"/>
        <v>16.85823754789272</v>
      </c>
      <c r="I13" s="38">
        <v>129</v>
      </c>
      <c r="J13" s="44">
        <v>9.89</v>
      </c>
      <c r="K13" s="45">
        <f t="shared" si="2"/>
        <v>49.425287356321839</v>
      </c>
      <c r="L13" s="56">
        <v>261</v>
      </c>
      <c r="M13" s="50">
        <v>10.53</v>
      </c>
      <c r="N13" s="48">
        <f t="shared" si="3"/>
        <v>100</v>
      </c>
    </row>
    <row r="14" spans="1:14" x14ac:dyDescent="0.2">
      <c r="A14" s="92"/>
      <c r="B14" s="18" t="s">
        <v>183</v>
      </c>
      <c r="C14" s="38">
        <v>5</v>
      </c>
      <c r="D14" s="44">
        <v>0.77</v>
      </c>
      <c r="E14" s="45">
        <f t="shared" si="0"/>
        <v>17.241379310344829</v>
      </c>
      <c r="F14" s="38">
        <v>16</v>
      </c>
      <c r="G14" s="44">
        <v>3.03</v>
      </c>
      <c r="H14" s="45">
        <f t="shared" si="1"/>
        <v>55.172413793103445</v>
      </c>
      <c r="I14" s="38">
        <v>8</v>
      </c>
      <c r="J14" s="44">
        <v>0.61</v>
      </c>
      <c r="K14" s="45">
        <f t="shared" si="2"/>
        <v>27.586206896551722</v>
      </c>
      <c r="L14" s="56">
        <v>29</v>
      </c>
      <c r="M14" s="50">
        <v>1.17</v>
      </c>
      <c r="N14" s="48">
        <f t="shared" si="3"/>
        <v>100</v>
      </c>
    </row>
    <row r="15" spans="1:14" x14ac:dyDescent="0.2">
      <c r="A15" s="92"/>
      <c r="B15" s="18" t="s">
        <v>184</v>
      </c>
      <c r="C15" s="38">
        <v>1</v>
      </c>
      <c r="D15" s="44">
        <v>0.15</v>
      </c>
      <c r="E15" s="45">
        <f t="shared" si="0"/>
        <v>20</v>
      </c>
      <c r="F15" s="38">
        <v>0</v>
      </c>
      <c r="G15" s="44">
        <v>0</v>
      </c>
      <c r="H15" s="45">
        <f t="shared" si="1"/>
        <v>0</v>
      </c>
      <c r="I15" s="38">
        <v>4</v>
      </c>
      <c r="J15" s="44">
        <v>0.31</v>
      </c>
      <c r="K15" s="45">
        <f t="shared" si="2"/>
        <v>80</v>
      </c>
      <c r="L15" s="56">
        <v>5</v>
      </c>
      <c r="M15" s="50">
        <v>0.2</v>
      </c>
      <c r="N15" s="48">
        <f t="shared" si="3"/>
        <v>100</v>
      </c>
    </row>
    <row r="16" spans="1:14" x14ac:dyDescent="0.2">
      <c r="A16" s="92"/>
      <c r="B16" s="18" t="s">
        <v>1</v>
      </c>
      <c r="C16" s="38">
        <v>76</v>
      </c>
      <c r="D16" s="44">
        <v>11.76</v>
      </c>
      <c r="E16" s="45">
        <f t="shared" si="0"/>
        <v>35.68075117370892</v>
      </c>
      <c r="F16" s="38">
        <v>46</v>
      </c>
      <c r="G16" s="44">
        <v>8.7100000000000009</v>
      </c>
      <c r="H16" s="45">
        <f t="shared" si="1"/>
        <v>21.5962441314554</v>
      </c>
      <c r="I16" s="38">
        <v>91</v>
      </c>
      <c r="J16" s="44">
        <v>6.97</v>
      </c>
      <c r="K16" s="45">
        <f t="shared" si="2"/>
        <v>42.72300469483568</v>
      </c>
      <c r="L16" s="56">
        <v>213</v>
      </c>
      <c r="M16" s="50">
        <v>8.59</v>
      </c>
      <c r="N16" s="48">
        <f t="shared" si="3"/>
        <v>100</v>
      </c>
    </row>
    <row r="17" spans="1:14" x14ac:dyDescent="0.2">
      <c r="A17" s="92"/>
      <c r="B17" s="18" t="s">
        <v>119</v>
      </c>
      <c r="C17" s="38">
        <v>169</v>
      </c>
      <c r="D17" s="44">
        <v>26.16</v>
      </c>
      <c r="E17" s="45">
        <f t="shared" si="0"/>
        <v>31.707317073170731</v>
      </c>
      <c r="F17" s="38">
        <v>110</v>
      </c>
      <c r="G17" s="44">
        <v>20.83</v>
      </c>
      <c r="H17" s="45">
        <f t="shared" si="1"/>
        <v>20.637898686679172</v>
      </c>
      <c r="I17" s="38">
        <v>254</v>
      </c>
      <c r="J17" s="44">
        <v>19.46</v>
      </c>
      <c r="K17" s="45">
        <f t="shared" si="2"/>
        <v>47.654784240150093</v>
      </c>
      <c r="L17" s="56">
        <v>533</v>
      </c>
      <c r="M17" s="50">
        <v>21.5</v>
      </c>
      <c r="N17" s="48">
        <f t="shared" si="3"/>
        <v>100</v>
      </c>
    </row>
    <row r="18" spans="1:14" x14ac:dyDescent="0.2">
      <c r="A18" s="92"/>
      <c r="B18" s="18" t="s">
        <v>2</v>
      </c>
      <c r="C18" s="38">
        <v>22</v>
      </c>
      <c r="D18" s="44">
        <v>3.41</v>
      </c>
      <c r="E18" s="45">
        <f t="shared" si="0"/>
        <v>26.829268292682929</v>
      </c>
      <c r="F18" s="38">
        <v>27</v>
      </c>
      <c r="G18" s="44">
        <v>5.1100000000000003</v>
      </c>
      <c r="H18" s="45">
        <f t="shared" si="1"/>
        <v>32.926829268292686</v>
      </c>
      <c r="I18" s="38">
        <v>33</v>
      </c>
      <c r="J18" s="44">
        <v>2.5299999999999998</v>
      </c>
      <c r="K18" s="45">
        <f t="shared" si="2"/>
        <v>40.243902439024396</v>
      </c>
      <c r="L18" s="56">
        <v>82</v>
      </c>
      <c r="M18" s="50">
        <v>3.31</v>
      </c>
      <c r="N18" s="48">
        <f t="shared" si="3"/>
        <v>100.00000000000001</v>
      </c>
    </row>
    <row r="19" spans="1:14" x14ac:dyDescent="0.2">
      <c r="A19" s="92"/>
      <c r="B19" s="18" t="s">
        <v>120</v>
      </c>
      <c r="C19" s="38">
        <v>100</v>
      </c>
      <c r="D19" s="44">
        <v>15.48</v>
      </c>
      <c r="E19" s="45">
        <f t="shared" si="0"/>
        <v>28.08988764044944</v>
      </c>
      <c r="F19" s="38">
        <v>85</v>
      </c>
      <c r="G19" s="44">
        <v>16.100000000000001</v>
      </c>
      <c r="H19" s="45">
        <f t="shared" si="1"/>
        <v>23.876404494382022</v>
      </c>
      <c r="I19" s="38">
        <v>171</v>
      </c>
      <c r="J19" s="44">
        <v>13.1</v>
      </c>
      <c r="K19" s="45">
        <f t="shared" si="2"/>
        <v>48.033707865168537</v>
      </c>
      <c r="L19" s="56">
        <v>356</v>
      </c>
      <c r="M19" s="50">
        <v>14.36</v>
      </c>
      <c r="N19" s="48">
        <f t="shared" si="3"/>
        <v>100</v>
      </c>
    </row>
    <row r="20" spans="1:14" x14ac:dyDescent="0.2">
      <c r="A20" s="92"/>
      <c r="B20" s="18" t="s">
        <v>121</v>
      </c>
      <c r="C20" s="38">
        <v>36</v>
      </c>
      <c r="D20" s="44">
        <v>5.57</v>
      </c>
      <c r="E20" s="45">
        <f t="shared" si="0"/>
        <v>19.047619047619047</v>
      </c>
      <c r="F20" s="38">
        <v>29</v>
      </c>
      <c r="G20" s="44">
        <v>5.49</v>
      </c>
      <c r="H20" s="45">
        <f t="shared" si="1"/>
        <v>15.343915343915343</v>
      </c>
      <c r="I20" s="38">
        <v>124</v>
      </c>
      <c r="J20" s="44">
        <v>9.5</v>
      </c>
      <c r="K20" s="45">
        <f t="shared" si="2"/>
        <v>65.608465608465607</v>
      </c>
      <c r="L20" s="56">
        <v>189</v>
      </c>
      <c r="M20" s="50">
        <v>7.62</v>
      </c>
      <c r="N20" s="48">
        <f t="shared" si="3"/>
        <v>100</v>
      </c>
    </row>
    <row r="21" spans="1:14" x14ac:dyDescent="0.2">
      <c r="A21" s="92"/>
      <c r="B21" s="18" t="s">
        <v>122</v>
      </c>
      <c r="C21" s="38">
        <v>13</v>
      </c>
      <c r="D21" s="44">
        <v>2.0099999999999998</v>
      </c>
      <c r="E21" s="45">
        <f t="shared" si="0"/>
        <v>11.926605504587156</v>
      </c>
      <c r="F21" s="38">
        <v>28</v>
      </c>
      <c r="G21" s="44">
        <v>5.3</v>
      </c>
      <c r="H21" s="45">
        <f t="shared" si="1"/>
        <v>25.688073394495415</v>
      </c>
      <c r="I21" s="38">
        <v>68</v>
      </c>
      <c r="J21" s="44">
        <v>5.21</v>
      </c>
      <c r="K21" s="45">
        <f t="shared" si="2"/>
        <v>62.385321100917437</v>
      </c>
      <c r="L21" s="56">
        <v>109</v>
      </c>
      <c r="M21" s="50">
        <v>4.4000000000000004</v>
      </c>
      <c r="N21" s="48">
        <f t="shared" si="3"/>
        <v>100</v>
      </c>
    </row>
    <row r="22" spans="1:14" x14ac:dyDescent="0.2">
      <c r="A22" s="92"/>
      <c r="B22" s="18" t="s">
        <v>123</v>
      </c>
      <c r="C22" s="38">
        <v>10</v>
      </c>
      <c r="D22" s="44">
        <v>1.55</v>
      </c>
      <c r="E22" s="45">
        <f t="shared" si="0"/>
        <v>13.333333333333334</v>
      </c>
      <c r="F22" s="38">
        <v>14</v>
      </c>
      <c r="G22" s="44">
        <v>2.65</v>
      </c>
      <c r="H22" s="45">
        <f t="shared" si="1"/>
        <v>18.666666666666668</v>
      </c>
      <c r="I22" s="38">
        <v>51</v>
      </c>
      <c r="J22" s="44">
        <v>3.91</v>
      </c>
      <c r="K22" s="45">
        <f t="shared" si="2"/>
        <v>68</v>
      </c>
      <c r="L22" s="56">
        <v>75</v>
      </c>
      <c r="M22" s="50">
        <v>3.03</v>
      </c>
      <c r="N22" s="48">
        <f t="shared" si="3"/>
        <v>100</v>
      </c>
    </row>
    <row r="23" spans="1:14" x14ac:dyDescent="0.2">
      <c r="A23" s="92"/>
      <c r="B23" s="18" t="s">
        <v>185</v>
      </c>
      <c r="C23" s="38">
        <v>14</v>
      </c>
      <c r="D23" s="44">
        <v>2.17</v>
      </c>
      <c r="E23" s="45">
        <f t="shared" si="0"/>
        <v>14.432989690721648</v>
      </c>
      <c r="F23" s="38">
        <v>18</v>
      </c>
      <c r="G23" s="44">
        <v>3.41</v>
      </c>
      <c r="H23" s="45">
        <f t="shared" si="1"/>
        <v>18.556701030927837</v>
      </c>
      <c r="I23" s="38">
        <v>65</v>
      </c>
      <c r="J23" s="44">
        <v>4.9800000000000004</v>
      </c>
      <c r="K23" s="45">
        <f t="shared" si="2"/>
        <v>67.010309278350505</v>
      </c>
      <c r="L23" s="56">
        <v>97</v>
      </c>
      <c r="M23" s="50">
        <v>3.91</v>
      </c>
      <c r="N23" s="48">
        <f t="shared" si="3"/>
        <v>99.999999999999986</v>
      </c>
    </row>
    <row r="24" spans="1:14" x14ac:dyDescent="0.2">
      <c r="A24" s="92"/>
      <c r="B24" s="18" t="s">
        <v>124</v>
      </c>
      <c r="C24" s="38">
        <v>7</v>
      </c>
      <c r="D24" s="44">
        <v>1.08</v>
      </c>
      <c r="E24" s="45">
        <f t="shared" si="0"/>
        <v>13.20754716981132</v>
      </c>
      <c r="F24" s="38">
        <v>18</v>
      </c>
      <c r="G24" s="44">
        <v>3.41</v>
      </c>
      <c r="H24" s="45">
        <f t="shared" si="1"/>
        <v>33.962264150943398</v>
      </c>
      <c r="I24" s="38">
        <v>28</v>
      </c>
      <c r="J24" s="44">
        <v>2.15</v>
      </c>
      <c r="K24" s="45">
        <f t="shared" si="2"/>
        <v>52.830188679245282</v>
      </c>
      <c r="L24" s="56">
        <v>53</v>
      </c>
      <c r="M24" s="50">
        <v>2.14</v>
      </c>
      <c r="N24" s="48">
        <f t="shared" si="3"/>
        <v>100</v>
      </c>
    </row>
    <row r="25" spans="1:14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1</v>
      </c>
      <c r="G25" s="44">
        <v>0.19</v>
      </c>
      <c r="H25" s="45">
        <f t="shared" si="1"/>
        <v>100</v>
      </c>
      <c r="I25" s="38">
        <v>0</v>
      </c>
      <c r="J25" s="44">
        <v>0</v>
      </c>
      <c r="K25" s="45">
        <f t="shared" si="2"/>
        <v>0</v>
      </c>
      <c r="L25" s="56">
        <v>1</v>
      </c>
      <c r="M25" s="50">
        <v>0.04</v>
      </c>
      <c r="N25" s="48">
        <f t="shared" si="3"/>
        <v>100</v>
      </c>
    </row>
    <row r="26" spans="1:14" x14ac:dyDescent="0.2">
      <c r="A26" s="92"/>
      <c r="B26" s="18" t="s">
        <v>126</v>
      </c>
      <c r="C26" s="38">
        <v>2</v>
      </c>
      <c r="D26" s="44">
        <v>0.31</v>
      </c>
      <c r="E26" s="45">
        <f t="shared" si="0"/>
        <v>6.4516129032258061</v>
      </c>
      <c r="F26" s="38">
        <v>7</v>
      </c>
      <c r="G26" s="44">
        <v>1.33</v>
      </c>
      <c r="H26" s="45">
        <f t="shared" si="1"/>
        <v>22.58064516129032</v>
      </c>
      <c r="I26" s="38">
        <v>22</v>
      </c>
      <c r="J26" s="44">
        <v>1.69</v>
      </c>
      <c r="K26" s="45">
        <f t="shared" si="2"/>
        <v>70.967741935483872</v>
      </c>
      <c r="L26" s="56">
        <v>31</v>
      </c>
      <c r="M26" s="50">
        <v>1.25</v>
      </c>
      <c r="N26" s="48">
        <f t="shared" si="3"/>
        <v>100</v>
      </c>
    </row>
    <row r="27" spans="1:14" x14ac:dyDescent="0.2">
      <c r="A27" s="92"/>
      <c r="B27" s="18" t="s">
        <v>127</v>
      </c>
      <c r="C27" s="38">
        <v>8</v>
      </c>
      <c r="D27" s="44">
        <v>1.24</v>
      </c>
      <c r="E27" s="45">
        <f t="shared" si="0"/>
        <v>53.333333333333336</v>
      </c>
      <c r="F27" s="38">
        <v>1</v>
      </c>
      <c r="G27" s="44">
        <v>0.19</v>
      </c>
      <c r="H27" s="45">
        <f t="shared" si="1"/>
        <v>6.666666666666667</v>
      </c>
      <c r="I27" s="38">
        <v>6</v>
      </c>
      <c r="J27" s="44">
        <v>0.46</v>
      </c>
      <c r="K27" s="45">
        <f t="shared" si="2"/>
        <v>40</v>
      </c>
      <c r="L27" s="56">
        <v>15</v>
      </c>
      <c r="M27" s="50">
        <v>0.61</v>
      </c>
      <c r="N27" s="48">
        <f t="shared" si="3"/>
        <v>100</v>
      </c>
    </row>
    <row r="28" spans="1:14" x14ac:dyDescent="0.2">
      <c r="A28" s="92"/>
      <c r="B28" s="18" t="s">
        <v>186</v>
      </c>
      <c r="C28" s="38">
        <v>11</v>
      </c>
      <c r="D28" s="44">
        <v>1.7</v>
      </c>
      <c r="E28" s="45">
        <f t="shared" si="0"/>
        <v>19.298245614035086</v>
      </c>
      <c r="F28" s="38">
        <v>12</v>
      </c>
      <c r="G28" s="44">
        <v>2.27</v>
      </c>
      <c r="H28" s="45">
        <f t="shared" si="1"/>
        <v>21.052631578947366</v>
      </c>
      <c r="I28" s="38">
        <v>34</v>
      </c>
      <c r="J28" s="44">
        <v>2.61</v>
      </c>
      <c r="K28" s="45">
        <f t="shared" si="2"/>
        <v>59.649122807017541</v>
      </c>
      <c r="L28" s="56">
        <v>57</v>
      </c>
      <c r="M28" s="50">
        <v>2.2999999999999998</v>
      </c>
      <c r="N28" s="48">
        <f t="shared" si="3"/>
        <v>100</v>
      </c>
    </row>
    <row r="29" spans="1:14" x14ac:dyDescent="0.2">
      <c r="A29" s="92"/>
      <c r="B29" s="18" t="s">
        <v>128</v>
      </c>
      <c r="C29" s="38">
        <v>78</v>
      </c>
      <c r="D29" s="44">
        <v>12.07</v>
      </c>
      <c r="E29" s="45">
        <f t="shared" si="0"/>
        <v>21.971830985915496</v>
      </c>
      <c r="F29" s="38">
        <v>68</v>
      </c>
      <c r="G29" s="44">
        <v>12.88</v>
      </c>
      <c r="H29" s="45">
        <f t="shared" si="1"/>
        <v>19.154929577464788</v>
      </c>
      <c r="I29" s="38">
        <v>209</v>
      </c>
      <c r="J29" s="44">
        <v>16.02</v>
      </c>
      <c r="K29" s="45">
        <f t="shared" si="2"/>
        <v>58.87323943661972</v>
      </c>
      <c r="L29" s="56">
        <v>355</v>
      </c>
      <c r="M29" s="50">
        <v>14.32</v>
      </c>
      <c r="N29" s="48">
        <f t="shared" si="3"/>
        <v>100</v>
      </c>
    </row>
    <row r="30" spans="1:14" ht="16" thickBot="1" x14ac:dyDescent="0.25">
      <c r="A30" s="93"/>
      <c r="B30" s="19" t="s">
        <v>21</v>
      </c>
      <c r="C30" s="56">
        <v>646</v>
      </c>
      <c r="D30" s="50">
        <v>100</v>
      </c>
      <c r="E30" s="48">
        <f t="shared" si="0"/>
        <v>26.058894715611135</v>
      </c>
      <c r="F30" s="39">
        <v>528</v>
      </c>
      <c r="G30" s="46">
        <v>100</v>
      </c>
      <c r="H30" s="47">
        <f t="shared" si="1"/>
        <v>21.298910851149657</v>
      </c>
      <c r="I30" s="39">
        <v>1305</v>
      </c>
      <c r="J30" s="46">
        <v>100</v>
      </c>
      <c r="K30" s="47">
        <f t="shared" si="2"/>
        <v>52.642194433239212</v>
      </c>
      <c r="L30" s="39">
        <v>2479</v>
      </c>
      <c r="M30" s="46">
        <v>100</v>
      </c>
      <c r="N30" s="47">
        <f t="shared" si="3"/>
        <v>100</v>
      </c>
    </row>
    <row r="31" spans="1:14" x14ac:dyDescent="0.2">
      <c r="A31" s="92" t="s">
        <v>27</v>
      </c>
      <c r="B31" s="21" t="s">
        <v>3</v>
      </c>
      <c r="C31" s="37">
        <v>318</v>
      </c>
      <c r="D31" s="42">
        <v>49.23</v>
      </c>
      <c r="E31" s="43">
        <f t="shared" si="0"/>
        <v>25.853658536585368</v>
      </c>
      <c r="F31" s="27">
        <v>197</v>
      </c>
      <c r="G31" s="44">
        <v>37.31</v>
      </c>
      <c r="H31" s="45">
        <f t="shared" si="1"/>
        <v>16.016260162601625</v>
      </c>
      <c r="I31" s="27">
        <v>715</v>
      </c>
      <c r="J31" s="44">
        <v>54.79</v>
      </c>
      <c r="K31" s="45">
        <f t="shared" si="2"/>
        <v>58.130081300813011</v>
      </c>
      <c r="L31" s="52">
        <v>1230</v>
      </c>
      <c r="M31" s="50">
        <v>49.62</v>
      </c>
      <c r="N31" s="48">
        <f t="shared" si="3"/>
        <v>100</v>
      </c>
    </row>
    <row r="32" spans="1:14" x14ac:dyDescent="0.2">
      <c r="A32" s="92"/>
      <c r="B32" s="21" t="s">
        <v>4</v>
      </c>
      <c r="C32" s="38">
        <v>11</v>
      </c>
      <c r="D32" s="44">
        <v>1.7</v>
      </c>
      <c r="E32" s="45">
        <f t="shared" si="0"/>
        <v>47.826086956521742</v>
      </c>
      <c r="F32" s="27">
        <v>3</v>
      </c>
      <c r="G32" s="44">
        <v>0.56999999999999995</v>
      </c>
      <c r="H32" s="45">
        <f t="shared" si="1"/>
        <v>13.043478260869565</v>
      </c>
      <c r="I32" s="27">
        <v>9</v>
      </c>
      <c r="J32" s="44">
        <v>0.69</v>
      </c>
      <c r="K32" s="45">
        <f t="shared" si="2"/>
        <v>39.130434782608695</v>
      </c>
      <c r="L32" s="52">
        <v>23</v>
      </c>
      <c r="M32" s="50">
        <v>0.93</v>
      </c>
      <c r="N32" s="48">
        <f t="shared" si="3"/>
        <v>100</v>
      </c>
    </row>
    <row r="33" spans="1:14" x14ac:dyDescent="0.2">
      <c r="A33" s="92"/>
      <c r="B33" s="21" t="s">
        <v>5</v>
      </c>
      <c r="C33" s="38">
        <v>8</v>
      </c>
      <c r="D33" s="44">
        <v>1.24</v>
      </c>
      <c r="E33" s="45">
        <f t="shared" si="0"/>
        <v>30.76923076923077</v>
      </c>
      <c r="F33" s="27">
        <v>5</v>
      </c>
      <c r="G33" s="44">
        <v>0.95</v>
      </c>
      <c r="H33" s="45">
        <f t="shared" si="1"/>
        <v>19.230769230769234</v>
      </c>
      <c r="I33" s="27">
        <v>13</v>
      </c>
      <c r="J33" s="44">
        <v>1</v>
      </c>
      <c r="K33" s="45">
        <f t="shared" si="2"/>
        <v>50</v>
      </c>
      <c r="L33" s="52">
        <v>26</v>
      </c>
      <c r="M33" s="50">
        <v>1.05</v>
      </c>
      <c r="N33" s="48">
        <f t="shared" si="3"/>
        <v>100</v>
      </c>
    </row>
    <row r="34" spans="1:14" x14ac:dyDescent="0.2">
      <c r="A34" s="92"/>
      <c r="B34" s="21" t="s">
        <v>6</v>
      </c>
      <c r="C34" s="38">
        <v>6</v>
      </c>
      <c r="D34" s="44">
        <v>0.93</v>
      </c>
      <c r="E34" s="45">
        <f t="shared" si="0"/>
        <v>26.086956521739129</v>
      </c>
      <c r="F34" s="27">
        <v>5</v>
      </c>
      <c r="G34" s="44">
        <v>0.95</v>
      </c>
      <c r="H34" s="45">
        <f t="shared" si="1"/>
        <v>21.739130434782609</v>
      </c>
      <c r="I34" s="27">
        <v>12</v>
      </c>
      <c r="J34" s="44">
        <v>0.92</v>
      </c>
      <c r="K34" s="45">
        <f t="shared" si="2"/>
        <v>52.173913043478258</v>
      </c>
      <c r="L34" s="52">
        <v>23</v>
      </c>
      <c r="M34" s="50">
        <v>0.93</v>
      </c>
      <c r="N34" s="48">
        <f t="shared" si="3"/>
        <v>100</v>
      </c>
    </row>
    <row r="35" spans="1:14" x14ac:dyDescent="0.2">
      <c r="A35" s="92"/>
      <c r="B35" s="21" t="s">
        <v>7</v>
      </c>
      <c r="C35" s="38">
        <v>63</v>
      </c>
      <c r="D35" s="44">
        <v>9.75</v>
      </c>
      <c r="E35" s="45">
        <f t="shared" si="0"/>
        <v>27.391304347826086</v>
      </c>
      <c r="F35" s="27">
        <v>64</v>
      </c>
      <c r="G35" s="44">
        <v>12.12</v>
      </c>
      <c r="H35" s="45">
        <f t="shared" si="1"/>
        <v>27.826086956521738</v>
      </c>
      <c r="I35" s="27">
        <v>103</v>
      </c>
      <c r="J35" s="44">
        <v>7.89</v>
      </c>
      <c r="K35" s="45">
        <f t="shared" si="2"/>
        <v>44.782608695652179</v>
      </c>
      <c r="L35" s="52">
        <v>230</v>
      </c>
      <c r="M35" s="50">
        <v>9.2799999999999994</v>
      </c>
      <c r="N35" s="48">
        <f t="shared" si="3"/>
        <v>100</v>
      </c>
    </row>
    <row r="36" spans="1:14" x14ac:dyDescent="0.2">
      <c r="A36" s="92"/>
      <c r="B36" s="21" t="s">
        <v>8</v>
      </c>
      <c r="C36" s="38">
        <v>92</v>
      </c>
      <c r="D36" s="44">
        <v>14.24</v>
      </c>
      <c r="E36" s="45">
        <f t="shared" si="0"/>
        <v>26.589595375722542</v>
      </c>
      <c r="F36" s="27">
        <v>81</v>
      </c>
      <c r="G36" s="44">
        <v>15.34</v>
      </c>
      <c r="H36" s="45">
        <f t="shared" si="1"/>
        <v>23.410404624277454</v>
      </c>
      <c r="I36" s="27">
        <v>173</v>
      </c>
      <c r="J36" s="44">
        <v>13.26</v>
      </c>
      <c r="K36" s="45">
        <f t="shared" si="2"/>
        <v>50</v>
      </c>
      <c r="L36" s="52">
        <v>346</v>
      </c>
      <c r="M36" s="50">
        <v>13.96</v>
      </c>
      <c r="N36" s="48">
        <f t="shared" si="3"/>
        <v>100</v>
      </c>
    </row>
    <row r="37" spans="1:14" x14ac:dyDescent="0.2">
      <c r="A37" s="92"/>
      <c r="B37" s="21" t="s">
        <v>9</v>
      </c>
      <c r="C37" s="38">
        <v>9</v>
      </c>
      <c r="D37" s="44">
        <v>1.39</v>
      </c>
      <c r="E37" s="45">
        <f t="shared" si="0"/>
        <v>19.565217391304348</v>
      </c>
      <c r="F37" s="27">
        <v>18</v>
      </c>
      <c r="G37" s="44">
        <v>3.41</v>
      </c>
      <c r="H37" s="45">
        <f t="shared" si="1"/>
        <v>39.130434782608695</v>
      </c>
      <c r="I37" s="27">
        <v>19</v>
      </c>
      <c r="J37" s="44">
        <v>1.46</v>
      </c>
      <c r="K37" s="45">
        <f t="shared" si="2"/>
        <v>41.304347826086953</v>
      </c>
      <c r="L37" s="52">
        <v>46</v>
      </c>
      <c r="M37" s="50">
        <v>1.86</v>
      </c>
      <c r="N37" s="48">
        <f t="shared" si="3"/>
        <v>100</v>
      </c>
    </row>
    <row r="38" spans="1:14" x14ac:dyDescent="0.2">
      <c r="A38" s="92"/>
      <c r="B38" s="21" t="s">
        <v>10</v>
      </c>
      <c r="C38" s="38">
        <v>15</v>
      </c>
      <c r="D38" s="44">
        <v>2.3199999999999998</v>
      </c>
      <c r="E38" s="45">
        <f t="shared" si="0"/>
        <v>29.411764705882355</v>
      </c>
      <c r="F38" s="27">
        <v>11</v>
      </c>
      <c r="G38" s="44">
        <v>2.08</v>
      </c>
      <c r="H38" s="45">
        <f t="shared" si="1"/>
        <v>21.568627450980394</v>
      </c>
      <c r="I38" s="27">
        <v>25</v>
      </c>
      <c r="J38" s="44">
        <v>1.92</v>
      </c>
      <c r="K38" s="45">
        <f t="shared" si="2"/>
        <v>49.019607843137251</v>
      </c>
      <c r="L38" s="52">
        <v>51</v>
      </c>
      <c r="M38" s="50">
        <v>2.06</v>
      </c>
      <c r="N38" s="48">
        <f t="shared" si="3"/>
        <v>100</v>
      </c>
    </row>
    <row r="39" spans="1:14" x14ac:dyDescent="0.2">
      <c r="A39" s="92"/>
      <c r="B39" s="21" t="s">
        <v>11</v>
      </c>
      <c r="C39" s="38">
        <v>24</v>
      </c>
      <c r="D39" s="44">
        <v>3.72</v>
      </c>
      <c r="E39" s="45">
        <f t="shared" si="0"/>
        <v>24</v>
      </c>
      <c r="F39" s="27">
        <v>32</v>
      </c>
      <c r="G39" s="44">
        <v>6.06</v>
      </c>
      <c r="H39" s="45">
        <f t="shared" si="1"/>
        <v>32</v>
      </c>
      <c r="I39" s="27">
        <v>44</v>
      </c>
      <c r="J39" s="44">
        <v>3.37</v>
      </c>
      <c r="K39" s="45">
        <f t="shared" si="2"/>
        <v>44</v>
      </c>
      <c r="L39" s="52">
        <v>100</v>
      </c>
      <c r="M39" s="50">
        <v>4.03</v>
      </c>
      <c r="N39" s="48">
        <f t="shared" si="3"/>
        <v>100</v>
      </c>
    </row>
    <row r="40" spans="1:14" x14ac:dyDescent="0.2">
      <c r="A40" s="92"/>
      <c r="B40" s="21" t="s">
        <v>12</v>
      </c>
      <c r="C40" s="38">
        <v>51</v>
      </c>
      <c r="D40" s="44">
        <v>7.89</v>
      </c>
      <c r="E40" s="45">
        <f t="shared" si="0"/>
        <v>27.567567567567568</v>
      </c>
      <c r="F40" s="27">
        <v>50</v>
      </c>
      <c r="G40" s="44">
        <v>9.4700000000000006</v>
      </c>
      <c r="H40" s="45">
        <f t="shared" si="1"/>
        <v>27.027027027027028</v>
      </c>
      <c r="I40" s="27">
        <v>84</v>
      </c>
      <c r="J40" s="44">
        <v>6.44</v>
      </c>
      <c r="K40" s="45">
        <f t="shared" si="2"/>
        <v>45.405405405405411</v>
      </c>
      <c r="L40" s="52">
        <v>185</v>
      </c>
      <c r="M40" s="50">
        <v>7.46</v>
      </c>
      <c r="N40" s="48">
        <f t="shared" si="3"/>
        <v>100</v>
      </c>
    </row>
    <row r="41" spans="1:14" x14ac:dyDescent="0.2">
      <c r="A41" s="92"/>
      <c r="B41" s="21" t="s">
        <v>13</v>
      </c>
      <c r="C41" s="38">
        <v>8</v>
      </c>
      <c r="D41" s="44">
        <v>1.24</v>
      </c>
      <c r="E41" s="45">
        <f t="shared" si="0"/>
        <v>32</v>
      </c>
      <c r="F41" s="27">
        <v>6</v>
      </c>
      <c r="G41" s="44">
        <v>1.1399999999999999</v>
      </c>
      <c r="H41" s="45">
        <f t="shared" si="1"/>
        <v>24</v>
      </c>
      <c r="I41" s="27">
        <v>11</v>
      </c>
      <c r="J41" s="44">
        <v>0.84</v>
      </c>
      <c r="K41" s="45">
        <f t="shared" si="2"/>
        <v>44</v>
      </c>
      <c r="L41" s="52">
        <v>25</v>
      </c>
      <c r="M41" s="50">
        <v>1.01</v>
      </c>
      <c r="N41" s="48">
        <f t="shared" si="3"/>
        <v>100</v>
      </c>
    </row>
    <row r="42" spans="1:14" x14ac:dyDescent="0.2">
      <c r="A42" s="92"/>
      <c r="B42" s="21" t="s">
        <v>14</v>
      </c>
      <c r="C42" s="38">
        <v>5</v>
      </c>
      <c r="D42" s="44">
        <v>0.77</v>
      </c>
      <c r="E42" s="45">
        <f t="shared" si="0"/>
        <v>25</v>
      </c>
      <c r="F42" s="27">
        <v>2</v>
      </c>
      <c r="G42" s="44">
        <v>0.38</v>
      </c>
      <c r="H42" s="45">
        <f t="shared" si="1"/>
        <v>10</v>
      </c>
      <c r="I42" s="27">
        <v>13</v>
      </c>
      <c r="J42" s="44">
        <v>1</v>
      </c>
      <c r="K42" s="45">
        <f t="shared" si="2"/>
        <v>65</v>
      </c>
      <c r="L42" s="52">
        <v>20</v>
      </c>
      <c r="M42" s="50">
        <v>0.81</v>
      </c>
      <c r="N42" s="48">
        <f t="shared" si="3"/>
        <v>100</v>
      </c>
    </row>
    <row r="43" spans="1:14" x14ac:dyDescent="0.2">
      <c r="A43" s="92"/>
      <c r="B43" s="21" t="s">
        <v>15</v>
      </c>
      <c r="C43" s="38">
        <v>10</v>
      </c>
      <c r="D43" s="44">
        <v>1.55</v>
      </c>
      <c r="E43" s="45">
        <f t="shared" si="0"/>
        <v>20.833333333333336</v>
      </c>
      <c r="F43" s="27">
        <v>16</v>
      </c>
      <c r="G43" s="44">
        <v>3.03</v>
      </c>
      <c r="H43" s="45">
        <f t="shared" si="1"/>
        <v>33.333333333333329</v>
      </c>
      <c r="I43" s="27">
        <v>22</v>
      </c>
      <c r="J43" s="44">
        <v>1.69</v>
      </c>
      <c r="K43" s="45">
        <f t="shared" si="2"/>
        <v>45.833333333333329</v>
      </c>
      <c r="L43" s="52">
        <v>48</v>
      </c>
      <c r="M43" s="50">
        <v>1.94</v>
      </c>
      <c r="N43" s="48">
        <f t="shared" si="3"/>
        <v>100</v>
      </c>
    </row>
    <row r="44" spans="1:14" x14ac:dyDescent="0.2">
      <c r="A44" s="92"/>
      <c r="B44" s="21" t="s">
        <v>16</v>
      </c>
      <c r="C44" s="38">
        <v>18</v>
      </c>
      <c r="D44" s="44">
        <v>2.79</v>
      </c>
      <c r="E44" s="45">
        <f t="shared" si="0"/>
        <v>21.176470588235293</v>
      </c>
      <c r="F44" s="27">
        <v>25</v>
      </c>
      <c r="G44" s="44">
        <v>4.7300000000000004</v>
      </c>
      <c r="H44" s="45">
        <f t="shared" si="1"/>
        <v>29.411764705882355</v>
      </c>
      <c r="I44" s="27">
        <v>42</v>
      </c>
      <c r="J44" s="44">
        <v>3.22</v>
      </c>
      <c r="K44" s="45">
        <f t="shared" si="2"/>
        <v>49.411764705882355</v>
      </c>
      <c r="L44" s="52">
        <v>85</v>
      </c>
      <c r="M44" s="50">
        <v>3.43</v>
      </c>
      <c r="N44" s="48">
        <f t="shared" si="3"/>
        <v>100</v>
      </c>
    </row>
    <row r="45" spans="1:14" x14ac:dyDescent="0.2">
      <c r="A45" s="92"/>
      <c r="B45" s="21" t="s">
        <v>17</v>
      </c>
      <c r="C45" s="38">
        <v>5</v>
      </c>
      <c r="D45" s="44">
        <v>0.77</v>
      </c>
      <c r="E45" s="45">
        <f t="shared" si="0"/>
        <v>25</v>
      </c>
      <c r="F45" s="27">
        <v>7</v>
      </c>
      <c r="G45" s="44">
        <v>1.33</v>
      </c>
      <c r="H45" s="45">
        <f t="shared" si="1"/>
        <v>35</v>
      </c>
      <c r="I45" s="27">
        <v>8</v>
      </c>
      <c r="J45" s="44">
        <v>0.61</v>
      </c>
      <c r="K45" s="45">
        <f t="shared" si="2"/>
        <v>40</v>
      </c>
      <c r="L45" s="52">
        <v>20</v>
      </c>
      <c r="M45" s="50">
        <v>0.81</v>
      </c>
      <c r="N45" s="48">
        <f t="shared" si="3"/>
        <v>100</v>
      </c>
    </row>
    <row r="46" spans="1:14" x14ac:dyDescent="0.2">
      <c r="A46" s="92"/>
      <c r="B46" s="21" t="s">
        <v>18</v>
      </c>
      <c r="C46" s="38">
        <v>3</v>
      </c>
      <c r="D46" s="44">
        <v>0.46</v>
      </c>
      <c r="E46" s="45">
        <f t="shared" si="0"/>
        <v>15</v>
      </c>
      <c r="F46" s="27">
        <v>5</v>
      </c>
      <c r="G46" s="44">
        <v>0.95</v>
      </c>
      <c r="H46" s="45">
        <f t="shared" si="1"/>
        <v>25</v>
      </c>
      <c r="I46" s="27">
        <v>12</v>
      </c>
      <c r="J46" s="44">
        <v>0.92</v>
      </c>
      <c r="K46" s="45">
        <f t="shared" si="2"/>
        <v>60</v>
      </c>
      <c r="L46" s="52">
        <v>20</v>
      </c>
      <c r="M46" s="50">
        <v>0.81</v>
      </c>
      <c r="N46" s="48">
        <f t="shared" si="3"/>
        <v>100</v>
      </c>
    </row>
    <row r="47" spans="1:14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1</v>
      </c>
      <c r="G47" s="44">
        <v>0.19</v>
      </c>
      <c r="H47" s="45">
        <f t="shared" si="1"/>
        <v>100</v>
      </c>
      <c r="I47" s="27">
        <v>0</v>
      </c>
      <c r="J47" s="44">
        <v>0</v>
      </c>
      <c r="K47" s="45">
        <f t="shared" si="2"/>
        <v>0</v>
      </c>
      <c r="L47" s="52">
        <v>1</v>
      </c>
      <c r="M47" s="50">
        <v>0.04</v>
      </c>
      <c r="N47" s="48">
        <f t="shared" si="3"/>
        <v>100</v>
      </c>
    </row>
    <row r="48" spans="1:14" ht="16" thickBot="1" x14ac:dyDescent="0.25">
      <c r="A48" s="93"/>
      <c r="B48" s="22" t="s">
        <v>21</v>
      </c>
      <c r="C48" s="39">
        <v>646</v>
      </c>
      <c r="D48" s="46">
        <v>100</v>
      </c>
      <c r="E48" s="47">
        <f t="shared" si="0"/>
        <v>26.058894715611135</v>
      </c>
      <c r="F48" s="29">
        <v>528</v>
      </c>
      <c r="G48" s="46">
        <v>100</v>
      </c>
      <c r="H48" s="47">
        <f t="shared" si="1"/>
        <v>21.298910851149657</v>
      </c>
      <c r="I48" s="29">
        <v>1305</v>
      </c>
      <c r="J48" s="46">
        <v>100</v>
      </c>
      <c r="K48" s="47">
        <f t="shared" si="2"/>
        <v>52.642194433239212</v>
      </c>
      <c r="L48" s="29">
        <v>2479</v>
      </c>
      <c r="M48" s="46">
        <v>100</v>
      </c>
      <c r="N48" s="47">
        <f t="shared" si="3"/>
        <v>100</v>
      </c>
    </row>
    <row r="49" spans="1:14" ht="15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15"/>
    </row>
    <row r="51" spans="1:14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15"/>
    </row>
    <row r="52" spans="1:14" x14ac:dyDescent="0.2">
      <c r="M52" s="2"/>
    </row>
    <row r="53" spans="1:14" x14ac:dyDescent="0.2">
      <c r="M53" s="2"/>
    </row>
  </sheetData>
  <mergeCells count="11">
    <mergeCell ref="A49:N49"/>
    <mergeCell ref="A7:A11"/>
    <mergeCell ref="A12:A30"/>
    <mergeCell ref="A31:A48"/>
    <mergeCell ref="A3:B6"/>
    <mergeCell ref="L5:N5"/>
    <mergeCell ref="I5:K5"/>
    <mergeCell ref="F5:H5"/>
    <mergeCell ref="C5:E5"/>
    <mergeCell ref="C4:N4"/>
    <mergeCell ref="C3:N3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8957-FF12-47C3-8318-D9C3C35E1FC1}">
  <dimension ref="A1:T57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5" customWidth="1"/>
    <col min="3" max="20" width="9.83203125" customWidth="1"/>
  </cols>
  <sheetData>
    <row r="1" spans="1:20" x14ac:dyDescent="0.2">
      <c r="A1" s="1" t="s">
        <v>140</v>
      </c>
    </row>
    <row r="2" spans="1:20" ht="16" thickBot="1" x14ac:dyDescent="0.25">
      <c r="A2" s="72" t="s">
        <v>165</v>
      </c>
      <c r="B2" s="1"/>
    </row>
    <row r="3" spans="1:20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</row>
    <row r="4" spans="1:20" ht="15" customHeight="1" thickBot="1" x14ac:dyDescent="0.25">
      <c r="A4" s="96"/>
      <c r="B4" s="97"/>
      <c r="C4" s="166" t="s">
        <v>166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</row>
    <row r="5" spans="1:20" ht="69" customHeight="1" thickBot="1" x14ac:dyDescent="0.25">
      <c r="A5" s="96"/>
      <c r="B5" s="97"/>
      <c r="C5" s="167" t="s">
        <v>66</v>
      </c>
      <c r="D5" s="168"/>
      <c r="E5" s="169"/>
      <c r="F5" s="156" t="s">
        <v>67</v>
      </c>
      <c r="G5" s="157"/>
      <c r="H5" s="159"/>
      <c r="I5" s="156" t="s">
        <v>68</v>
      </c>
      <c r="J5" s="157"/>
      <c r="K5" s="159"/>
      <c r="L5" s="156" t="s">
        <v>69</v>
      </c>
      <c r="M5" s="157"/>
      <c r="N5" s="159"/>
      <c r="O5" s="156" t="s">
        <v>0</v>
      </c>
      <c r="P5" s="157"/>
      <c r="Q5" s="159"/>
      <c r="R5" s="156" t="s">
        <v>21</v>
      </c>
      <c r="S5" s="157"/>
      <c r="T5" s="158"/>
    </row>
    <row r="6" spans="1:20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14" t="s">
        <v>116</v>
      </c>
      <c r="O6" s="14" t="s">
        <v>114</v>
      </c>
      <c r="P6" s="13" t="s">
        <v>115</v>
      </c>
      <c r="Q6" s="14" t="s">
        <v>116</v>
      </c>
      <c r="R6" s="14" t="s">
        <v>114</v>
      </c>
      <c r="S6" s="13" t="s">
        <v>115</v>
      </c>
      <c r="T6" s="60" t="s">
        <v>116</v>
      </c>
    </row>
    <row r="7" spans="1:20" x14ac:dyDescent="0.2">
      <c r="A7" s="88" t="s">
        <v>22</v>
      </c>
      <c r="B7" s="17" t="s">
        <v>23</v>
      </c>
      <c r="C7" s="37">
        <v>68</v>
      </c>
      <c r="D7" s="42">
        <v>29.69</v>
      </c>
      <c r="E7" s="43">
        <f>C7/$R7*100</f>
        <v>5.3166536356528535</v>
      </c>
      <c r="F7" s="37">
        <v>180</v>
      </c>
      <c r="G7" s="42">
        <v>41.96</v>
      </c>
      <c r="H7" s="43">
        <f>F7/$R7*100</f>
        <v>14.073494917904613</v>
      </c>
      <c r="I7" s="25">
        <v>464</v>
      </c>
      <c r="J7" s="42">
        <v>51.56</v>
      </c>
      <c r="K7" s="43">
        <f>I7/$R7*100</f>
        <v>36.278342455043003</v>
      </c>
      <c r="L7" s="25">
        <v>526</v>
      </c>
      <c r="M7" s="42">
        <v>63.45</v>
      </c>
      <c r="N7" s="43">
        <f>L7/$R7*100</f>
        <v>41.125879593432366</v>
      </c>
      <c r="O7" s="25">
        <v>41</v>
      </c>
      <c r="P7" s="42">
        <v>50.62</v>
      </c>
      <c r="Q7" s="43">
        <f>O7/$R7*100</f>
        <v>3.205629397967162</v>
      </c>
      <c r="R7" s="51">
        <v>1279</v>
      </c>
      <c r="S7" s="49">
        <v>51.82</v>
      </c>
      <c r="T7" s="53">
        <f>E7+H7+K7+N7+Q7</f>
        <v>100</v>
      </c>
    </row>
    <row r="8" spans="1:20" x14ac:dyDescent="0.2">
      <c r="A8" s="89"/>
      <c r="B8" s="18" t="s">
        <v>24</v>
      </c>
      <c r="C8" s="38">
        <v>78</v>
      </c>
      <c r="D8" s="44">
        <v>34.06</v>
      </c>
      <c r="E8" s="45">
        <f t="shared" ref="E8:E48" si="0">C8/$R8*100</f>
        <v>11.572700296735905</v>
      </c>
      <c r="F8" s="38">
        <v>141</v>
      </c>
      <c r="G8" s="44">
        <v>32.869999999999997</v>
      </c>
      <c r="H8" s="45">
        <f t="shared" ref="H8:H48" si="1">F8/$R8*100</f>
        <v>20.919881305637983</v>
      </c>
      <c r="I8" s="27">
        <v>253</v>
      </c>
      <c r="J8" s="44">
        <v>28.11</v>
      </c>
      <c r="K8" s="45">
        <f t="shared" ref="K8:K48" si="2">I8/$R8*100</f>
        <v>37.53709198813057</v>
      </c>
      <c r="L8" s="27">
        <v>180</v>
      </c>
      <c r="M8" s="44">
        <v>21.71</v>
      </c>
      <c r="N8" s="45">
        <f t="shared" ref="N8:N48" si="3">L8/$R8*100</f>
        <v>26.706231454005934</v>
      </c>
      <c r="O8" s="27">
        <v>22</v>
      </c>
      <c r="P8" s="44">
        <v>27.16</v>
      </c>
      <c r="Q8" s="45">
        <f t="shared" ref="Q8:Q48" si="4">O8/$R8*100</f>
        <v>3.2640949554896146</v>
      </c>
      <c r="R8" s="52">
        <v>674</v>
      </c>
      <c r="S8" s="50">
        <v>27.31</v>
      </c>
      <c r="T8" s="48">
        <f t="shared" ref="T8:T48" si="5">E8+H8+K8+N8+Q8</f>
        <v>100</v>
      </c>
    </row>
    <row r="9" spans="1:20" x14ac:dyDescent="0.2">
      <c r="A9" s="89"/>
      <c r="B9" s="18" t="s">
        <v>25</v>
      </c>
      <c r="C9" s="38">
        <v>52</v>
      </c>
      <c r="D9" s="44">
        <v>22.71</v>
      </c>
      <c r="E9" s="45">
        <f t="shared" si="0"/>
        <v>15.757575757575756</v>
      </c>
      <c r="F9" s="38">
        <v>72</v>
      </c>
      <c r="G9" s="44">
        <v>16.78</v>
      </c>
      <c r="H9" s="45">
        <f t="shared" si="1"/>
        <v>21.818181818181817</v>
      </c>
      <c r="I9" s="27">
        <v>125</v>
      </c>
      <c r="J9" s="44">
        <v>13.89</v>
      </c>
      <c r="K9" s="45">
        <f t="shared" si="2"/>
        <v>37.878787878787875</v>
      </c>
      <c r="L9" s="27">
        <v>72</v>
      </c>
      <c r="M9" s="44">
        <v>8.69</v>
      </c>
      <c r="N9" s="45">
        <f t="shared" si="3"/>
        <v>21.818181818181817</v>
      </c>
      <c r="O9" s="27">
        <v>9</v>
      </c>
      <c r="P9" s="44">
        <v>11.11</v>
      </c>
      <c r="Q9" s="45">
        <f t="shared" si="4"/>
        <v>2.7272727272727271</v>
      </c>
      <c r="R9" s="52">
        <v>330</v>
      </c>
      <c r="S9" s="50">
        <v>13.37</v>
      </c>
      <c r="T9" s="48">
        <f t="shared" si="5"/>
        <v>99.999999999999986</v>
      </c>
    </row>
    <row r="10" spans="1:20" x14ac:dyDescent="0.2">
      <c r="A10" s="89"/>
      <c r="B10" s="18" t="s">
        <v>26</v>
      </c>
      <c r="C10" s="38">
        <v>31</v>
      </c>
      <c r="D10" s="44">
        <v>13.54</v>
      </c>
      <c r="E10" s="45">
        <f t="shared" si="0"/>
        <v>16.756756756756758</v>
      </c>
      <c r="F10" s="38">
        <v>36</v>
      </c>
      <c r="G10" s="44">
        <v>8.39</v>
      </c>
      <c r="H10" s="45">
        <f t="shared" si="1"/>
        <v>19.45945945945946</v>
      </c>
      <c r="I10" s="27">
        <v>58</v>
      </c>
      <c r="J10" s="44">
        <v>6.44</v>
      </c>
      <c r="K10" s="45">
        <f t="shared" si="2"/>
        <v>31.351351351351354</v>
      </c>
      <c r="L10" s="27">
        <v>51</v>
      </c>
      <c r="M10" s="44">
        <v>6.15</v>
      </c>
      <c r="N10" s="45">
        <f t="shared" si="3"/>
        <v>27.567567567567568</v>
      </c>
      <c r="O10" s="27">
        <v>9</v>
      </c>
      <c r="P10" s="44">
        <v>11.11</v>
      </c>
      <c r="Q10" s="45">
        <f t="shared" si="4"/>
        <v>4.8648648648648649</v>
      </c>
      <c r="R10" s="52">
        <v>185</v>
      </c>
      <c r="S10" s="50">
        <v>7.5</v>
      </c>
      <c r="T10" s="48">
        <f t="shared" si="5"/>
        <v>100.00000000000001</v>
      </c>
    </row>
    <row r="11" spans="1:20" ht="16" thickBot="1" x14ac:dyDescent="0.25">
      <c r="A11" s="90"/>
      <c r="B11" s="19" t="s">
        <v>21</v>
      </c>
      <c r="C11" s="56">
        <v>229</v>
      </c>
      <c r="D11" s="50">
        <v>100</v>
      </c>
      <c r="E11" s="47">
        <f t="shared" si="0"/>
        <v>9.2787682333873569</v>
      </c>
      <c r="F11" s="39">
        <v>429</v>
      </c>
      <c r="G11" s="46">
        <v>100</v>
      </c>
      <c r="H11" s="47">
        <f t="shared" si="1"/>
        <v>17.382495948136143</v>
      </c>
      <c r="I11" s="29">
        <v>900</v>
      </c>
      <c r="J11" s="46">
        <v>100</v>
      </c>
      <c r="K11" s="47">
        <f t="shared" si="2"/>
        <v>36.466774716369535</v>
      </c>
      <c r="L11" s="29">
        <v>829</v>
      </c>
      <c r="M11" s="46">
        <v>100</v>
      </c>
      <c r="N11" s="47">
        <f t="shared" si="3"/>
        <v>33.58995137763371</v>
      </c>
      <c r="O11" s="29">
        <v>81</v>
      </c>
      <c r="P11" s="46">
        <v>100</v>
      </c>
      <c r="Q11" s="47">
        <f t="shared" si="4"/>
        <v>3.2820097244732573</v>
      </c>
      <c r="R11" s="29">
        <v>2468</v>
      </c>
      <c r="S11" s="46">
        <v>100</v>
      </c>
      <c r="T11" s="47">
        <f t="shared" si="5"/>
        <v>100</v>
      </c>
    </row>
    <row r="12" spans="1:20" x14ac:dyDescent="0.2">
      <c r="A12" s="91" t="s">
        <v>117</v>
      </c>
      <c r="B12" s="17" t="s">
        <v>182</v>
      </c>
      <c r="C12" s="37">
        <v>3</v>
      </c>
      <c r="D12" s="42">
        <v>1.31</v>
      </c>
      <c r="E12" s="43">
        <f t="shared" si="0"/>
        <v>16.666666666666664</v>
      </c>
      <c r="F12" s="37">
        <v>4</v>
      </c>
      <c r="G12" s="42">
        <v>0.93</v>
      </c>
      <c r="H12" s="43">
        <f t="shared" si="1"/>
        <v>22.222222222222221</v>
      </c>
      <c r="I12" s="37">
        <v>6</v>
      </c>
      <c r="J12" s="42">
        <v>0.67</v>
      </c>
      <c r="K12" s="43">
        <f t="shared" si="2"/>
        <v>33.333333333333329</v>
      </c>
      <c r="L12" s="37">
        <v>5</v>
      </c>
      <c r="M12" s="42">
        <v>0.6</v>
      </c>
      <c r="N12" s="43">
        <f t="shared" si="3"/>
        <v>27.777777777777779</v>
      </c>
      <c r="O12" s="37">
        <v>0</v>
      </c>
      <c r="P12" s="42">
        <v>0</v>
      </c>
      <c r="Q12" s="43">
        <f t="shared" si="4"/>
        <v>0</v>
      </c>
      <c r="R12" s="59">
        <v>18</v>
      </c>
      <c r="S12" s="49">
        <v>0.73</v>
      </c>
      <c r="T12" s="53">
        <f t="shared" si="5"/>
        <v>100</v>
      </c>
    </row>
    <row r="13" spans="1:20" x14ac:dyDescent="0.2">
      <c r="A13" s="92"/>
      <c r="B13" s="18" t="s">
        <v>118</v>
      </c>
      <c r="C13" s="38">
        <v>31</v>
      </c>
      <c r="D13" s="44">
        <v>13.54</v>
      </c>
      <c r="E13" s="45">
        <f t="shared" si="0"/>
        <v>11.969111969111969</v>
      </c>
      <c r="F13" s="38">
        <v>62</v>
      </c>
      <c r="G13" s="44">
        <v>14.45</v>
      </c>
      <c r="H13" s="45">
        <f t="shared" si="1"/>
        <v>23.938223938223938</v>
      </c>
      <c r="I13" s="38">
        <v>84</v>
      </c>
      <c r="J13" s="44">
        <v>9.33</v>
      </c>
      <c r="K13" s="45">
        <f t="shared" si="2"/>
        <v>32.432432432432435</v>
      </c>
      <c r="L13" s="38">
        <v>71</v>
      </c>
      <c r="M13" s="44">
        <v>8.56</v>
      </c>
      <c r="N13" s="45">
        <f t="shared" si="3"/>
        <v>27.413127413127413</v>
      </c>
      <c r="O13" s="38">
        <v>11</v>
      </c>
      <c r="P13" s="44">
        <v>13.58</v>
      </c>
      <c r="Q13" s="45">
        <f t="shared" si="4"/>
        <v>4.2471042471042466</v>
      </c>
      <c r="R13" s="56">
        <v>259</v>
      </c>
      <c r="S13" s="50">
        <v>10.49</v>
      </c>
      <c r="T13" s="48">
        <f t="shared" si="5"/>
        <v>100</v>
      </c>
    </row>
    <row r="14" spans="1:20" x14ac:dyDescent="0.2">
      <c r="A14" s="92"/>
      <c r="B14" s="18" t="s">
        <v>183</v>
      </c>
      <c r="C14" s="38">
        <v>7</v>
      </c>
      <c r="D14" s="44">
        <v>3.06</v>
      </c>
      <c r="E14" s="45">
        <f t="shared" si="0"/>
        <v>24.137931034482758</v>
      </c>
      <c r="F14" s="38">
        <v>9</v>
      </c>
      <c r="G14" s="44">
        <v>2.1</v>
      </c>
      <c r="H14" s="45">
        <f t="shared" si="1"/>
        <v>31.03448275862069</v>
      </c>
      <c r="I14" s="38">
        <v>9</v>
      </c>
      <c r="J14" s="44">
        <v>1</v>
      </c>
      <c r="K14" s="45">
        <f t="shared" si="2"/>
        <v>31.03448275862069</v>
      </c>
      <c r="L14" s="38">
        <v>4</v>
      </c>
      <c r="M14" s="44">
        <v>0.48</v>
      </c>
      <c r="N14" s="45">
        <f t="shared" si="3"/>
        <v>13.793103448275861</v>
      </c>
      <c r="O14" s="38">
        <v>0</v>
      </c>
      <c r="P14" s="44">
        <v>0</v>
      </c>
      <c r="Q14" s="45">
        <f t="shared" si="4"/>
        <v>0</v>
      </c>
      <c r="R14" s="56">
        <v>29</v>
      </c>
      <c r="S14" s="50">
        <v>1.18</v>
      </c>
      <c r="T14" s="48">
        <f t="shared" si="5"/>
        <v>99.999999999999986</v>
      </c>
    </row>
    <row r="15" spans="1:20" x14ac:dyDescent="0.2">
      <c r="A15" s="92"/>
      <c r="B15" s="18" t="s">
        <v>184</v>
      </c>
      <c r="C15" s="38">
        <v>0</v>
      </c>
      <c r="D15" s="44">
        <v>0</v>
      </c>
      <c r="E15" s="45">
        <f t="shared" si="0"/>
        <v>0</v>
      </c>
      <c r="F15" s="38">
        <v>1</v>
      </c>
      <c r="G15" s="44">
        <v>0.23</v>
      </c>
      <c r="H15" s="45">
        <f t="shared" si="1"/>
        <v>20</v>
      </c>
      <c r="I15" s="38">
        <v>3</v>
      </c>
      <c r="J15" s="44">
        <v>0.33</v>
      </c>
      <c r="K15" s="45">
        <f t="shared" si="2"/>
        <v>60</v>
      </c>
      <c r="L15" s="38">
        <v>1</v>
      </c>
      <c r="M15" s="44">
        <v>0.12</v>
      </c>
      <c r="N15" s="45">
        <f t="shared" si="3"/>
        <v>20</v>
      </c>
      <c r="O15" s="38">
        <v>0</v>
      </c>
      <c r="P15" s="44">
        <v>0</v>
      </c>
      <c r="Q15" s="45">
        <f t="shared" si="4"/>
        <v>0</v>
      </c>
      <c r="R15" s="56">
        <v>5</v>
      </c>
      <c r="S15" s="50">
        <v>0.2</v>
      </c>
      <c r="T15" s="48">
        <f t="shared" si="5"/>
        <v>100</v>
      </c>
    </row>
    <row r="16" spans="1:20" x14ac:dyDescent="0.2">
      <c r="A16" s="92"/>
      <c r="B16" s="18" t="s">
        <v>1</v>
      </c>
      <c r="C16" s="38">
        <v>11</v>
      </c>
      <c r="D16" s="44">
        <v>4.8</v>
      </c>
      <c r="E16" s="45">
        <f t="shared" si="0"/>
        <v>5.1401869158878499</v>
      </c>
      <c r="F16" s="38">
        <v>25</v>
      </c>
      <c r="G16" s="44">
        <v>5.83</v>
      </c>
      <c r="H16" s="45">
        <f t="shared" si="1"/>
        <v>11.682242990654206</v>
      </c>
      <c r="I16" s="38">
        <v>84</v>
      </c>
      <c r="J16" s="44">
        <v>9.33</v>
      </c>
      <c r="K16" s="45">
        <f t="shared" si="2"/>
        <v>39.252336448598129</v>
      </c>
      <c r="L16" s="38">
        <v>83</v>
      </c>
      <c r="M16" s="44">
        <v>10.01</v>
      </c>
      <c r="N16" s="45">
        <f t="shared" si="3"/>
        <v>38.785046728971963</v>
      </c>
      <c r="O16" s="38">
        <v>11</v>
      </c>
      <c r="P16" s="44">
        <v>13.58</v>
      </c>
      <c r="Q16" s="45">
        <f t="shared" si="4"/>
        <v>5.1401869158878499</v>
      </c>
      <c r="R16" s="56">
        <v>214</v>
      </c>
      <c r="S16" s="50">
        <v>8.67</v>
      </c>
      <c r="T16" s="48">
        <f t="shared" si="5"/>
        <v>100</v>
      </c>
    </row>
    <row r="17" spans="1:20" x14ac:dyDescent="0.2">
      <c r="A17" s="92"/>
      <c r="B17" s="18" t="s">
        <v>119</v>
      </c>
      <c r="C17" s="38">
        <v>58</v>
      </c>
      <c r="D17" s="44">
        <v>25.33</v>
      </c>
      <c r="E17" s="45">
        <f t="shared" si="0"/>
        <v>10.922787193973635</v>
      </c>
      <c r="F17" s="38">
        <v>109</v>
      </c>
      <c r="G17" s="44">
        <v>25.41</v>
      </c>
      <c r="H17" s="45">
        <f t="shared" si="1"/>
        <v>20.527306967984934</v>
      </c>
      <c r="I17" s="38">
        <v>217</v>
      </c>
      <c r="J17" s="44">
        <v>24.11</v>
      </c>
      <c r="K17" s="45">
        <f t="shared" si="2"/>
        <v>40.866290018832387</v>
      </c>
      <c r="L17" s="38">
        <v>131</v>
      </c>
      <c r="M17" s="44">
        <v>15.8</v>
      </c>
      <c r="N17" s="45">
        <f t="shared" si="3"/>
        <v>24.670433145009415</v>
      </c>
      <c r="O17" s="38">
        <v>16</v>
      </c>
      <c r="P17" s="44">
        <v>19.75</v>
      </c>
      <c r="Q17" s="45">
        <f t="shared" si="4"/>
        <v>3.0131826741996233</v>
      </c>
      <c r="R17" s="56">
        <v>531</v>
      </c>
      <c r="S17" s="50">
        <v>21.52</v>
      </c>
      <c r="T17" s="48">
        <f t="shared" si="5"/>
        <v>99.999999999999986</v>
      </c>
    </row>
    <row r="18" spans="1:20" x14ac:dyDescent="0.2">
      <c r="A18" s="92"/>
      <c r="B18" s="18" t="s">
        <v>2</v>
      </c>
      <c r="C18" s="38">
        <v>6</v>
      </c>
      <c r="D18" s="44">
        <v>2.62</v>
      </c>
      <c r="E18" s="45">
        <f t="shared" si="0"/>
        <v>7.3170731707317067</v>
      </c>
      <c r="F18" s="38">
        <v>16</v>
      </c>
      <c r="G18" s="44">
        <v>3.73</v>
      </c>
      <c r="H18" s="45">
        <f t="shared" si="1"/>
        <v>19.512195121951219</v>
      </c>
      <c r="I18" s="38">
        <v>28</v>
      </c>
      <c r="J18" s="44">
        <v>3.11</v>
      </c>
      <c r="K18" s="45">
        <f t="shared" si="2"/>
        <v>34.146341463414636</v>
      </c>
      <c r="L18" s="38">
        <v>29</v>
      </c>
      <c r="M18" s="44">
        <v>3.5</v>
      </c>
      <c r="N18" s="45">
        <f t="shared" si="3"/>
        <v>35.365853658536587</v>
      </c>
      <c r="O18" s="38">
        <v>3</v>
      </c>
      <c r="P18" s="44">
        <v>3.7</v>
      </c>
      <c r="Q18" s="45">
        <f t="shared" si="4"/>
        <v>3.6585365853658534</v>
      </c>
      <c r="R18" s="56">
        <v>82</v>
      </c>
      <c r="S18" s="50">
        <v>3.32</v>
      </c>
      <c r="T18" s="48">
        <f t="shared" si="5"/>
        <v>100</v>
      </c>
    </row>
    <row r="19" spans="1:20" x14ac:dyDescent="0.2">
      <c r="A19" s="92"/>
      <c r="B19" s="18" t="s">
        <v>120</v>
      </c>
      <c r="C19" s="38">
        <v>19</v>
      </c>
      <c r="D19" s="44">
        <v>8.3000000000000007</v>
      </c>
      <c r="E19" s="45">
        <f t="shared" si="0"/>
        <v>5.3672316384180787</v>
      </c>
      <c r="F19" s="38">
        <v>46</v>
      </c>
      <c r="G19" s="44">
        <v>10.72</v>
      </c>
      <c r="H19" s="45">
        <f t="shared" si="1"/>
        <v>12.994350282485875</v>
      </c>
      <c r="I19" s="38">
        <v>135</v>
      </c>
      <c r="J19" s="44">
        <v>15</v>
      </c>
      <c r="K19" s="45">
        <f t="shared" si="2"/>
        <v>38.135593220338983</v>
      </c>
      <c r="L19" s="38">
        <v>147</v>
      </c>
      <c r="M19" s="44">
        <v>17.73</v>
      </c>
      <c r="N19" s="45">
        <f t="shared" si="3"/>
        <v>41.525423728813557</v>
      </c>
      <c r="O19" s="38">
        <v>7</v>
      </c>
      <c r="P19" s="44">
        <v>8.64</v>
      </c>
      <c r="Q19" s="45">
        <f t="shared" si="4"/>
        <v>1.977401129943503</v>
      </c>
      <c r="R19" s="56">
        <v>354</v>
      </c>
      <c r="S19" s="50">
        <v>14.34</v>
      </c>
      <c r="T19" s="48">
        <f t="shared" si="5"/>
        <v>100</v>
      </c>
    </row>
    <row r="20" spans="1:20" x14ac:dyDescent="0.2">
      <c r="A20" s="92"/>
      <c r="B20" s="18" t="s">
        <v>121</v>
      </c>
      <c r="C20" s="38">
        <v>17</v>
      </c>
      <c r="D20" s="44">
        <v>7.42</v>
      </c>
      <c r="E20" s="45">
        <f t="shared" si="0"/>
        <v>9.0425531914893629</v>
      </c>
      <c r="F20" s="38">
        <v>29</v>
      </c>
      <c r="G20" s="44">
        <v>6.76</v>
      </c>
      <c r="H20" s="45">
        <f t="shared" si="1"/>
        <v>15.425531914893616</v>
      </c>
      <c r="I20" s="38">
        <v>75</v>
      </c>
      <c r="J20" s="44">
        <v>8.33</v>
      </c>
      <c r="K20" s="45">
        <f t="shared" si="2"/>
        <v>39.893617021276597</v>
      </c>
      <c r="L20" s="38">
        <v>63</v>
      </c>
      <c r="M20" s="44">
        <v>7.6</v>
      </c>
      <c r="N20" s="45">
        <f t="shared" si="3"/>
        <v>33.51063829787234</v>
      </c>
      <c r="O20" s="38">
        <v>4</v>
      </c>
      <c r="P20" s="44">
        <v>4.9400000000000004</v>
      </c>
      <c r="Q20" s="45">
        <f t="shared" si="4"/>
        <v>2.1276595744680851</v>
      </c>
      <c r="R20" s="56">
        <v>188</v>
      </c>
      <c r="S20" s="50">
        <v>7.62</v>
      </c>
      <c r="T20" s="48">
        <f t="shared" si="5"/>
        <v>100</v>
      </c>
    </row>
    <row r="21" spans="1:20" x14ac:dyDescent="0.2">
      <c r="A21" s="92"/>
      <c r="B21" s="18" t="s">
        <v>122</v>
      </c>
      <c r="C21" s="38">
        <v>25</v>
      </c>
      <c r="D21" s="44">
        <v>10.92</v>
      </c>
      <c r="E21" s="45">
        <f t="shared" si="0"/>
        <v>23.148148148148149</v>
      </c>
      <c r="F21" s="38">
        <v>17</v>
      </c>
      <c r="G21" s="44">
        <v>3.96</v>
      </c>
      <c r="H21" s="45">
        <f t="shared" si="1"/>
        <v>15.74074074074074</v>
      </c>
      <c r="I21" s="38">
        <v>42</v>
      </c>
      <c r="J21" s="44">
        <v>4.67</v>
      </c>
      <c r="K21" s="45">
        <f t="shared" si="2"/>
        <v>38.888888888888893</v>
      </c>
      <c r="L21" s="38">
        <v>20</v>
      </c>
      <c r="M21" s="44">
        <v>2.41</v>
      </c>
      <c r="N21" s="45">
        <f t="shared" si="3"/>
        <v>18.518518518518519</v>
      </c>
      <c r="O21" s="38">
        <v>4</v>
      </c>
      <c r="P21" s="44">
        <v>4.9400000000000004</v>
      </c>
      <c r="Q21" s="45">
        <f t="shared" si="4"/>
        <v>3.7037037037037033</v>
      </c>
      <c r="R21" s="56">
        <v>108</v>
      </c>
      <c r="S21" s="50">
        <v>4.38</v>
      </c>
      <c r="T21" s="48">
        <f t="shared" si="5"/>
        <v>100</v>
      </c>
    </row>
    <row r="22" spans="1:20" x14ac:dyDescent="0.2">
      <c r="A22" s="92"/>
      <c r="B22" s="18" t="s">
        <v>123</v>
      </c>
      <c r="C22" s="38">
        <v>20</v>
      </c>
      <c r="D22" s="44">
        <v>8.73</v>
      </c>
      <c r="E22" s="45">
        <f t="shared" si="0"/>
        <v>26.666666666666668</v>
      </c>
      <c r="F22" s="38">
        <v>19</v>
      </c>
      <c r="G22" s="44">
        <v>4.43</v>
      </c>
      <c r="H22" s="45">
        <f t="shared" si="1"/>
        <v>25.333333333333336</v>
      </c>
      <c r="I22" s="38">
        <v>23</v>
      </c>
      <c r="J22" s="44">
        <v>2.56</v>
      </c>
      <c r="K22" s="45">
        <f t="shared" si="2"/>
        <v>30.666666666666664</v>
      </c>
      <c r="L22" s="38">
        <v>11</v>
      </c>
      <c r="M22" s="44">
        <v>1.33</v>
      </c>
      <c r="N22" s="45">
        <f t="shared" si="3"/>
        <v>14.666666666666666</v>
      </c>
      <c r="O22" s="38">
        <v>2</v>
      </c>
      <c r="P22" s="44">
        <v>2.4700000000000002</v>
      </c>
      <c r="Q22" s="45">
        <f t="shared" si="4"/>
        <v>2.666666666666667</v>
      </c>
      <c r="R22" s="56">
        <v>75</v>
      </c>
      <c r="S22" s="50">
        <v>3.04</v>
      </c>
      <c r="T22" s="48">
        <f t="shared" si="5"/>
        <v>100</v>
      </c>
    </row>
    <row r="23" spans="1:20" x14ac:dyDescent="0.2">
      <c r="A23" s="92"/>
      <c r="B23" s="18" t="s">
        <v>185</v>
      </c>
      <c r="C23" s="38">
        <v>5</v>
      </c>
      <c r="D23" s="44">
        <v>2.1800000000000002</v>
      </c>
      <c r="E23" s="45">
        <f t="shared" si="0"/>
        <v>5.2083333333333339</v>
      </c>
      <c r="F23" s="38">
        <v>19</v>
      </c>
      <c r="G23" s="44">
        <v>4.43</v>
      </c>
      <c r="H23" s="45">
        <f t="shared" si="1"/>
        <v>19.791666666666664</v>
      </c>
      <c r="I23" s="38">
        <v>27</v>
      </c>
      <c r="J23" s="44">
        <v>3</v>
      </c>
      <c r="K23" s="45">
        <f t="shared" si="2"/>
        <v>28.125</v>
      </c>
      <c r="L23" s="38">
        <v>38</v>
      </c>
      <c r="M23" s="44">
        <v>4.58</v>
      </c>
      <c r="N23" s="45">
        <f t="shared" si="3"/>
        <v>39.583333333333329</v>
      </c>
      <c r="O23" s="38">
        <v>7</v>
      </c>
      <c r="P23" s="44">
        <v>8.64</v>
      </c>
      <c r="Q23" s="45">
        <f t="shared" si="4"/>
        <v>7.291666666666667</v>
      </c>
      <c r="R23" s="56">
        <v>96</v>
      </c>
      <c r="S23" s="50">
        <v>3.89</v>
      </c>
      <c r="T23" s="48">
        <f t="shared" si="5"/>
        <v>100</v>
      </c>
    </row>
    <row r="24" spans="1:20" x14ac:dyDescent="0.2">
      <c r="A24" s="92"/>
      <c r="B24" s="18" t="s">
        <v>124</v>
      </c>
      <c r="C24" s="38">
        <v>6</v>
      </c>
      <c r="D24" s="44">
        <v>2.62</v>
      </c>
      <c r="E24" s="45">
        <f t="shared" si="0"/>
        <v>11.320754716981133</v>
      </c>
      <c r="F24" s="38">
        <v>11</v>
      </c>
      <c r="G24" s="44">
        <v>2.56</v>
      </c>
      <c r="H24" s="45">
        <f t="shared" si="1"/>
        <v>20.754716981132077</v>
      </c>
      <c r="I24" s="38">
        <v>16</v>
      </c>
      <c r="J24" s="44">
        <v>1.78</v>
      </c>
      <c r="K24" s="45">
        <f t="shared" si="2"/>
        <v>30.188679245283019</v>
      </c>
      <c r="L24" s="38">
        <v>18</v>
      </c>
      <c r="M24" s="44">
        <v>2.17</v>
      </c>
      <c r="N24" s="45">
        <f t="shared" si="3"/>
        <v>33.962264150943398</v>
      </c>
      <c r="O24" s="38">
        <v>2</v>
      </c>
      <c r="P24" s="44">
        <v>2.4700000000000002</v>
      </c>
      <c r="Q24" s="45">
        <f t="shared" si="4"/>
        <v>3.7735849056603774</v>
      </c>
      <c r="R24" s="56">
        <v>53</v>
      </c>
      <c r="S24" s="50">
        <v>2.15</v>
      </c>
      <c r="T24" s="48">
        <f t="shared" si="5"/>
        <v>100</v>
      </c>
    </row>
    <row r="25" spans="1:20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38">
        <v>0</v>
      </c>
      <c r="M25" s="44">
        <v>0</v>
      </c>
      <c r="N25" s="45">
        <f t="shared" si="3"/>
        <v>0</v>
      </c>
      <c r="O25" s="38">
        <v>1</v>
      </c>
      <c r="P25" s="44">
        <v>1.23</v>
      </c>
      <c r="Q25" s="45">
        <f t="shared" si="4"/>
        <v>100</v>
      </c>
      <c r="R25" s="56">
        <v>1</v>
      </c>
      <c r="S25" s="50">
        <v>0.04</v>
      </c>
      <c r="T25" s="48">
        <f t="shared" si="5"/>
        <v>100</v>
      </c>
    </row>
    <row r="26" spans="1:20" x14ac:dyDescent="0.2">
      <c r="A26" s="92"/>
      <c r="B26" s="18" t="s">
        <v>126</v>
      </c>
      <c r="C26" s="38">
        <v>1</v>
      </c>
      <c r="D26" s="44">
        <v>0.44</v>
      </c>
      <c r="E26" s="45">
        <f t="shared" si="0"/>
        <v>3.225806451612903</v>
      </c>
      <c r="F26" s="38">
        <v>1</v>
      </c>
      <c r="G26" s="44">
        <v>0.23</v>
      </c>
      <c r="H26" s="45">
        <f t="shared" si="1"/>
        <v>3.225806451612903</v>
      </c>
      <c r="I26" s="38">
        <v>12</v>
      </c>
      <c r="J26" s="44">
        <v>1.33</v>
      </c>
      <c r="K26" s="45">
        <f t="shared" si="2"/>
        <v>38.70967741935484</v>
      </c>
      <c r="L26" s="38">
        <v>17</v>
      </c>
      <c r="M26" s="44">
        <v>2.0499999999999998</v>
      </c>
      <c r="N26" s="45">
        <f t="shared" si="3"/>
        <v>54.838709677419352</v>
      </c>
      <c r="O26" s="38">
        <v>0</v>
      </c>
      <c r="P26" s="44">
        <v>0</v>
      </c>
      <c r="Q26" s="45">
        <f t="shared" si="4"/>
        <v>0</v>
      </c>
      <c r="R26" s="56">
        <v>31</v>
      </c>
      <c r="S26" s="50">
        <v>1.26</v>
      </c>
      <c r="T26" s="48">
        <f t="shared" si="5"/>
        <v>100</v>
      </c>
    </row>
    <row r="27" spans="1:20" x14ac:dyDescent="0.2">
      <c r="A27" s="92"/>
      <c r="B27" s="18" t="s">
        <v>127</v>
      </c>
      <c r="C27" s="38">
        <v>0</v>
      </c>
      <c r="D27" s="44">
        <v>0</v>
      </c>
      <c r="E27" s="45">
        <f t="shared" si="0"/>
        <v>0</v>
      </c>
      <c r="F27" s="38">
        <v>2</v>
      </c>
      <c r="G27" s="44">
        <v>0.47</v>
      </c>
      <c r="H27" s="45">
        <f t="shared" si="1"/>
        <v>13.333333333333334</v>
      </c>
      <c r="I27" s="38">
        <v>7</v>
      </c>
      <c r="J27" s="44">
        <v>0.78</v>
      </c>
      <c r="K27" s="45">
        <f t="shared" si="2"/>
        <v>46.666666666666664</v>
      </c>
      <c r="L27" s="38">
        <v>6</v>
      </c>
      <c r="M27" s="44">
        <v>0.72</v>
      </c>
      <c r="N27" s="45">
        <f t="shared" si="3"/>
        <v>40</v>
      </c>
      <c r="O27" s="38">
        <v>0</v>
      </c>
      <c r="P27" s="44">
        <v>0</v>
      </c>
      <c r="Q27" s="45">
        <f t="shared" si="4"/>
        <v>0</v>
      </c>
      <c r="R27" s="56">
        <v>15</v>
      </c>
      <c r="S27" s="50">
        <v>0.61</v>
      </c>
      <c r="T27" s="48">
        <f t="shared" si="5"/>
        <v>100</v>
      </c>
    </row>
    <row r="28" spans="1:20" x14ac:dyDescent="0.2">
      <c r="A28" s="92"/>
      <c r="B28" s="18" t="s">
        <v>186</v>
      </c>
      <c r="C28" s="38">
        <v>4</v>
      </c>
      <c r="D28" s="44">
        <v>1.75</v>
      </c>
      <c r="E28" s="45">
        <f t="shared" si="0"/>
        <v>7.0175438596491224</v>
      </c>
      <c r="F28" s="38">
        <v>10</v>
      </c>
      <c r="G28" s="44">
        <v>2.33</v>
      </c>
      <c r="H28" s="45">
        <f t="shared" si="1"/>
        <v>17.543859649122805</v>
      </c>
      <c r="I28" s="38">
        <v>20</v>
      </c>
      <c r="J28" s="44">
        <v>2.2200000000000002</v>
      </c>
      <c r="K28" s="45">
        <f t="shared" si="2"/>
        <v>35.087719298245609</v>
      </c>
      <c r="L28" s="38">
        <v>21</v>
      </c>
      <c r="M28" s="44">
        <v>2.5299999999999998</v>
      </c>
      <c r="N28" s="45">
        <f t="shared" si="3"/>
        <v>36.84210526315789</v>
      </c>
      <c r="O28" s="38">
        <v>2</v>
      </c>
      <c r="P28" s="44">
        <v>2.4700000000000002</v>
      </c>
      <c r="Q28" s="45">
        <f t="shared" si="4"/>
        <v>3.5087719298245612</v>
      </c>
      <c r="R28" s="56">
        <v>57</v>
      </c>
      <c r="S28" s="50">
        <v>2.31</v>
      </c>
      <c r="T28" s="48">
        <f t="shared" si="5"/>
        <v>99.999999999999986</v>
      </c>
    </row>
    <row r="29" spans="1:20" x14ac:dyDescent="0.2">
      <c r="A29" s="92"/>
      <c r="B29" s="18" t="s">
        <v>128</v>
      </c>
      <c r="C29" s="38">
        <v>16</v>
      </c>
      <c r="D29" s="44">
        <v>6.99</v>
      </c>
      <c r="E29" s="45">
        <f t="shared" si="0"/>
        <v>4.5454545454545459</v>
      </c>
      <c r="F29" s="38">
        <v>49</v>
      </c>
      <c r="G29" s="44">
        <v>11.42</v>
      </c>
      <c r="H29" s="45">
        <f t="shared" si="1"/>
        <v>13.920454545454545</v>
      </c>
      <c r="I29" s="38">
        <v>112</v>
      </c>
      <c r="J29" s="44">
        <v>12.44</v>
      </c>
      <c r="K29" s="45">
        <f t="shared" si="2"/>
        <v>31.818181818181817</v>
      </c>
      <c r="L29" s="38">
        <v>164</v>
      </c>
      <c r="M29" s="44">
        <v>19.78</v>
      </c>
      <c r="N29" s="45">
        <f t="shared" si="3"/>
        <v>46.590909090909086</v>
      </c>
      <c r="O29" s="38">
        <v>11</v>
      </c>
      <c r="P29" s="44">
        <v>13.58</v>
      </c>
      <c r="Q29" s="45">
        <f t="shared" si="4"/>
        <v>3.125</v>
      </c>
      <c r="R29" s="56">
        <v>352</v>
      </c>
      <c r="S29" s="50">
        <v>14.26</v>
      </c>
      <c r="T29" s="48">
        <f t="shared" si="5"/>
        <v>100</v>
      </c>
    </row>
    <row r="30" spans="1:20" ht="16" thickBot="1" x14ac:dyDescent="0.25">
      <c r="A30" s="93"/>
      <c r="B30" s="19" t="s">
        <v>21</v>
      </c>
      <c r="C30" s="39">
        <v>229</v>
      </c>
      <c r="D30" s="46">
        <v>100</v>
      </c>
      <c r="E30" s="47">
        <f t="shared" si="0"/>
        <v>9.2787682333873569</v>
      </c>
      <c r="F30" s="39">
        <v>429</v>
      </c>
      <c r="G30" s="46">
        <v>100</v>
      </c>
      <c r="H30" s="47">
        <f t="shared" si="1"/>
        <v>17.382495948136143</v>
      </c>
      <c r="I30" s="39">
        <v>900</v>
      </c>
      <c r="J30" s="46">
        <v>100</v>
      </c>
      <c r="K30" s="47">
        <f t="shared" si="2"/>
        <v>36.466774716369535</v>
      </c>
      <c r="L30" s="39">
        <v>829</v>
      </c>
      <c r="M30" s="46">
        <v>100</v>
      </c>
      <c r="N30" s="47">
        <f t="shared" si="3"/>
        <v>33.58995137763371</v>
      </c>
      <c r="O30" s="39">
        <v>81</v>
      </c>
      <c r="P30" s="46">
        <v>100</v>
      </c>
      <c r="Q30" s="47">
        <f t="shared" si="4"/>
        <v>3.2820097244732573</v>
      </c>
      <c r="R30" s="39">
        <v>2468</v>
      </c>
      <c r="S30" s="46">
        <v>100</v>
      </c>
      <c r="T30" s="47">
        <f t="shared" si="5"/>
        <v>100</v>
      </c>
    </row>
    <row r="31" spans="1:20" x14ac:dyDescent="0.2">
      <c r="A31" s="92" t="s">
        <v>27</v>
      </c>
      <c r="B31" s="18" t="s">
        <v>3</v>
      </c>
      <c r="C31" s="38">
        <v>123</v>
      </c>
      <c r="D31" s="44">
        <v>53.71</v>
      </c>
      <c r="E31" s="43">
        <f t="shared" si="0"/>
        <v>10.040816326530612</v>
      </c>
      <c r="F31" s="38">
        <v>215</v>
      </c>
      <c r="G31" s="44">
        <v>50.12</v>
      </c>
      <c r="H31" s="45">
        <f t="shared" si="1"/>
        <v>17.551020408163264</v>
      </c>
      <c r="I31" s="27">
        <v>447</v>
      </c>
      <c r="J31" s="44">
        <v>49.67</v>
      </c>
      <c r="K31" s="45">
        <f t="shared" si="2"/>
        <v>36.489795918367349</v>
      </c>
      <c r="L31" s="27">
        <v>399</v>
      </c>
      <c r="M31" s="44">
        <v>48.13</v>
      </c>
      <c r="N31" s="45">
        <f t="shared" si="3"/>
        <v>32.571428571428577</v>
      </c>
      <c r="O31" s="27">
        <v>41</v>
      </c>
      <c r="P31" s="44">
        <v>50.62</v>
      </c>
      <c r="Q31" s="45">
        <f t="shared" si="4"/>
        <v>3.3469387755102038</v>
      </c>
      <c r="R31" s="52">
        <v>1225</v>
      </c>
      <c r="S31" s="50">
        <v>49.64</v>
      </c>
      <c r="T31" s="48">
        <f t="shared" si="5"/>
        <v>100.00000000000003</v>
      </c>
    </row>
    <row r="32" spans="1:20" x14ac:dyDescent="0.2">
      <c r="A32" s="92"/>
      <c r="B32" s="18" t="s">
        <v>4</v>
      </c>
      <c r="C32" s="38">
        <v>1</v>
      </c>
      <c r="D32" s="44">
        <v>0.44</v>
      </c>
      <c r="E32" s="45">
        <f t="shared" si="0"/>
        <v>4.5454545454545459</v>
      </c>
      <c r="F32" s="38">
        <v>5</v>
      </c>
      <c r="G32" s="44">
        <v>1.17</v>
      </c>
      <c r="H32" s="45">
        <f t="shared" si="1"/>
        <v>22.727272727272727</v>
      </c>
      <c r="I32" s="27">
        <v>9</v>
      </c>
      <c r="J32" s="44">
        <v>1</v>
      </c>
      <c r="K32" s="45">
        <f t="shared" si="2"/>
        <v>40.909090909090914</v>
      </c>
      <c r="L32" s="27">
        <v>7</v>
      </c>
      <c r="M32" s="44">
        <v>0.84</v>
      </c>
      <c r="N32" s="45">
        <f t="shared" si="3"/>
        <v>31.818181818181817</v>
      </c>
      <c r="O32" s="27">
        <v>0</v>
      </c>
      <c r="P32" s="44">
        <v>0</v>
      </c>
      <c r="Q32" s="45">
        <f t="shared" si="4"/>
        <v>0</v>
      </c>
      <c r="R32" s="52">
        <v>22</v>
      </c>
      <c r="S32" s="50">
        <v>0.89</v>
      </c>
      <c r="T32" s="48">
        <f t="shared" si="5"/>
        <v>100</v>
      </c>
    </row>
    <row r="33" spans="1:20" x14ac:dyDescent="0.2">
      <c r="A33" s="92"/>
      <c r="B33" s="18" t="s">
        <v>5</v>
      </c>
      <c r="C33" s="38">
        <v>1</v>
      </c>
      <c r="D33" s="44">
        <v>0.44</v>
      </c>
      <c r="E33" s="45">
        <f t="shared" si="0"/>
        <v>3.8461538461538463</v>
      </c>
      <c r="F33" s="38">
        <v>3</v>
      </c>
      <c r="G33" s="44">
        <v>0.7</v>
      </c>
      <c r="H33" s="45">
        <f t="shared" si="1"/>
        <v>11.538461538461538</v>
      </c>
      <c r="I33" s="27">
        <v>8</v>
      </c>
      <c r="J33" s="44">
        <v>0.89</v>
      </c>
      <c r="K33" s="45">
        <f t="shared" si="2"/>
        <v>30.76923076923077</v>
      </c>
      <c r="L33" s="27">
        <v>14</v>
      </c>
      <c r="M33" s="44">
        <v>1.69</v>
      </c>
      <c r="N33" s="45">
        <f t="shared" si="3"/>
        <v>53.846153846153847</v>
      </c>
      <c r="O33" s="27">
        <v>0</v>
      </c>
      <c r="P33" s="44">
        <v>0</v>
      </c>
      <c r="Q33" s="45">
        <f t="shared" si="4"/>
        <v>0</v>
      </c>
      <c r="R33" s="52">
        <v>26</v>
      </c>
      <c r="S33" s="50">
        <v>1.05</v>
      </c>
      <c r="T33" s="48">
        <f t="shared" si="5"/>
        <v>100</v>
      </c>
    </row>
    <row r="34" spans="1:20" x14ac:dyDescent="0.2">
      <c r="A34" s="92"/>
      <c r="B34" s="18" t="s">
        <v>6</v>
      </c>
      <c r="C34" s="38">
        <v>4</v>
      </c>
      <c r="D34" s="44">
        <v>1.75</v>
      </c>
      <c r="E34" s="45">
        <f t="shared" si="0"/>
        <v>17.391304347826086</v>
      </c>
      <c r="F34" s="38">
        <v>3</v>
      </c>
      <c r="G34" s="44">
        <v>0.7</v>
      </c>
      <c r="H34" s="45">
        <f t="shared" si="1"/>
        <v>13.043478260869565</v>
      </c>
      <c r="I34" s="27">
        <v>7</v>
      </c>
      <c r="J34" s="44">
        <v>0.78</v>
      </c>
      <c r="K34" s="45">
        <f t="shared" si="2"/>
        <v>30.434782608695656</v>
      </c>
      <c r="L34" s="27">
        <v>7</v>
      </c>
      <c r="M34" s="44">
        <v>0.84</v>
      </c>
      <c r="N34" s="45">
        <f t="shared" si="3"/>
        <v>30.434782608695656</v>
      </c>
      <c r="O34" s="27">
        <v>2</v>
      </c>
      <c r="P34" s="44">
        <v>2.4700000000000002</v>
      </c>
      <c r="Q34" s="45">
        <f t="shared" si="4"/>
        <v>8.695652173913043</v>
      </c>
      <c r="R34" s="52">
        <v>23</v>
      </c>
      <c r="S34" s="50">
        <v>0.93</v>
      </c>
      <c r="T34" s="48">
        <f t="shared" si="5"/>
        <v>100.00000000000001</v>
      </c>
    </row>
    <row r="35" spans="1:20" x14ac:dyDescent="0.2">
      <c r="A35" s="92"/>
      <c r="B35" s="18" t="s">
        <v>7</v>
      </c>
      <c r="C35" s="38">
        <v>20</v>
      </c>
      <c r="D35" s="44">
        <v>8.73</v>
      </c>
      <c r="E35" s="45">
        <f t="shared" si="0"/>
        <v>8.8105726872246706</v>
      </c>
      <c r="F35" s="38">
        <v>39</v>
      </c>
      <c r="G35" s="44">
        <v>9.09</v>
      </c>
      <c r="H35" s="45">
        <f t="shared" si="1"/>
        <v>17.180616740088105</v>
      </c>
      <c r="I35" s="27">
        <v>88</v>
      </c>
      <c r="J35" s="44">
        <v>9.7799999999999994</v>
      </c>
      <c r="K35" s="45">
        <f t="shared" si="2"/>
        <v>38.766519823788549</v>
      </c>
      <c r="L35" s="27">
        <v>72</v>
      </c>
      <c r="M35" s="44">
        <v>8.69</v>
      </c>
      <c r="N35" s="45">
        <f t="shared" si="3"/>
        <v>31.718061674008812</v>
      </c>
      <c r="O35" s="27">
        <v>8</v>
      </c>
      <c r="P35" s="44">
        <v>9.8800000000000008</v>
      </c>
      <c r="Q35" s="45">
        <f t="shared" si="4"/>
        <v>3.5242290748898681</v>
      </c>
      <c r="R35" s="52">
        <v>227</v>
      </c>
      <c r="S35" s="50">
        <v>9.1999999999999993</v>
      </c>
      <c r="T35" s="48">
        <f t="shared" si="5"/>
        <v>100</v>
      </c>
    </row>
    <row r="36" spans="1:20" x14ac:dyDescent="0.2">
      <c r="A36" s="92"/>
      <c r="B36" s="18" t="s">
        <v>8</v>
      </c>
      <c r="C36" s="38">
        <v>22</v>
      </c>
      <c r="D36" s="44">
        <v>9.61</v>
      </c>
      <c r="E36" s="45">
        <f t="shared" si="0"/>
        <v>6.3768115942028984</v>
      </c>
      <c r="F36" s="38">
        <v>64</v>
      </c>
      <c r="G36" s="44">
        <v>14.92</v>
      </c>
      <c r="H36" s="45">
        <f t="shared" si="1"/>
        <v>18.55072463768116</v>
      </c>
      <c r="I36" s="27">
        <v>130</v>
      </c>
      <c r="J36" s="44">
        <v>14.44</v>
      </c>
      <c r="K36" s="45">
        <f t="shared" si="2"/>
        <v>37.681159420289859</v>
      </c>
      <c r="L36" s="27">
        <v>114</v>
      </c>
      <c r="M36" s="44">
        <v>13.75</v>
      </c>
      <c r="N36" s="45">
        <f t="shared" si="3"/>
        <v>33.043478260869563</v>
      </c>
      <c r="O36" s="27">
        <v>15</v>
      </c>
      <c r="P36" s="44">
        <v>18.52</v>
      </c>
      <c r="Q36" s="45">
        <f t="shared" si="4"/>
        <v>4.3478260869565215</v>
      </c>
      <c r="R36" s="52">
        <v>345</v>
      </c>
      <c r="S36" s="50">
        <v>13.98</v>
      </c>
      <c r="T36" s="48">
        <f t="shared" si="5"/>
        <v>100</v>
      </c>
    </row>
    <row r="37" spans="1:20" x14ac:dyDescent="0.2">
      <c r="A37" s="92"/>
      <c r="B37" s="18" t="s">
        <v>9</v>
      </c>
      <c r="C37" s="38">
        <v>2</v>
      </c>
      <c r="D37" s="44">
        <v>0.87</v>
      </c>
      <c r="E37" s="45">
        <f t="shared" si="0"/>
        <v>4.3478260869565215</v>
      </c>
      <c r="F37" s="38">
        <v>7</v>
      </c>
      <c r="G37" s="44">
        <v>1.63</v>
      </c>
      <c r="H37" s="45">
        <f t="shared" si="1"/>
        <v>15.217391304347828</v>
      </c>
      <c r="I37" s="27">
        <v>14</v>
      </c>
      <c r="J37" s="44">
        <v>1.56</v>
      </c>
      <c r="K37" s="45">
        <f t="shared" si="2"/>
        <v>30.434782608695656</v>
      </c>
      <c r="L37" s="27">
        <v>23</v>
      </c>
      <c r="M37" s="44">
        <v>2.77</v>
      </c>
      <c r="N37" s="45">
        <f t="shared" si="3"/>
        <v>50</v>
      </c>
      <c r="O37" s="27">
        <v>0</v>
      </c>
      <c r="P37" s="44">
        <v>0</v>
      </c>
      <c r="Q37" s="45">
        <f t="shared" si="4"/>
        <v>0</v>
      </c>
      <c r="R37" s="52">
        <v>46</v>
      </c>
      <c r="S37" s="50">
        <v>1.86</v>
      </c>
      <c r="T37" s="48">
        <f t="shared" si="5"/>
        <v>100</v>
      </c>
    </row>
    <row r="38" spans="1:20" x14ac:dyDescent="0.2">
      <c r="A38" s="92"/>
      <c r="B38" s="18" t="s">
        <v>10</v>
      </c>
      <c r="C38" s="38">
        <v>6</v>
      </c>
      <c r="D38" s="44">
        <v>2.62</v>
      </c>
      <c r="E38" s="45">
        <f t="shared" si="0"/>
        <v>11.76470588235294</v>
      </c>
      <c r="F38" s="38">
        <v>6</v>
      </c>
      <c r="G38" s="44">
        <v>1.4</v>
      </c>
      <c r="H38" s="45">
        <f t="shared" si="1"/>
        <v>11.76470588235294</v>
      </c>
      <c r="I38" s="27">
        <v>13</v>
      </c>
      <c r="J38" s="44">
        <v>1.44</v>
      </c>
      <c r="K38" s="45">
        <f t="shared" si="2"/>
        <v>25.490196078431371</v>
      </c>
      <c r="L38" s="27">
        <v>26</v>
      </c>
      <c r="M38" s="44">
        <v>3.14</v>
      </c>
      <c r="N38" s="45">
        <f t="shared" si="3"/>
        <v>50.980392156862742</v>
      </c>
      <c r="O38" s="27">
        <v>0</v>
      </c>
      <c r="P38" s="44">
        <v>0</v>
      </c>
      <c r="Q38" s="45">
        <f t="shared" si="4"/>
        <v>0</v>
      </c>
      <c r="R38" s="52">
        <v>51</v>
      </c>
      <c r="S38" s="50">
        <v>2.0699999999999998</v>
      </c>
      <c r="T38" s="48">
        <f t="shared" si="5"/>
        <v>100</v>
      </c>
    </row>
    <row r="39" spans="1:20" x14ac:dyDescent="0.2">
      <c r="A39" s="92"/>
      <c r="B39" s="18" t="s">
        <v>11</v>
      </c>
      <c r="C39" s="38">
        <v>7</v>
      </c>
      <c r="D39" s="44">
        <v>3.06</v>
      </c>
      <c r="E39" s="45">
        <f t="shared" si="0"/>
        <v>7.0000000000000009</v>
      </c>
      <c r="F39" s="38">
        <v>20</v>
      </c>
      <c r="G39" s="44">
        <v>4.66</v>
      </c>
      <c r="H39" s="45">
        <f t="shared" si="1"/>
        <v>20</v>
      </c>
      <c r="I39" s="27">
        <v>37</v>
      </c>
      <c r="J39" s="44">
        <v>4.1100000000000003</v>
      </c>
      <c r="K39" s="45">
        <f t="shared" si="2"/>
        <v>37</v>
      </c>
      <c r="L39" s="27">
        <v>35</v>
      </c>
      <c r="M39" s="44">
        <v>4.22</v>
      </c>
      <c r="N39" s="45">
        <f t="shared" si="3"/>
        <v>35</v>
      </c>
      <c r="O39" s="27">
        <v>1</v>
      </c>
      <c r="P39" s="44">
        <v>1.23</v>
      </c>
      <c r="Q39" s="45">
        <f t="shared" si="4"/>
        <v>1</v>
      </c>
      <c r="R39" s="52">
        <v>100</v>
      </c>
      <c r="S39" s="50">
        <v>4.05</v>
      </c>
      <c r="T39" s="48">
        <f t="shared" si="5"/>
        <v>100</v>
      </c>
    </row>
    <row r="40" spans="1:20" x14ac:dyDescent="0.2">
      <c r="A40" s="92"/>
      <c r="B40" s="18" t="s">
        <v>12</v>
      </c>
      <c r="C40" s="38">
        <v>20</v>
      </c>
      <c r="D40" s="44">
        <v>8.73</v>
      </c>
      <c r="E40" s="45">
        <f t="shared" si="0"/>
        <v>10.869565217391305</v>
      </c>
      <c r="F40" s="38">
        <v>37</v>
      </c>
      <c r="G40" s="44">
        <v>8.6199999999999992</v>
      </c>
      <c r="H40" s="45">
        <f t="shared" si="1"/>
        <v>20.108695652173914</v>
      </c>
      <c r="I40" s="27">
        <v>66</v>
      </c>
      <c r="J40" s="44">
        <v>7.33</v>
      </c>
      <c r="K40" s="45">
        <f t="shared" si="2"/>
        <v>35.869565217391305</v>
      </c>
      <c r="L40" s="27">
        <v>57</v>
      </c>
      <c r="M40" s="44">
        <v>6.88</v>
      </c>
      <c r="N40" s="45">
        <f t="shared" si="3"/>
        <v>30.978260869565215</v>
      </c>
      <c r="O40" s="27">
        <v>4</v>
      </c>
      <c r="P40" s="44">
        <v>4.9400000000000004</v>
      </c>
      <c r="Q40" s="45">
        <f t="shared" si="4"/>
        <v>2.1739130434782608</v>
      </c>
      <c r="R40" s="52">
        <v>184</v>
      </c>
      <c r="S40" s="50">
        <v>7.46</v>
      </c>
      <c r="T40" s="48">
        <f t="shared" si="5"/>
        <v>100.00000000000001</v>
      </c>
    </row>
    <row r="41" spans="1:20" x14ac:dyDescent="0.2">
      <c r="A41" s="92"/>
      <c r="B41" s="18" t="s">
        <v>13</v>
      </c>
      <c r="C41" s="38">
        <v>4</v>
      </c>
      <c r="D41" s="44">
        <v>1.75</v>
      </c>
      <c r="E41" s="45">
        <f t="shared" si="0"/>
        <v>16</v>
      </c>
      <c r="F41" s="38">
        <v>4</v>
      </c>
      <c r="G41" s="44">
        <v>0.93</v>
      </c>
      <c r="H41" s="45">
        <f t="shared" si="1"/>
        <v>16</v>
      </c>
      <c r="I41" s="27">
        <v>8</v>
      </c>
      <c r="J41" s="44">
        <v>0.89</v>
      </c>
      <c r="K41" s="45">
        <f t="shared" si="2"/>
        <v>32</v>
      </c>
      <c r="L41" s="27">
        <v>9</v>
      </c>
      <c r="M41" s="44">
        <v>1.0900000000000001</v>
      </c>
      <c r="N41" s="45">
        <f t="shared" si="3"/>
        <v>36</v>
      </c>
      <c r="O41" s="27">
        <v>0</v>
      </c>
      <c r="P41" s="44">
        <v>0</v>
      </c>
      <c r="Q41" s="45">
        <f t="shared" si="4"/>
        <v>0</v>
      </c>
      <c r="R41" s="52">
        <v>25</v>
      </c>
      <c r="S41" s="50">
        <v>1.01</v>
      </c>
      <c r="T41" s="48">
        <f t="shared" si="5"/>
        <v>100</v>
      </c>
    </row>
    <row r="42" spans="1:20" x14ac:dyDescent="0.2">
      <c r="A42" s="92"/>
      <c r="B42" s="18" t="s">
        <v>14</v>
      </c>
      <c r="C42" s="38">
        <v>5</v>
      </c>
      <c r="D42" s="44">
        <v>2.1800000000000002</v>
      </c>
      <c r="E42" s="45">
        <f t="shared" si="0"/>
        <v>25</v>
      </c>
      <c r="F42" s="38">
        <v>4</v>
      </c>
      <c r="G42" s="44">
        <v>0.93</v>
      </c>
      <c r="H42" s="45">
        <f t="shared" si="1"/>
        <v>20</v>
      </c>
      <c r="I42" s="27">
        <v>4</v>
      </c>
      <c r="J42" s="44">
        <v>0.44</v>
      </c>
      <c r="K42" s="45">
        <f t="shared" si="2"/>
        <v>20</v>
      </c>
      <c r="L42" s="27">
        <v>6</v>
      </c>
      <c r="M42" s="44">
        <v>0.72</v>
      </c>
      <c r="N42" s="45">
        <f t="shared" si="3"/>
        <v>30</v>
      </c>
      <c r="O42" s="27">
        <v>1</v>
      </c>
      <c r="P42" s="44">
        <v>1.23</v>
      </c>
      <c r="Q42" s="45">
        <f t="shared" si="4"/>
        <v>5</v>
      </c>
      <c r="R42" s="52">
        <v>20</v>
      </c>
      <c r="S42" s="50">
        <v>0.81</v>
      </c>
      <c r="T42" s="48">
        <f t="shared" si="5"/>
        <v>100</v>
      </c>
    </row>
    <row r="43" spans="1:20" x14ac:dyDescent="0.2">
      <c r="A43" s="92"/>
      <c r="B43" s="18" t="s">
        <v>15</v>
      </c>
      <c r="C43" s="38">
        <v>3</v>
      </c>
      <c r="D43" s="44">
        <v>1.31</v>
      </c>
      <c r="E43" s="45">
        <f t="shared" si="0"/>
        <v>6.25</v>
      </c>
      <c r="F43" s="38">
        <v>6</v>
      </c>
      <c r="G43" s="44">
        <v>1.4</v>
      </c>
      <c r="H43" s="45">
        <f t="shared" si="1"/>
        <v>12.5</v>
      </c>
      <c r="I43" s="27">
        <v>18</v>
      </c>
      <c r="J43" s="44">
        <v>2</v>
      </c>
      <c r="K43" s="45">
        <f t="shared" si="2"/>
        <v>37.5</v>
      </c>
      <c r="L43" s="27">
        <v>18</v>
      </c>
      <c r="M43" s="44">
        <v>2.17</v>
      </c>
      <c r="N43" s="45">
        <f t="shared" si="3"/>
        <v>37.5</v>
      </c>
      <c r="O43" s="27">
        <v>3</v>
      </c>
      <c r="P43" s="44">
        <v>3.7</v>
      </c>
      <c r="Q43" s="45">
        <f t="shared" si="4"/>
        <v>6.25</v>
      </c>
      <c r="R43" s="52">
        <v>48</v>
      </c>
      <c r="S43" s="50">
        <v>1.94</v>
      </c>
      <c r="T43" s="48">
        <f t="shared" si="5"/>
        <v>100</v>
      </c>
    </row>
    <row r="44" spans="1:20" x14ac:dyDescent="0.2">
      <c r="A44" s="92"/>
      <c r="B44" s="18" t="s">
        <v>16</v>
      </c>
      <c r="C44" s="38">
        <v>9</v>
      </c>
      <c r="D44" s="44">
        <v>3.93</v>
      </c>
      <c r="E44" s="45">
        <f t="shared" si="0"/>
        <v>10.588235294117647</v>
      </c>
      <c r="F44" s="38">
        <v>12</v>
      </c>
      <c r="G44" s="44">
        <v>2.8</v>
      </c>
      <c r="H44" s="45">
        <f t="shared" si="1"/>
        <v>14.117647058823529</v>
      </c>
      <c r="I44" s="27">
        <v>31</v>
      </c>
      <c r="J44" s="44">
        <v>3.44</v>
      </c>
      <c r="K44" s="45">
        <f t="shared" si="2"/>
        <v>36.470588235294116</v>
      </c>
      <c r="L44" s="27">
        <v>28</v>
      </c>
      <c r="M44" s="44">
        <v>3.38</v>
      </c>
      <c r="N44" s="45">
        <f t="shared" si="3"/>
        <v>32.941176470588232</v>
      </c>
      <c r="O44" s="27">
        <v>5</v>
      </c>
      <c r="P44" s="44">
        <v>6.17</v>
      </c>
      <c r="Q44" s="45">
        <f t="shared" si="4"/>
        <v>5.8823529411764701</v>
      </c>
      <c r="R44" s="52">
        <v>85</v>
      </c>
      <c r="S44" s="50">
        <v>3.44</v>
      </c>
      <c r="T44" s="48">
        <f t="shared" si="5"/>
        <v>99.999999999999986</v>
      </c>
    </row>
    <row r="45" spans="1:20" x14ac:dyDescent="0.2">
      <c r="A45" s="92"/>
      <c r="B45" s="18" t="s">
        <v>17</v>
      </c>
      <c r="C45" s="38">
        <v>1</v>
      </c>
      <c r="D45" s="44">
        <v>0.44</v>
      </c>
      <c r="E45" s="45">
        <f t="shared" si="0"/>
        <v>5</v>
      </c>
      <c r="F45" s="38">
        <v>1</v>
      </c>
      <c r="G45" s="44">
        <v>0.23</v>
      </c>
      <c r="H45" s="45">
        <f t="shared" si="1"/>
        <v>5</v>
      </c>
      <c r="I45" s="27">
        <v>10</v>
      </c>
      <c r="J45" s="44">
        <v>1.1100000000000001</v>
      </c>
      <c r="K45" s="45">
        <f t="shared" si="2"/>
        <v>50</v>
      </c>
      <c r="L45" s="27">
        <v>8</v>
      </c>
      <c r="M45" s="44">
        <v>0.97</v>
      </c>
      <c r="N45" s="45">
        <f t="shared" si="3"/>
        <v>40</v>
      </c>
      <c r="O45" s="27">
        <v>0</v>
      </c>
      <c r="P45" s="44">
        <v>0</v>
      </c>
      <c r="Q45" s="45">
        <f t="shared" si="4"/>
        <v>0</v>
      </c>
      <c r="R45" s="52">
        <v>20</v>
      </c>
      <c r="S45" s="50">
        <v>0.81</v>
      </c>
      <c r="T45" s="48">
        <f t="shared" si="5"/>
        <v>100</v>
      </c>
    </row>
    <row r="46" spans="1:20" x14ac:dyDescent="0.2">
      <c r="A46" s="92"/>
      <c r="B46" s="18" t="s">
        <v>18</v>
      </c>
      <c r="C46" s="38">
        <v>1</v>
      </c>
      <c r="D46" s="44">
        <v>0.44</v>
      </c>
      <c r="E46" s="45">
        <f t="shared" si="0"/>
        <v>5</v>
      </c>
      <c r="F46" s="38">
        <v>3</v>
      </c>
      <c r="G46" s="44">
        <v>0.7</v>
      </c>
      <c r="H46" s="45">
        <f t="shared" si="1"/>
        <v>15</v>
      </c>
      <c r="I46" s="27">
        <v>9</v>
      </c>
      <c r="J46" s="44">
        <v>1</v>
      </c>
      <c r="K46" s="45">
        <f t="shared" si="2"/>
        <v>45</v>
      </c>
      <c r="L46" s="27">
        <v>6</v>
      </c>
      <c r="M46" s="44">
        <v>0.72</v>
      </c>
      <c r="N46" s="45">
        <f t="shared" si="3"/>
        <v>30</v>
      </c>
      <c r="O46" s="27">
        <v>1</v>
      </c>
      <c r="P46" s="44">
        <v>1.23</v>
      </c>
      <c r="Q46" s="45">
        <f t="shared" si="4"/>
        <v>5</v>
      </c>
      <c r="R46" s="52">
        <v>20</v>
      </c>
      <c r="S46" s="50">
        <v>0.81</v>
      </c>
      <c r="T46" s="48">
        <f t="shared" si="5"/>
        <v>100</v>
      </c>
    </row>
    <row r="47" spans="1:20" x14ac:dyDescent="0.2">
      <c r="A47" s="92"/>
      <c r="B47" s="18" t="s">
        <v>19</v>
      </c>
      <c r="C47" s="38">
        <v>0</v>
      </c>
      <c r="D47" s="44">
        <v>0</v>
      </c>
      <c r="E47" s="45">
        <f t="shared" si="0"/>
        <v>0</v>
      </c>
      <c r="F47" s="38">
        <v>0</v>
      </c>
      <c r="G47" s="44">
        <v>0</v>
      </c>
      <c r="H47" s="45">
        <f t="shared" si="1"/>
        <v>0</v>
      </c>
      <c r="I47" s="27">
        <v>1</v>
      </c>
      <c r="J47" s="44">
        <v>0.11</v>
      </c>
      <c r="K47" s="45">
        <f t="shared" si="2"/>
        <v>100</v>
      </c>
      <c r="L47" s="27">
        <v>0</v>
      </c>
      <c r="M47" s="44">
        <v>0</v>
      </c>
      <c r="N47" s="45">
        <f t="shared" si="3"/>
        <v>0</v>
      </c>
      <c r="O47" s="27">
        <v>0</v>
      </c>
      <c r="P47" s="44">
        <v>0</v>
      </c>
      <c r="Q47" s="45">
        <f t="shared" si="4"/>
        <v>0</v>
      </c>
      <c r="R47" s="52">
        <v>1</v>
      </c>
      <c r="S47" s="50">
        <v>0.04</v>
      </c>
      <c r="T47" s="48">
        <f t="shared" si="5"/>
        <v>100</v>
      </c>
    </row>
    <row r="48" spans="1:20" ht="16" thickBot="1" x14ac:dyDescent="0.25">
      <c r="A48" s="93"/>
      <c r="B48" s="19" t="s">
        <v>21</v>
      </c>
      <c r="C48" s="39">
        <v>229</v>
      </c>
      <c r="D48" s="46">
        <v>100</v>
      </c>
      <c r="E48" s="47">
        <f t="shared" si="0"/>
        <v>9.2787682333873569</v>
      </c>
      <c r="F48" s="39">
        <v>429</v>
      </c>
      <c r="G48" s="46">
        <v>100</v>
      </c>
      <c r="H48" s="47">
        <f t="shared" si="1"/>
        <v>17.382495948136143</v>
      </c>
      <c r="I48" s="29">
        <v>900</v>
      </c>
      <c r="J48" s="46">
        <v>100</v>
      </c>
      <c r="K48" s="47">
        <f t="shared" si="2"/>
        <v>36.466774716369535</v>
      </c>
      <c r="L48" s="29">
        <v>829</v>
      </c>
      <c r="M48" s="46">
        <v>100</v>
      </c>
      <c r="N48" s="47">
        <f t="shared" si="3"/>
        <v>33.58995137763371</v>
      </c>
      <c r="O48" s="29">
        <v>81</v>
      </c>
      <c r="P48" s="46">
        <v>100</v>
      </c>
      <c r="Q48" s="47">
        <f t="shared" si="4"/>
        <v>3.2820097244732573</v>
      </c>
      <c r="R48" s="29">
        <v>2468</v>
      </c>
      <c r="S48" s="46">
        <v>100</v>
      </c>
      <c r="T48" s="47">
        <f t="shared" si="5"/>
        <v>100</v>
      </c>
    </row>
    <row r="49" spans="1:20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</row>
    <row r="50" spans="1:20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6"/>
      <c r="T50" s="15"/>
    </row>
    <row r="51" spans="1:20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6"/>
      <c r="T51" s="15"/>
    </row>
    <row r="52" spans="1:20" x14ac:dyDescent="0.2">
      <c r="S52" s="2"/>
    </row>
    <row r="53" spans="1:20" x14ac:dyDescent="0.2">
      <c r="S53" s="2"/>
    </row>
    <row r="57" spans="1:20" x14ac:dyDescent="0.2">
      <c r="T57" s="2"/>
    </row>
  </sheetData>
  <mergeCells count="13">
    <mergeCell ref="A49:T49"/>
    <mergeCell ref="A7:A11"/>
    <mergeCell ref="A12:A30"/>
    <mergeCell ref="A31:A48"/>
    <mergeCell ref="A3:B6"/>
    <mergeCell ref="R5:T5"/>
    <mergeCell ref="O5:Q5"/>
    <mergeCell ref="L5:N5"/>
    <mergeCell ref="F5:H5"/>
    <mergeCell ref="C4:T4"/>
    <mergeCell ref="C3:T3"/>
    <mergeCell ref="C5:E5"/>
    <mergeCell ref="I5:K5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F9BE-CB1B-43EB-9C22-2BEA706891CD}">
  <dimension ref="A1:W57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83203125" customWidth="1"/>
    <col min="3" max="23" width="9" customWidth="1"/>
  </cols>
  <sheetData>
    <row r="1" spans="1:23" x14ac:dyDescent="0.2">
      <c r="A1" s="1" t="s">
        <v>140</v>
      </c>
    </row>
    <row r="2" spans="1:23" ht="16" thickBot="1" x14ac:dyDescent="0.25">
      <c r="A2" s="72" t="s">
        <v>167</v>
      </c>
      <c r="B2" s="1"/>
    </row>
    <row r="3" spans="1:23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1"/>
    </row>
    <row r="4" spans="1:23" ht="15" customHeight="1" thickBot="1" x14ac:dyDescent="0.25">
      <c r="A4" s="96"/>
      <c r="B4" s="97"/>
      <c r="C4" s="170" t="s">
        <v>168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</row>
    <row r="5" spans="1:23" ht="33" customHeight="1" thickBot="1" x14ac:dyDescent="0.25">
      <c r="A5" s="96"/>
      <c r="B5" s="97"/>
      <c r="C5" s="167" t="s">
        <v>70</v>
      </c>
      <c r="D5" s="168"/>
      <c r="E5" s="169"/>
      <c r="F5" s="156" t="s">
        <v>71</v>
      </c>
      <c r="G5" s="157"/>
      <c r="H5" s="159"/>
      <c r="I5" s="156" t="s">
        <v>72</v>
      </c>
      <c r="J5" s="157"/>
      <c r="K5" s="159"/>
      <c r="L5" s="156" t="s">
        <v>73</v>
      </c>
      <c r="M5" s="157"/>
      <c r="N5" s="159"/>
      <c r="O5" s="156" t="s">
        <v>74</v>
      </c>
      <c r="P5" s="157"/>
      <c r="Q5" s="159"/>
      <c r="R5" s="156" t="s">
        <v>75</v>
      </c>
      <c r="S5" s="157"/>
      <c r="T5" s="159"/>
      <c r="U5" s="156" t="s">
        <v>21</v>
      </c>
      <c r="V5" s="157"/>
      <c r="W5" s="158"/>
    </row>
    <row r="6" spans="1:23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14" t="s">
        <v>116</v>
      </c>
      <c r="O6" s="14" t="s">
        <v>114</v>
      </c>
      <c r="P6" s="13" t="s">
        <v>115</v>
      </c>
      <c r="Q6" s="14" t="s">
        <v>116</v>
      </c>
      <c r="R6" s="14" t="s">
        <v>114</v>
      </c>
      <c r="S6" s="13" t="s">
        <v>115</v>
      </c>
      <c r="T6" s="14" t="s">
        <v>116</v>
      </c>
      <c r="U6" s="14" t="s">
        <v>114</v>
      </c>
      <c r="V6" s="13" t="s">
        <v>115</v>
      </c>
      <c r="W6" s="60" t="s">
        <v>116</v>
      </c>
    </row>
    <row r="7" spans="1:23" x14ac:dyDescent="0.2">
      <c r="A7" s="88" t="s">
        <v>22</v>
      </c>
      <c r="B7" s="20" t="s">
        <v>23</v>
      </c>
      <c r="C7" s="37">
        <v>483</v>
      </c>
      <c r="D7" s="42">
        <v>52.39</v>
      </c>
      <c r="E7" s="43">
        <f>C7/$U7*100</f>
        <v>37.646141855027281</v>
      </c>
      <c r="F7" s="25">
        <v>269</v>
      </c>
      <c r="G7" s="42">
        <v>64.98</v>
      </c>
      <c r="H7" s="43">
        <f>F7/$U7*100</f>
        <v>20.966484801247077</v>
      </c>
      <c r="I7" s="25">
        <v>215</v>
      </c>
      <c r="J7" s="42">
        <v>51.31</v>
      </c>
      <c r="K7" s="43">
        <f>I7/$U7*100</f>
        <v>16.757599376461418</v>
      </c>
      <c r="L7" s="25">
        <v>162</v>
      </c>
      <c r="M7" s="42">
        <v>43.67</v>
      </c>
      <c r="N7" s="43">
        <f>L7/$U7*100</f>
        <v>12.626656274356977</v>
      </c>
      <c r="O7" s="25">
        <v>121</v>
      </c>
      <c r="P7" s="42">
        <v>49.59</v>
      </c>
      <c r="Q7" s="43">
        <f>O7/$U7*100</f>
        <v>9.4310210444271227</v>
      </c>
      <c r="R7" s="25">
        <v>33</v>
      </c>
      <c r="S7" s="42">
        <v>33.67</v>
      </c>
      <c r="T7" s="43">
        <f>R7/$U7*100</f>
        <v>2.5720966484801244</v>
      </c>
      <c r="U7" s="51">
        <v>1283</v>
      </c>
      <c r="V7" s="49">
        <v>51.99</v>
      </c>
      <c r="W7" s="53">
        <f>E7+H7+K7+N7+Q7+T7</f>
        <v>100</v>
      </c>
    </row>
    <row r="8" spans="1:23" x14ac:dyDescent="0.2">
      <c r="A8" s="89"/>
      <c r="B8" s="21" t="s">
        <v>24</v>
      </c>
      <c r="C8" s="38">
        <v>276</v>
      </c>
      <c r="D8" s="44">
        <v>29.93</v>
      </c>
      <c r="E8" s="45">
        <f t="shared" ref="E8:E48" si="0">C8/$U8*100</f>
        <v>41.132637853949326</v>
      </c>
      <c r="F8" s="27">
        <v>83</v>
      </c>
      <c r="G8" s="44">
        <v>20.05</v>
      </c>
      <c r="H8" s="45">
        <f t="shared" ref="H8:H48" si="1">F8/$U8*100</f>
        <v>12.369597615499254</v>
      </c>
      <c r="I8" s="27">
        <v>117</v>
      </c>
      <c r="J8" s="44">
        <v>27.92</v>
      </c>
      <c r="K8" s="45">
        <f t="shared" ref="K8:K48" si="2">I8/$U8*100</f>
        <v>17.436661698956783</v>
      </c>
      <c r="L8" s="27">
        <v>112</v>
      </c>
      <c r="M8" s="44">
        <v>30.19</v>
      </c>
      <c r="N8" s="45">
        <f t="shared" ref="N8:N48" si="3">L8/$U8*100</f>
        <v>16.691505216095383</v>
      </c>
      <c r="O8" s="27">
        <v>58</v>
      </c>
      <c r="P8" s="44">
        <v>23.77</v>
      </c>
      <c r="Q8" s="45">
        <f t="shared" ref="Q8:Q48" si="4">O8/$U8*100</f>
        <v>8.6438152011922504</v>
      </c>
      <c r="R8" s="27">
        <v>25</v>
      </c>
      <c r="S8" s="44">
        <v>25.51</v>
      </c>
      <c r="T8" s="45">
        <f t="shared" ref="T8:T48" si="5">R8/$U8*100</f>
        <v>3.7257824143070044</v>
      </c>
      <c r="U8" s="52">
        <v>671</v>
      </c>
      <c r="V8" s="50">
        <v>27.19</v>
      </c>
      <c r="W8" s="48">
        <f t="shared" ref="W8:W48" si="6">E8+H8+K8+N8+Q8+T8</f>
        <v>100</v>
      </c>
    </row>
    <row r="9" spans="1:23" x14ac:dyDescent="0.2">
      <c r="A9" s="89"/>
      <c r="B9" s="21" t="s">
        <v>25</v>
      </c>
      <c r="C9" s="38">
        <v>101</v>
      </c>
      <c r="D9" s="44">
        <v>10.95</v>
      </c>
      <c r="E9" s="45">
        <f t="shared" si="0"/>
        <v>30.69908814589666</v>
      </c>
      <c r="F9" s="27">
        <v>39</v>
      </c>
      <c r="G9" s="44">
        <v>9.42</v>
      </c>
      <c r="H9" s="45">
        <f t="shared" si="1"/>
        <v>11.854103343465045</v>
      </c>
      <c r="I9" s="27">
        <v>57</v>
      </c>
      <c r="J9" s="44">
        <v>13.6</v>
      </c>
      <c r="K9" s="45">
        <f t="shared" si="2"/>
        <v>17.325227963525837</v>
      </c>
      <c r="L9" s="27">
        <v>67</v>
      </c>
      <c r="M9" s="44">
        <v>18.059999999999999</v>
      </c>
      <c r="N9" s="45">
        <f t="shared" si="3"/>
        <v>20.364741641337385</v>
      </c>
      <c r="O9" s="27">
        <v>41</v>
      </c>
      <c r="P9" s="44">
        <v>16.8</v>
      </c>
      <c r="Q9" s="45">
        <f t="shared" si="4"/>
        <v>12.462006079027356</v>
      </c>
      <c r="R9" s="27">
        <v>24</v>
      </c>
      <c r="S9" s="44">
        <v>24.49</v>
      </c>
      <c r="T9" s="45">
        <f t="shared" si="5"/>
        <v>7.2948328267477196</v>
      </c>
      <c r="U9" s="52">
        <v>329</v>
      </c>
      <c r="V9" s="50">
        <v>13.33</v>
      </c>
      <c r="W9" s="48">
        <f t="shared" si="6"/>
        <v>100.00000000000001</v>
      </c>
    </row>
    <row r="10" spans="1:23" x14ac:dyDescent="0.2">
      <c r="A10" s="89"/>
      <c r="B10" s="21" t="s">
        <v>26</v>
      </c>
      <c r="C10" s="38">
        <v>62</v>
      </c>
      <c r="D10" s="44">
        <v>6.72</v>
      </c>
      <c r="E10" s="45">
        <f t="shared" si="0"/>
        <v>33.513513513513516</v>
      </c>
      <c r="F10" s="27">
        <v>23</v>
      </c>
      <c r="G10" s="44">
        <v>5.56</v>
      </c>
      <c r="H10" s="45">
        <f t="shared" si="1"/>
        <v>12.432432432432433</v>
      </c>
      <c r="I10" s="27">
        <v>30</v>
      </c>
      <c r="J10" s="44">
        <v>7.16</v>
      </c>
      <c r="K10" s="45">
        <f t="shared" si="2"/>
        <v>16.216216216216218</v>
      </c>
      <c r="L10" s="27">
        <v>30</v>
      </c>
      <c r="M10" s="44">
        <v>8.09</v>
      </c>
      <c r="N10" s="45">
        <f t="shared" si="3"/>
        <v>16.216216216216218</v>
      </c>
      <c r="O10" s="27">
        <v>24</v>
      </c>
      <c r="P10" s="44">
        <v>9.84</v>
      </c>
      <c r="Q10" s="45">
        <f t="shared" si="4"/>
        <v>12.972972972972974</v>
      </c>
      <c r="R10" s="27">
        <v>16</v>
      </c>
      <c r="S10" s="44">
        <v>16.329999999999998</v>
      </c>
      <c r="T10" s="45">
        <f t="shared" si="5"/>
        <v>8.6486486486486491</v>
      </c>
      <c r="U10" s="52">
        <v>185</v>
      </c>
      <c r="V10" s="50">
        <v>7.5</v>
      </c>
      <c r="W10" s="48">
        <f t="shared" si="6"/>
        <v>100</v>
      </c>
    </row>
    <row r="11" spans="1:23" ht="16" thickBot="1" x14ac:dyDescent="0.25">
      <c r="A11" s="90"/>
      <c r="B11" s="22" t="s">
        <v>21</v>
      </c>
      <c r="C11" s="39">
        <v>922</v>
      </c>
      <c r="D11" s="46">
        <v>100</v>
      </c>
      <c r="E11" s="47">
        <f t="shared" si="0"/>
        <v>37.358184764991897</v>
      </c>
      <c r="F11" s="29">
        <v>414</v>
      </c>
      <c r="G11" s="46">
        <v>100</v>
      </c>
      <c r="H11" s="47">
        <f t="shared" si="1"/>
        <v>16.774716369529983</v>
      </c>
      <c r="I11" s="29">
        <v>419</v>
      </c>
      <c r="J11" s="46">
        <v>100</v>
      </c>
      <c r="K11" s="47">
        <f t="shared" si="2"/>
        <v>16.977309562398705</v>
      </c>
      <c r="L11" s="29">
        <v>371</v>
      </c>
      <c r="M11" s="46">
        <v>100</v>
      </c>
      <c r="N11" s="47">
        <f t="shared" si="3"/>
        <v>15.032414910858996</v>
      </c>
      <c r="O11" s="29">
        <v>244</v>
      </c>
      <c r="P11" s="46">
        <v>100</v>
      </c>
      <c r="Q11" s="47">
        <f t="shared" si="4"/>
        <v>9.8865478119935162</v>
      </c>
      <c r="R11" s="29">
        <v>98</v>
      </c>
      <c r="S11" s="46">
        <v>100</v>
      </c>
      <c r="T11" s="47">
        <f t="shared" si="5"/>
        <v>3.970826580226904</v>
      </c>
      <c r="U11" s="29">
        <v>2468</v>
      </c>
      <c r="V11" s="46">
        <v>100</v>
      </c>
      <c r="W11" s="47">
        <f t="shared" si="6"/>
        <v>100.00000000000001</v>
      </c>
    </row>
    <row r="12" spans="1:23" x14ac:dyDescent="0.2">
      <c r="A12" s="91" t="s">
        <v>117</v>
      </c>
      <c r="B12" s="17" t="s">
        <v>182</v>
      </c>
      <c r="C12" s="37">
        <v>8</v>
      </c>
      <c r="D12" s="42">
        <v>0.87</v>
      </c>
      <c r="E12" s="43">
        <f t="shared" si="0"/>
        <v>44.444444444444443</v>
      </c>
      <c r="F12" s="37">
        <v>0</v>
      </c>
      <c r="G12" s="42">
        <v>0</v>
      </c>
      <c r="H12" s="43">
        <f t="shared" si="1"/>
        <v>0</v>
      </c>
      <c r="I12" s="37">
        <v>5</v>
      </c>
      <c r="J12" s="42">
        <v>1.19</v>
      </c>
      <c r="K12" s="43">
        <f t="shared" si="2"/>
        <v>27.777777777777779</v>
      </c>
      <c r="L12" s="37">
        <v>2</v>
      </c>
      <c r="M12" s="42">
        <v>0.54</v>
      </c>
      <c r="N12" s="43">
        <f t="shared" si="3"/>
        <v>11.111111111111111</v>
      </c>
      <c r="O12" s="37">
        <v>1</v>
      </c>
      <c r="P12" s="42">
        <v>0.41</v>
      </c>
      <c r="Q12" s="43">
        <f t="shared" si="4"/>
        <v>5.5555555555555554</v>
      </c>
      <c r="R12" s="37">
        <v>2</v>
      </c>
      <c r="S12" s="42">
        <v>2.04</v>
      </c>
      <c r="T12" s="43">
        <f t="shared" si="5"/>
        <v>11.111111111111111</v>
      </c>
      <c r="U12" s="59">
        <v>18</v>
      </c>
      <c r="V12" s="49">
        <v>0.73</v>
      </c>
      <c r="W12" s="53">
        <f t="shared" si="6"/>
        <v>100.00000000000001</v>
      </c>
    </row>
    <row r="13" spans="1:23" x14ac:dyDescent="0.2">
      <c r="A13" s="92"/>
      <c r="B13" s="18" t="s">
        <v>118</v>
      </c>
      <c r="C13" s="38">
        <v>86</v>
      </c>
      <c r="D13" s="44">
        <v>9.33</v>
      </c>
      <c r="E13" s="45">
        <f t="shared" si="0"/>
        <v>33.333333333333329</v>
      </c>
      <c r="F13" s="38">
        <v>34</v>
      </c>
      <c r="G13" s="44">
        <v>8.2100000000000009</v>
      </c>
      <c r="H13" s="45">
        <f t="shared" si="1"/>
        <v>13.178294573643413</v>
      </c>
      <c r="I13" s="38">
        <v>44</v>
      </c>
      <c r="J13" s="44">
        <v>10.5</v>
      </c>
      <c r="K13" s="45">
        <f t="shared" si="2"/>
        <v>17.054263565891471</v>
      </c>
      <c r="L13" s="38">
        <v>43</v>
      </c>
      <c r="M13" s="44">
        <v>11.59</v>
      </c>
      <c r="N13" s="45">
        <f t="shared" si="3"/>
        <v>16.666666666666664</v>
      </c>
      <c r="O13" s="38">
        <v>33</v>
      </c>
      <c r="P13" s="44">
        <v>13.52</v>
      </c>
      <c r="Q13" s="45">
        <f t="shared" si="4"/>
        <v>12.790697674418606</v>
      </c>
      <c r="R13" s="38">
        <v>18</v>
      </c>
      <c r="S13" s="44">
        <v>18.37</v>
      </c>
      <c r="T13" s="45">
        <f t="shared" si="5"/>
        <v>6.9767441860465116</v>
      </c>
      <c r="U13" s="56">
        <v>258</v>
      </c>
      <c r="V13" s="50">
        <v>10.45</v>
      </c>
      <c r="W13" s="48">
        <f t="shared" si="6"/>
        <v>100.00000000000001</v>
      </c>
    </row>
    <row r="14" spans="1:23" x14ac:dyDescent="0.2">
      <c r="A14" s="92"/>
      <c r="B14" s="18" t="s">
        <v>183</v>
      </c>
      <c r="C14" s="38">
        <v>8</v>
      </c>
      <c r="D14" s="44">
        <v>0.87</v>
      </c>
      <c r="E14" s="45">
        <f t="shared" si="0"/>
        <v>28.571428571428569</v>
      </c>
      <c r="F14" s="38">
        <v>2</v>
      </c>
      <c r="G14" s="44">
        <v>0.48</v>
      </c>
      <c r="H14" s="45">
        <f t="shared" si="1"/>
        <v>7.1428571428571423</v>
      </c>
      <c r="I14" s="38">
        <v>5</v>
      </c>
      <c r="J14" s="44">
        <v>1.19</v>
      </c>
      <c r="K14" s="45">
        <f t="shared" si="2"/>
        <v>17.857142857142858</v>
      </c>
      <c r="L14" s="38">
        <v>8</v>
      </c>
      <c r="M14" s="44">
        <v>2.16</v>
      </c>
      <c r="N14" s="45">
        <f t="shared" si="3"/>
        <v>28.571428571428569</v>
      </c>
      <c r="O14" s="38">
        <v>3</v>
      </c>
      <c r="P14" s="44">
        <v>1.23</v>
      </c>
      <c r="Q14" s="45">
        <f t="shared" si="4"/>
        <v>10.714285714285714</v>
      </c>
      <c r="R14" s="38">
        <v>2</v>
      </c>
      <c r="S14" s="44">
        <v>2.04</v>
      </c>
      <c r="T14" s="45">
        <f t="shared" si="5"/>
        <v>7.1428571428571423</v>
      </c>
      <c r="U14" s="56">
        <v>28</v>
      </c>
      <c r="V14" s="50">
        <v>1.1299999999999999</v>
      </c>
      <c r="W14" s="48">
        <f t="shared" si="6"/>
        <v>99.999999999999986</v>
      </c>
    </row>
    <row r="15" spans="1:23" x14ac:dyDescent="0.2">
      <c r="A15" s="92"/>
      <c r="B15" s="18" t="s">
        <v>184</v>
      </c>
      <c r="C15" s="38">
        <v>0</v>
      </c>
      <c r="D15" s="44">
        <v>0</v>
      </c>
      <c r="E15" s="45">
        <f t="shared" si="0"/>
        <v>0</v>
      </c>
      <c r="F15" s="38">
        <v>2</v>
      </c>
      <c r="G15" s="44">
        <v>0.48</v>
      </c>
      <c r="H15" s="45">
        <f t="shared" si="1"/>
        <v>40</v>
      </c>
      <c r="I15" s="38">
        <v>1</v>
      </c>
      <c r="J15" s="44">
        <v>0.24</v>
      </c>
      <c r="K15" s="45">
        <f t="shared" si="2"/>
        <v>20</v>
      </c>
      <c r="L15" s="38">
        <v>1</v>
      </c>
      <c r="M15" s="44">
        <v>0.27</v>
      </c>
      <c r="N15" s="45">
        <f t="shared" si="3"/>
        <v>20</v>
      </c>
      <c r="O15" s="38">
        <v>1</v>
      </c>
      <c r="P15" s="44">
        <v>0.41</v>
      </c>
      <c r="Q15" s="45">
        <f t="shared" si="4"/>
        <v>20</v>
      </c>
      <c r="R15" s="38">
        <v>0</v>
      </c>
      <c r="S15" s="44">
        <v>0</v>
      </c>
      <c r="T15" s="45">
        <f t="shared" si="5"/>
        <v>0</v>
      </c>
      <c r="U15" s="56">
        <v>5</v>
      </c>
      <c r="V15" s="50">
        <v>0.2</v>
      </c>
      <c r="W15" s="48">
        <f t="shared" si="6"/>
        <v>100</v>
      </c>
    </row>
    <row r="16" spans="1:23" x14ac:dyDescent="0.2">
      <c r="A16" s="92"/>
      <c r="B16" s="18" t="s">
        <v>1</v>
      </c>
      <c r="C16" s="38">
        <v>94</v>
      </c>
      <c r="D16" s="44">
        <v>10.199999999999999</v>
      </c>
      <c r="E16" s="45">
        <f t="shared" si="0"/>
        <v>43.925233644859816</v>
      </c>
      <c r="F16" s="38">
        <v>10</v>
      </c>
      <c r="G16" s="44">
        <v>2.42</v>
      </c>
      <c r="H16" s="45">
        <f t="shared" si="1"/>
        <v>4.6728971962616823</v>
      </c>
      <c r="I16" s="38">
        <v>46</v>
      </c>
      <c r="J16" s="44">
        <v>10.98</v>
      </c>
      <c r="K16" s="45">
        <f t="shared" si="2"/>
        <v>21.495327102803738</v>
      </c>
      <c r="L16" s="38">
        <v>40</v>
      </c>
      <c r="M16" s="44">
        <v>10.78</v>
      </c>
      <c r="N16" s="45">
        <f t="shared" si="3"/>
        <v>18.691588785046729</v>
      </c>
      <c r="O16" s="38">
        <v>18</v>
      </c>
      <c r="P16" s="44">
        <v>7.38</v>
      </c>
      <c r="Q16" s="45">
        <f t="shared" si="4"/>
        <v>8.4112149532710276</v>
      </c>
      <c r="R16" s="38">
        <v>6</v>
      </c>
      <c r="S16" s="44">
        <v>6.12</v>
      </c>
      <c r="T16" s="45">
        <f t="shared" si="5"/>
        <v>2.8037383177570092</v>
      </c>
      <c r="U16" s="56">
        <v>214</v>
      </c>
      <c r="V16" s="50">
        <v>8.67</v>
      </c>
      <c r="W16" s="48">
        <f t="shared" si="6"/>
        <v>100</v>
      </c>
    </row>
    <row r="17" spans="1:23" x14ac:dyDescent="0.2">
      <c r="A17" s="92"/>
      <c r="B17" s="18" t="s">
        <v>119</v>
      </c>
      <c r="C17" s="38">
        <v>145</v>
      </c>
      <c r="D17" s="44">
        <v>15.73</v>
      </c>
      <c r="E17" s="45">
        <f t="shared" si="0"/>
        <v>27.255639097744361</v>
      </c>
      <c r="F17" s="38">
        <v>86</v>
      </c>
      <c r="G17" s="44">
        <v>20.77</v>
      </c>
      <c r="H17" s="45">
        <f t="shared" si="1"/>
        <v>16.165413533834585</v>
      </c>
      <c r="I17" s="38">
        <v>102</v>
      </c>
      <c r="J17" s="44">
        <v>24.34</v>
      </c>
      <c r="K17" s="45">
        <f t="shared" si="2"/>
        <v>19.172932330827066</v>
      </c>
      <c r="L17" s="38">
        <v>138</v>
      </c>
      <c r="M17" s="44">
        <v>37.200000000000003</v>
      </c>
      <c r="N17" s="45">
        <f t="shared" si="3"/>
        <v>25.939849624060152</v>
      </c>
      <c r="O17" s="38">
        <v>41</v>
      </c>
      <c r="P17" s="44">
        <v>16.8</v>
      </c>
      <c r="Q17" s="45">
        <f t="shared" si="4"/>
        <v>7.7067669172932325</v>
      </c>
      <c r="R17" s="38">
        <v>20</v>
      </c>
      <c r="S17" s="44">
        <v>20.41</v>
      </c>
      <c r="T17" s="45">
        <f t="shared" si="5"/>
        <v>3.7593984962406015</v>
      </c>
      <c r="U17" s="56">
        <v>532</v>
      </c>
      <c r="V17" s="50">
        <v>21.56</v>
      </c>
      <c r="W17" s="48">
        <f t="shared" si="6"/>
        <v>100</v>
      </c>
    </row>
    <row r="18" spans="1:23" x14ac:dyDescent="0.2">
      <c r="A18" s="92"/>
      <c r="B18" s="18" t="s">
        <v>2</v>
      </c>
      <c r="C18" s="38">
        <v>33</v>
      </c>
      <c r="D18" s="44">
        <v>3.58</v>
      </c>
      <c r="E18" s="45">
        <f t="shared" si="0"/>
        <v>40.243902439024396</v>
      </c>
      <c r="F18" s="38">
        <v>8</v>
      </c>
      <c r="G18" s="44">
        <v>1.93</v>
      </c>
      <c r="H18" s="45">
        <f t="shared" si="1"/>
        <v>9.7560975609756095</v>
      </c>
      <c r="I18" s="38">
        <v>24</v>
      </c>
      <c r="J18" s="44">
        <v>5.73</v>
      </c>
      <c r="K18" s="45">
        <f t="shared" si="2"/>
        <v>29.268292682926827</v>
      </c>
      <c r="L18" s="38">
        <v>5</v>
      </c>
      <c r="M18" s="44">
        <v>1.35</v>
      </c>
      <c r="N18" s="45">
        <f t="shared" si="3"/>
        <v>6.0975609756097562</v>
      </c>
      <c r="O18" s="38">
        <v>11</v>
      </c>
      <c r="P18" s="44">
        <v>4.51</v>
      </c>
      <c r="Q18" s="45">
        <f t="shared" si="4"/>
        <v>13.414634146341465</v>
      </c>
      <c r="R18" s="38">
        <v>1</v>
      </c>
      <c r="S18" s="44">
        <v>1.02</v>
      </c>
      <c r="T18" s="45">
        <f t="shared" si="5"/>
        <v>1.2195121951219512</v>
      </c>
      <c r="U18" s="56">
        <v>82</v>
      </c>
      <c r="V18" s="50">
        <v>3.32</v>
      </c>
      <c r="W18" s="48">
        <f t="shared" si="6"/>
        <v>100.00000000000001</v>
      </c>
    </row>
    <row r="19" spans="1:23" x14ac:dyDescent="0.2">
      <c r="A19" s="92"/>
      <c r="B19" s="18" t="s">
        <v>120</v>
      </c>
      <c r="C19" s="38">
        <v>126</v>
      </c>
      <c r="D19" s="44">
        <v>13.67</v>
      </c>
      <c r="E19" s="45">
        <f t="shared" si="0"/>
        <v>35.492957746478879</v>
      </c>
      <c r="F19" s="38">
        <v>103</v>
      </c>
      <c r="G19" s="44">
        <v>24.88</v>
      </c>
      <c r="H19" s="45">
        <f t="shared" si="1"/>
        <v>29.014084507042252</v>
      </c>
      <c r="I19" s="38">
        <v>60</v>
      </c>
      <c r="J19" s="44">
        <v>14.32</v>
      </c>
      <c r="K19" s="45">
        <f t="shared" si="2"/>
        <v>16.901408450704224</v>
      </c>
      <c r="L19" s="38">
        <v>27</v>
      </c>
      <c r="M19" s="44">
        <v>7.28</v>
      </c>
      <c r="N19" s="45">
        <f t="shared" si="3"/>
        <v>7.605633802816901</v>
      </c>
      <c r="O19" s="38">
        <v>33</v>
      </c>
      <c r="P19" s="44">
        <v>13.52</v>
      </c>
      <c r="Q19" s="45">
        <f t="shared" si="4"/>
        <v>9.295774647887324</v>
      </c>
      <c r="R19" s="38">
        <v>6</v>
      </c>
      <c r="S19" s="44">
        <v>6.12</v>
      </c>
      <c r="T19" s="45">
        <f t="shared" si="5"/>
        <v>1.6901408450704223</v>
      </c>
      <c r="U19" s="56">
        <v>355</v>
      </c>
      <c r="V19" s="50">
        <v>14.38</v>
      </c>
      <c r="W19" s="48">
        <f t="shared" si="6"/>
        <v>100</v>
      </c>
    </row>
    <row r="20" spans="1:23" x14ac:dyDescent="0.2">
      <c r="A20" s="92"/>
      <c r="B20" s="18" t="s">
        <v>121</v>
      </c>
      <c r="C20" s="38">
        <v>91</v>
      </c>
      <c r="D20" s="44">
        <v>9.8699999999999992</v>
      </c>
      <c r="E20" s="45">
        <f t="shared" si="0"/>
        <v>48.404255319148938</v>
      </c>
      <c r="F20" s="38">
        <v>29</v>
      </c>
      <c r="G20" s="44">
        <v>7</v>
      </c>
      <c r="H20" s="45">
        <f t="shared" si="1"/>
        <v>15.425531914893616</v>
      </c>
      <c r="I20" s="38">
        <v>17</v>
      </c>
      <c r="J20" s="44">
        <v>4.0599999999999996</v>
      </c>
      <c r="K20" s="45">
        <f t="shared" si="2"/>
        <v>9.0425531914893629</v>
      </c>
      <c r="L20" s="38">
        <v>22</v>
      </c>
      <c r="M20" s="44">
        <v>5.93</v>
      </c>
      <c r="N20" s="45">
        <f t="shared" si="3"/>
        <v>11.702127659574469</v>
      </c>
      <c r="O20" s="38">
        <v>18</v>
      </c>
      <c r="P20" s="44">
        <v>7.38</v>
      </c>
      <c r="Q20" s="45">
        <f t="shared" si="4"/>
        <v>9.5744680851063837</v>
      </c>
      <c r="R20" s="38">
        <v>11</v>
      </c>
      <c r="S20" s="44">
        <v>11.22</v>
      </c>
      <c r="T20" s="45">
        <f t="shared" si="5"/>
        <v>5.8510638297872344</v>
      </c>
      <c r="U20" s="56">
        <v>188</v>
      </c>
      <c r="V20" s="50">
        <v>7.62</v>
      </c>
      <c r="W20" s="48">
        <f t="shared" si="6"/>
        <v>100.00000000000001</v>
      </c>
    </row>
    <row r="21" spans="1:23" x14ac:dyDescent="0.2">
      <c r="A21" s="92"/>
      <c r="B21" s="18" t="s">
        <v>122</v>
      </c>
      <c r="C21" s="38">
        <v>52</v>
      </c>
      <c r="D21" s="44">
        <v>5.64</v>
      </c>
      <c r="E21" s="45">
        <f t="shared" si="0"/>
        <v>48.148148148148145</v>
      </c>
      <c r="F21" s="38">
        <v>11</v>
      </c>
      <c r="G21" s="44">
        <v>2.66</v>
      </c>
      <c r="H21" s="45">
        <f t="shared" si="1"/>
        <v>10.185185185185185</v>
      </c>
      <c r="I21" s="38">
        <v>19</v>
      </c>
      <c r="J21" s="44">
        <v>4.53</v>
      </c>
      <c r="K21" s="45">
        <f t="shared" si="2"/>
        <v>17.592592592592592</v>
      </c>
      <c r="L21" s="38">
        <v>2</v>
      </c>
      <c r="M21" s="44">
        <v>0.54</v>
      </c>
      <c r="N21" s="45">
        <f t="shared" si="3"/>
        <v>1.8518518518518516</v>
      </c>
      <c r="O21" s="38">
        <v>15</v>
      </c>
      <c r="P21" s="44">
        <v>6.15</v>
      </c>
      <c r="Q21" s="45">
        <f t="shared" si="4"/>
        <v>13.888888888888889</v>
      </c>
      <c r="R21" s="38">
        <v>9</v>
      </c>
      <c r="S21" s="44">
        <v>9.18</v>
      </c>
      <c r="T21" s="45">
        <f t="shared" si="5"/>
        <v>8.3333333333333321</v>
      </c>
      <c r="U21" s="56">
        <v>108</v>
      </c>
      <c r="V21" s="50">
        <v>4.38</v>
      </c>
      <c r="W21" s="48">
        <f t="shared" si="6"/>
        <v>99.999999999999986</v>
      </c>
    </row>
    <row r="22" spans="1:23" x14ac:dyDescent="0.2">
      <c r="A22" s="92"/>
      <c r="B22" s="18" t="s">
        <v>123</v>
      </c>
      <c r="C22" s="38">
        <v>24</v>
      </c>
      <c r="D22" s="44">
        <v>2.6</v>
      </c>
      <c r="E22" s="45">
        <f t="shared" si="0"/>
        <v>32.432432432432435</v>
      </c>
      <c r="F22" s="38">
        <v>7</v>
      </c>
      <c r="G22" s="44">
        <v>1.69</v>
      </c>
      <c r="H22" s="45">
        <f t="shared" si="1"/>
        <v>9.4594594594594597</v>
      </c>
      <c r="I22" s="38">
        <v>16</v>
      </c>
      <c r="J22" s="44">
        <v>3.82</v>
      </c>
      <c r="K22" s="45">
        <f t="shared" si="2"/>
        <v>21.621621621621621</v>
      </c>
      <c r="L22" s="38">
        <v>10</v>
      </c>
      <c r="M22" s="44">
        <v>2.7</v>
      </c>
      <c r="N22" s="45">
        <f t="shared" si="3"/>
        <v>13.513513513513514</v>
      </c>
      <c r="O22" s="38">
        <v>8</v>
      </c>
      <c r="P22" s="44">
        <v>3.28</v>
      </c>
      <c r="Q22" s="45">
        <f t="shared" si="4"/>
        <v>10.810810810810811</v>
      </c>
      <c r="R22" s="38">
        <v>9</v>
      </c>
      <c r="S22" s="44">
        <v>9.18</v>
      </c>
      <c r="T22" s="45">
        <f t="shared" si="5"/>
        <v>12.162162162162163</v>
      </c>
      <c r="U22" s="56">
        <v>74</v>
      </c>
      <c r="V22" s="50">
        <v>3</v>
      </c>
      <c r="W22" s="48">
        <f t="shared" si="6"/>
        <v>100</v>
      </c>
    </row>
    <row r="23" spans="1:23" x14ac:dyDescent="0.2">
      <c r="A23" s="92"/>
      <c r="B23" s="18" t="s">
        <v>185</v>
      </c>
      <c r="C23" s="38">
        <v>50</v>
      </c>
      <c r="D23" s="44">
        <v>5.42</v>
      </c>
      <c r="E23" s="45">
        <f t="shared" si="0"/>
        <v>52.083333333333336</v>
      </c>
      <c r="F23" s="38">
        <v>15</v>
      </c>
      <c r="G23" s="44">
        <v>3.62</v>
      </c>
      <c r="H23" s="45">
        <f t="shared" si="1"/>
        <v>15.625</v>
      </c>
      <c r="I23" s="38">
        <v>10</v>
      </c>
      <c r="J23" s="44">
        <v>2.39</v>
      </c>
      <c r="K23" s="45">
        <f t="shared" si="2"/>
        <v>10.416666666666668</v>
      </c>
      <c r="L23" s="38">
        <v>12</v>
      </c>
      <c r="M23" s="44">
        <v>3.23</v>
      </c>
      <c r="N23" s="45">
        <f t="shared" si="3"/>
        <v>12.5</v>
      </c>
      <c r="O23" s="38">
        <v>7</v>
      </c>
      <c r="P23" s="44">
        <v>2.87</v>
      </c>
      <c r="Q23" s="45">
        <f t="shared" si="4"/>
        <v>7.291666666666667</v>
      </c>
      <c r="R23" s="38">
        <v>2</v>
      </c>
      <c r="S23" s="44">
        <v>2.04</v>
      </c>
      <c r="T23" s="45">
        <f t="shared" si="5"/>
        <v>2.083333333333333</v>
      </c>
      <c r="U23" s="56">
        <v>96</v>
      </c>
      <c r="V23" s="50">
        <v>3.89</v>
      </c>
      <c r="W23" s="48">
        <f t="shared" si="6"/>
        <v>100.00000000000001</v>
      </c>
    </row>
    <row r="24" spans="1:23" x14ac:dyDescent="0.2">
      <c r="A24" s="92"/>
      <c r="B24" s="18" t="s">
        <v>124</v>
      </c>
      <c r="C24" s="38">
        <v>22</v>
      </c>
      <c r="D24" s="44">
        <v>2.39</v>
      </c>
      <c r="E24" s="45">
        <f t="shared" si="0"/>
        <v>41.509433962264154</v>
      </c>
      <c r="F24" s="38">
        <v>9</v>
      </c>
      <c r="G24" s="44">
        <v>2.17</v>
      </c>
      <c r="H24" s="45">
        <f t="shared" si="1"/>
        <v>16.981132075471699</v>
      </c>
      <c r="I24" s="38">
        <v>4</v>
      </c>
      <c r="J24" s="44">
        <v>0.95</v>
      </c>
      <c r="K24" s="45">
        <f t="shared" si="2"/>
        <v>7.5471698113207548</v>
      </c>
      <c r="L24" s="38">
        <v>6</v>
      </c>
      <c r="M24" s="44">
        <v>1.62</v>
      </c>
      <c r="N24" s="45">
        <f t="shared" si="3"/>
        <v>11.320754716981133</v>
      </c>
      <c r="O24" s="38">
        <v>11</v>
      </c>
      <c r="P24" s="44">
        <v>4.51</v>
      </c>
      <c r="Q24" s="45">
        <f t="shared" si="4"/>
        <v>20.754716981132077</v>
      </c>
      <c r="R24" s="38">
        <v>1</v>
      </c>
      <c r="S24" s="44">
        <v>1.02</v>
      </c>
      <c r="T24" s="45">
        <f t="shared" si="5"/>
        <v>1.8867924528301887</v>
      </c>
      <c r="U24" s="56">
        <v>53</v>
      </c>
      <c r="V24" s="50">
        <v>2.15</v>
      </c>
      <c r="W24" s="48">
        <f t="shared" si="6"/>
        <v>100</v>
      </c>
    </row>
    <row r="25" spans="1:23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38">
        <v>0</v>
      </c>
      <c r="M25" s="44">
        <v>0</v>
      </c>
      <c r="N25" s="45">
        <f t="shared" si="3"/>
        <v>0</v>
      </c>
      <c r="O25" s="38">
        <v>0</v>
      </c>
      <c r="P25" s="44">
        <v>0</v>
      </c>
      <c r="Q25" s="45">
        <f t="shared" si="4"/>
        <v>0</v>
      </c>
      <c r="R25" s="38">
        <v>1</v>
      </c>
      <c r="S25" s="44">
        <v>1.02</v>
      </c>
      <c r="T25" s="45">
        <f t="shared" si="5"/>
        <v>100</v>
      </c>
      <c r="U25" s="56">
        <v>1</v>
      </c>
      <c r="V25" s="50">
        <v>0.04</v>
      </c>
      <c r="W25" s="48">
        <f t="shared" si="6"/>
        <v>100</v>
      </c>
    </row>
    <row r="26" spans="1:23" x14ac:dyDescent="0.2">
      <c r="A26" s="92"/>
      <c r="B26" s="18" t="s">
        <v>126</v>
      </c>
      <c r="C26" s="38">
        <v>13</v>
      </c>
      <c r="D26" s="44">
        <v>1.41</v>
      </c>
      <c r="E26" s="45">
        <f t="shared" si="0"/>
        <v>41.935483870967744</v>
      </c>
      <c r="F26" s="38">
        <v>8</v>
      </c>
      <c r="G26" s="44">
        <v>1.93</v>
      </c>
      <c r="H26" s="45">
        <f t="shared" si="1"/>
        <v>25.806451612903224</v>
      </c>
      <c r="I26" s="38">
        <v>7</v>
      </c>
      <c r="J26" s="44">
        <v>1.67</v>
      </c>
      <c r="K26" s="45">
        <f t="shared" si="2"/>
        <v>22.58064516129032</v>
      </c>
      <c r="L26" s="38">
        <v>0</v>
      </c>
      <c r="M26" s="44">
        <v>0</v>
      </c>
      <c r="N26" s="45">
        <f t="shared" si="3"/>
        <v>0</v>
      </c>
      <c r="O26" s="38">
        <v>1</v>
      </c>
      <c r="P26" s="44">
        <v>0.41</v>
      </c>
      <c r="Q26" s="45">
        <f t="shared" si="4"/>
        <v>3.225806451612903</v>
      </c>
      <c r="R26" s="38">
        <v>2</v>
      </c>
      <c r="S26" s="44">
        <v>2.04</v>
      </c>
      <c r="T26" s="45">
        <f t="shared" si="5"/>
        <v>6.4516129032258061</v>
      </c>
      <c r="U26" s="56">
        <v>31</v>
      </c>
      <c r="V26" s="50">
        <v>1.26</v>
      </c>
      <c r="W26" s="48">
        <f t="shared" si="6"/>
        <v>100</v>
      </c>
    </row>
    <row r="27" spans="1:23" x14ac:dyDescent="0.2">
      <c r="A27" s="92"/>
      <c r="B27" s="18" t="s">
        <v>127</v>
      </c>
      <c r="C27" s="38">
        <v>3</v>
      </c>
      <c r="D27" s="44">
        <v>0.33</v>
      </c>
      <c r="E27" s="45">
        <f t="shared" si="0"/>
        <v>20</v>
      </c>
      <c r="F27" s="38">
        <v>4</v>
      </c>
      <c r="G27" s="44">
        <v>0.97</v>
      </c>
      <c r="H27" s="45">
        <f t="shared" si="1"/>
        <v>26.666666666666668</v>
      </c>
      <c r="I27" s="38">
        <v>3</v>
      </c>
      <c r="J27" s="44">
        <v>0.72</v>
      </c>
      <c r="K27" s="45">
        <f t="shared" si="2"/>
        <v>20</v>
      </c>
      <c r="L27" s="38">
        <v>3</v>
      </c>
      <c r="M27" s="44">
        <v>0.81</v>
      </c>
      <c r="N27" s="45">
        <f t="shared" si="3"/>
        <v>20</v>
      </c>
      <c r="O27" s="38">
        <v>2</v>
      </c>
      <c r="P27" s="44">
        <v>0.82</v>
      </c>
      <c r="Q27" s="45">
        <f t="shared" si="4"/>
        <v>13.333333333333334</v>
      </c>
      <c r="R27" s="38">
        <v>0</v>
      </c>
      <c r="S27" s="44">
        <v>0</v>
      </c>
      <c r="T27" s="45">
        <f t="shared" si="5"/>
        <v>0</v>
      </c>
      <c r="U27" s="56">
        <v>15</v>
      </c>
      <c r="V27" s="50">
        <v>0.61</v>
      </c>
      <c r="W27" s="48">
        <f t="shared" si="6"/>
        <v>100</v>
      </c>
    </row>
    <row r="28" spans="1:23" x14ac:dyDescent="0.2">
      <c r="A28" s="92"/>
      <c r="B28" s="18" t="s">
        <v>186</v>
      </c>
      <c r="C28" s="38">
        <v>23</v>
      </c>
      <c r="D28" s="44">
        <v>2.4900000000000002</v>
      </c>
      <c r="E28" s="45">
        <f t="shared" si="0"/>
        <v>40.350877192982452</v>
      </c>
      <c r="F28" s="38">
        <v>16</v>
      </c>
      <c r="G28" s="44">
        <v>3.86</v>
      </c>
      <c r="H28" s="45">
        <f t="shared" si="1"/>
        <v>28.07017543859649</v>
      </c>
      <c r="I28" s="38">
        <v>5</v>
      </c>
      <c r="J28" s="44">
        <v>1.19</v>
      </c>
      <c r="K28" s="45">
        <f t="shared" si="2"/>
        <v>8.7719298245614024</v>
      </c>
      <c r="L28" s="38">
        <v>4</v>
      </c>
      <c r="M28" s="44">
        <v>1.08</v>
      </c>
      <c r="N28" s="45">
        <f t="shared" si="3"/>
        <v>7.0175438596491224</v>
      </c>
      <c r="O28" s="38">
        <v>4</v>
      </c>
      <c r="P28" s="44">
        <v>1.64</v>
      </c>
      <c r="Q28" s="45">
        <f t="shared" si="4"/>
        <v>7.0175438596491224</v>
      </c>
      <c r="R28" s="38">
        <v>5</v>
      </c>
      <c r="S28" s="44">
        <v>5.0999999999999996</v>
      </c>
      <c r="T28" s="45">
        <f t="shared" si="5"/>
        <v>8.7719298245614024</v>
      </c>
      <c r="U28" s="56">
        <v>57</v>
      </c>
      <c r="V28" s="50">
        <v>2.31</v>
      </c>
      <c r="W28" s="48">
        <f t="shared" si="6"/>
        <v>99.999999999999986</v>
      </c>
    </row>
    <row r="29" spans="1:23" x14ac:dyDescent="0.2">
      <c r="A29" s="92"/>
      <c r="B29" s="18" t="s">
        <v>128</v>
      </c>
      <c r="C29" s="38">
        <v>144</v>
      </c>
      <c r="D29" s="44">
        <v>15.62</v>
      </c>
      <c r="E29" s="45">
        <f t="shared" si="0"/>
        <v>40.793201133144471</v>
      </c>
      <c r="F29" s="38">
        <v>70</v>
      </c>
      <c r="G29" s="44">
        <v>16.91</v>
      </c>
      <c r="H29" s="45">
        <f t="shared" si="1"/>
        <v>19.830028328611899</v>
      </c>
      <c r="I29" s="38">
        <v>51</v>
      </c>
      <c r="J29" s="44">
        <v>12.17</v>
      </c>
      <c r="K29" s="45">
        <f t="shared" si="2"/>
        <v>14.447592067988669</v>
      </c>
      <c r="L29" s="38">
        <v>48</v>
      </c>
      <c r="M29" s="44">
        <v>12.94</v>
      </c>
      <c r="N29" s="45">
        <f t="shared" si="3"/>
        <v>13.597733711048161</v>
      </c>
      <c r="O29" s="38">
        <v>37</v>
      </c>
      <c r="P29" s="44">
        <v>15.16</v>
      </c>
      <c r="Q29" s="45">
        <f t="shared" si="4"/>
        <v>10.48158640226629</v>
      </c>
      <c r="R29" s="38">
        <v>3</v>
      </c>
      <c r="S29" s="44">
        <v>3.06</v>
      </c>
      <c r="T29" s="45">
        <f t="shared" si="5"/>
        <v>0.84985835694051004</v>
      </c>
      <c r="U29" s="56">
        <v>353</v>
      </c>
      <c r="V29" s="50">
        <v>14.3</v>
      </c>
      <c r="W29" s="48">
        <f t="shared" si="6"/>
        <v>100</v>
      </c>
    </row>
    <row r="30" spans="1:23" ht="16" thickBot="1" x14ac:dyDescent="0.25">
      <c r="A30" s="93"/>
      <c r="B30" s="19" t="s">
        <v>21</v>
      </c>
      <c r="C30" s="39">
        <v>922</v>
      </c>
      <c r="D30" s="46">
        <v>100</v>
      </c>
      <c r="E30" s="47">
        <f t="shared" si="0"/>
        <v>37.358184764991897</v>
      </c>
      <c r="F30" s="39">
        <v>414</v>
      </c>
      <c r="G30" s="46">
        <v>100</v>
      </c>
      <c r="H30" s="47">
        <f t="shared" si="1"/>
        <v>16.774716369529983</v>
      </c>
      <c r="I30" s="39">
        <v>419</v>
      </c>
      <c r="J30" s="46">
        <v>100</v>
      </c>
      <c r="K30" s="47">
        <f t="shared" si="2"/>
        <v>16.977309562398705</v>
      </c>
      <c r="L30" s="39">
        <v>371</v>
      </c>
      <c r="M30" s="46">
        <v>100</v>
      </c>
      <c r="N30" s="47">
        <f t="shared" si="3"/>
        <v>15.032414910858996</v>
      </c>
      <c r="O30" s="39">
        <v>244</v>
      </c>
      <c r="P30" s="46">
        <v>100</v>
      </c>
      <c r="Q30" s="47">
        <f t="shared" si="4"/>
        <v>9.8865478119935162</v>
      </c>
      <c r="R30" s="39">
        <v>98</v>
      </c>
      <c r="S30" s="46">
        <v>100</v>
      </c>
      <c r="T30" s="47">
        <f t="shared" si="5"/>
        <v>3.970826580226904</v>
      </c>
      <c r="U30" s="39">
        <v>2468</v>
      </c>
      <c r="V30" s="46">
        <v>100</v>
      </c>
      <c r="W30" s="47">
        <f t="shared" si="6"/>
        <v>100.00000000000001</v>
      </c>
    </row>
    <row r="31" spans="1:23" x14ac:dyDescent="0.2">
      <c r="A31" s="92" t="s">
        <v>27</v>
      </c>
      <c r="B31" s="21" t="s">
        <v>3</v>
      </c>
      <c r="C31" s="38">
        <v>488</v>
      </c>
      <c r="D31" s="44">
        <v>52.93</v>
      </c>
      <c r="E31" s="45">
        <f t="shared" si="0"/>
        <v>39.869281045751634</v>
      </c>
      <c r="F31" s="27">
        <v>224</v>
      </c>
      <c r="G31" s="44">
        <v>54.11</v>
      </c>
      <c r="H31" s="45">
        <f t="shared" si="1"/>
        <v>18.300653594771241</v>
      </c>
      <c r="I31" s="27">
        <v>178</v>
      </c>
      <c r="J31" s="44">
        <v>42.48</v>
      </c>
      <c r="K31" s="45">
        <f t="shared" si="2"/>
        <v>14.542483660130721</v>
      </c>
      <c r="L31" s="27">
        <v>181</v>
      </c>
      <c r="M31" s="44">
        <v>48.79</v>
      </c>
      <c r="N31" s="45">
        <f t="shared" si="3"/>
        <v>14.787581699346406</v>
      </c>
      <c r="O31" s="27">
        <v>101</v>
      </c>
      <c r="P31" s="44">
        <v>41.39</v>
      </c>
      <c r="Q31" s="45">
        <f t="shared" si="4"/>
        <v>8.2516339869281037</v>
      </c>
      <c r="R31" s="27">
        <v>52</v>
      </c>
      <c r="S31" s="44">
        <v>53.06</v>
      </c>
      <c r="T31" s="45">
        <f t="shared" si="5"/>
        <v>4.2483660130718954</v>
      </c>
      <c r="U31" s="52">
        <v>1224</v>
      </c>
      <c r="V31" s="50">
        <v>49.59</v>
      </c>
      <c r="W31" s="48">
        <f t="shared" si="6"/>
        <v>100</v>
      </c>
    </row>
    <row r="32" spans="1:23" x14ac:dyDescent="0.2">
      <c r="A32" s="92"/>
      <c r="B32" s="21" t="s">
        <v>4</v>
      </c>
      <c r="C32" s="38">
        <v>10</v>
      </c>
      <c r="D32" s="44">
        <v>1.08</v>
      </c>
      <c r="E32" s="45">
        <f t="shared" si="0"/>
        <v>43.478260869565219</v>
      </c>
      <c r="F32" s="27">
        <v>3</v>
      </c>
      <c r="G32" s="44">
        <v>0.72</v>
      </c>
      <c r="H32" s="45">
        <f t="shared" si="1"/>
        <v>13.043478260869565</v>
      </c>
      <c r="I32" s="27">
        <v>6</v>
      </c>
      <c r="J32" s="44">
        <v>1.43</v>
      </c>
      <c r="K32" s="45">
        <f t="shared" si="2"/>
        <v>26.086956521739129</v>
      </c>
      <c r="L32" s="27">
        <v>3</v>
      </c>
      <c r="M32" s="44">
        <v>0.81</v>
      </c>
      <c r="N32" s="45">
        <f t="shared" si="3"/>
        <v>13.043478260869565</v>
      </c>
      <c r="O32" s="27">
        <v>1</v>
      </c>
      <c r="P32" s="44">
        <v>0.41</v>
      </c>
      <c r="Q32" s="45">
        <f t="shared" si="4"/>
        <v>4.3478260869565215</v>
      </c>
      <c r="R32" s="27">
        <v>0</v>
      </c>
      <c r="S32" s="44">
        <v>0</v>
      </c>
      <c r="T32" s="45">
        <f t="shared" si="5"/>
        <v>0</v>
      </c>
      <c r="U32" s="52">
        <v>23</v>
      </c>
      <c r="V32" s="50">
        <v>0.93</v>
      </c>
      <c r="W32" s="48">
        <f t="shared" si="6"/>
        <v>99.999999999999986</v>
      </c>
    </row>
    <row r="33" spans="1:23" x14ac:dyDescent="0.2">
      <c r="A33" s="92"/>
      <c r="B33" s="21" t="s">
        <v>5</v>
      </c>
      <c r="C33" s="38">
        <v>9</v>
      </c>
      <c r="D33" s="44">
        <v>0.98</v>
      </c>
      <c r="E33" s="45">
        <f t="shared" si="0"/>
        <v>34.615384615384613</v>
      </c>
      <c r="F33" s="27">
        <v>3</v>
      </c>
      <c r="G33" s="44">
        <v>0.72</v>
      </c>
      <c r="H33" s="45">
        <f t="shared" si="1"/>
        <v>11.538461538461538</v>
      </c>
      <c r="I33" s="27">
        <v>6</v>
      </c>
      <c r="J33" s="44">
        <v>1.43</v>
      </c>
      <c r="K33" s="45">
        <f t="shared" si="2"/>
        <v>23.076923076923077</v>
      </c>
      <c r="L33" s="27">
        <v>3</v>
      </c>
      <c r="M33" s="44">
        <v>0.81</v>
      </c>
      <c r="N33" s="45">
        <f t="shared" si="3"/>
        <v>11.538461538461538</v>
      </c>
      <c r="O33" s="27">
        <v>4</v>
      </c>
      <c r="P33" s="44">
        <v>1.64</v>
      </c>
      <c r="Q33" s="45">
        <f t="shared" si="4"/>
        <v>15.384615384615385</v>
      </c>
      <c r="R33" s="27">
        <v>1</v>
      </c>
      <c r="S33" s="44">
        <v>1.02</v>
      </c>
      <c r="T33" s="45">
        <f t="shared" si="5"/>
        <v>3.8461538461538463</v>
      </c>
      <c r="U33" s="52">
        <v>26</v>
      </c>
      <c r="V33" s="50">
        <v>1.05</v>
      </c>
      <c r="W33" s="48">
        <f t="shared" si="6"/>
        <v>99.999999999999986</v>
      </c>
    </row>
    <row r="34" spans="1:23" x14ac:dyDescent="0.2">
      <c r="A34" s="92"/>
      <c r="B34" s="21" t="s">
        <v>6</v>
      </c>
      <c r="C34" s="38">
        <v>4</v>
      </c>
      <c r="D34" s="44">
        <v>0.43</v>
      </c>
      <c r="E34" s="45">
        <f t="shared" si="0"/>
        <v>17.391304347826086</v>
      </c>
      <c r="F34" s="27">
        <v>7</v>
      </c>
      <c r="G34" s="44">
        <v>1.69</v>
      </c>
      <c r="H34" s="45">
        <f t="shared" si="1"/>
        <v>30.434782608695656</v>
      </c>
      <c r="I34" s="27">
        <v>4</v>
      </c>
      <c r="J34" s="44">
        <v>0.95</v>
      </c>
      <c r="K34" s="45">
        <f t="shared" si="2"/>
        <v>17.391304347826086</v>
      </c>
      <c r="L34" s="27">
        <v>4</v>
      </c>
      <c r="M34" s="44">
        <v>1.08</v>
      </c>
      <c r="N34" s="45">
        <f t="shared" si="3"/>
        <v>17.391304347826086</v>
      </c>
      <c r="O34" s="27">
        <v>3</v>
      </c>
      <c r="P34" s="44">
        <v>1.23</v>
      </c>
      <c r="Q34" s="45">
        <f t="shared" si="4"/>
        <v>13.043478260869565</v>
      </c>
      <c r="R34" s="27">
        <v>1</v>
      </c>
      <c r="S34" s="44">
        <v>1.02</v>
      </c>
      <c r="T34" s="45">
        <f t="shared" si="5"/>
        <v>4.3478260869565215</v>
      </c>
      <c r="U34" s="52">
        <v>23</v>
      </c>
      <c r="V34" s="50">
        <v>0.93</v>
      </c>
      <c r="W34" s="48">
        <f t="shared" si="6"/>
        <v>99.999999999999986</v>
      </c>
    </row>
    <row r="35" spans="1:23" x14ac:dyDescent="0.2">
      <c r="A35" s="92"/>
      <c r="B35" s="21" t="s">
        <v>7</v>
      </c>
      <c r="C35" s="38">
        <v>71</v>
      </c>
      <c r="D35" s="44">
        <v>7.7</v>
      </c>
      <c r="E35" s="45">
        <f t="shared" si="0"/>
        <v>31.004366812227076</v>
      </c>
      <c r="F35" s="27">
        <v>36</v>
      </c>
      <c r="G35" s="44">
        <v>8.6999999999999993</v>
      </c>
      <c r="H35" s="45">
        <f t="shared" si="1"/>
        <v>15.72052401746725</v>
      </c>
      <c r="I35" s="27">
        <v>55</v>
      </c>
      <c r="J35" s="44">
        <v>13.13</v>
      </c>
      <c r="K35" s="45">
        <f t="shared" si="2"/>
        <v>24.017467248908297</v>
      </c>
      <c r="L35" s="27">
        <v>37</v>
      </c>
      <c r="M35" s="44">
        <v>9.9700000000000006</v>
      </c>
      <c r="N35" s="45">
        <f t="shared" si="3"/>
        <v>16.157205240174672</v>
      </c>
      <c r="O35" s="27">
        <v>21</v>
      </c>
      <c r="P35" s="44">
        <v>8.61</v>
      </c>
      <c r="Q35" s="45">
        <f t="shared" si="4"/>
        <v>9.1703056768558966</v>
      </c>
      <c r="R35" s="27">
        <v>9</v>
      </c>
      <c r="S35" s="44">
        <v>9.18</v>
      </c>
      <c r="T35" s="45">
        <f t="shared" si="5"/>
        <v>3.9301310043668125</v>
      </c>
      <c r="U35" s="52">
        <v>229</v>
      </c>
      <c r="V35" s="50">
        <v>9.2799999999999994</v>
      </c>
      <c r="W35" s="48">
        <f t="shared" si="6"/>
        <v>100</v>
      </c>
    </row>
    <row r="36" spans="1:23" x14ac:dyDescent="0.2">
      <c r="A36" s="92"/>
      <c r="B36" s="21" t="s">
        <v>8</v>
      </c>
      <c r="C36" s="38">
        <v>113</v>
      </c>
      <c r="D36" s="44">
        <v>12.26</v>
      </c>
      <c r="E36" s="45">
        <f t="shared" si="0"/>
        <v>32.753623188405797</v>
      </c>
      <c r="F36" s="27">
        <v>40</v>
      </c>
      <c r="G36" s="44">
        <v>9.66</v>
      </c>
      <c r="H36" s="45">
        <f t="shared" si="1"/>
        <v>11.594202898550725</v>
      </c>
      <c r="I36" s="27">
        <v>62</v>
      </c>
      <c r="J36" s="44">
        <v>14.8</v>
      </c>
      <c r="K36" s="45">
        <f t="shared" si="2"/>
        <v>17.971014492753625</v>
      </c>
      <c r="L36" s="27">
        <v>62</v>
      </c>
      <c r="M36" s="44">
        <v>16.71</v>
      </c>
      <c r="N36" s="45">
        <f t="shared" si="3"/>
        <v>17.971014492753625</v>
      </c>
      <c r="O36" s="27">
        <v>56</v>
      </c>
      <c r="P36" s="44">
        <v>22.95</v>
      </c>
      <c r="Q36" s="45">
        <f t="shared" si="4"/>
        <v>16.231884057971012</v>
      </c>
      <c r="R36" s="27">
        <v>12</v>
      </c>
      <c r="S36" s="44">
        <v>12.24</v>
      </c>
      <c r="T36" s="45">
        <f t="shared" si="5"/>
        <v>3.4782608695652173</v>
      </c>
      <c r="U36" s="52">
        <v>345</v>
      </c>
      <c r="V36" s="50">
        <v>13.98</v>
      </c>
      <c r="W36" s="48">
        <f t="shared" si="6"/>
        <v>100.00000000000001</v>
      </c>
    </row>
    <row r="37" spans="1:23" x14ac:dyDescent="0.2">
      <c r="A37" s="92"/>
      <c r="B37" s="21" t="s">
        <v>9</v>
      </c>
      <c r="C37" s="38">
        <v>17</v>
      </c>
      <c r="D37" s="44">
        <v>1.84</v>
      </c>
      <c r="E37" s="45">
        <f t="shared" si="0"/>
        <v>37.777777777777779</v>
      </c>
      <c r="F37" s="27">
        <v>10</v>
      </c>
      <c r="G37" s="44">
        <v>2.42</v>
      </c>
      <c r="H37" s="45">
        <f t="shared" si="1"/>
        <v>22.222222222222221</v>
      </c>
      <c r="I37" s="27">
        <v>5</v>
      </c>
      <c r="J37" s="44">
        <v>1.19</v>
      </c>
      <c r="K37" s="45">
        <f t="shared" si="2"/>
        <v>11.111111111111111</v>
      </c>
      <c r="L37" s="27">
        <v>5</v>
      </c>
      <c r="M37" s="44">
        <v>1.35</v>
      </c>
      <c r="N37" s="45">
        <f t="shared" si="3"/>
        <v>11.111111111111111</v>
      </c>
      <c r="O37" s="27">
        <v>7</v>
      </c>
      <c r="P37" s="44">
        <v>2.87</v>
      </c>
      <c r="Q37" s="45">
        <f t="shared" si="4"/>
        <v>15.555555555555555</v>
      </c>
      <c r="R37" s="27">
        <v>1</v>
      </c>
      <c r="S37" s="44">
        <v>1.02</v>
      </c>
      <c r="T37" s="45">
        <f t="shared" si="5"/>
        <v>2.2222222222222223</v>
      </c>
      <c r="U37" s="52">
        <v>45</v>
      </c>
      <c r="V37" s="50">
        <v>1.82</v>
      </c>
      <c r="W37" s="48">
        <f t="shared" si="6"/>
        <v>100.00000000000001</v>
      </c>
    </row>
    <row r="38" spans="1:23" x14ac:dyDescent="0.2">
      <c r="A38" s="92"/>
      <c r="B38" s="21" t="s">
        <v>10</v>
      </c>
      <c r="C38" s="38">
        <v>17</v>
      </c>
      <c r="D38" s="44">
        <v>1.84</v>
      </c>
      <c r="E38" s="45">
        <f t="shared" si="0"/>
        <v>33.333333333333329</v>
      </c>
      <c r="F38" s="27">
        <v>4</v>
      </c>
      <c r="G38" s="44">
        <v>0.97</v>
      </c>
      <c r="H38" s="45">
        <f t="shared" si="1"/>
        <v>7.8431372549019605</v>
      </c>
      <c r="I38" s="27">
        <v>18</v>
      </c>
      <c r="J38" s="44">
        <v>4.3</v>
      </c>
      <c r="K38" s="45">
        <f t="shared" si="2"/>
        <v>35.294117647058826</v>
      </c>
      <c r="L38" s="27">
        <v>6</v>
      </c>
      <c r="M38" s="44">
        <v>1.62</v>
      </c>
      <c r="N38" s="45">
        <f t="shared" si="3"/>
        <v>11.76470588235294</v>
      </c>
      <c r="O38" s="27">
        <v>5</v>
      </c>
      <c r="P38" s="44">
        <v>2.0499999999999998</v>
      </c>
      <c r="Q38" s="45">
        <f t="shared" si="4"/>
        <v>9.8039215686274517</v>
      </c>
      <c r="R38" s="27">
        <v>1</v>
      </c>
      <c r="S38" s="44">
        <v>1.02</v>
      </c>
      <c r="T38" s="45">
        <f t="shared" si="5"/>
        <v>1.9607843137254901</v>
      </c>
      <c r="U38" s="52">
        <v>51</v>
      </c>
      <c r="V38" s="50">
        <v>2.0699999999999998</v>
      </c>
      <c r="W38" s="48">
        <f t="shared" si="6"/>
        <v>99.999999999999986</v>
      </c>
    </row>
    <row r="39" spans="1:23" x14ac:dyDescent="0.2">
      <c r="A39" s="92"/>
      <c r="B39" s="21" t="s">
        <v>11</v>
      </c>
      <c r="C39" s="38">
        <v>33</v>
      </c>
      <c r="D39" s="44">
        <v>3.58</v>
      </c>
      <c r="E39" s="45">
        <f t="shared" si="0"/>
        <v>33</v>
      </c>
      <c r="F39" s="27">
        <v>21</v>
      </c>
      <c r="G39" s="44">
        <v>5.07</v>
      </c>
      <c r="H39" s="45">
        <f t="shared" si="1"/>
        <v>21</v>
      </c>
      <c r="I39" s="27">
        <v>21</v>
      </c>
      <c r="J39" s="44">
        <v>5.01</v>
      </c>
      <c r="K39" s="45">
        <f t="shared" si="2"/>
        <v>21</v>
      </c>
      <c r="L39" s="27">
        <v>14</v>
      </c>
      <c r="M39" s="44">
        <v>3.77</v>
      </c>
      <c r="N39" s="45">
        <f t="shared" si="3"/>
        <v>14.000000000000002</v>
      </c>
      <c r="O39" s="27">
        <v>9</v>
      </c>
      <c r="P39" s="44">
        <v>3.69</v>
      </c>
      <c r="Q39" s="45">
        <f t="shared" si="4"/>
        <v>9</v>
      </c>
      <c r="R39" s="27">
        <v>2</v>
      </c>
      <c r="S39" s="44">
        <v>2.04</v>
      </c>
      <c r="T39" s="45">
        <f t="shared" si="5"/>
        <v>2</v>
      </c>
      <c r="U39" s="52">
        <v>100</v>
      </c>
      <c r="V39" s="50">
        <v>4.05</v>
      </c>
      <c r="W39" s="48">
        <f t="shared" si="6"/>
        <v>100</v>
      </c>
    </row>
    <row r="40" spans="1:23" x14ac:dyDescent="0.2">
      <c r="A40" s="92"/>
      <c r="B40" s="21" t="s">
        <v>12</v>
      </c>
      <c r="C40" s="38">
        <v>80</v>
      </c>
      <c r="D40" s="44">
        <v>8.68</v>
      </c>
      <c r="E40" s="45">
        <f t="shared" si="0"/>
        <v>43.478260869565219</v>
      </c>
      <c r="F40" s="27">
        <v>31</v>
      </c>
      <c r="G40" s="44">
        <v>7.49</v>
      </c>
      <c r="H40" s="45">
        <f t="shared" si="1"/>
        <v>16.847826086956523</v>
      </c>
      <c r="I40" s="27">
        <v>21</v>
      </c>
      <c r="J40" s="44">
        <v>5.01</v>
      </c>
      <c r="K40" s="45">
        <f t="shared" si="2"/>
        <v>11.413043478260869</v>
      </c>
      <c r="L40" s="27">
        <v>28</v>
      </c>
      <c r="M40" s="44">
        <v>7.55</v>
      </c>
      <c r="N40" s="45">
        <f t="shared" si="3"/>
        <v>15.217391304347828</v>
      </c>
      <c r="O40" s="27">
        <v>16</v>
      </c>
      <c r="P40" s="44">
        <v>6.56</v>
      </c>
      <c r="Q40" s="45">
        <f t="shared" si="4"/>
        <v>8.695652173913043</v>
      </c>
      <c r="R40" s="27">
        <v>8</v>
      </c>
      <c r="S40" s="44">
        <v>8.16</v>
      </c>
      <c r="T40" s="45">
        <f t="shared" si="5"/>
        <v>4.3478260869565215</v>
      </c>
      <c r="U40" s="52">
        <v>184</v>
      </c>
      <c r="V40" s="50">
        <v>7.46</v>
      </c>
      <c r="W40" s="48">
        <f t="shared" si="6"/>
        <v>100</v>
      </c>
    </row>
    <row r="41" spans="1:23" x14ac:dyDescent="0.2">
      <c r="A41" s="92"/>
      <c r="B41" s="21" t="s">
        <v>13</v>
      </c>
      <c r="C41" s="38">
        <v>9</v>
      </c>
      <c r="D41" s="44">
        <v>0.98</v>
      </c>
      <c r="E41" s="45">
        <f t="shared" si="0"/>
        <v>36</v>
      </c>
      <c r="F41" s="27">
        <v>2</v>
      </c>
      <c r="G41" s="44">
        <v>0.48</v>
      </c>
      <c r="H41" s="45">
        <f t="shared" si="1"/>
        <v>8</v>
      </c>
      <c r="I41" s="27">
        <v>5</v>
      </c>
      <c r="J41" s="44">
        <v>1.19</v>
      </c>
      <c r="K41" s="45">
        <f t="shared" si="2"/>
        <v>20</v>
      </c>
      <c r="L41" s="27">
        <v>4</v>
      </c>
      <c r="M41" s="44">
        <v>1.08</v>
      </c>
      <c r="N41" s="45">
        <f t="shared" si="3"/>
        <v>16</v>
      </c>
      <c r="O41" s="27">
        <v>3</v>
      </c>
      <c r="P41" s="44">
        <v>1.23</v>
      </c>
      <c r="Q41" s="45">
        <f t="shared" si="4"/>
        <v>12</v>
      </c>
      <c r="R41" s="27">
        <v>2</v>
      </c>
      <c r="S41" s="44">
        <v>2.04</v>
      </c>
      <c r="T41" s="45">
        <f t="shared" si="5"/>
        <v>8</v>
      </c>
      <c r="U41" s="52">
        <v>25</v>
      </c>
      <c r="V41" s="50">
        <v>1.01</v>
      </c>
      <c r="W41" s="48">
        <f t="shared" si="6"/>
        <v>100</v>
      </c>
    </row>
    <row r="42" spans="1:23" x14ac:dyDescent="0.2">
      <c r="A42" s="92"/>
      <c r="B42" s="21" t="s">
        <v>14</v>
      </c>
      <c r="C42" s="38">
        <v>9</v>
      </c>
      <c r="D42" s="44">
        <v>0.98</v>
      </c>
      <c r="E42" s="45">
        <f t="shared" si="0"/>
        <v>45</v>
      </c>
      <c r="F42" s="27">
        <v>3</v>
      </c>
      <c r="G42" s="44">
        <v>0.72</v>
      </c>
      <c r="H42" s="45">
        <f t="shared" si="1"/>
        <v>15</v>
      </c>
      <c r="I42" s="27">
        <v>3</v>
      </c>
      <c r="J42" s="44">
        <v>0.72</v>
      </c>
      <c r="K42" s="45">
        <f t="shared" si="2"/>
        <v>15</v>
      </c>
      <c r="L42" s="27">
        <v>0</v>
      </c>
      <c r="M42" s="44">
        <v>0</v>
      </c>
      <c r="N42" s="45">
        <f t="shared" si="3"/>
        <v>0</v>
      </c>
      <c r="O42" s="27">
        <v>3</v>
      </c>
      <c r="P42" s="44">
        <v>1.23</v>
      </c>
      <c r="Q42" s="45">
        <f t="shared" si="4"/>
        <v>15</v>
      </c>
      <c r="R42" s="27">
        <v>2</v>
      </c>
      <c r="S42" s="44">
        <v>2.04</v>
      </c>
      <c r="T42" s="45">
        <f t="shared" si="5"/>
        <v>10</v>
      </c>
      <c r="U42" s="52">
        <v>20</v>
      </c>
      <c r="V42" s="50">
        <v>0.81</v>
      </c>
      <c r="W42" s="48">
        <f t="shared" si="6"/>
        <v>100</v>
      </c>
    </row>
    <row r="43" spans="1:23" x14ac:dyDescent="0.2">
      <c r="A43" s="92"/>
      <c r="B43" s="21" t="s">
        <v>15</v>
      </c>
      <c r="C43" s="38">
        <v>21</v>
      </c>
      <c r="D43" s="44">
        <v>2.2799999999999998</v>
      </c>
      <c r="E43" s="45">
        <f t="shared" si="0"/>
        <v>44.680851063829785</v>
      </c>
      <c r="F43" s="27">
        <v>6</v>
      </c>
      <c r="G43" s="44">
        <v>1.45</v>
      </c>
      <c r="H43" s="45">
        <f t="shared" si="1"/>
        <v>12.76595744680851</v>
      </c>
      <c r="I43" s="27">
        <v>8</v>
      </c>
      <c r="J43" s="44">
        <v>1.91</v>
      </c>
      <c r="K43" s="45">
        <f t="shared" si="2"/>
        <v>17.021276595744681</v>
      </c>
      <c r="L43" s="27">
        <v>7</v>
      </c>
      <c r="M43" s="44">
        <v>1.89</v>
      </c>
      <c r="N43" s="45">
        <f t="shared" si="3"/>
        <v>14.893617021276595</v>
      </c>
      <c r="O43" s="27">
        <v>3</v>
      </c>
      <c r="P43" s="44">
        <v>1.23</v>
      </c>
      <c r="Q43" s="45">
        <f t="shared" si="4"/>
        <v>6.3829787234042552</v>
      </c>
      <c r="R43" s="27">
        <v>2</v>
      </c>
      <c r="S43" s="44">
        <v>2.04</v>
      </c>
      <c r="T43" s="45">
        <f t="shared" si="5"/>
        <v>4.2553191489361701</v>
      </c>
      <c r="U43" s="52">
        <v>47</v>
      </c>
      <c r="V43" s="50">
        <v>1.9</v>
      </c>
      <c r="W43" s="48">
        <f t="shared" si="6"/>
        <v>99.999999999999986</v>
      </c>
    </row>
    <row r="44" spans="1:23" x14ac:dyDescent="0.2">
      <c r="A44" s="92"/>
      <c r="B44" s="21" t="s">
        <v>16</v>
      </c>
      <c r="C44" s="38">
        <v>32</v>
      </c>
      <c r="D44" s="44">
        <v>3.47</v>
      </c>
      <c r="E44" s="45">
        <f t="shared" si="0"/>
        <v>37.647058823529413</v>
      </c>
      <c r="F44" s="27">
        <v>17</v>
      </c>
      <c r="G44" s="44">
        <v>4.1100000000000003</v>
      </c>
      <c r="H44" s="45">
        <f t="shared" si="1"/>
        <v>20</v>
      </c>
      <c r="I44" s="27">
        <v>14</v>
      </c>
      <c r="J44" s="44">
        <v>3.34</v>
      </c>
      <c r="K44" s="45">
        <f t="shared" si="2"/>
        <v>16.470588235294116</v>
      </c>
      <c r="L44" s="27">
        <v>12</v>
      </c>
      <c r="M44" s="44">
        <v>3.23</v>
      </c>
      <c r="N44" s="45">
        <f t="shared" si="3"/>
        <v>14.117647058823529</v>
      </c>
      <c r="O44" s="27">
        <v>6</v>
      </c>
      <c r="P44" s="44">
        <v>2.46</v>
      </c>
      <c r="Q44" s="45">
        <f t="shared" si="4"/>
        <v>7.0588235294117645</v>
      </c>
      <c r="R44" s="27">
        <v>4</v>
      </c>
      <c r="S44" s="44">
        <v>4.08</v>
      </c>
      <c r="T44" s="45">
        <f t="shared" si="5"/>
        <v>4.7058823529411766</v>
      </c>
      <c r="U44" s="52">
        <v>85</v>
      </c>
      <c r="V44" s="50">
        <v>3.44</v>
      </c>
      <c r="W44" s="48">
        <f t="shared" si="6"/>
        <v>100.00000000000001</v>
      </c>
    </row>
    <row r="45" spans="1:23" x14ac:dyDescent="0.2">
      <c r="A45" s="92"/>
      <c r="B45" s="21" t="s">
        <v>17</v>
      </c>
      <c r="C45" s="38">
        <v>7</v>
      </c>
      <c r="D45" s="44">
        <v>0.76</v>
      </c>
      <c r="E45" s="45">
        <f t="shared" si="0"/>
        <v>35</v>
      </c>
      <c r="F45" s="27">
        <v>3</v>
      </c>
      <c r="G45" s="44">
        <v>0.72</v>
      </c>
      <c r="H45" s="45">
        <f t="shared" si="1"/>
        <v>15</v>
      </c>
      <c r="I45" s="27">
        <v>7</v>
      </c>
      <c r="J45" s="44">
        <v>1.67</v>
      </c>
      <c r="K45" s="45">
        <f t="shared" si="2"/>
        <v>35</v>
      </c>
      <c r="L45" s="27">
        <v>2</v>
      </c>
      <c r="M45" s="44">
        <v>0.54</v>
      </c>
      <c r="N45" s="45">
        <f t="shared" si="3"/>
        <v>10</v>
      </c>
      <c r="O45" s="27">
        <v>1</v>
      </c>
      <c r="P45" s="44">
        <v>0.41</v>
      </c>
      <c r="Q45" s="45">
        <f t="shared" si="4"/>
        <v>5</v>
      </c>
      <c r="R45" s="27">
        <v>0</v>
      </c>
      <c r="S45" s="44">
        <v>0</v>
      </c>
      <c r="T45" s="45">
        <f t="shared" si="5"/>
        <v>0</v>
      </c>
      <c r="U45" s="52">
        <v>20</v>
      </c>
      <c r="V45" s="50">
        <v>0.81</v>
      </c>
      <c r="W45" s="48">
        <f t="shared" si="6"/>
        <v>100</v>
      </c>
    </row>
    <row r="46" spans="1:23" x14ac:dyDescent="0.2">
      <c r="A46" s="92"/>
      <c r="B46" s="21" t="s">
        <v>18</v>
      </c>
      <c r="C46" s="38">
        <v>2</v>
      </c>
      <c r="D46" s="44">
        <v>0.22</v>
      </c>
      <c r="E46" s="45">
        <f t="shared" si="0"/>
        <v>10</v>
      </c>
      <c r="F46" s="27">
        <v>4</v>
      </c>
      <c r="G46" s="44">
        <v>0.97</v>
      </c>
      <c r="H46" s="45">
        <f t="shared" si="1"/>
        <v>20</v>
      </c>
      <c r="I46" s="27">
        <v>5</v>
      </c>
      <c r="J46" s="44">
        <v>1.19</v>
      </c>
      <c r="K46" s="45">
        <f t="shared" si="2"/>
        <v>25</v>
      </c>
      <c r="L46" s="27">
        <v>3</v>
      </c>
      <c r="M46" s="44">
        <v>0.81</v>
      </c>
      <c r="N46" s="45">
        <f t="shared" si="3"/>
        <v>15</v>
      </c>
      <c r="O46" s="27">
        <v>5</v>
      </c>
      <c r="P46" s="44">
        <v>2.0499999999999998</v>
      </c>
      <c r="Q46" s="45">
        <f t="shared" si="4"/>
        <v>25</v>
      </c>
      <c r="R46" s="27">
        <v>1</v>
      </c>
      <c r="S46" s="44">
        <v>1.02</v>
      </c>
      <c r="T46" s="45">
        <f t="shared" si="5"/>
        <v>5</v>
      </c>
      <c r="U46" s="52">
        <v>20</v>
      </c>
      <c r="V46" s="50">
        <v>0.81</v>
      </c>
      <c r="W46" s="48">
        <f t="shared" si="6"/>
        <v>100</v>
      </c>
    </row>
    <row r="47" spans="1:23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0</v>
      </c>
      <c r="G47" s="44">
        <v>0</v>
      </c>
      <c r="H47" s="45">
        <f t="shared" si="1"/>
        <v>0</v>
      </c>
      <c r="I47" s="27">
        <v>1</v>
      </c>
      <c r="J47" s="44">
        <v>0.24</v>
      </c>
      <c r="K47" s="45">
        <f t="shared" si="2"/>
        <v>100</v>
      </c>
      <c r="L47" s="27">
        <v>0</v>
      </c>
      <c r="M47" s="44">
        <v>0</v>
      </c>
      <c r="N47" s="45">
        <f t="shared" si="3"/>
        <v>0</v>
      </c>
      <c r="O47" s="27">
        <v>0</v>
      </c>
      <c r="P47" s="44">
        <v>0</v>
      </c>
      <c r="Q47" s="45">
        <f t="shared" si="4"/>
        <v>0</v>
      </c>
      <c r="R47" s="27">
        <v>0</v>
      </c>
      <c r="S47" s="44">
        <v>0</v>
      </c>
      <c r="T47" s="45">
        <f t="shared" si="5"/>
        <v>0</v>
      </c>
      <c r="U47" s="52">
        <v>1</v>
      </c>
      <c r="V47" s="50">
        <v>0.04</v>
      </c>
      <c r="W47" s="48">
        <f t="shared" si="6"/>
        <v>100</v>
      </c>
    </row>
    <row r="48" spans="1:23" ht="16" thickBot="1" x14ac:dyDescent="0.25">
      <c r="A48" s="93"/>
      <c r="B48" s="22" t="s">
        <v>21</v>
      </c>
      <c r="C48" s="39">
        <v>922</v>
      </c>
      <c r="D48" s="46">
        <v>100</v>
      </c>
      <c r="E48" s="47">
        <f t="shared" si="0"/>
        <v>37.358184764991897</v>
      </c>
      <c r="F48" s="29">
        <v>414</v>
      </c>
      <c r="G48" s="46">
        <v>100</v>
      </c>
      <c r="H48" s="47">
        <f t="shared" si="1"/>
        <v>16.774716369529983</v>
      </c>
      <c r="I48" s="29">
        <v>419</v>
      </c>
      <c r="J48" s="46">
        <v>100</v>
      </c>
      <c r="K48" s="47">
        <f t="shared" si="2"/>
        <v>16.977309562398705</v>
      </c>
      <c r="L48" s="29">
        <v>371</v>
      </c>
      <c r="M48" s="46">
        <v>100</v>
      </c>
      <c r="N48" s="47">
        <f t="shared" si="3"/>
        <v>15.032414910858996</v>
      </c>
      <c r="O48" s="29">
        <v>244</v>
      </c>
      <c r="P48" s="46">
        <v>100</v>
      </c>
      <c r="Q48" s="47">
        <f t="shared" si="4"/>
        <v>9.8865478119935162</v>
      </c>
      <c r="R48" s="29">
        <v>98</v>
      </c>
      <c r="S48" s="46">
        <v>100</v>
      </c>
      <c r="T48" s="47">
        <f t="shared" si="5"/>
        <v>3.970826580226904</v>
      </c>
      <c r="U48" s="29">
        <v>2468</v>
      </c>
      <c r="V48" s="46">
        <v>100</v>
      </c>
      <c r="W48" s="47">
        <f t="shared" si="6"/>
        <v>100.00000000000001</v>
      </c>
    </row>
    <row r="49" spans="1:23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</row>
    <row r="50" spans="1:23" x14ac:dyDescent="0.2">
      <c r="A50" s="34" t="s">
        <v>138</v>
      </c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5"/>
    </row>
    <row r="51" spans="1:23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5"/>
    </row>
    <row r="52" spans="1:23" x14ac:dyDescent="0.2">
      <c r="V52" s="2"/>
    </row>
    <row r="53" spans="1:23" x14ac:dyDescent="0.2">
      <c r="V53" s="2"/>
    </row>
    <row r="57" spans="1:23" x14ac:dyDescent="0.2">
      <c r="W57" s="2"/>
    </row>
  </sheetData>
  <mergeCells count="14">
    <mergeCell ref="A49:W49"/>
    <mergeCell ref="A7:A11"/>
    <mergeCell ref="A12:A30"/>
    <mergeCell ref="A31:A48"/>
    <mergeCell ref="A3:B6"/>
    <mergeCell ref="C5:E5"/>
    <mergeCell ref="C3:W3"/>
    <mergeCell ref="L5:N5"/>
    <mergeCell ref="O5:Q5"/>
    <mergeCell ref="R5:T5"/>
    <mergeCell ref="U5:W5"/>
    <mergeCell ref="C4:W4"/>
    <mergeCell ref="F5:H5"/>
    <mergeCell ref="I5:K5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79D4-7DBA-4A5D-898C-15FF52D3AC68}">
  <dimension ref="A1:T50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2" max="2" width="66.5" customWidth="1"/>
    <col min="3" max="20" width="9.6640625" customWidth="1"/>
  </cols>
  <sheetData>
    <row r="1" spans="1:20" x14ac:dyDescent="0.2">
      <c r="A1" s="1" t="s">
        <v>140</v>
      </c>
    </row>
    <row r="2" spans="1:20" ht="16" thickBot="1" x14ac:dyDescent="0.25">
      <c r="A2" s="72" t="s">
        <v>169</v>
      </c>
      <c r="B2" s="1"/>
    </row>
    <row r="3" spans="1:20" ht="16" thickBot="1" x14ac:dyDescent="0.25">
      <c r="A3" s="94" t="s">
        <v>189</v>
      </c>
      <c r="B3" s="95"/>
      <c r="C3" s="163" t="s">
        <v>31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/>
    </row>
    <row r="4" spans="1:20" ht="16" thickBot="1" x14ac:dyDescent="0.25">
      <c r="A4" s="96"/>
      <c r="B4" s="97"/>
      <c r="C4" s="164" t="s">
        <v>170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</row>
    <row r="5" spans="1:20" ht="113.25" customHeight="1" thickBot="1" x14ac:dyDescent="0.25">
      <c r="A5" s="96"/>
      <c r="B5" s="97"/>
      <c r="C5" s="157" t="s">
        <v>98</v>
      </c>
      <c r="D5" s="159"/>
      <c r="E5" s="156" t="s">
        <v>99</v>
      </c>
      <c r="F5" s="159"/>
      <c r="G5" s="156" t="s">
        <v>100</v>
      </c>
      <c r="H5" s="159"/>
      <c r="I5" s="156" t="s">
        <v>101</v>
      </c>
      <c r="J5" s="159"/>
      <c r="K5" s="156" t="s">
        <v>102</v>
      </c>
      <c r="L5" s="159"/>
      <c r="M5" s="156" t="s">
        <v>103</v>
      </c>
      <c r="N5" s="159"/>
      <c r="O5" s="156" t="s">
        <v>104</v>
      </c>
      <c r="P5" s="159"/>
      <c r="Q5" s="156" t="s">
        <v>105</v>
      </c>
      <c r="R5" s="157"/>
      <c r="S5" s="156" t="s">
        <v>106</v>
      </c>
      <c r="T5" s="158"/>
    </row>
    <row r="6" spans="1:20" ht="16" thickBot="1" x14ac:dyDescent="0.25">
      <c r="A6" s="98"/>
      <c r="B6" s="99"/>
      <c r="C6" s="14" t="s">
        <v>114</v>
      </c>
      <c r="D6" s="13" t="s">
        <v>20</v>
      </c>
      <c r="E6" s="14" t="s">
        <v>114</v>
      </c>
      <c r="F6" s="13" t="s">
        <v>20</v>
      </c>
      <c r="G6" s="14" t="s">
        <v>114</v>
      </c>
      <c r="H6" s="13" t="s">
        <v>20</v>
      </c>
      <c r="I6" s="14" t="s">
        <v>114</v>
      </c>
      <c r="J6" s="13" t="s">
        <v>20</v>
      </c>
      <c r="K6" s="14" t="s">
        <v>114</v>
      </c>
      <c r="L6" s="13" t="s">
        <v>20</v>
      </c>
      <c r="M6" s="14" t="s">
        <v>114</v>
      </c>
      <c r="N6" s="13" t="s">
        <v>20</v>
      </c>
      <c r="O6" s="14" t="s">
        <v>114</v>
      </c>
      <c r="P6" s="13" t="s">
        <v>20</v>
      </c>
      <c r="Q6" s="14" t="s">
        <v>114</v>
      </c>
      <c r="R6" s="13" t="s">
        <v>20</v>
      </c>
      <c r="S6" s="14" t="s">
        <v>114</v>
      </c>
      <c r="T6" s="33" t="s">
        <v>20</v>
      </c>
    </row>
    <row r="7" spans="1:20" x14ac:dyDescent="0.2">
      <c r="A7" s="174" t="s">
        <v>22</v>
      </c>
      <c r="B7" s="17" t="s">
        <v>23</v>
      </c>
      <c r="C7" s="37">
        <v>113</v>
      </c>
      <c r="D7" s="43">
        <v>46.12</v>
      </c>
      <c r="E7" s="25">
        <v>190</v>
      </c>
      <c r="F7" s="43">
        <v>50.13</v>
      </c>
      <c r="G7" s="25">
        <v>94</v>
      </c>
      <c r="H7" s="43">
        <v>62.25</v>
      </c>
      <c r="I7" s="25">
        <v>26</v>
      </c>
      <c r="J7" s="43">
        <v>63.41</v>
      </c>
      <c r="K7" s="25">
        <v>111</v>
      </c>
      <c r="L7" s="43">
        <v>43.53</v>
      </c>
      <c r="M7" s="25">
        <v>114</v>
      </c>
      <c r="N7" s="43">
        <v>51.58</v>
      </c>
      <c r="O7" s="25">
        <v>366</v>
      </c>
      <c r="P7" s="43">
        <v>66.180000000000007</v>
      </c>
      <c r="Q7" s="25">
        <v>133</v>
      </c>
      <c r="R7" s="42">
        <v>61.29</v>
      </c>
      <c r="S7" s="37">
        <v>643</v>
      </c>
      <c r="T7" s="43">
        <v>48.2</v>
      </c>
    </row>
    <row r="8" spans="1:20" x14ac:dyDescent="0.2">
      <c r="A8" s="175"/>
      <c r="B8" s="18" t="s">
        <v>24</v>
      </c>
      <c r="C8" s="38">
        <v>79</v>
      </c>
      <c r="D8" s="45">
        <v>32.24</v>
      </c>
      <c r="E8" s="27">
        <v>114</v>
      </c>
      <c r="F8" s="45">
        <v>30.08</v>
      </c>
      <c r="G8" s="27">
        <v>32</v>
      </c>
      <c r="H8" s="45">
        <v>21.19</v>
      </c>
      <c r="I8" s="27">
        <v>9</v>
      </c>
      <c r="J8" s="45">
        <v>21.95</v>
      </c>
      <c r="K8" s="27">
        <v>91</v>
      </c>
      <c r="L8" s="45">
        <v>35.69</v>
      </c>
      <c r="M8" s="27">
        <v>66</v>
      </c>
      <c r="N8" s="45">
        <v>29.86</v>
      </c>
      <c r="O8" s="27">
        <v>120</v>
      </c>
      <c r="P8" s="45">
        <v>21.7</v>
      </c>
      <c r="Q8" s="27">
        <v>53</v>
      </c>
      <c r="R8" s="44">
        <v>24.42</v>
      </c>
      <c r="S8" s="38">
        <v>397</v>
      </c>
      <c r="T8" s="45">
        <v>29.76</v>
      </c>
    </row>
    <row r="9" spans="1:20" x14ac:dyDescent="0.2">
      <c r="A9" s="175"/>
      <c r="B9" s="18" t="s">
        <v>25</v>
      </c>
      <c r="C9" s="38">
        <v>32</v>
      </c>
      <c r="D9" s="45">
        <v>13.06</v>
      </c>
      <c r="E9" s="27">
        <v>46</v>
      </c>
      <c r="F9" s="45">
        <v>12.14</v>
      </c>
      <c r="G9" s="27">
        <v>17</v>
      </c>
      <c r="H9" s="45">
        <v>11.26</v>
      </c>
      <c r="I9" s="27">
        <v>3</v>
      </c>
      <c r="J9" s="45">
        <v>7.32</v>
      </c>
      <c r="K9" s="27">
        <v>34</v>
      </c>
      <c r="L9" s="45">
        <v>13.33</v>
      </c>
      <c r="M9" s="27">
        <v>27</v>
      </c>
      <c r="N9" s="45">
        <v>12.22</v>
      </c>
      <c r="O9" s="27">
        <v>43</v>
      </c>
      <c r="P9" s="45">
        <v>7.78</v>
      </c>
      <c r="Q9" s="27">
        <v>14</v>
      </c>
      <c r="R9" s="44">
        <v>6.45</v>
      </c>
      <c r="S9" s="38">
        <v>196</v>
      </c>
      <c r="T9" s="45">
        <v>14.69</v>
      </c>
    </row>
    <row r="10" spans="1:20" x14ac:dyDescent="0.2">
      <c r="A10" s="175"/>
      <c r="B10" s="18" t="s">
        <v>26</v>
      </c>
      <c r="C10" s="38">
        <v>21</v>
      </c>
      <c r="D10" s="45">
        <v>8.57</v>
      </c>
      <c r="E10" s="27">
        <v>29</v>
      </c>
      <c r="F10" s="45">
        <v>7.65</v>
      </c>
      <c r="G10" s="27">
        <v>8</v>
      </c>
      <c r="H10" s="45">
        <v>5.3</v>
      </c>
      <c r="I10" s="27">
        <v>3</v>
      </c>
      <c r="J10" s="45">
        <v>7.32</v>
      </c>
      <c r="K10" s="27">
        <v>19</v>
      </c>
      <c r="L10" s="45">
        <v>7.45</v>
      </c>
      <c r="M10" s="27">
        <v>14</v>
      </c>
      <c r="N10" s="45">
        <v>6.33</v>
      </c>
      <c r="O10" s="27">
        <v>24</v>
      </c>
      <c r="P10" s="45">
        <v>4.34</v>
      </c>
      <c r="Q10" s="27">
        <v>17</v>
      </c>
      <c r="R10" s="44">
        <v>7.83</v>
      </c>
      <c r="S10" s="38">
        <v>98</v>
      </c>
      <c r="T10" s="45">
        <v>7.35</v>
      </c>
    </row>
    <row r="11" spans="1:20" ht="16" thickBot="1" x14ac:dyDescent="0.25">
      <c r="A11" s="176"/>
      <c r="B11" s="19" t="s">
        <v>21</v>
      </c>
      <c r="C11" s="39">
        <v>245</v>
      </c>
      <c r="D11" s="47">
        <v>100</v>
      </c>
      <c r="E11" s="29">
        <v>379</v>
      </c>
      <c r="F11" s="47">
        <v>100</v>
      </c>
      <c r="G11" s="29">
        <v>151</v>
      </c>
      <c r="H11" s="47">
        <v>100</v>
      </c>
      <c r="I11" s="29">
        <v>41</v>
      </c>
      <c r="J11" s="47">
        <v>100</v>
      </c>
      <c r="K11" s="29">
        <v>255</v>
      </c>
      <c r="L11" s="47">
        <v>100</v>
      </c>
      <c r="M11" s="29">
        <v>221</v>
      </c>
      <c r="N11" s="47">
        <v>100</v>
      </c>
      <c r="O11" s="29">
        <v>553</v>
      </c>
      <c r="P11" s="47">
        <v>100</v>
      </c>
      <c r="Q11" s="29">
        <v>217</v>
      </c>
      <c r="R11" s="46">
        <v>100</v>
      </c>
      <c r="S11" s="39">
        <v>1334</v>
      </c>
      <c r="T11" s="47">
        <v>100</v>
      </c>
    </row>
    <row r="12" spans="1:20" x14ac:dyDescent="0.2">
      <c r="A12" s="177" t="s">
        <v>117</v>
      </c>
      <c r="B12" s="17" t="s">
        <v>182</v>
      </c>
      <c r="C12" s="37">
        <v>1</v>
      </c>
      <c r="D12" s="43">
        <v>0.41</v>
      </c>
      <c r="E12" s="37">
        <v>5</v>
      </c>
      <c r="F12" s="43">
        <v>1.32</v>
      </c>
      <c r="G12" s="37">
        <v>1</v>
      </c>
      <c r="H12" s="43">
        <v>0.66</v>
      </c>
      <c r="I12" s="37">
        <v>0</v>
      </c>
      <c r="J12" s="43">
        <v>0</v>
      </c>
      <c r="K12" s="37">
        <v>0</v>
      </c>
      <c r="L12" s="43">
        <v>0</v>
      </c>
      <c r="M12" s="37">
        <v>0</v>
      </c>
      <c r="N12" s="43">
        <v>0</v>
      </c>
      <c r="O12" s="37">
        <v>5</v>
      </c>
      <c r="P12" s="43">
        <v>0.9</v>
      </c>
      <c r="Q12" s="37">
        <v>3</v>
      </c>
      <c r="R12" s="42">
        <v>1.38</v>
      </c>
      <c r="S12" s="37">
        <v>11</v>
      </c>
      <c r="T12" s="43">
        <v>0.82</v>
      </c>
    </row>
    <row r="13" spans="1:20" x14ac:dyDescent="0.2">
      <c r="A13" s="178"/>
      <c r="B13" s="18" t="s">
        <v>118</v>
      </c>
      <c r="C13" s="38">
        <v>35</v>
      </c>
      <c r="D13" s="45">
        <v>14.29</v>
      </c>
      <c r="E13" s="38">
        <v>44</v>
      </c>
      <c r="F13" s="45">
        <v>11.61</v>
      </c>
      <c r="G13" s="38">
        <v>18</v>
      </c>
      <c r="H13" s="45">
        <v>11.92</v>
      </c>
      <c r="I13" s="38">
        <v>3</v>
      </c>
      <c r="J13" s="45">
        <v>7.32</v>
      </c>
      <c r="K13" s="38">
        <v>31</v>
      </c>
      <c r="L13" s="45">
        <v>12.16</v>
      </c>
      <c r="M13" s="38">
        <v>22</v>
      </c>
      <c r="N13" s="45">
        <v>9.9499999999999993</v>
      </c>
      <c r="O13" s="38">
        <v>59</v>
      </c>
      <c r="P13" s="45">
        <v>10.67</v>
      </c>
      <c r="Q13" s="38">
        <v>26</v>
      </c>
      <c r="R13" s="44">
        <v>11.98</v>
      </c>
      <c r="S13" s="38">
        <v>131</v>
      </c>
      <c r="T13" s="45">
        <v>9.82</v>
      </c>
    </row>
    <row r="14" spans="1:20" x14ac:dyDescent="0.2">
      <c r="A14" s="178"/>
      <c r="B14" s="18" t="s">
        <v>183</v>
      </c>
      <c r="C14" s="38">
        <v>1</v>
      </c>
      <c r="D14" s="45">
        <v>0.41</v>
      </c>
      <c r="E14" s="38">
        <v>8</v>
      </c>
      <c r="F14" s="45">
        <v>2.11</v>
      </c>
      <c r="G14" s="38">
        <v>2</v>
      </c>
      <c r="H14" s="45">
        <v>1.32</v>
      </c>
      <c r="I14" s="38">
        <v>0</v>
      </c>
      <c r="J14" s="45">
        <v>0</v>
      </c>
      <c r="K14" s="38">
        <v>4</v>
      </c>
      <c r="L14" s="45">
        <v>1.57</v>
      </c>
      <c r="M14" s="38">
        <v>3</v>
      </c>
      <c r="N14" s="45">
        <v>1.36</v>
      </c>
      <c r="O14" s="38">
        <v>6</v>
      </c>
      <c r="P14" s="45">
        <v>1.08</v>
      </c>
      <c r="Q14" s="38">
        <v>2</v>
      </c>
      <c r="R14" s="44">
        <v>0.92</v>
      </c>
      <c r="S14" s="38">
        <v>17</v>
      </c>
      <c r="T14" s="45">
        <v>1.27</v>
      </c>
    </row>
    <row r="15" spans="1:20" x14ac:dyDescent="0.2">
      <c r="A15" s="178"/>
      <c r="B15" s="18" t="s">
        <v>184</v>
      </c>
      <c r="C15" s="38">
        <v>0</v>
      </c>
      <c r="D15" s="45">
        <v>0</v>
      </c>
      <c r="E15" s="38">
        <v>0</v>
      </c>
      <c r="F15" s="45">
        <v>0</v>
      </c>
      <c r="G15" s="38">
        <v>0</v>
      </c>
      <c r="H15" s="45">
        <v>0</v>
      </c>
      <c r="I15" s="38">
        <v>0</v>
      </c>
      <c r="J15" s="45">
        <v>0</v>
      </c>
      <c r="K15" s="38">
        <v>0</v>
      </c>
      <c r="L15" s="45">
        <v>0</v>
      </c>
      <c r="M15" s="38">
        <v>0</v>
      </c>
      <c r="N15" s="45">
        <v>0</v>
      </c>
      <c r="O15" s="38">
        <v>0</v>
      </c>
      <c r="P15" s="45">
        <v>0</v>
      </c>
      <c r="Q15" s="38">
        <v>0</v>
      </c>
      <c r="R15" s="44">
        <v>0</v>
      </c>
      <c r="S15" s="38">
        <v>4</v>
      </c>
      <c r="T15" s="45">
        <v>0.3</v>
      </c>
    </row>
    <row r="16" spans="1:20" x14ac:dyDescent="0.2">
      <c r="A16" s="178"/>
      <c r="B16" s="18" t="s">
        <v>1</v>
      </c>
      <c r="C16" s="38">
        <v>24</v>
      </c>
      <c r="D16" s="45">
        <v>9.8000000000000007</v>
      </c>
      <c r="E16" s="38">
        <v>48</v>
      </c>
      <c r="F16" s="45">
        <v>12.66</v>
      </c>
      <c r="G16" s="38">
        <v>20</v>
      </c>
      <c r="H16" s="45">
        <v>13.25</v>
      </c>
      <c r="I16" s="38">
        <v>6</v>
      </c>
      <c r="J16" s="45">
        <v>14.63</v>
      </c>
      <c r="K16" s="38">
        <v>24</v>
      </c>
      <c r="L16" s="45">
        <v>9.41</v>
      </c>
      <c r="M16" s="38">
        <v>19</v>
      </c>
      <c r="N16" s="45">
        <v>8.6</v>
      </c>
      <c r="O16" s="38">
        <v>62</v>
      </c>
      <c r="P16" s="45">
        <v>11.21</v>
      </c>
      <c r="Q16" s="38">
        <v>28</v>
      </c>
      <c r="R16" s="44">
        <v>12.9</v>
      </c>
      <c r="S16" s="38">
        <v>113</v>
      </c>
      <c r="T16" s="45">
        <v>8.4700000000000006</v>
      </c>
    </row>
    <row r="17" spans="1:20" x14ac:dyDescent="0.2">
      <c r="A17" s="178"/>
      <c r="B17" s="18" t="s">
        <v>119</v>
      </c>
      <c r="C17" s="38">
        <v>71</v>
      </c>
      <c r="D17" s="45">
        <v>28.98</v>
      </c>
      <c r="E17" s="38">
        <v>93</v>
      </c>
      <c r="F17" s="45">
        <v>24.54</v>
      </c>
      <c r="G17" s="38">
        <v>32</v>
      </c>
      <c r="H17" s="45">
        <v>21.19</v>
      </c>
      <c r="I17" s="38">
        <v>10</v>
      </c>
      <c r="J17" s="45">
        <v>24.39</v>
      </c>
      <c r="K17" s="38">
        <v>41</v>
      </c>
      <c r="L17" s="45">
        <v>16.079999999999998</v>
      </c>
      <c r="M17" s="38">
        <v>36</v>
      </c>
      <c r="N17" s="45">
        <v>16.29</v>
      </c>
      <c r="O17" s="38">
        <v>124</v>
      </c>
      <c r="P17" s="45">
        <v>22.42</v>
      </c>
      <c r="Q17" s="38">
        <v>52</v>
      </c>
      <c r="R17" s="44">
        <v>23.96</v>
      </c>
      <c r="S17" s="38">
        <v>295</v>
      </c>
      <c r="T17" s="45">
        <v>22.11</v>
      </c>
    </row>
    <row r="18" spans="1:20" x14ac:dyDescent="0.2">
      <c r="A18" s="178"/>
      <c r="B18" s="18" t="s">
        <v>2</v>
      </c>
      <c r="C18" s="38">
        <v>10</v>
      </c>
      <c r="D18" s="45">
        <v>4.08</v>
      </c>
      <c r="E18" s="38">
        <v>8</v>
      </c>
      <c r="F18" s="45">
        <v>2.11</v>
      </c>
      <c r="G18" s="38">
        <v>4</v>
      </c>
      <c r="H18" s="45">
        <v>2.65</v>
      </c>
      <c r="I18" s="38">
        <v>2</v>
      </c>
      <c r="J18" s="45">
        <v>4.88</v>
      </c>
      <c r="K18" s="38">
        <v>10</v>
      </c>
      <c r="L18" s="45">
        <v>3.92</v>
      </c>
      <c r="M18" s="38">
        <v>8</v>
      </c>
      <c r="N18" s="45">
        <v>3.62</v>
      </c>
      <c r="O18" s="38">
        <v>14</v>
      </c>
      <c r="P18" s="45">
        <v>2.5299999999999998</v>
      </c>
      <c r="Q18" s="38">
        <v>6</v>
      </c>
      <c r="R18" s="44">
        <v>2.76</v>
      </c>
      <c r="S18" s="38">
        <v>45</v>
      </c>
      <c r="T18" s="45">
        <v>3.37</v>
      </c>
    </row>
    <row r="19" spans="1:20" x14ac:dyDescent="0.2">
      <c r="A19" s="178"/>
      <c r="B19" s="18" t="s">
        <v>120</v>
      </c>
      <c r="C19" s="38">
        <v>23</v>
      </c>
      <c r="D19" s="45">
        <v>9.39</v>
      </c>
      <c r="E19" s="38">
        <v>44</v>
      </c>
      <c r="F19" s="45">
        <v>11.61</v>
      </c>
      <c r="G19" s="38">
        <v>22</v>
      </c>
      <c r="H19" s="45">
        <v>14.57</v>
      </c>
      <c r="I19" s="38">
        <v>5</v>
      </c>
      <c r="J19" s="45">
        <v>12.2</v>
      </c>
      <c r="K19" s="38">
        <v>27</v>
      </c>
      <c r="L19" s="45">
        <v>10.59</v>
      </c>
      <c r="M19" s="38">
        <v>35</v>
      </c>
      <c r="N19" s="45">
        <v>15.84</v>
      </c>
      <c r="O19" s="38">
        <v>89</v>
      </c>
      <c r="P19" s="45">
        <v>16.09</v>
      </c>
      <c r="Q19" s="38">
        <v>17</v>
      </c>
      <c r="R19" s="44">
        <v>7.83</v>
      </c>
      <c r="S19" s="38">
        <v>175</v>
      </c>
      <c r="T19" s="45">
        <v>13.12</v>
      </c>
    </row>
    <row r="20" spans="1:20" x14ac:dyDescent="0.2">
      <c r="A20" s="178"/>
      <c r="B20" s="18" t="s">
        <v>121</v>
      </c>
      <c r="C20" s="38">
        <v>13</v>
      </c>
      <c r="D20" s="45">
        <v>5.31</v>
      </c>
      <c r="E20" s="38">
        <v>21</v>
      </c>
      <c r="F20" s="45">
        <v>5.54</v>
      </c>
      <c r="G20" s="38">
        <v>12</v>
      </c>
      <c r="H20" s="45">
        <v>7.95</v>
      </c>
      <c r="I20" s="38">
        <v>6</v>
      </c>
      <c r="J20" s="45">
        <v>14.63</v>
      </c>
      <c r="K20" s="38">
        <v>36</v>
      </c>
      <c r="L20" s="45">
        <v>14.12</v>
      </c>
      <c r="M20" s="38">
        <v>24</v>
      </c>
      <c r="N20" s="45">
        <v>10.86</v>
      </c>
      <c r="O20" s="38">
        <v>33</v>
      </c>
      <c r="P20" s="45">
        <v>5.97</v>
      </c>
      <c r="Q20" s="38">
        <v>12</v>
      </c>
      <c r="R20" s="44">
        <v>5.53</v>
      </c>
      <c r="S20" s="38">
        <v>110</v>
      </c>
      <c r="T20" s="45">
        <v>8.25</v>
      </c>
    </row>
    <row r="21" spans="1:20" x14ac:dyDescent="0.2">
      <c r="A21" s="178"/>
      <c r="B21" s="18" t="s">
        <v>122</v>
      </c>
      <c r="C21" s="38">
        <v>11</v>
      </c>
      <c r="D21" s="45">
        <v>4.49</v>
      </c>
      <c r="E21" s="38">
        <v>16</v>
      </c>
      <c r="F21" s="45">
        <v>4.22</v>
      </c>
      <c r="G21" s="38">
        <v>6</v>
      </c>
      <c r="H21" s="45">
        <v>3.97</v>
      </c>
      <c r="I21" s="38">
        <v>3</v>
      </c>
      <c r="J21" s="45">
        <v>7.32</v>
      </c>
      <c r="K21" s="38">
        <v>16</v>
      </c>
      <c r="L21" s="45">
        <v>6.27</v>
      </c>
      <c r="M21" s="38">
        <v>7</v>
      </c>
      <c r="N21" s="45">
        <v>3.17</v>
      </c>
      <c r="O21" s="38">
        <v>14</v>
      </c>
      <c r="P21" s="45">
        <v>2.5299999999999998</v>
      </c>
      <c r="Q21" s="38">
        <v>7</v>
      </c>
      <c r="R21" s="44">
        <v>3.23</v>
      </c>
      <c r="S21" s="38">
        <v>63</v>
      </c>
      <c r="T21" s="45">
        <v>4.72</v>
      </c>
    </row>
    <row r="22" spans="1:20" x14ac:dyDescent="0.2">
      <c r="A22" s="178"/>
      <c r="B22" s="18" t="s">
        <v>123</v>
      </c>
      <c r="C22" s="38">
        <v>8</v>
      </c>
      <c r="D22" s="45">
        <v>3.27</v>
      </c>
      <c r="E22" s="38">
        <v>8</v>
      </c>
      <c r="F22" s="45">
        <v>2.11</v>
      </c>
      <c r="G22" s="38">
        <v>1</v>
      </c>
      <c r="H22" s="45">
        <v>0.66</v>
      </c>
      <c r="I22" s="38">
        <v>0</v>
      </c>
      <c r="J22" s="45">
        <v>0</v>
      </c>
      <c r="K22" s="38">
        <v>6</v>
      </c>
      <c r="L22" s="45">
        <v>2.35</v>
      </c>
      <c r="M22" s="38">
        <v>4</v>
      </c>
      <c r="N22" s="45">
        <v>1.81</v>
      </c>
      <c r="O22" s="38">
        <v>8</v>
      </c>
      <c r="P22" s="45">
        <v>1.45</v>
      </c>
      <c r="Q22" s="38">
        <v>2</v>
      </c>
      <c r="R22" s="44">
        <v>0.92</v>
      </c>
      <c r="S22" s="38">
        <v>51</v>
      </c>
      <c r="T22" s="45">
        <v>3.82</v>
      </c>
    </row>
    <row r="23" spans="1:20" x14ac:dyDescent="0.2">
      <c r="A23" s="178"/>
      <c r="B23" s="18" t="s">
        <v>185</v>
      </c>
      <c r="C23" s="38">
        <v>6</v>
      </c>
      <c r="D23" s="45">
        <v>2.4500000000000002</v>
      </c>
      <c r="E23" s="38">
        <v>9</v>
      </c>
      <c r="F23" s="45">
        <v>2.37</v>
      </c>
      <c r="G23" s="38">
        <v>2</v>
      </c>
      <c r="H23" s="45">
        <v>1.32</v>
      </c>
      <c r="I23" s="38">
        <v>2</v>
      </c>
      <c r="J23" s="45">
        <v>4.88</v>
      </c>
      <c r="K23" s="38">
        <v>15</v>
      </c>
      <c r="L23" s="45">
        <v>5.88</v>
      </c>
      <c r="M23" s="38">
        <v>8</v>
      </c>
      <c r="N23" s="45">
        <v>3.62</v>
      </c>
      <c r="O23" s="38">
        <v>24</v>
      </c>
      <c r="P23" s="45">
        <v>4.34</v>
      </c>
      <c r="Q23" s="38">
        <v>6</v>
      </c>
      <c r="R23" s="44">
        <v>2.76</v>
      </c>
      <c r="S23" s="38">
        <v>53</v>
      </c>
      <c r="T23" s="45">
        <v>3.97</v>
      </c>
    </row>
    <row r="24" spans="1:20" x14ac:dyDescent="0.2">
      <c r="A24" s="178"/>
      <c r="B24" s="18" t="s">
        <v>124</v>
      </c>
      <c r="C24" s="38">
        <v>2</v>
      </c>
      <c r="D24" s="45">
        <v>0.82</v>
      </c>
      <c r="E24" s="38">
        <v>5</v>
      </c>
      <c r="F24" s="45">
        <v>1.32</v>
      </c>
      <c r="G24" s="38">
        <v>2</v>
      </c>
      <c r="H24" s="45">
        <v>1.32</v>
      </c>
      <c r="I24" s="38">
        <v>1</v>
      </c>
      <c r="J24" s="45">
        <v>2.44</v>
      </c>
      <c r="K24" s="38">
        <v>7</v>
      </c>
      <c r="L24" s="45">
        <v>2.75</v>
      </c>
      <c r="M24" s="38">
        <v>6</v>
      </c>
      <c r="N24" s="45">
        <v>2.71</v>
      </c>
      <c r="O24" s="38">
        <v>5</v>
      </c>
      <c r="P24" s="45">
        <v>0.9</v>
      </c>
      <c r="Q24" s="38">
        <v>4</v>
      </c>
      <c r="R24" s="44">
        <v>1.84</v>
      </c>
      <c r="S24" s="38">
        <v>30</v>
      </c>
      <c r="T24" s="45">
        <v>2.25</v>
      </c>
    </row>
    <row r="25" spans="1:20" x14ac:dyDescent="0.2">
      <c r="A25" s="178"/>
      <c r="B25" s="18" t="s">
        <v>125</v>
      </c>
      <c r="C25" s="38">
        <v>0</v>
      </c>
      <c r="D25" s="45">
        <v>0</v>
      </c>
      <c r="E25" s="38">
        <v>0</v>
      </c>
      <c r="F25" s="45">
        <v>0</v>
      </c>
      <c r="G25" s="38">
        <v>0</v>
      </c>
      <c r="H25" s="45">
        <v>0</v>
      </c>
      <c r="I25" s="38">
        <v>0</v>
      </c>
      <c r="J25" s="45">
        <v>0</v>
      </c>
      <c r="K25" s="38">
        <v>0</v>
      </c>
      <c r="L25" s="45">
        <v>0</v>
      </c>
      <c r="M25" s="38">
        <v>0</v>
      </c>
      <c r="N25" s="45">
        <v>0</v>
      </c>
      <c r="O25" s="38">
        <v>1</v>
      </c>
      <c r="P25" s="45">
        <v>0.18</v>
      </c>
      <c r="Q25" s="38">
        <v>1</v>
      </c>
      <c r="R25" s="44">
        <v>0.46</v>
      </c>
      <c r="S25" s="38">
        <v>0</v>
      </c>
      <c r="T25" s="45">
        <v>0</v>
      </c>
    </row>
    <row r="26" spans="1:20" x14ac:dyDescent="0.2">
      <c r="A26" s="178"/>
      <c r="B26" s="18" t="s">
        <v>126</v>
      </c>
      <c r="C26" s="38">
        <v>2</v>
      </c>
      <c r="D26" s="45">
        <v>0.82</v>
      </c>
      <c r="E26" s="38">
        <v>4</v>
      </c>
      <c r="F26" s="45">
        <v>1.06</v>
      </c>
      <c r="G26" s="38">
        <v>3</v>
      </c>
      <c r="H26" s="45">
        <v>1.99</v>
      </c>
      <c r="I26" s="38">
        <v>1</v>
      </c>
      <c r="J26" s="45">
        <v>2.44</v>
      </c>
      <c r="K26" s="38">
        <v>2</v>
      </c>
      <c r="L26" s="45">
        <v>0.78</v>
      </c>
      <c r="M26" s="38">
        <v>2</v>
      </c>
      <c r="N26" s="45">
        <v>0.9</v>
      </c>
      <c r="O26" s="38">
        <v>10</v>
      </c>
      <c r="P26" s="45">
        <v>1.81</v>
      </c>
      <c r="Q26" s="38">
        <v>5</v>
      </c>
      <c r="R26" s="44">
        <v>2.2999999999999998</v>
      </c>
      <c r="S26" s="38">
        <v>16</v>
      </c>
      <c r="T26" s="45">
        <v>1.2</v>
      </c>
    </row>
    <row r="27" spans="1:20" x14ac:dyDescent="0.2">
      <c r="A27" s="178"/>
      <c r="B27" s="18" t="s">
        <v>127</v>
      </c>
      <c r="C27" s="38">
        <v>0</v>
      </c>
      <c r="D27" s="45">
        <v>0</v>
      </c>
      <c r="E27" s="38">
        <v>1</v>
      </c>
      <c r="F27" s="45">
        <v>0.26</v>
      </c>
      <c r="G27" s="38">
        <v>0</v>
      </c>
      <c r="H27" s="45">
        <v>0</v>
      </c>
      <c r="I27" s="38">
        <v>0</v>
      </c>
      <c r="J27" s="45">
        <v>0</v>
      </c>
      <c r="K27" s="38">
        <v>1</v>
      </c>
      <c r="L27" s="45">
        <v>0.39</v>
      </c>
      <c r="M27" s="38">
        <v>2</v>
      </c>
      <c r="N27" s="45">
        <v>0.9</v>
      </c>
      <c r="O27" s="38">
        <v>1</v>
      </c>
      <c r="P27" s="45">
        <v>0.18</v>
      </c>
      <c r="Q27" s="38">
        <v>0</v>
      </c>
      <c r="R27" s="44">
        <v>0</v>
      </c>
      <c r="S27" s="38">
        <v>10</v>
      </c>
      <c r="T27" s="45">
        <v>0.75</v>
      </c>
    </row>
    <row r="28" spans="1:20" x14ac:dyDescent="0.2">
      <c r="A28" s="178"/>
      <c r="B28" s="18" t="s">
        <v>186</v>
      </c>
      <c r="C28" s="38">
        <v>4</v>
      </c>
      <c r="D28" s="45">
        <v>1.63</v>
      </c>
      <c r="E28" s="38">
        <v>5</v>
      </c>
      <c r="F28" s="45">
        <v>1.32</v>
      </c>
      <c r="G28" s="38">
        <v>1</v>
      </c>
      <c r="H28" s="45">
        <v>0.66</v>
      </c>
      <c r="I28" s="38">
        <v>0</v>
      </c>
      <c r="J28" s="45">
        <v>0</v>
      </c>
      <c r="K28" s="38">
        <v>4</v>
      </c>
      <c r="L28" s="45">
        <v>1.57</v>
      </c>
      <c r="M28" s="38">
        <v>8</v>
      </c>
      <c r="N28" s="45">
        <v>3.62</v>
      </c>
      <c r="O28" s="38">
        <v>9</v>
      </c>
      <c r="P28" s="45">
        <v>1.63</v>
      </c>
      <c r="Q28" s="38">
        <v>1</v>
      </c>
      <c r="R28" s="44">
        <v>0.46</v>
      </c>
      <c r="S28" s="38">
        <v>33</v>
      </c>
      <c r="T28" s="45">
        <v>2.4700000000000002</v>
      </c>
    </row>
    <row r="29" spans="1:20" x14ac:dyDescent="0.2">
      <c r="A29" s="178"/>
      <c r="B29" s="18" t="s">
        <v>128</v>
      </c>
      <c r="C29" s="38">
        <v>34</v>
      </c>
      <c r="D29" s="45">
        <v>13.88</v>
      </c>
      <c r="E29" s="38">
        <v>60</v>
      </c>
      <c r="F29" s="45">
        <v>15.83</v>
      </c>
      <c r="G29" s="38">
        <v>25</v>
      </c>
      <c r="H29" s="45">
        <v>16.559999999999999</v>
      </c>
      <c r="I29" s="38">
        <v>2</v>
      </c>
      <c r="J29" s="45">
        <v>4.88</v>
      </c>
      <c r="K29" s="38">
        <v>31</v>
      </c>
      <c r="L29" s="45">
        <v>12.16</v>
      </c>
      <c r="M29" s="38">
        <v>37</v>
      </c>
      <c r="N29" s="45">
        <v>16.739999999999998</v>
      </c>
      <c r="O29" s="38">
        <v>89</v>
      </c>
      <c r="P29" s="45">
        <v>16.09</v>
      </c>
      <c r="Q29" s="38">
        <v>45</v>
      </c>
      <c r="R29" s="44">
        <v>20.74</v>
      </c>
      <c r="S29" s="38">
        <v>177</v>
      </c>
      <c r="T29" s="45">
        <v>13.27</v>
      </c>
    </row>
    <row r="30" spans="1:20" ht="16" thickBot="1" x14ac:dyDescent="0.25">
      <c r="A30" s="179"/>
      <c r="B30" s="19" t="s">
        <v>21</v>
      </c>
      <c r="C30" s="39">
        <v>245</v>
      </c>
      <c r="D30" s="47">
        <v>100</v>
      </c>
      <c r="E30" s="39">
        <v>379</v>
      </c>
      <c r="F30" s="47">
        <v>100</v>
      </c>
      <c r="G30" s="39">
        <v>151</v>
      </c>
      <c r="H30" s="47">
        <v>100</v>
      </c>
      <c r="I30" s="39">
        <v>41</v>
      </c>
      <c r="J30" s="47">
        <v>100</v>
      </c>
      <c r="K30" s="39">
        <v>255</v>
      </c>
      <c r="L30" s="47">
        <v>100</v>
      </c>
      <c r="M30" s="39">
        <v>221</v>
      </c>
      <c r="N30" s="47">
        <v>100</v>
      </c>
      <c r="O30" s="39">
        <v>553</v>
      </c>
      <c r="P30" s="47">
        <v>100</v>
      </c>
      <c r="Q30" s="39">
        <v>217</v>
      </c>
      <c r="R30" s="46">
        <v>100</v>
      </c>
      <c r="S30" s="39">
        <v>1334</v>
      </c>
      <c r="T30" s="47">
        <v>100</v>
      </c>
    </row>
    <row r="31" spans="1:20" x14ac:dyDescent="0.2">
      <c r="A31" s="178" t="s">
        <v>27</v>
      </c>
      <c r="B31" s="18" t="s">
        <v>3</v>
      </c>
      <c r="C31" s="38">
        <v>113</v>
      </c>
      <c r="D31" s="45">
        <v>46.12</v>
      </c>
      <c r="E31" s="27">
        <v>162</v>
      </c>
      <c r="F31" s="45">
        <v>42.74</v>
      </c>
      <c r="G31" s="27">
        <v>63</v>
      </c>
      <c r="H31" s="45">
        <v>41.72</v>
      </c>
      <c r="I31" s="27">
        <v>19</v>
      </c>
      <c r="J31" s="45">
        <v>46.34</v>
      </c>
      <c r="K31" s="27">
        <v>139</v>
      </c>
      <c r="L31" s="45">
        <v>54.51</v>
      </c>
      <c r="M31" s="27">
        <v>134</v>
      </c>
      <c r="N31" s="45">
        <v>60.63</v>
      </c>
      <c r="O31" s="27">
        <v>252</v>
      </c>
      <c r="P31" s="45">
        <v>45.57</v>
      </c>
      <c r="Q31" s="27">
        <v>88</v>
      </c>
      <c r="R31" s="44">
        <v>40.549999999999997</v>
      </c>
      <c r="S31" s="38">
        <v>699</v>
      </c>
      <c r="T31" s="45">
        <v>52.4</v>
      </c>
    </row>
    <row r="32" spans="1:20" x14ac:dyDescent="0.2">
      <c r="A32" s="178"/>
      <c r="B32" s="18" t="s">
        <v>4</v>
      </c>
      <c r="C32" s="38">
        <v>1</v>
      </c>
      <c r="D32" s="45">
        <v>0.41</v>
      </c>
      <c r="E32" s="27">
        <v>3</v>
      </c>
      <c r="F32" s="45">
        <v>0.79</v>
      </c>
      <c r="G32" s="27">
        <v>0</v>
      </c>
      <c r="H32" s="45">
        <v>0</v>
      </c>
      <c r="I32" s="27">
        <v>0</v>
      </c>
      <c r="J32" s="45">
        <v>0</v>
      </c>
      <c r="K32" s="27">
        <v>1</v>
      </c>
      <c r="L32" s="45">
        <v>0.39</v>
      </c>
      <c r="M32" s="27">
        <v>2</v>
      </c>
      <c r="N32" s="45">
        <v>0.9</v>
      </c>
      <c r="O32" s="27">
        <v>6</v>
      </c>
      <c r="P32" s="45">
        <v>1.08</v>
      </c>
      <c r="Q32" s="27">
        <v>1</v>
      </c>
      <c r="R32" s="44">
        <v>0.46</v>
      </c>
      <c r="S32" s="38">
        <v>13</v>
      </c>
      <c r="T32" s="45">
        <v>0.97</v>
      </c>
    </row>
    <row r="33" spans="1:20" x14ac:dyDescent="0.2">
      <c r="A33" s="178"/>
      <c r="B33" s="18" t="s">
        <v>5</v>
      </c>
      <c r="C33" s="38">
        <v>3</v>
      </c>
      <c r="D33" s="45">
        <v>1.22</v>
      </c>
      <c r="E33" s="27">
        <v>7</v>
      </c>
      <c r="F33" s="45">
        <v>1.85</v>
      </c>
      <c r="G33" s="27">
        <v>0</v>
      </c>
      <c r="H33" s="45">
        <v>0</v>
      </c>
      <c r="I33" s="27">
        <v>0</v>
      </c>
      <c r="J33" s="45">
        <v>0</v>
      </c>
      <c r="K33" s="27">
        <v>0</v>
      </c>
      <c r="L33" s="45">
        <v>0</v>
      </c>
      <c r="M33" s="27">
        <v>0</v>
      </c>
      <c r="N33" s="45">
        <v>0</v>
      </c>
      <c r="O33" s="27">
        <v>8</v>
      </c>
      <c r="P33" s="45">
        <v>1.45</v>
      </c>
      <c r="Q33" s="27">
        <v>1</v>
      </c>
      <c r="R33" s="44">
        <v>0.46</v>
      </c>
      <c r="S33" s="38">
        <v>12</v>
      </c>
      <c r="T33" s="45">
        <v>0.9</v>
      </c>
    </row>
    <row r="34" spans="1:20" x14ac:dyDescent="0.2">
      <c r="A34" s="178"/>
      <c r="B34" s="18" t="s">
        <v>6</v>
      </c>
      <c r="C34" s="38">
        <v>4</v>
      </c>
      <c r="D34" s="45">
        <v>1.63</v>
      </c>
      <c r="E34" s="27">
        <v>4</v>
      </c>
      <c r="F34" s="45">
        <v>1.06</v>
      </c>
      <c r="G34" s="27">
        <v>2</v>
      </c>
      <c r="H34" s="45">
        <v>1.32</v>
      </c>
      <c r="I34" s="27">
        <v>1</v>
      </c>
      <c r="J34" s="45">
        <v>2.44</v>
      </c>
      <c r="K34" s="27">
        <v>0</v>
      </c>
      <c r="L34" s="45">
        <v>0</v>
      </c>
      <c r="M34" s="27">
        <v>4</v>
      </c>
      <c r="N34" s="45">
        <v>1.81</v>
      </c>
      <c r="O34" s="27">
        <v>4</v>
      </c>
      <c r="P34" s="45">
        <v>0.72</v>
      </c>
      <c r="Q34" s="27">
        <v>1</v>
      </c>
      <c r="R34" s="44">
        <v>0.46</v>
      </c>
      <c r="S34" s="38">
        <v>11</v>
      </c>
      <c r="T34" s="45">
        <v>0.82</v>
      </c>
    </row>
    <row r="35" spans="1:20" x14ac:dyDescent="0.2">
      <c r="A35" s="178"/>
      <c r="B35" s="18" t="s">
        <v>7</v>
      </c>
      <c r="C35" s="38">
        <v>28</v>
      </c>
      <c r="D35" s="45">
        <v>11.43</v>
      </c>
      <c r="E35" s="27">
        <v>41</v>
      </c>
      <c r="F35" s="45">
        <v>10.82</v>
      </c>
      <c r="G35" s="27">
        <v>18</v>
      </c>
      <c r="H35" s="45">
        <v>11.92</v>
      </c>
      <c r="I35" s="27">
        <v>6</v>
      </c>
      <c r="J35" s="45">
        <v>14.63</v>
      </c>
      <c r="K35" s="27">
        <v>25</v>
      </c>
      <c r="L35" s="45">
        <v>9.8000000000000007</v>
      </c>
      <c r="M35" s="27">
        <v>19</v>
      </c>
      <c r="N35" s="45">
        <v>8.6</v>
      </c>
      <c r="O35" s="27">
        <v>63</v>
      </c>
      <c r="P35" s="45">
        <v>11.39</v>
      </c>
      <c r="Q35" s="27">
        <v>27</v>
      </c>
      <c r="R35" s="44">
        <v>12.44</v>
      </c>
      <c r="S35" s="38">
        <v>116</v>
      </c>
      <c r="T35" s="45">
        <v>8.6999999999999993</v>
      </c>
    </row>
    <row r="36" spans="1:20" x14ac:dyDescent="0.2">
      <c r="A36" s="178"/>
      <c r="B36" s="18" t="s">
        <v>8</v>
      </c>
      <c r="C36" s="38">
        <v>33</v>
      </c>
      <c r="D36" s="45">
        <v>13.47</v>
      </c>
      <c r="E36" s="27">
        <v>55</v>
      </c>
      <c r="F36" s="45">
        <v>14.51</v>
      </c>
      <c r="G36" s="27">
        <v>24</v>
      </c>
      <c r="H36" s="45">
        <v>15.89</v>
      </c>
      <c r="I36" s="27">
        <v>4</v>
      </c>
      <c r="J36" s="45">
        <v>9.76</v>
      </c>
      <c r="K36" s="27">
        <v>33</v>
      </c>
      <c r="L36" s="45">
        <v>12.94</v>
      </c>
      <c r="M36" s="27">
        <v>29</v>
      </c>
      <c r="N36" s="45">
        <v>13.12</v>
      </c>
      <c r="O36" s="27">
        <v>80</v>
      </c>
      <c r="P36" s="45">
        <v>14.47</v>
      </c>
      <c r="Q36" s="27">
        <v>40</v>
      </c>
      <c r="R36" s="44">
        <v>18.43</v>
      </c>
      <c r="S36" s="38">
        <v>166</v>
      </c>
      <c r="T36" s="45">
        <v>12.44</v>
      </c>
    </row>
    <row r="37" spans="1:20" x14ac:dyDescent="0.2">
      <c r="A37" s="178"/>
      <c r="B37" s="18" t="s">
        <v>9</v>
      </c>
      <c r="C37" s="38">
        <v>2</v>
      </c>
      <c r="D37" s="45">
        <v>0.82</v>
      </c>
      <c r="E37" s="27">
        <v>9</v>
      </c>
      <c r="F37" s="45">
        <v>2.37</v>
      </c>
      <c r="G37" s="27">
        <v>3</v>
      </c>
      <c r="H37" s="45">
        <v>1.99</v>
      </c>
      <c r="I37" s="27">
        <v>0</v>
      </c>
      <c r="J37" s="45">
        <v>0</v>
      </c>
      <c r="K37" s="27">
        <v>4</v>
      </c>
      <c r="L37" s="45">
        <v>1.57</v>
      </c>
      <c r="M37" s="27">
        <v>3</v>
      </c>
      <c r="N37" s="45">
        <v>1.36</v>
      </c>
      <c r="O37" s="27">
        <v>15</v>
      </c>
      <c r="P37" s="45">
        <v>2.71</v>
      </c>
      <c r="Q37" s="27">
        <v>10</v>
      </c>
      <c r="R37" s="44">
        <v>4.6100000000000003</v>
      </c>
      <c r="S37" s="38">
        <v>22</v>
      </c>
      <c r="T37" s="45">
        <v>1.65</v>
      </c>
    </row>
    <row r="38" spans="1:20" x14ac:dyDescent="0.2">
      <c r="A38" s="178"/>
      <c r="B38" s="18" t="s">
        <v>10</v>
      </c>
      <c r="C38" s="38">
        <v>10</v>
      </c>
      <c r="D38" s="45">
        <v>4.08</v>
      </c>
      <c r="E38" s="27">
        <v>8</v>
      </c>
      <c r="F38" s="45">
        <v>2.11</v>
      </c>
      <c r="G38" s="27">
        <v>3</v>
      </c>
      <c r="H38" s="45">
        <v>1.99</v>
      </c>
      <c r="I38" s="27">
        <v>1</v>
      </c>
      <c r="J38" s="45">
        <v>2.44</v>
      </c>
      <c r="K38" s="27">
        <v>3</v>
      </c>
      <c r="L38" s="45">
        <v>1.18</v>
      </c>
      <c r="M38" s="27">
        <v>1</v>
      </c>
      <c r="N38" s="45">
        <v>0.45</v>
      </c>
      <c r="O38" s="27">
        <v>16</v>
      </c>
      <c r="P38" s="45">
        <v>2.89</v>
      </c>
      <c r="Q38" s="27">
        <v>7</v>
      </c>
      <c r="R38" s="44">
        <v>3.23</v>
      </c>
      <c r="S38" s="38">
        <v>26</v>
      </c>
      <c r="T38" s="45">
        <v>1.95</v>
      </c>
    </row>
    <row r="39" spans="1:20" x14ac:dyDescent="0.2">
      <c r="A39" s="178"/>
      <c r="B39" s="18" t="s">
        <v>11</v>
      </c>
      <c r="C39" s="38">
        <v>7</v>
      </c>
      <c r="D39" s="45">
        <v>2.86</v>
      </c>
      <c r="E39" s="27">
        <v>18</v>
      </c>
      <c r="F39" s="45">
        <v>4.75</v>
      </c>
      <c r="G39" s="27">
        <v>5</v>
      </c>
      <c r="H39" s="45">
        <v>3.31</v>
      </c>
      <c r="I39" s="27">
        <v>3</v>
      </c>
      <c r="J39" s="45">
        <v>7.32</v>
      </c>
      <c r="K39" s="27">
        <v>12</v>
      </c>
      <c r="L39" s="45">
        <v>4.71</v>
      </c>
      <c r="M39" s="27">
        <v>7</v>
      </c>
      <c r="N39" s="45">
        <v>3.17</v>
      </c>
      <c r="O39" s="27">
        <v>20</v>
      </c>
      <c r="P39" s="45">
        <v>3.62</v>
      </c>
      <c r="Q39" s="27">
        <v>7</v>
      </c>
      <c r="R39" s="44">
        <v>3.23</v>
      </c>
      <c r="S39" s="38">
        <v>57</v>
      </c>
      <c r="T39" s="45">
        <v>4.2699999999999996</v>
      </c>
    </row>
    <row r="40" spans="1:20" x14ac:dyDescent="0.2">
      <c r="A40" s="178"/>
      <c r="B40" s="18" t="s">
        <v>12</v>
      </c>
      <c r="C40" s="38">
        <v>18</v>
      </c>
      <c r="D40" s="45">
        <v>7.35</v>
      </c>
      <c r="E40" s="27">
        <v>23</v>
      </c>
      <c r="F40" s="45">
        <v>6.07</v>
      </c>
      <c r="G40" s="27">
        <v>14</v>
      </c>
      <c r="H40" s="45">
        <v>9.27</v>
      </c>
      <c r="I40" s="27">
        <v>2</v>
      </c>
      <c r="J40" s="45">
        <v>4.88</v>
      </c>
      <c r="K40" s="27">
        <v>21</v>
      </c>
      <c r="L40" s="45">
        <v>8.24</v>
      </c>
      <c r="M40" s="27">
        <v>10</v>
      </c>
      <c r="N40" s="45">
        <v>4.5199999999999996</v>
      </c>
      <c r="O40" s="27">
        <v>39</v>
      </c>
      <c r="P40" s="45">
        <v>7.05</v>
      </c>
      <c r="Q40" s="27">
        <v>14</v>
      </c>
      <c r="R40" s="44">
        <v>6.45</v>
      </c>
      <c r="S40" s="38">
        <v>94</v>
      </c>
      <c r="T40" s="45">
        <v>7.05</v>
      </c>
    </row>
    <row r="41" spans="1:20" x14ac:dyDescent="0.2">
      <c r="A41" s="178"/>
      <c r="B41" s="18" t="s">
        <v>13</v>
      </c>
      <c r="C41" s="38">
        <v>1</v>
      </c>
      <c r="D41" s="45">
        <v>0.41</v>
      </c>
      <c r="E41" s="27">
        <v>3</v>
      </c>
      <c r="F41" s="45">
        <v>0.79</v>
      </c>
      <c r="G41" s="27">
        <v>1</v>
      </c>
      <c r="H41" s="45">
        <v>0.66</v>
      </c>
      <c r="I41" s="27">
        <v>0</v>
      </c>
      <c r="J41" s="45">
        <v>0</v>
      </c>
      <c r="K41" s="27">
        <v>2</v>
      </c>
      <c r="L41" s="45">
        <v>0.78</v>
      </c>
      <c r="M41" s="27">
        <v>1</v>
      </c>
      <c r="N41" s="45">
        <v>0.45</v>
      </c>
      <c r="O41" s="27">
        <v>4</v>
      </c>
      <c r="P41" s="45">
        <v>0.72</v>
      </c>
      <c r="Q41" s="27">
        <v>4</v>
      </c>
      <c r="R41" s="44">
        <v>1.84</v>
      </c>
      <c r="S41" s="38">
        <v>16</v>
      </c>
      <c r="T41" s="45">
        <v>1.2</v>
      </c>
    </row>
    <row r="42" spans="1:20" x14ac:dyDescent="0.2">
      <c r="A42" s="178"/>
      <c r="B42" s="18" t="s">
        <v>14</v>
      </c>
      <c r="C42" s="38">
        <v>1</v>
      </c>
      <c r="D42" s="45">
        <v>0.41</v>
      </c>
      <c r="E42" s="27">
        <v>3</v>
      </c>
      <c r="F42" s="45">
        <v>0.79</v>
      </c>
      <c r="G42" s="27">
        <v>2</v>
      </c>
      <c r="H42" s="45">
        <v>1.32</v>
      </c>
      <c r="I42" s="27">
        <v>1</v>
      </c>
      <c r="J42" s="45">
        <v>2.44</v>
      </c>
      <c r="K42" s="27">
        <v>1</v>
      </c>
      <c r="L42" s="45">
        <v>0.39</v>
      </c>
      <c r="M42" s="27">
        <v>2</v>
      </c>
      <c r="N42" s="45">
        <v>0.9</v>
      </c>
      <c r="O42" s="27">
        <v>4</v>
      </c>
      <c r="P42" s="45">
        <v>0.72</v>
      </c>
      <c r="Q42" s="27">
        <v>0</v>
      </c>
      <c r="R42" s="44">
        <v>0</v>
      </c>
      <c r="S42" s="38">
        <v>8</v>
      </c>
      <c r="T42" s="45">
        <v>0.6</v>
      </c>
    </row>
    <row r="43" spans="1:20" x14ac:dyDescent="0.2">
      <c r="A43" s="178"/>
      <c r="B43" s="18" t="s">
        <v>15</v>
      </c>
      <c r="C43" s="38">
        <v>9</v>
      </c>
      <c r="D43" s="45">
        <v>3.67</v>
      </c>
      <c r="E43" s="27">
        <v>8</v>
      </c>
      <c r="F43" s="45">
        <v>2.11</v>
      </c>
      <c r="G43" s="27">
        <v>1</v>
      </c>
      <c r="H43" s="45">
        <v>0.66</v>
      </c>
      <c r="I43" s="27">
        <v>2</v>
      </c>
      <c r="J43" s="45">
        <v>4.88</v>
      </c>
      <c r="K43" s="27">
        <v>6</v>
      </c>
      <c r="L43" s="45">
        <v>2.35</v>
      </c>
      <c r="M43" s="27">
        <v>1</v>
      </c>
      <c r="N43" s="45">
        <v>0.45</v>
      </c>
      <c r="O43" s="27">
        <v>12</v>
      </c>
      <c r="P43" s="45">
        <v>2.17</v>
      </c>
      <c r="Q43" s="27">
        <v>3</v>
      </c>
      <c r="R43" s="44">
        <v>1.38</v>
      </c>
      <c r="S43" s="38">
        <v>27</v>
      </c>
      <c r="T43" s="45">
        <v>2.02</v>
      </c>
    </row>
    <row r="44" spans="1:20" x14ac:dyDescent="0.2">
      <c r="A44" s="178"/>
      <c r="B44" s="18" t="s">
        <v>16</v>
      </c>
      <c r="C44" s="38">
        <v>12</v>
      </c>
      <c r="D44" s="45">
        <v>4.9000000000000004</v>
      </c>
      <c r="E44" s="27">
        <v>26</v>
      </c>
      <c r="F44" s="45">
        <v>6.86</v>
      </c>
      <c r="G44" s="27">
        <v>8</v>
      </c>
      <c r="H44" s="45">
        <v>5.3</v>
      </c>
      <c r="I44" s="27">
        <v>1</v>
      </c>
      <c r="J44" s="45">
        <v>2.44</v>
      </c>
      <c r="K44" s="27">
        <v>6</v>
      </c>
      <c r="L44" s="45">
        <v>2.35</v>
      </c>
      <c r="M44" s="27">
        <v>5</v>
      </c>
      <c r="N44" s="45">
        <v>2.2599999999999998</v>
      </c>
      <c r="O44" s="27">
        <v>21</v>
      </c>
      <c r="P44" s="45">
        <v>3.8</v>
      </c>
      <c r="Q44" s="27">
        <v>10</v>
      </c>
      <c r="R44" s="44">
        <v>4.6100000000000003</v>
      </c>
      <c r="S44" s="38">
        <v>45</v>
      </c>
      <c r="T44" s="45">
        <v>3.37</v>
      </c>
    </row>
    <row r="45" spans="1:20" x14ac:dyDescent="0.2">
      <c r="A45" s="178"/>
      <c r="B45" s="18" t="s">
        <v>17</v>
      </c>
      <c r="C45" s="38">
        <v>1</v>
      </c>
      <c r="D45" s="45">
        <v>0.41</v>
      </c>
      <c r="E45" s="27">
        <v>4</v>
      </c>
      <c r="F45" s="45">
        <v>1.06</v>
      </c>
      <c r="G45" s="27">
        <v>3</v>
      </c>
      <c r="H45" s="45">
        <v>1.99</v>
      </c>
      <c r="I45" s="27">
        <v>1</v>
      </c>
      <c r="J45" s="45">
        <v>2.44</v>
      </c>
      <c r="K45" s="27">
        <v>2</v>
      </c>
      <c r="L45" s="45">
        <v>0.78</v>
      </c>
      <c r="M45" s="27">
        <v>2</v>
      </c>
      <c r="N45" s="45">
        <v>0.9</v>
      </c>
      <c r="O45" s="27">
        <v>3</v>
      </c>
      <c r="P45" s="45">
        <v>0.54</v>
      </c>
      <c r="Q45" s="27">
        <v>2</v>
      </c>
      <c r="R45" s="44">
        <v>0.92</v>
      </c>
      <c r="S45" s="38">
        <v>10</v>
      </c>
      <c r="T45" s="45">
        <v>0.75</v>
      </c>
    </row>
    <row r="46" spans="1:20" x14ac:dyDescent="0.2">
      <c r="A46" s="178"/>
      <c r="B46" s="18" t="s">
        <v>18</v>
      </c>
      <c r="C46" s="38">
        <v>2</v>
      </c>
      <c r="D46" s="45">
        <v>0.82</v>
      </c>
      <c r="E46" s="27">
        <v>4</v>
      </c>
      <c r="F46" s="45">
        <v>1.06</v>
      </c>
      <c r="G46" s="27">
        <v>4</v>
      </c>
      <c r="H46" s="45">
        <v>2.65</v>
      </c>
      <c r="I46" s="27">
        <v>0</v>
      </c>
      <c r="J46" s="45">
        <v>0</v>
      </c>
      <c r="K46" s="27">
        <v>0</v>
      </c>
      <c r="L46" s="45">
        <v>0</v>
      </c>
      <c r="M46" s="27">
        <v>1</v>
      </c>
      <c r="N46" s="45">
        <v>0.45</v>
      </c>
      <c r="O46" s="27">
        <v>6</v>
      </c>
      <c r="P46" s="45">
        <v>1.08</v>
      </c>
      <c r="Q46" s="27">
        <v>2</v>
      </c>
      <c r="R46" s="44">
        <v>0.92</v>
      </c>
      <c r="S46" s="38">
        <v>12</v>
      </c>
      <c r="T46" s="45">
        <v>0.9</v>
      </c>
    </row>
    <row r="47" spans="1:20" x14ac:dyDescent="0.2">
      <c r="A47" s="178"/>
      <c r="B47" s="18" t="s">
        <v>19</v>
      </c>
      <c r="C47" s="38">
        <v>0</v>
      </c>
      <c r="D47" s="45">
        <v>0</v>
      </c>
      <c r="E47" s="27">
        <v>1</v>
      </c>
      <c r="F47" s="45">
        <v>0.26</v>
      </c>
      <c r="G47" s="27">
        <v>0</v>
      </c>
      <c r="H47" s="45">
        <v>0</v>
      </c>
      <c r="I47" s="27">
        <v>0</v>
      </c>
      <c r="J47" s="45">
        <v>0</v>
      </c>
      <c r="K47" s="27">
        <v>0</v>
      </c>
      <c r="L47" s="45">
        <v>0</v>
      </c>
      <c r="M47" s="27">
        <v>0</v>
      </c>
      <c r="N47" s="45">
        <v>0</v>
      </c>
      <c r="O47" s="27">
        <v>0</v>
      </c>
      <c r="P47" s="45">
        <v>0</v>
      </c>
      <c r="Q47" s="27">
        <v>0</v>
      </c>
      <c r="R47" s="44">
        <v>0</v>
      </c>
      <c r="S47" s="38">
        <v>0</v>
      </c>
      <c r="T47" s="45">
        <v>0</v>
      </c>
    </row>
    <row r="48" spans="1:20" ht="16" thickBot="1" x14ac:dyDescent="0.25">
      <c r="A48" s="179"/>
      <c r="B48" s="19" t="s">
        <v>21</v>
      </c>
      <c r="C48" s="39">
        <v>245</v>
      </c>
      <c r="D48" s="47">
        <v>100</v>
      </c>
      <c r="E48" s="29">
        <v>379</v>
      </c>
      <c r="F48" s="47">
        <v>100</v>
      </c>
      <c r="G48" s="29">
        <v>151</v>
      </c>
      <c r="H48" s="47">
        <v>100</v>
      </c>
      <c r="I48" s="29">
        <v>41</v>
      </c>
      <c r="J48" s="47">
        <v>100</v>
      </c>
      <c r="K48" s="29">
        <v>255</v>
      </c>
      <c r="L48" s="47">
        <v>100</v>
      </c>
      <c r="M48" s="29">
        <v>221</v>
      </c>
      <c r="N48" s="47">
        <v>100</v>
      </c>
      <c r="O48" s="29">
        <v>553</v>
      </c>
      <c r="P48" s="47">
        <v>100</v>
      </c>
      <c r="Q48" s="29">
        <v>217</v>
      </c>
      <c r="R48" s="46">
        <v>100</v>
      </c>
      <c r="S48" s="39">
        <v>1334</v>
      </c>
      <c r="T48" s="47">
        <v>100</v>
      </c>
    </row>
    <row r="49" spans="1:20" x14ac:dyDescent="0.2">
      <c r="A49" s="173" t="s">
        <v>188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</row>
    <row r="50" spans="1:20" x14ac:dyDescent="0.2">
      <c r="A50" s="15" t="s">
        <v>142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</sheetData>
  <mergeCells count="16">
    <mergeCell ref="A49:T49"/>
    <mergeCell ref="Q5:R5"/>
    <mergeCell ref="S5:T5"/>
    <mergeCell ref="A7:A11"/>
    <mergeCell ref="A12:A30"/>
    <mergeCell ref="A31:A48"/>
    <mergeCell ref="A3:B6"/>
    <mergeCell ref="C3:T3"/>
    <mergeCell ref="C4:T4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B9CD-28F2-4A9A-8FBF-9C3918A768E4}">
  <dimension ref="A1:P50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2" max="2" width="66.5" customWidth="1"/>
    <col min="3" max="16" width="11.1640625" customWidth="1"/>
  </cols>
  <sheetData>
    <row r="1" spans="1:16" x14ac:dyDescent="0.2">
      <c r="A1" s="1" t="s">
        <v>140</v>
      </c>
    </row>
    <row r="2" spans="1:16" ht="16" thickBot="1" x14ac:dyDescent="0.25">
      <c r="A2" s="72" t="s">
        <v>171</v>
      </c>
      <c r="B2" s="1"/>
    </row>
    <row r="3" spans="1:16" ht="16" thickBot="1" x14ac:dyDescent="0.25">
      <c r="A3" s="94" t="s">
        <v>189</v>
      </c>
      <c r="B3" s="95"/>
      <c r="C3" s="163" t="s">
        <v>31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</row>
    <row r="4" spans="1:16" ht="16" thickBot="1" x14ac:dyDescent="0.25">
      <c r="A4" s="96"/>
      <c r="B4" s="97"/>
      <c r="C4" s="164" t="s">
        <v>172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</row>
    <row r="5" spans="1:16" ht="101.25" customHeight="1" thickBot="1" x14ac:dyDescent="0.25">
      <c r="A5" s="96"/>
      <c r="B5" s="97"/>
      <c r="C5" s="157" t="s">
        <v>107</v>
      </c>
      <c r="D5" s="159"/>
      <c r="E5" s="156" t="s">
        <v>108</v>
      </c>
      <c r="F5" s="159"/>
      <c r="G5" s="156" t="s">
        <v>109</v>
      </c>
      <c r="H5" s="159"/>
      <c r="I5" s="156" t="s">
        <v>110</v>
      </c>
      <c r="J5" s="159"/>
      <c r="K5" s="156" t="s">
        <v>111</v>
      </c>
      <c r="L5" s="159"/>
      <c r="M5" s="156" t="s">
        <v>112</v>
      </c>
      <c r="N5" s="159"/>
      <c r="O5" s="156" t="s">
        <v>113</v>
      </c>
      <c r="P5" s="158"/>
    </row>
    <row r="6" spans="1:16" ht="16" thickBot="1" x14ac:dyDescent="0.25">
      <c r="A6" s="98"/>
      <c r="B6" s="99"/>
      <c r="C6" s="14" t="s">
        <v>114</v>
      </c>
      <c r="D6" s="13" t="s">
        <v>20</v>
      </c>
      <c r="E6" s="14" t="s">
        <v>114</v>
      </c>
      <c r="F6" s="13" t="s">
        <v>20</v>
      </c>
      <c r="G6" s="14" t="s">
        <v>114</v>
      </c>
      <c r="H6" s="13" t="s">
        <v>20</v>
      </c>
      <c r="I6" s="14" t="s">
        <v>114</v>
      </c>
      <c r="J6" s="13" t="s">
        <v>20</v>
      </c>
      <c r="K6" s="14" t="s">
        <v>114</v>
      </c>
      <c r="L6" s="13" t="s">
        <v>20</v>
      </c>
      <c r="M6" s="14" t="s">
        <v>114</v>
      </c>
      <c r="N6" s="13" t="s">
        <v>20</v>
      </c>
      <c r="O6" s="14" t="s">
        <v>114</v>
      </c>
      <c r="P6" s="33" t="s">
        <v>20</v>
      </c>
    </row>
    <row r="7" spans="1:16" x14ac:dyDescent="0.2">
      <c r="A7" s="88" t="s">
        <v>22</v>
      </c>
      <c r="B7" s="17" t="s">
        <v>23</v>
      </c>
      <c r="C7" s="37">
        <v>507</v>
      </c>
      <c r="D7" s="43">
        <v>48.29</v>
      </c>
      <c r="E7" s="25">
        <v>232</v>
      </c>
      <c r="F7" s="43">
        <v>65.72</v>
      </c>
      <c r="G7" s="25">
        <v>66</v>
      </c>
      <c r="H7" s="43">
        <v>69.47</v>
      </c>
      <c r="I7" s="25">
        <v>239</v>
      </c>
      <c r="J7" s="43">
        <v>48.58</v>
      </c>
      <c r="K7" s="25">
        <v>364</v>
      </c>
      <c r="L7" s="42">
        <v>63.64</v>
      </c>
      <c r="M7" s="37">
        <v>157</v>
      </c>
      <c r="N7" s="43">
        <v>66.239999999999995</v>
      </c>
      <c r="O7" s="25">
        <v>408</v>
      </c>
      <c r="P7" s="43">
        <v>45.74</v>
      </c>
    </row>
    <row r="8" spans="1:16" x14ac:dyDescent="0.2">
      <c r="A8" s="89"/>
      <c r="B8" s="18" t="s">
        <v>24</v>
      </c>
      <c r="C8" s="38">
        <v>329</v>
      </c>
      <c r="D8" s="45">
        <v>31.33</v>
      </c>
      <c r="E8" s="27">
        <v>82</v>
      </c>
      <c r="F8" s="45">
        <v>23.23</v>
      </c>
      <c r="G8" s="27">
        <v>19</v>
      </c>
      <c r="H8" s="45">
        <v>20</v>
      </c>
      <c r="I8" s="27">
        <v>160</v>
      </c>
      <c r="J8" s="45">
        <v>32.520000000000003</v>
      </c>
      <c r="K8" s="27">
        <v>140</v>
      </c>
      <c r="L8" s="44">
        <v>24.48</v>
      </c>
      <c r="M8" s="38">
        <v>49</v>
      </c>
      <c r="N8" s="45">
        <v>20.68</v>
      </c>
      <c r="O8" s="27">
        <v>272</v>
      </c>
      <c r="P8" s="45">
        <v>30.49</v>
      </c>
    </row>
    <row r="9" spans="1:16" x14ac:dyDescent="0.2">
      <c r="A9" s="89"/>
      <c r="B9" s="18" t="s">
        <v>25</v>
      </c>
      <c r="C9" s="38">
        <v>138</v>
      </c>
      <c r="D9" s="45">
        <v>13.14</v>
      </c>
      <c r="E9" s="27">
        <v>21</v>
      </c>
      <c r="F9" s="45">
        <v>5.95</v>
      </c>
      <c r="G9" s="27">
        <v>5</v>
      </c>
      <c r="H9" s="45">
        <v>5.26</v>
      </c>
      <c r="I9" s="27">
        <v>61</v>
      </c>
      <c r="J9" s="45">
        <v>12.4</v>
      </c>
      <c r="K9" s="27">
        <v>45</v>
      </c>
      <c r="L9" s="44">
        <v>7.87</v>
      </c>
      <c r="M9" s="38">
        <v>15</v>
      </c>
      <c r="N9" s="45">
        <v>6.33</v>
      </c>
      <c r="O9" s="27">
        <v>140</v>
      </c>
      <c r="P9" s="45">
        <v>15.7</v>
      </c>
    </row>
    <row r="10" spans="1:16" x14ac:dyDescent="0.2">
      <c r="A10" s="89"/>
      <c r="B10" s="18" t="s">
        <v>26</v>
      </c>
      <c r="C10" s="38">
        <v>76</v>
      </c>
      <c r="D10" s="45">
        <v>7.24</v>
      </c>
      <c r="E10" s="27">
        <v>18</v>
      </c>
      <c r="F10" s="45">
        <v>5.0999999999999996</v>
      </c>
      <c r="G10" s="27">
        <v>5</v>
      </c>
      <c r="H10" s="45">
        <v>5.26</v>
      </c>
      <c r="I10" s="27">
        <v>32</v>
      </c>
      <c r="J10" s="45">
        <v>6.5</v>
      </c>
      <c r="K10" s="27">
        <v>23</v>
      </c>
      <c r="L10" s="44">
        <v>4.0199999999999996</v>
      </c>
      <c r="M10" s="38">
        <v>16</v>
      </c>
      <c r="N10" s="45">
        <v>6.75</v>
      </c>
      <c r="O10" s="27">
        <v>72</v>
      </c>
      <c r="P10" s="45">
        <v>8.07</v>
      </c>
    </row>
    <row r="11" spans="1:16" ht="16" thickBot="1" x14ac:dyDescent="0.25">
      <c r="A11" s="90"/>
      <c r="B11" s="19" t="s">
        <v>21</v>
      </c>
      <c r="C11" s="39">
        <v>1050</v>
      </c>
      <c r="D11" s="47">
        <v>100</v>
      </c>
      <c r="E11" s="29">
        <v>353</v>
      </c>
      <c r="F11" s="47">
        <v>100</v>
      </c>
      <c r="G11" s="29">
        <v>95</v>
      </c>
      <c r="H11" s="47">
        <v>100</v>
      </c>
      <c r="I11" s="29">
        <v>492</v>
      </c>
      <c r="J11" s="47">
        <v>100</v>
      </c>
      <c r="K11" s="29">
        <v>572</v>
      </c>
      <c r="L11" s="46">
        <v>100</v>
      </c>
      <c r="M11" s="39">
        <v>237</v>
      </c>
      <c r="N11" s="47">
        <v>100</v>
      </c>
      <c r="O11" s="29">
        <v>892</v>
      </c>
      <c r="P11" s="47">
        <v>100</v>
      </c>
    </row>
    <row r="12" spans="1:16" x14ac:dyDescent="0.2">
      <c r="A12" s="91" t="s">
        <v>117</v>
      </c>
      <c r="B12" s="17" t="s">
        <v>182</v>
      </c>
      <c r="C12" s="37">
        <v>11</v>
      </c>
      <c r="D12" s="43">
        <v>1.05</v>
      </c>
      <c r="E12" s="37">
        <v>2</v>
      </c>
      <c r="F12" s="43">
        <v>0.56999999999999995</v>
      </c>
      <c r="G12" s="37">
        <v>1</v>
      </c>
      <c r="H12" s="43">
        <v>1.05</v>
      </c>
      <c r="I12" s="37">
        <v>1</v>
      </c>
      <c r="J12" s="43">
        <v>0.2</v>
      </c>
      <c r="K12" s="37">
        <v>6</v>
      </c>
      <c r="L12" s="42">
        <v>1.05</v>
      </c>
      <c r="M12" s="37">
        <v>1</v>
      </c>
      <c r="N12" s="43">
        <v>0.42</v>
      </c>
      <c r="O12" s="37">
        <v>8</v>
      </c>
      <c r="P12" s="43">
        <v>0.9</v>
      </c>
    </row>
    <row r="13" spans="1:16" x14ac:dyDescent="0.2">
      <c r="A13" s="92"/>
      <c r="B13" s="18" t="s">
        <v>118</v>
      </c>
      <c r="C13" s="38">
        <v>110</v>
      </c>
      <c r="D13" s="45">
        <v>10.48</v>
      </c>
      <c r="E13" s="38">
        <v>34</v>
      </c>
      <c r="F13" s="45">
        <v>9.6300000000000008</v>
      </c>
      <c r="G13" s="38">
        <v>7</v>
      </c>
      <c r="H13" s="45">
        <v>7.37</v>
      </c>
      <c r="I13" s="38">
        <v>51</v>
      </c>
      <c r="J13" s="45">
        <v>10.37</v>
      </c>
      <c r="K13" s="38">
        <v>59</v>
      </c>
      <c r="L13" s="44">
        <v>10.31</v>
      </c>
      <c r="M13" s="38">
        <v>23</v>
      </c>
      <c r="N13" s="45">
        <v>9.6999999999999993</v>
      </c>
      <c r="O13" s="38">
        <v>96</v>
      </c>
      <c r="P13" s="45">
        <v>10.76</v>
      </c>
    </row>
    <row r="14" spans="1:16" x14ac:dyDescent="0.2">
      <c r="A14" s="92"/>
      <c r="B14" s="18" t="s">
        <v>183</v>
      </c>
      <c r="C14" s="38">
        <v>11</v>
      </c>
      <c r="D14" s="45">
        <v>1.05</v>
      </c>
      <c r="E14" s="38">
        <v>1</v>
      </c>
      <c r="F14" s="45">
        <v>0.28000000000000003</v>
      </c>
      <c r="G14" s="38">
        <v>0</v>
      </c>
      <c r="H14" s="45">
        <v>0</v>
      </c>
      <c r="I14" s="38">
        <v>5</v>
      </c>
      <c r="J14" s="45">
        <v>1.02</v>
      </c>
      <c r="K14" s="38">
        <v>8</v>
      </c>
      <c r="L14" s="44">
        <v>1.4</v>
      </c>
      <c r="M14" s="38">
        <v>3</v>
      </c>
      <c r="N14" s="45">
        <v>1.27</v>
      </c>
      <c r="O14" s="38">
        <v>10</v>
      </c>
      <c r="P14" s="45">
        <v>1.1200000000000001</v>
      </c>
    </row>
    <row r="15" spans="1:16" x14ac:dyDescent="0.2">
      <c r="A15" s="92"/>
      <c r="B15" s="18" t="s">
        <v>184</v>
      </c>
      <c r="C15" s="38">
        <v>3</v>
      </c>
      <c r="D15" s="45">
        <v>0.28999999999999998</v>
      </c>
      <c r="E15" s="38">
        <v>0</v>
      </c>
      <c r="F15" s="45">
        <v>0</v>
      </c>
      <c r="G15" s="38">
        <v>0</v>
      </c>
      <c r="H15" s="45">
        <v>0</v>
      </c>
      <c r="I15" s="38">
        <v>1</v>
      </c>
      <c r="J15" s="45">
        <v>0.2</v>
      </c>
      <c r="K15" s="38">
        <v>0</v>
      </c>
      <c r="L15" s="44">
        <v>0</v>
      </c>
      <c r="M15" s="38">
        <v>0</v>
      </c>
      <c r="N15" s="45">
        <v>0</v>
      </c>
      <c r="O15" s="38">
        <v>2</v>
      </c>
      <c r="P15" s="45">
        <v>0.22</v>
      </c>
    </row>
    <row r="16" spans="1:16" x14ac:dyDescent="0.2">
      <c r="A16" s="92"/>
      <c r="B16" s="18" t="s">
        <v>1</v>
      </c>
      <c r="C16" s="38">
        <v>109</v>
      </c>
      <c r="D16" s="45">
        <v>10.38</v>
      </c>
      <c r="E16" s="38">
        <v>33</v>
      </c>
      <c r="F16" s="45">
        <v>9.35</v>
      </c>
      <c r="G16" s="38">
        <v>7</v>
      </c>
      <c r="H16" s="45">
        <v>7.37</v>
      </c>
      <c r="I16" s="38">
        <v>41</v>
      </c>
      <c r="J16" s="45">
        <v>8.33</v>
      </c>
      <c r="K16" s="38">
        <v>55</v>
      </c>
      <c r="L16" s="44">
        <v>9.6199999999999992</v>
      </c>
      <c r="M16" s="38">
        <v>34</v>
      </c>
      <c r="N16" s="45">
        <v>14.35</v>
      </c>
      <c r="O16" s="38">
        <v>70</v>
      </c>
      <c r="P16" s="45">
        <v>7.85</v>
      </c>
    </row>
    <row r="17" spans="1:16" x14ac:dyDescent="0.2">
      <c r="A17" s="92"/>
      <c r="B17" s="18" t="s">
        <v>119</v>
      </c>
      <c r="C17" s="38">
        <v>251</v>
      </c>
      <c r="D17" s="45">
        <v>23.9</v>
      </c>
      <c r="E17" s="38">
        <v>74</v>
      </c>
      <c r="F17" s="45">
        <v>20.96</v>
      </c>
      <c r="G17" s="38">
        <v>20</v>
      </c>
      <c r="H17" s="45">
        <v>21.05</v>
      </c>
      <c r="I17" s="38">
        <v>95</v>
      </c>
      <c r="J17" s="45">
        <v>19.309999999999999</v>
      </c>
      <c r="K17" s="38">
        <v>114</v>
      </c>
      <c r="L17" s="44">
        <v>19.93</v>
      </c>
      <c r="M17" s="38">
        <v>59</v>
      </c>
      <c r="N17" s="45">
        <v>24.89</v>
      </c>
      <c r="O17" s="38">
        <v>197</v>
      </c>
      <c r="P17" s="45">
        <v>22.09</v>
      </c>
    </row>
    <row r="18" spans="1:16" x14ac:dyDescent="0.2">
      <c r="A18" s="92"/>
      <c r="B18" s="18" t="s">
        <v>2</v>
      </c>
      <c r="C18" s="38">
        <v>45</v>
      </c>
      <c r="D18" s="45">
        <v>4.29</v>
      </c>
      <c r="E18" s="38">
        <v>13</v>
      </c>
      <c r="F18" s="45">
        <v>3.68</v>
      </c>
      <c r="G18" s="38">
        <v>3</v>
      </c>
      <c r="H18" s="45">
        <v>3.16</v>
      </c>
      <c r="I18" s="38">
        <v>18</v>
      </c>
      <c r="J18" s="45">
        <v>3.66</v>
      </c>
      <c r="K18" s="38">
        <v>13</v>
      </c>
      <c r="L18" s="44">
        <v>2.27</v>
      </c>
      <c r="M18" s="38">
        <v>4</v>
      </c>
      <c r="N18" s="45">
        <v>1.69</v>
      </c>
      <c r="O18" s="38">
        <v>24</v>
      </c>
      <c r="P18" s="45">
        <v>2.69</v>
      </c>
    </row>
    <row r="19" spans="1:16" x14ac:dyDescent="0.2">
      <c r="A19" s="92"/>
      <c r="B19" s="18" t="s">
        <v>120</v>
      </c>
      <c r="C19" s="38">
        <v>137</v>
      </c>
      <c r="D19" s="45">
        <v>13.05</v>
      </c>
      <c r="E19" s="38">
        <v>58</v>
      </c>
      <c r="F19" s="45">
        <v>16.43</v>
      </c>
      <c r="G19" s="38">
        <v>13</v>
      </c>
      <c r="H19" s="45">
        <v>13.68</v>
      </c>
      <c r="I19" s="38">
        <v>67</v>
      </c>
      <c r="J19" s="45">
        <v>13.62</v>
      </c>
      <c r="K19" s="38">
        <v>102</v>
      </c>
      <c r="L19" s="44">
        <v>17.829999999999998</v>
      </c>
      <c r="M19" s="38">
        <v>28</v>
      </c>
      <c r="N19" s="45">
        <v>11.81</v>
      </c>
      <c r="O19" s="38">
        <v>130</v>
      </c>
      <c r="P19" s="45">
        <v>14.57</v>
      </c>
    </row>
    <row r="20" spans="1:16" x14ac:dyDescent="0.2">
      <c r="A20" s="92"/>
      <c r="B20" s="18" t="s">
        <v>121</v>
      </c>
      <c r="C20" s="38">
        <v>69</v>
      </c>
      <c r="D20" s="45">
        <v>6.57</v>
      </c>
      <c r="E20" s="38">
        <v>26</v>
      </c>
      <c r="F20" s="45">
        <v>7.37</v>
      </c>
      <c r="G20" s="38">
        <v>8</v>
      </c>
      <c r="H20" s="45">
        <v>8.42</v>
      </c>
      <c r="I20" s="38">
        <v>66</v>
      </c>
      <c r="J20" s="45">
        <v>13.41</v>
      </c>
      <c r="K20" s="38">
        <v>32</v>
      </c>
      <c r="L20" s="44">
        <v>5.59</v>
      </c>
      <c r="M20" s="38">
        <v>11</v>
      </c>
      <c r="N20" s="45">
        <v>4.6399999999999997</v>
      </c>
      <c r="O20" s="38">
        <v>77</v>
      </c>
      <c r="P20" s="45">
        <v>8.6300000000000008</v>
      </c>
    </row>
    <row r="21" spans="1:16" x14ac:dyDescent="0.2">
      <c r="A21" s="92"/>
      <c r="B21" s="18" t="s">
        <v>122</v>
      </c>
      <c r="C21" s="38">
        <v>47</v>
      </c>
      <c r="D21" s="45">
        <v>4.4800000000000004</v>
      </c>
      <c r="E21" s="38">
        <v>12</v>
      </c>
      <c r="F21" s="45">
        <v>3.4</v>
      </c>
      <c r="G21" s="38">
        <v>3</v>
      </c>
      <c r="H21" s="45">
        <v>3.16</v>
      </c>
      <c r="I21" s="38">
        <v>25</v>
      </c>
      <c r="J21" s="45">
        <v>5.08</v>
      </c>
      <c r="K21" s="38">
        <v>16</v>
      </c>
      <c r="L21" s="44">
        <v>2.8</v>
      </c>
      <c r="M21" s="38">
        <v>4</v>
      </c>
      <c r="N21" s="45">
        <v>1.69</v>
      </c>
      <c r="O21" s="38">
        <v>42</v>
      </c>
      <c r="P21" s="45">
        <v>4.71</v>
      </c>
    </row>
    <row r="22" spans="1:16" x14ac:dyDescent="0.2">
      <c r="A22" s="92"/>
      <c r="B22" s="18" t="s">
        <v>123</v>
      </c>
      <c r="C22" s="38">
        <v>22</v>
      </c>
      <c r="D22" s="45">
        <v>2.1</v>
      </c>
      <c r="E22" s="38">
        <v>4</v>
      </c>
      <c r="F22" s="45">
        <v>1.1299999999999999</v>
      </c>
      <c r="G22" s="38">
        <v>0</v>
      </c>
      <c r="H22" s="45">
        <v>0</v>
      </c>
      <c r="I22" s="38">
        <v>9</v>
      </c>
      <c r="J22" s="45">
        <v>1.83</v>
      </c>
      <c r="K22" s="38">
        <v>10</v>
      </c>
      <c r="L22" s="44">
        <v>1.75</v>
      </c>
      <c r="M22" s="38">
        <v>4</v>
      </c>
      <c r="N22" s="45">
        <v>1.69</v>
      </c>
      <c r="O22" s="38">
        <v>38</v>
      </c>
      <c r="P22" s="45">
        <v>4.26</v>
      </c>
    </row>
    <row r="23" spans="1:16" x14ac:dyDescent="0.2">
      <c r="A23" s="92"/>
      <c r="B23" s="18" t="s">
        <v>185</v>
      </c>
      <c r="C23" s="38">
        <v>39</v>
      </c>
      <c r="D23" s="45">
        <v>3.71</v>
      </c>
      <c r="E23" s="38">
        <v>9</v>
      </c>
      <c r="F23" s="45">
        <v>2.5499999999999998</v>
      </c>
      <c r="G23" s="38">
        <v>6</v>
      </c>
      <c r="H23" s="45">
        <v>6.32</v>
      </c>
      <c r="I23" s="38">
        <v>21</v>
      </c>
      <c r="J23" s="45">
        <v>4.2699999999999996</v>
      </c>
      <c r="K23" s="38">
        <v>19</v>
      </c>
      <c r="L23" s="44">
        <v>3.32</v>
      </c>
      <c r="M23" s="38">
        <v>6</v>
      </c>
      <c r="N23" s="45">
        <v>2.5299999999999998</v>
      </c>
      <c r="O23" s="38">
        <v>31</v>
      </c>
      <c r="P23" s="45">
        <v>3.48</v>
      </c>
    </row>
    <row r="24" spans="1:16" x14ac:dyDescent="0.2">
      <c r="A24" s="92"/>
      <c r="B24" s="18" t="s">
        <v>124</v>
      </c>
      <c r="C24" s="38">
        <v>24</v>
      </c>
      <c r="D24" s="45">
        <v>2.29</v>
      </c>
      <c r="E24" s="38">
        <v>6</v>
      </c>
      <c r="F24" s="45">
        <v>1.7</v>
      </c>
      <c r="G24" s="38">
        <v>2</v>
      </c>
      <c r="H24" s="45">
        <v>2.11</v>
      </c>
      <c r="I24" s="38">
        <v>12</v>
      </c>
      <c r="J24" s="45">
        <v>2.44</v>
      </c>
      <c r="K24" s="38">
        <v>10</v>
      </c>
      <c r="L24" s="44">
        <v>1.75</v>
      </c>
      <c r="M24" s="38">
        <v>3</v>
      </c>
      <c r="N24" s="45">
        <v>1.27</v>
      </c>
      <c r="O24" s="38">
        <v>19</v>
      </c>
      <c r="P24" s="45">
        <v>2.13</v>
      </c>
    </row>
    <row r="25" spans="1:16" x14ac:dyDescent="0.2">
      <c r="A25" s="92"/>
      <c r="B25" s="18" t="s">
        <v>125</v>
      </c>
      <c r="C25" s="38">
        <v>0</v>
      </c>
      <c r="D25" s="45">
        <v>0</v>
      </c>
      <c r="E25" s="38">
        <v>0</v>
      </c>
      <c r="F25" s="45">
        <v>0</v>
      </c>
      <c r="G25" s="38">
        <v>0</v>
      </c>
      <c r="H25" s="45">
        <v>0</v>
      </c>
      <c r="I25" s="38">
        <v>0</v>
      </c>
      <c r="J25" s="45">
        <v>0</v>
      </c>
      <c r="K25" s="38">
        <v>0</v>
      </c>
      <c r="L25" s="44">
        <v>0</v>
      </c>
      <c r="M25" s="38">
        <v>0</v>
      </c>
      <c r="N25" s="45">
        <v>0</v>
      </c>
      <c r="O25" s="38">
        <v>0</v>
      </c>
      <c r="P25" s="45">
        <v>0</v>
      </c>
    </row>
    <row r="26" spans="1:16" x14ac:dyDescent="0.2">
      <c r="A26" s="92"/>
      <c r="B26" s="18" t="s">
        <v>126</v>
      </c>
      <c r="C26" s="38">
        <v>7</v>
      </c>
      <c r="D26" s="45">
        <v>0.67</v>
      </c>
      <c r="E26" s="38">
        <v>7</v>
      </c>
      <c r="F26" s="45">
        <v>1.98</v>
      </c>
      <c r="G26" s="38">
        <v>0</v>
      </c>
      <c r="H26" s="45">
        <v>0</v>
      </c>
      <c r="I26" s="38">
        <v>4</v>
      </c>
      <c r="J26" s="45">
        <v>0.81</v>
      </c>
      <c r="K26" s="38">
        <v>12</v>
      </c>
      <c r="L26" s="44">
        <v>2.1</v>
      </c>
      <c r="M26" s="38">
        <v>7</v>
      </c>
      <c r="N26" s="45">
        <v>2.95</v>
      </c>
      <c r="O26" s="38">
        <v>6</v>
      </c>
      <c r="P26" s="45">
        <v>0.67</v>
      </c>
    </row>
    <row r="27" spans="1:16" x14ac:dyDescent="0.2">
      <c r="A27" s="92"/>
      <c r="B27" s="18" t="s">
        <v>127</v>
      </c>
      <c r="C27" s="38">
        <v>5</v>
      </c>
      <c r="D27" s="45">
        <v>0.48</v>
      </c>
      <c r="E27" s="38">
        <v>2</v>
      </c>
      <c r="F27" s="45">
        <v>0.56999999999999995</v>
      </c>
      <c r="G27" s="38">
        <v>0</v>
      </c>
      <c r="H27" s="45">
        <v>0</v>
      </c>
      <c r="I27" s="38">
        <v>1</v>
      </c>
      <c r="J27" s="45">
        <v>0.2</v>
      </c>
      <c r="K27" s="38">
        <v>1</v>
      </c>
      <c r="L27" s="44">
        <v>0.17</v>
      </c>
      <c r="M27" s="38">
        <v>3</v>
      </c>
      <c r="N27" s="45">
        <v>1.27</v>
      </c>
      <c r="O27" s="38">
        <v>5</v>
      </c>
      <c r="P27" s="45">
        <v>0.56000000000000005</v>
      </c>
    </row>
    <row r="28" spans="1:16" x14ac:dyDescent="0.2">
      <c r="A28" s="92"/>
      <c r="B28" s="18" t="s">
        <v>186</v>
      </c>
      <c r="C28" s="38">
        <v>22</v>
      </c>
      <c r="D28" s="45">
        <v>2.1</v>
      </c>
      <c r="E28" s="38">
        <v>7</v>
      </c>
      <c r="F28" s="45">
        <v>1.98</v>
      </c>
      <c r="G28" s="38">
        <v>3</v>
      </c>
      <c r="H28" s="45">
        <v>3.16</v>
      </c>
      <c r="I28" s="38">
        <v>9</v>
      </c>
      <c r="J28" s="45">
        <v>1.83</v>
      </c>
      <c r="K28" s="38">
        <v>17</v>
      </c>
      <c r="L28" s="44">
        <v>2.97</v>
      </c>
      <c r="M28" s="38">
        <v>4</v>
      </c>
      <c r="N28" s="45">
        <v>1.69</v>
      </c>
      <c r="O28" s="38">
        <v>26</v>
      </c>
      <c r="P28" s="45">
        <v>2.91</v>
      </c>
    </row>
    <row r="29" spans="1:16" x14ac:dyDescent="0.2">
      <c r="A29" s="92"/>
      <c r="B29" s="18" t="s">
        <v>128</v>
      </c>
      <c r="C29" s="38">
        <v>138</v>
      </c>
      <c r="D29" s="45">
        <v>13.14</v>
      </c>
      <c r="E29" s="38">
        <v>65</v>
      </c>
      <c r="F29" s="45">
        <v>18.41</v>
      </c>
      <c r="G29" s="38">
        <v>22</v>
      </c>
      <c r="H29" s="45">
        <v>23.16</v>
      </c>
      <c r="I29" s="38">
        <v>66</v>
      </c>
      <c r="J29" s="45">
        <v>13.41</v>
      </c>
      <c r="K29" s="38">
        <v>98</v>
      </c>
      <c r="L29" s="44">
        <v>17.13</v>
      </c>
      <c r="M29" s="38">
        <v>43</v>
      </c>
      <c r="N29" s="45">
        <v>18.14</v>
      </c>
      <c r="O29" s="38">
        <v>111</v>
      </c>
      <c r="P29" s="45">
        <v>12.44</v>
      </c>
    </row>
    <row r="30" spans="1:16" ht="16" thickBot="1" x14ac:dyDescent="0.25">
      <c r="A30" s="93"/>
      <c r="B30" s="19" t="s">
        <v>21</v>
      </c>
      <c r="C30" s="39">
        <v>1050</v>
      </c>
      <c r="D30" s="47">
        <v>100</v>
      </c>
      <c r="E30" s="39">
        <v>353</v>
      </c>
      <c r="F30" s="47">
        <v>100</v>
      </c>
      <c r="G30" s="39">
        <v>95</v>
      </c>
      <c r="H30" s="47">
        <v>100</v>
      </c>
      <c r="I30" s="39">
        <v>492</v>
      </c>
      <c r="J30" s="47">
        <v>100</v>
      </c>
      <c r="K30" s="39">
        <v>572</v>
      </c>
      <c r="L30" s="46">
        <v>100</v>
      </c>
      <c r="M30" s="39">
        <v>237</v>
      </c>
      <c r="N30" s="47">
        <v>100</v>
      </c>
      <c r="O30" s="39">
        <v>892</v>
      </c>
      <c r="P30" s="47">
        <v>100</v>
      </c>
    </row>
    <row r="31" spans="1:16" x14ac:dyDescent="0.2">
      <c r="A31" s="92" t="s">
        <v>27</v>
      </c>
      <c r="B31" s="18" t="s">
        <v>3</v>
      </c>
      <c r="C31" s="37">
        <v>507</v>
      </c>
      <c r="D31" s="43">
        <v>48.29</v>
      </c>
      <c r="E31" s="25">
        <v>155</v>
      </c>
      <c r="F31" s="43">
        <v>43.91</v>
      </c>
      <c r="G31" s="25">
        <v>49</v>
      </c>
      <c r="H31" s="43">
        <v>51.58</v>
      </c>
      <c r="I31" s="25">
        <v>258</v>
      </c>
      <c r="J31" s="43">
        <v>52.44</v>
      </c>
      <c r="K31" s="25">
        <v>268</v>
      </c>
      <c r="L31" s="42">
        <v>46.85</v>
      </c>
      <c r="M31" s="37">
        <v>101</v>
      </c>
      <c r="N31" s="43">
        <v>42.62</v>
      </c>
      <c r="O31" s="25">
        <v>480</v>
      </c>
      <c r="P31" s="43">
        <v>53.81</v>
      </c>
    </row>
    <row r="32" spans="1:16" x14ac:dyDescent="0.2">
      <c r="A32" s="92"/>
      <c r="B32" s="18" t="s">
        <v>4</v>
      </c>
      <c r="C32" s="38">
        <v>7</v>
      </c>
      <c r="D32" s="45">
        <v>0.67</v>
      </c>
      <c r="E32" s="27">
        <v>2</v>
      </c>
      <c r="F32" s="45">
        <v>0.56999999999999995</v>
      </c>
      <c r="G32" s="27">
        <v>1</v>
      </c>
      <c r="H32" s="45">
        <v>1.05</v>
      </c>
      <c r="I32" s="27">
        <v>10</v>
      </c>
      <c r="J32" s="45">
        <v>2.0299999999999998</v>
      </c>
      <c r="K32" s="27">
        <v>8</v>
      </c>
      <c r="L32" s="44">
        <v>1.4</v>
      </c>
      <c r="M32" s="38">
        <v>3</v>
      </c>
      <c r="N32" s="45">
        <v>1.27</v>
      </c>
      <c r="O32" s="27">
        <v>8</v>
      </c>
      <c r="P32" s="45">
        <v>0.9</v>
      </c>
    </row>
    <row r="33" spans="1:16" x14ac:dyDescent="0.2">
      <c r="A33" s="92"/>
      <c r="B33" s="18" t="s">
        <v>5</v>
      </c>
      <c r="C33" s="38">
        <v>14</v>
      </c>
      <c r="D33" s="45">
        <v>1.33</v>
      </c>
      <c r="E33" s="27">
        <v>5</v>
      </c>
      <c r="F33" s="45">
        <v>1.42</v>
      </c>
      <c r="G33" s="27">
        <v>2</v>
      </c>
      <c r="H33" s="45">
        <v>2.11</v>
      </c>
      <c r="I33" s="27">
        <v>3</v>
      </c>
      <c r="J33" s="45">
        <v>0.61</v>
      </c>
      <c r="K33" s="27">
        <v>11</v>
      </c>
      <c r="L33" s="44">
        <v>1.92</v>
      </c>
      <c r="M33" s="38">
        <v>6</v>
      </c>
      <c r="N33" s="45">
        <v>2.5299999999999998</v>
      </c>
      <c r="O33" s="27">
        <v>9</v>
      </c>
      <c r="P33" s="45">
        <v>1.01</v>
      </c>
    </row>
    <row r="34" spans="1:16" x14ac:dyDescent="0.2">
      <c r="A34" s="92"/>
      <c r="B34" s="18" t="s">
        <v>6</v>
      </c>
      <c r="C34" s="38">
        <v>9</v>
      </c>
      <c r="D34" s="45">
        <v>0.86</v>
      </c>
      <c r="E34" s="27">
        <v>3</v>
      </c>
      <c r="F34" s="45">
        <v>0.85</v>
      </c>
      <c r="G34" s="27">
        <v>1</v>
      </c>
      <c r="H34" s="45">
        <v>1.05</v>
      </c>
      <c r="I34" s="27">
        <v>1</v>
      </c>
      <c r="J34" s="45">
        <v>0.2</v>
      </c>
      <c r="K34" s="27">
        <v>5</v>
      </c>
      <c r="L34" s="44">
        <v>0.87</v>
      </c>
      <c r="M34" s="38">
        <v>1</v>
      </c>
      <c r="N34" s="45">
        <v>0.42</v>
      </c>
      <c r="O34" s="27">
        <v>9</v>
      </c>
      <c r="P34" s="45">
        <v>1.01</v>
      </c>
    </row>
    <row r="35" spans="1:16" x14ac:dyDescent="0.2">
      <c r="A35" s="92"/>
      <c r="B35" s="18" t="s">
        <v>7</v>
      </c>
      <c r="C35" s="38">
        <v>102</v>
      </c>
      <c r="D35" s="45">
        <v>9.7100000000000009</v>
      </c>
      <c r="E35" s="27">
        <v>40</v>
      </c>
      <c r="F35" s="45">
        <v>11.33</v>
      </c>
      <c r="G35" s="27">
        <v>9</v>
      </c>
      <c r="H35" s="45">
        <v>9.4700000000000006</v>
      </c>
      <c r="I35" s="27">
        <v>43</v>
      </c>
      <c r="J35" s="45">
        <v>8.74</v>
      </c>
      <c r="K35" s="27">
        <v>61</v>
      </c>
      <c r="L35" s="44">
        <v>10.66</v>
      </c>
      <c r="M35" s="38">
        <v>27</v>
      </c>
      <c r="N35" s="45">
        <v>11.39</v>
      </c>
      <c r="O35" s="27">
        <v>73</v>
      </c>
      <c r="P35" s="45">
        <v>8.18</v>
      </c>
    </row>
    <row r="36" spans="1:16" x14ac:dyDescent="0.2">
      <c r="A36" s="92"/>
      <c r="B36" s="18" t="s">
        <v>8</v>
      </c>
      <c r="C36" s="38">
        <v>156</v>
      </c>
      <c r="D36" s="45">
        <v>14.86</v>
      </c>
      <c r="E36" s="27">
        <v>46</v>
      </c>
      <c r="F36" s="45">
        <v>13.03</v>
      </c>
      <c r="G36" s="27">
        <v>10</v>
      </c>
      <c r="H36" s="45">
        <v>10.53</v>
      </c>
      <c r="I36" s="27">
        <v>63</v>
      </c>
      <c r="J36" s="45">
        <v>12.8</v>
      </c>
      <c r="K36" s="27">
        <v>84</v>
      </c>
      <c r="L36" s="44">
        <v>14.69</v>
      </c>
      <c r="M36" s="38">
        <v>36</v>
      </c>
      <c r="N36" s="45">
        <v>15.19</v>
      </c>
      <c r="O36" s="27">
        <v>112</v>
      </c>
      <c r="P36" s="45">
        <v>12.56</v>
      </c>
    </row>
    <row r="37" spans="1:16" x14ac:dyDescent="0.2">
      <c r="A37" s="92"/>
      <c r="B37" s="18" t="s">
        <v>9</v>
      </c>
      <c r="C37" s="38">
        <v>21</v>
      </c>
      <c r="D37" s="45">
        <v>2</v>
      </c>
      <c r="E37" s="27">
        <v>10</v>
      </c>
      <c r="F37" s="45">
        <v>2.83</v>
      </c>
      <c r="G37" s="27">
        <v>2</v>
      </c>
      <c r="H37" s="45">
        <v>2.11</v>
      </c>
      <c r="I37" s="27">
        <v>10</v>
      </c>
      <c r="J37" s="45">
        <v>2.0299999999999998</v>
      </c>
      <c r="K37" s="27">
        <v>15</v>
      </c>
      <c r="L37" s="44">
        <v>2.62</v>
      </c>
      <c r="M37" s="38">
        <v>9</v>
      </c>
      <c r="N37" s="45">
        <v>3.8</v>
      </c>
      <c r="O37" s="27">
        <v>12</v>
      </c>
      <c r="P37" s="45">
        <v>1.35</v>
      </c>
    </row>
    <row r="38" spans="1:16" x14ac:dyDescent="0.2">
      <c r="A38" s="92"/>
      <c r="B38" s="18" t="s">
        <v>10</v>
      </c>
      <c r="C38" s="38">
        <v>26</v>
      </c>
      <c r="D38" s="45">
        <v>2.48</v>
      </c>
      <c r="E38" s="27">
        <v>6</v>
      </c>
      <c r="F38" s="45">
        <v>1.7</v>
      </c>
      <c r="G38" s="27">
        <v>1</v>
      </c>
      <c r="H38" s="45">
        <v>1.05</v>
      </c>
      <c r="I38" s="27">
        <v>9</v>
      </c>
      <c r="J38" s="45">
        <v>1.83</v>
      </c>
      <c r="K38" s="27">
        <v>10</v>
      </c>
      <c r="L38" s="44">
        <v>1.75</v>
      </c>
      <c r="M38" s="38">
        <v>4</v>
      </c>
      <c r="N38" s="45">
        <v>1.69</v>
      </c>
      <c r="O38" s="27">
        <v>20</v>
      </c>
      <c r="P38" s="45">
        <v>2.2400000000000002</v>
      </c>
    </row>
    <row r="39" spans="1:16" x14ac:dyDescent="0.2">
      <c r="A39" s="92"/>
      <c r="B39" s="18" t="s">
        <v>11</v>
      </c>
      <c r="C39" s="38">
        <v>49</v>
      </c>
      <c r="D39" s="45">
        <v>4.67</v>
      </c>
      <c r="E39" s="27">
        <v>17</v>
      </c>
      <c r="F39" s="45">
        <v>4.82</v>
      </c>
      <c r="G39" s="27">
        <v>9</v>
      </c>
      <c r="H39" s="45">
        <v>9.4700000000000006</v>
      </c>
      <c r="I39" s="27">
        <v>28</v>
      </c>
      <c r="J39" s="45">
        <v>5.69</v>
      </c>
      <c r="K39" s="27">
        <v>28</v>
      </c>
      <c r="L39" s="44">
        <v>4.9000000000000004</v>
      </c>
      <c r="M39" s="38">
        <v>11</v>
      </c>
      <c r="N39" s="45">
        <v>4.6399999999999997</v>
      </c>
      <c r="O39" s="27">
        <v>34</v>
      </c>
      <c r="P39" s="45">
        <v>3.81</v>
      </c>
    </row>
    <row r="40" spans="1:16" x14ac:dyDescent="0.2">
      <c r="A40" s="92"/>
      <c r="B40" s="18" t="s">
        <v>12</v>
      </c>
      <c r="C40" s="38">
        <v>65</v>
      </c>
      <c r="D40" s="45">
        <v>6.19</v>
      </c>
      <c r="E40" s="27">
        <v>25</v>
      </c>
      <c r="F40" s="45">
        <v>7.08</v>
      </c>
      <c r="G40" s="27">
        <v>6</v>
      </c>
      <c r="H40" s="45">
        <v>6.32</v>
      </c>
      <c r="I40" s="27">
        <v>33</v>
      </c>
      <c r="J40" s="45">
        <v>6.71</v>
      </c>
      <c r="K40" s="27">
        <v>30</v>
      </c>
      <c r="L40" s="44">
        <v>5.24</v>
      </c>
      <c r="M40" s="38">
        <v>17</v>
      </c>
      <c r="N40" s="45">
        <v>7.17</v>
      </c>
      <c r="O40" s="27">
        <v>64</v>
      </c>
      <c r="P40" s="45">
        <v>7.17</v>
      </c>
    </row>
    <row r="41" spans="1:16" x14ac:dyDescent="0.2">
      <c r="A41" s="92"/>
      <c r="B41" s="18" t="s">
        <v>13</v>
      </c>
      <c r="C41" s="38">
        <v>7</v>
      </c>
      <c r="D41" s="45">
        <v>0.67</v>
      </c>
      <c r="E41" s="27">
        <v>6</v>
      </c>
      <c r="F41" s="45">
        <v>1.7</v>
      </c>
      <c r="G41" s="27">
        <v>0</v>
      </c>
      <c r="H41" s="45">
        <v>0</v>
      </c>
      <c r="I41" s="27">
        <v>2</v>
      </c>
      <c r="J41" s="45">
        <v>0.41</v>
      </c>
      <c r="K41" s="27">
        <v>3</v>
      </c>
      <c r="L41" s="44">
        <v>0.52</v>
      </c>
      <c r="M41" s="38">
        <v>1</v>
      </c>
      <c r="N41" s="45">
        <v>0.42</v>
      </c>
      <c r="O41" s="27">
        <v>5</v>
      </c>
      <c r="P41" s="45">
        <v>0.56000000000000005</v>
      </c>
    </row>
    <row r="42" spans="1:16" x14ac:dyDescent="0.2">
      <c r="A42" s="92"/>
      <c r="B42" s="18" t="s">
        <v>14</v>
      </c>
      <c r="C42" s="38">
        <v>7</v>
      </c>
      <c r="D42" s="45">
        <v>0.67</v>
      </c>
      <c r="E42" s="27">
        <v>5</v>
      </c>
      <c r="F42" s="45">
        <v>1.42</v>
      </c>
      <c r="G42" s="27">
        <v>0</v>
      </c>
      <c r="H42" s="45">
        <v>0</v>
      </c>
      <c r="I42" s="27">
        <v>3</v>
      </c>
      <c r="J42" s="45">
        <v>0.61</v>
      </c>
      <c r="K42" s="27">
        <v>6</v>
      </c>
      <c r="L42" s="44">
        <v>1.05</v>
      </c>
      <c r="M42" s="38">
        <v>0</v>
      </c>
      <c r="N42" s="45">
        <v>0</v>
      </c>
      <c r="O42" s="27">
        <v>7</v>
      </c>
      <c r="P42" s="45">
        <v>0.78</v>
      </c>
    </row>
    <row r="43" spans="1:16" x14ac:dyDescent="0.2">
      <c r="A43" s="92"/>
      <c r="B43" s="18" t="s">
        <v>15</v>
      </c>
      <c r="C43" s="38">
        <v>22</v>
      </c>
      <c r="D43" s="45">
        <v>2.1</v>
      </c>
      <c r="E43" s="27">
        <v>11</v>
      </c>
      <c r="F43" s="45">
        <v>3.12</v>
      </c>
      <c r="G43" s="27">
        <v>3</v>
      </c>
      <c r="H43" s="45">
        <v>3.16</v>
      </c>
      <c r="I43" s="27">
        <v>10</v>
      </c>
      <c r="J43" s="45">
        <v>2.0299999999999998</v>
      </c>
      <c r="K43" s="27">
        <v>15</v>
      </c>
      <c r="L43" s="44">
        <v>2.62</v>
      </c>
      <c r="M43" s="38">
        <v>4</v>
      </c>
      <c r="N43" s="45">
        <v>1.69</v>
      </c>
      <c r="O43" s="27">
        <v>15</v>
      </c>
      <c r="P43" s="45">
        <v>1.68</v>
      </c>
    </row>
    <row r="44" spans="1:16" x14ac:dyDescent="0.2">
      <c r="A44" s="92"/>
      <c r="B44" s="18" t="s">
        <v>16</v>
      </c>
      <c r="C44" s="38">
        <v>41</v>
      </c>
      <c r="D44" s="45">
        <v>3.9</v>
      </c>
      <c r="E44" s="27">
        <v>12</v>
      </c>
      <c r="F44" s="45">
        <v>3.4</v>
      </c>
      <c r="G44" s="27">
        <v>0</v>
      </c>
      <c r="H44" s="45">
        <v>0</v>
      </c>
      <c r="I44" s="27">
        <v>17</v>
      </c>
      <c r="J44" s="45">
        <v>3.46</v>
      </c>
      <c r="K44" s="27">
        <v>20</v>
      </c>
      <c r="L44" s="44">
        <v>3.5</v>
      </c>
      <c r="M44" s="38">
        <v>10</v>
      </c>
      <c r="N44" s="45">
        <v>4.22</v>
      </c>
      <c r="O44" s="27">
        <v>27</v>
      </c>
      <c r="P44" s="45">
        <v>3.03</v>
      </c>
    </row>
    <row r="45" spans="1:16" x14ac:dyDescent="0.2">
      <c r="A45" s="92"/>
      <c r="B45" s="18" t="s">
        <v>17</v>
      </c>
      <c r="C45" s="38">
        <v>8</v>
      </c>
      <c r="D45" s="45">
        <v>0.76</v>
      </c>
      <c r="E45" s="27">
        <v>2</v>
      </c>
      <c r="F45" s="45">
        <v>0.56999999999999995</v>
      </c>
      <c r="G45" s="27">
        <v>1</v>
      </c>
      <c r="H45" s="45">
        <v>1.05</v>
      </c>
      <c r="I45" s="27">
        <v>2</v>
      </c>
      <c r="J45" s="45">
        <v>0.41</v>
      </c>
      <c r="K45" s="27">
        <v>3</v>
      </c>
      <c r="L45" s="44">
        <v>0.52</v>
      </c>
      <c r="M45" s="38">
        <v>4</v>
      </c>
      <c r="N45" s="45">
        <v>1.69</v>
      </c>
      <c r="O45" s="27">
        <v>12</v>
      </c>
      <c r="P45" s="45">
        <v>1.35</v>
      </c>
    </row>
    <row r="46" spans="1:16" x14ac:dyDescent="0.2">
      <c r="A46" s="92"/>
      <c r="B46" s="18" t="s">
        <v>18</v>
      </c>
      <c r="C46" s="38">
        <v>8</v>
      </c>
      <c r="D46" s="45">
        <v>0.76</v>
      </c>
      <c r="E46" s="27">
        <v>8</v>
      </c>
      <c r="F46" s="45">
        <v>2.27</v>
      </c>
      <c r="G46" s="27">
        <v>1</v>
      </c>
      <c r="H46" s="45">
        <v>1.05</v>
      </c>
      <c r="I46" s="27">
        <v>0</v>
      </c>
      <c r="J46" s="45">
        <v>0</v>
      </c>
      <c r="K46" s="27">
        <v>5</v>
      </c>
      <c r="L46" s="44">
        <v>0.87</v>
      </c>
      <c r="M46" s="38">
        <v>3</v>
      </c>
      <c r="N46" s="45">
        <v>1.27</v>
      </c>
      <c r="O46" s="27">
        <v>5</v>
      </c>
      <c r="P46" s="45">
        <v>0.56000000000000005</v>
      </c>
    </row>
    <row r="47" spans="1:16" x14ac:dyDescent="0.2">
      <c r="A47" s="92"/>
      <c r="B47" s="18" t="s">
        <v>19</v>
      </c>
      <c r="C47" s="38">
        <v>1</v>
      </c>
      <c r="D47" s="45">
        <v>0.1</v>
      </c>
      <c r="E47" s="27">
        <v>0</v>
      </c>
      <c r="F47" s="45">
        <v>0</v>
      </c>
      <c r="G47" s="27">
        <v>0</v>
      </c>
      <c r="H47" s="45">
        <v>0</v>
      </c>
      <c r="I47" s="27">
        <v>0</v>
      </c>
      <c r="J47" s="45">
        <v>0</v>
      </c>
      <c r="K47" s="27">
        <v>0</v>
      </c>
      <c r="L47" s="44">
        <v>0</v>
      </c>
      <c r="M47" s="38">
        <v>0</v>
      </c>
      <c r="N47" s="45">
        <v>0</v>
      </c>
      <c r="O47" s="27">
        <v>0</v>
      </c>
      <c r="P47" s="45">
        <v>0</v>
      </c>
    </row>
    <row r="48" spans="1:16" ht="16" thickBot="1" x14ac:dyDescent="0.25">
      <c r="A48" s="93"/>
      <c r="B48" s="19" t="s">
        <v>21</v>
      </c>
      <c r="C48" s="39">
        <v>1050</v>
      </c>
      <c r="D48" s="47">
        <v>100</v>
      </c>
      <c r="E48" s="29">
        <v>353</v>
      </c>
      <c r="F48" s="47">
        <v>100</v>
      </c>
      <c r="G48" s="29">
        <v>95</v>
      </c>
      <c r="H48" s="47">
        <v>100</v>
      </c>
      <c r="I48" s="29">
        <v>492</v>
      </c>
      <c r="J48" s="47">
        <v>100</v>
      </c>
      <c r="K48" s="29">
        <v>572</v>
      </c>
      <c r="L48" s="46">
        <v>100</v>
      </c>
      <c r="M48" s="39">
        <v>237</v>
      </c>
      <c r="N48" s="47">
        <v>100</v>
      </c>
      <c r="O48" s="29">
        <v>892</v>
      </c>
      <c r="P48" s="47">
        <v>100</v>
      </c>
    </row>
    <row r="49" spans="1:16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</row>
    <row r="50" spans="1:16" x14ac:dyDescent="0.2">
      <c r="A50" s="15" t="s">
        <v>142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</sheetData>
  <mergeCells count="14">
    <mergeCell ref="A49:P49"/>
    <mergeCell ref="A7:A11"/>
    <mergeCell ref="A12:A30"/>
    <mergeCell ref="A31:A48"/>
    <mergeCell ref="A3:B6"/>
    <mergeCell ref="C3:P3"/>
    <mergeCell ref="C4:P4"/>
    <mergeCell ref="C5:D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F4F92-EC2C-4DBB-AABF-1FD17B207D94}">
  <dimension ref="A1:K53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72.5" customWidth="1"/>
    <col min="3" max="10" width="10.5" customWidth="1"/>
  </cols>
  <sheetData>
    <row r="1" spans="1:11" x14ac:dyDescent="0.2">
      <c r="A1" s="1" t="s">
        <v>140</v>
      </c>
    </row>
    <row r="2" spans="1:11" ht="16" thickBot="1" x14ac:dyDescent="0.25">
      <c r="A2" s="72" t="s">
        <v>173</v>
      </c>
      <c r="B2" s="1"/>
    </row>
    <row r="3" spans="1:11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1"/>
    </row>
    <row r="4" spans="1:11" ht="16" thickBot="1" x14ac:dyDescent="0.25">
      <c r="A4" s="96"/>
      <c r="B4" s="97"/>
      <c r="C4" s="170" t="s">
        <v>195</v>
      </c>
      <c r="D4" s="171"/>
      <c r="E4" s="171"/>
      <c r="F4" s="171"/>
      <c r="G4" s="171"/>
      <c r="H4" s="171"/>
      <c r="I4" s="171"/>
      <c r="J4" s="171"/>
      <c r="K4" s="172"/>
    </row>
    <row r="5" spans="1:11" ht="16" thickBot="1" x14ac:dyDescent="0.25">
      <c r="A5" s="96"/>
      <c r="B5" s="97"/>
      <c r="C5" s="170" t="s">
        <v>28</v>
      </c>
      <c r="D5" s="171"/>
      <c r="E5" s="180"/>
      <c r="F5" s="115" t="s">
        <v>29</v>
      </c>
      <c r="G5" s="113"/>
      <c r="H5" s="100"/>
      <c r="I5" s="115" t="s">
        <v>21</v>
      </c>
      <c r="J5" s="113"/>
      <c r="K5" s="114"/>
    </row>
    <row r="6" spans="1:11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60" t="s">
        <v>116</v>
      </c>
    </row>
    <row r="7" spans="1:11" x14ac:dyDescent="0.2">
      <c r="A7" s="88" t="s">
        <v>22</v>
      </c>
      <c r="B7" s="20" t="s">
        <v>23</v>
      </c>
      <c r="C7" s="37">
        <v>500</v>
      </c>
      <c r="D7" s="42">
        <v>43.9</v>
      </c>
      <c r="E7" s="43">
        <f>C7/$I7*100</f>
        <v>39.61965134706815</v>
      </c>
      <c r="F7" s="25">
        <v>762</v>
      </c>
      <c r="G7" s="42">
        <v>59.35</v>
      </c>
      <c r="H7" s="43">
        <f>F7/$I7*100</f>
        <v>60.380348652931858</v>
      </c>
      <c r="I7" s="51">
        <v>1262</v>
      </c>
      <c r="J7" s="49">
        <v>52.08</v>
      </c>
      <c r="K7" s="53">
        <f>E7+H7</f>
        <v>100</v>
      </c>
    </row>
    <row r="8" spans="1:11" x14ac:dyDescent="0.2">
      <c r="A8" s="89"/>
      <c r="B8" s="21" t="s">
        <v>24</v>
      </c>
      <c r="C8" s="38">
        <v>377</v>
      </c>
      <c r="D8" s="44">
        <v>33.1</v>
      </c>
      <c r="E8" s="45">
        <f t="shared" ref="E8:E48" si="0">C8/$I8*100</f>
        <v>56.862745098039213</v>
      </c>
      <c r="F8" s="27">
        <v>286</v>
      </c>
      <c r="G8" s="44">
        <v>22.27</v>
      </c>
      <c r="H8" s="45">
        <f t="shared" ref="H8:H48" si="1">F8/$I8*100</f>
        <v>43.137254901960787</v>
      </c>
      <c r="I8" s="52">
        <v>663</v>
      </c>
      <c r="J8" s="50">
        <v>27.36</v>
      </c>
      <c r="K8" s="48">
        <f t="shared" ref="K8:K48" si="2">E8+H8</f>
        <v>100</v>
      </c>
    </row>
    <row r="9" spans="1:11" x14ac:dyDescent="0.2">
      <c r="A9" s="89"/>
      <c r="B9" s="21" t="s">
        <v>25</v>
      </c>
      <c r="C9" s="38">
        <v>173</v>
      </c>
      <c r="D9" s="44">
        <v>15.19</v>
      </c>
      <c r="E9" s="45">
        <f t="shared" si="0"/>
        <v>54.231974921630098</v>
      </c>
      <c r="F9" s="27">
        <v>146</v>
      </c>
      <c r="G9" s="44">
        <v>11.37</v>
      </c>
      <c r="H9" s="45">
        <f t="shared" si="1"/>
        <v>45.768025078369909</v>
      </c>
      <c r="I9" s="52">
        <v>319</v>
      </c>
      <c r="J9" s="50">
        <v>13.17</v>
      </c>
      <c r="K9" s="48">
        <f t="shared" si="2"/>
        <v>100</v>
      </c>
    </row>
    <row r="10" spans="1:11" x14ac:dyDescent="0.2">
      <c r="A10" s="89"/>
      <c r="B10" s="21" t="s">
        <v>26</v>
      </c>
      <c r="C10" s="38">
        <v>89</v>
      </c>
      <c r="D10" s="44">
        <v>7.81</v>
      </c>
      <c r="E10" s="45">
        <f t="shared" si="0"/>
        <v>49.720670391061446</v>
      </c>
      <c r="F10" s="27">
        <v>90</v>
      </c>
      <c r="G10" s="44">
        <v>7.01</v>
      </c>
      <c r="H10" s="45">
        <f t="shared" si="1"/>
        <v>50.279329608938554</v>
      </c>
      <c r="I10" s="52">
        <v>179</v>
      </c>
      <c r="J10" s="50">
        <v>7.39</v>
      </c>
      <c r="K10" s="48">
        <f t="shared" si="2"/>
        <v>100</v>
      </c>
    </row>
    <row r="11" spans="1:11" ht="16" thickBot="1" x14ac:dyDescent="0.25">
      <c r="A11" s="90"/>
      <c r="B11" s="22" t="s">
        <v>21</v>
      </c>
      <c r="C11" s="39">
        <v>1139</v>
      </c>
      <c r="D11" s="46">
        <v>100</v>
      </c>
      <c r="E11" s="47">
        <f t="shared" si="0"/>
        <v>47.007841518778378</v>
      </c>
      <c r="F11" s="29">
        <v>1284</v>
      </c>
      <c r="G11" s="46">
        <v>100</v>
      </c>
      <c r="H11" s="47">
        <f t="shared" si="1"/>
        <v>52.99215848122163</v>
      </c>
      <c r="I11" s="29">
        <v>2423</v>
      </c>
      <c r="J11" s="46">
        <v>100</v>
      </c>
      <c r="K11" s="47">
        <f t="shared" si="2"/>
        <v>100</v>
      </c>
    </row>
    <row r="12" spans="1:11" x14ac:dyDescent="0.2">
      <c r="A12" s="91" t="s">
        <v>117</v>
      </c>
      <c r="B12" s="17" t="s">
        <v>182</v>
      </c>
      <c r="C12" s="37">
        <v>6</v>
      </c>
      <c r="D12" s="42">
        <v>0.53</v>
      </c>
      <c r="E12" s="43">
        <f t="shared" si="0"/>
        <v>35.294117647058826</v>
      </c>
      <c r="F12" s="37">
        <v>11</v>
      </c>
      <c r="G12" s="42">
        <v>0.86</v>
      </c>
      <c r="H12" s="43">
        <f t="shared" si="1"/>
        <v>64.705882352941174</v>
      </c>
      <c r="I12" s="59">
        <v>17</v>
      </c>
      <c r="J12" s="49">
        <v>0.7</v>
      </c>
      <c r="K12" s="53">
        <f t="shared" si="2"/>
        <v>100</v>
      </c>
    </row>
    <row r="13" spans="1:11" x14ac:dyDescent="0.2">
      <c r="A13" s="92"/>
      <c r="B13" s="18" t="s">
        <v>118</v>
      </c>
      <c r="C13" s="38">
        <v>121</v>
      </c>
      <c r="D13" s="44">
        <v>10.62</v>
      </c>
      <c r="E13" s="45">
        <f t="shared" si="0"/>
        <v>48.015873015873019</v>
      </c>
      <c r="F13" s="38">
        <v>131</v>
      </c>
      <c r="G13" s="44">
        <v>10.199999999999999</v>
      </c>
      <c r="H13" s="45">
        <f t="shared" si="1"/>
        <v>51.984126984126988</v>
      </c>
      <c r="I13" s="56">
        <v>252</v>
      </c>
      <c r="J13" s="50">
        <v>10.4</v>
      </c>
      <c r="K13" s="48">
        <f t="shared" si="2"/>
        <v>100</v>
      </c>
    </row>
    <row r="14" spans="1:11" x14ac:dyDescent="0.2">
      <c r="A14" s="92"/>
      <c r="B14" s="18" t="s">
        <v>183</v>
      </c>
      <c r="C14" s="38">
        <v>16</v>
      </c>
      <c r="D14" s="44">
        <v>1.4</v>
      </c>
      <c r="E14" s="45">
        <f t="shared" si="0"/>
        <v>57.142857142857139</v>
      </c>
      <c r="F14" s="38">
        <v>12</v>
      </c>
      <c r="G14" s="44">
        <v>0.93</v>
      </c>
      <c r="H14" s="45">
        <f t="shared" si="1"/>
        <v>42.857142857142854</v>
      </c>
      <c r="I14" s="56">
        <v>28</v>
      </c>
      <c r="J14" s="50">
        <v>1.1599999999999999</v>
      </c>
      <c r="K14" s="48">
        <f t="shared" si="2"/>
        <v>100</v>
      </c>
    </row>
    <row r="15" spans="1:11" x14ac:dyDescent="0.2">
      <c r="A15" s="92"/>
      <c r="B15" s="18" t="s">
        <v>184</v>
      </c>
      <c r="C15" s="38">
        <v>3</v>
      </c>
      <c r="D15" s="44">
        <v>0.26</v>
      </c>
      <c r="E15" s="45">
        <f t="shared" si="0"/>
        <v>60</v>
      </c>
      <c r="F15" s="38">
        <v>2</v>
      </c>
      <c r="G15" s="44">
        <v>0.16</v>
      </c>
      <c r="H15" s="45">
        <f t="shared" si="1"/>
        <v>40</v>
      </c>
      <c r="I15" s="56">
        <v>5</v>
      </c>
      <c r="J15" s="50">
        <v>0.21</v>
      </c>
      <c r="K15" s="48">
        <f t="shared" si="2"/>
        <v>100</v>
      </c>
    </row>
    <row r="16" spans="1:11" x14ac:dyDescent="0.2">
      <c r="A16" s="92"/>
      <c r="B16" s="18" t="s">
        <v>1</v>
      </c>
      <c r="C16" s="38">
        <v>102</v>
      </c>
      <c r="D16" s="44">
        <v>8.9600000000000009</v>
      </c>
      <c r="E16" s="45">
        <f t="shared" si="0"/>
        <v>47.887323943661968</v>
      </c>
      <c r="F16" s="38">
        <v>111</v>
      </c>
      <c r="G16" s="44">
        <v>8.64</v>
      </c>
      <c r="H16" s="45">
        <f t="shared" si="1"/>
        <v>52.112676056338024</v>
      </c>
      <c r="I16" s="56">
        <v>213</v>
      </c>
      <c r="J16" s="50">
        <v>8.7899999999999991</v>
      </c>
      <c r="K16" s="48">
        <f t="shared" si="2"/>
        <v>100</v>
      </c>
    </row>
    <row r="17" spans="1:11" x14ac:dyDescent="0.2">
      <c r="A17" s="92"/>
      <c r="B17" s="18" t="s">
        <v>119</v>
      </c>
      <c r="C17" s="38">
        <v>272</v>
      </c>
      <c r="D17" s="44">
        <v>23.88</v>
      </c>
      <c r="E17" s="45">
        <f t="shared" si="0"/>
        <v>52.307692307692314</v>
      </c>
      <c r="F17" s="38">
        <v>248</v>
      </c>
      <c r="G17" s="44">
        <v>19.309999999999999</v>
      </c>
      <c r="H17" s="45">
        <f t="shared" si="1"/>
        <v>47.692307692307693</v>
      </c>
      <c r="I17" s="56">
        <v>520</v>
      </c>
      <c r="J17" s="50">
        <v>21.46</v>
      </c>
      <c r="K17" s="48">
        <f t="shared" si="2"/>
        <v>100</v>
      </c>
    </row>
    <row r="18" spans="1:11" x14ac:dyDescent="0.2">
      <c r="A18" s="92"/>
      <c r="B18" s="18" t="s">
        <v>2</v>
      </c>
      <c r="C18" s="38">
        <v>37</v>
      </c>
      <c r="D18" s="44">
        <v>3.25</v>
      </c>
      <c r="E18" s="45">
        <f t="shared" si="0"/>
        <v>45.121951219512198</v>
      </c>
      <c r="F18" s="38">
        <v>45</v>
      </c>
      <c r="G18" s="44">
        <v>3.5</v>
      </c>
      <c r="H18" s="45">
        <f t="shared" si="1"/>
        <v>54.878048780487809</v>
      </c>
      <c r="I18" s="56">
        <v>82</v>
      </c>
      <c r="J18" s="50">
        <v>3.38</v>
      </c>
      <c r="K18" s="48">
        <f t="shared" si="2"/>
        <v>100</v>
      </c>
    </row>
    <row r="19" spans="1:11" x14ac:dyDescent="0.2">
      <c r="A19" s="92"/>
      <c r="B19" s="18" t="s">
        <v>120</v>
      </c>
      <c r="C19" s="38">
        <v>148</v>
      </c>
      <c r="D19" s="44">
        <v>12.99</v>
      </c>
      <c r="E19" s="45">
        <f t="shared" si="0"/>
        <v>42.285714285714285</v>
      </c>
      <c r="F19" s="38">
        <v>202</v>
      </c>
      <c r="G19" s="44">
        <v>15.73</v>
      </c>
      <c r="H19" s="45">
        <f t="shared" si="1"/>
        <v>57.714285714285715</v>
      </c>
      <c r="I19" s="56">
        <v>350</v>
      </c>
      <c r="J19" s="50">
        <v>14.44</v>
      </c>
      <c r="K19" s="48">
        <f t="shared" si="2"/>
        <v>100</v>
      </c>
    </row>
    <row r="20" spans="1:11" x14ac:dyDescent="0.2">
      <c r="A20" s="92"/>
      <c r="B20" s="18" t="s">
        <v>121</v>
      </c>
      <c r="C20" s="38">
        <v>99</v>
      </c>
      <c r="D20" s="44">
        <v>8.69</v>
      </c>
      <c r="E20" s="45">
        <f t="shared" si="0"/>
        <v>53.804347826086953</v>
      </c>
      <c r="F20" s="38">
        <v>85</v>
      </c>
      <c r="G20" s="44">
        <v>6.62</v>
      </c>
      <c r="H20" s="45">
        <f t="shared" si="1"/>
        <v>46.195652173913047</v>
      </c>
      <c r="I20" s="56">
        <v>184</v>
      </c>
      <c r="J20" s="50">
        <v>7.59</v>
      </c>
      <c r="K20" s="48">
        <f t="shared" si="2"/>
        <v>100</v>
      </c>
    </row>
    <row r="21" spans="1:11" x14ac:dyDescent="0.2">
      <c r="A21" s="92"/>
      <c r="B21" s="18" t="s">
        <v>122</v>
      </c>
      <c r="C21" s="38">
        <v>47</v>
      </c>
      <c r="D21" s="44">
        <v>4.13</v>
      </c>
      <c r="E21" s="45">
        <f t="shared" si="0"/>
        <v>44.761904761904766</v>
      </c>
      <c r="F21" s="38">
        <v>58</v>
      </c>
      <c r="G21" s="44">
        <v>4.5199999999999996</v>
      </c>
      <c r="H21" s="45">
        <f t="shared" si="1"/>
        <v>55.238095238095241</v>
      </c>
      <c r="I21" s="56">
        <v>105</v>
      </c>
      <c r="J21" s="50">
        <v>4.33</v>
      </c>
      <c r="K21" s="48">
        <f t="shared" si="2"/>
        <v>100</v>
      </c>
    </row>
    <row r="22" spans="1:11" x14ac:dyDescent="0.2">
      <c r="A22" s="92"/>
      <c r="B22" s="18" t="s">
        <v>123</v>
      </c>
      <c r="C22" s="38">
        <v>39</v>
      </c>
      <c r="D22" s="44">
        <v>3.42</v>
      </c>
      <c r="E22" s="45">
        <f t="shared" si="0"/>
        <v>55.714285714285715</v>
      </c>
      <c r="F22" s="38">
        <v>31</v>
      </c>
      <c r="G22" s="44">
        <v>2.41</v>
      </c>
      <c r="H22" s="45">
        <f t="shared" si="1"/>
        <v>44.285714285714285</v>
      </c>
      <c r="I22" s="56">
        <v>70</v>
      </c>
      <c r="J22" s="50">
        <v>2.89</v>
      </c>
      <c r="K22" s="48">
        <f t="shared" si="2"/>
        <v>100</v>
      </c>
    </row>
    <row r="23" spans="1:11" x14ac:dyDescent="0.2">
      <c r="A23" s="92"/>
      <c r="B23" s="18" t="s">
        <v>185</v>
      </c>
      <c r="C23" s="38">
        <v>50</v>
      </c>
      <c r="D23" s="44">
        <v>4.3899999999999997</v>
      </c>
      <c r="E23" s="45">
        <f t="shared" si="0"/>
        <v>52.083333333333336</v>
      </c>
      <c r="F23" s="38">
        <v>46</v>
      </c>
      <c r="G23" s="44">
        <v>3.58</v>
      </c>
      <c r="H23" s="45">
        <f t="shared" si="1"/>
        <v>47.916666666666671</v>
      </c>
      <c r="I23" s="56">
        <v>96</v>
      </c>
      <c r="J23" s="50">
        <v>3.96</v>
      </c>
      <c r="K23" s="48">
        <f t="shared" si="2"/>
        <v>100</v>
      </c>
    </row>
    <row r="24" spans="1:11" x14ac:dyDescent="0.2">
      <c r="A24" s="92"/>
      <c r="B24" s="18" t="s">
        <v>124</v>
      </c>
      <c r="C24" s="38">
        <v>21</v>
      </c>
      <c r="D24" s="44">
        <v>1.84</v>
      </c>
      <c r="E24" s="45">
        <f t="shared" si="0"/>
        <v>40.384615384615387</v>
      </c>
      <c r="F24" s="38">
        <v>31</v>
      </c>
      <c r="G24" s="44">
        <v>2.41</v>
      </c>
      <c r="H24" s="45">
        <f t="shared" si="1"/>
        <v>59.615384615384613</v>
      </c>
      <c r="I24" s="56">
        <v>52</v>
      </c>
      <c r="J24" s="50">
        <v>2.15</v>
      </c>
      <c r="K24" s="48">
        <f t="shared" si="2"/>
        <v>100</v>
      </c>
    </row>
    <row r="25" spans="1:11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1</v>
      </c>
      <c r="G25" s="44">
        <v>0.08</v>
      </c>
      <c r="H25" s="45">
        <f t="shared" si="1"/>
        <v>100</v>
      </c>
      <c r="I25" s="56">
        <v>1</v>
      </c>
      <c r="J25" s="50">
        <v>0.04</v>
      </c>
      <c r="K25" s="48">
        <f t="shared" si="2"/>
        <v>100</v>
      </c>
    </row>
    <row r="26" spans="1:11" x14ac:dyDescent="0.2">
      <c r="A26" s="92"/>
      <c r="B26" s="18" t="s">
        <v>126</v>
      </c>
      <c r="C26" s="38">
        <v>8</v>
      </c>
      <c r="D26" s="44">
        <v>0.7</v>
      </c>
      <c r="E26" s="45">
        <f t="shared" si="0"/>
        <v>25.806451612903224</v>
      </c>
      <c r="F26" s="38">
        <v>23</v>
      </c>
      <c r="G26" s="44">
        <v>1.79</v>
      </c>
      <c r="H26" s="45">
        <f t="shared" si="1"/>
        <v>74.193548387096769</v>
      </c>
      <c r="I26" s="56">
        <v>31</v>
      </c>
      <c r="J26" s="50">
        <v>1.28</v>
      </c>
      <c r="K26" s="48">
        <f t="shared" si="2"/>
        <v>100</v>
      </c>
    </row>
    <row r="27" spans="1:11" x14ac:dyDescent="0.2">
      <c r="A27" s="92"/>
      <c r="B27" s="18" t="s">
        <v>127</v>
      </c>
      <c r="C27" s="38">
        <v>6</v>
      </c>
      <c r="D27" s="44">
        <v>0.53</v>
      </c>
      <c r="E27" s="45">
        <f t="shared" si="0"/>
        <v>40</v>
      </c>
      <c r="F27" s="38">
        <v>9</v>
      </c>
      <c r="G27" s="44">
        <v>0.7</v>
      </c>
      <c r="H27" s="45">
        <f t="shared" si="1"/>
        <v>60</v>
      </c>
      <c r="I27" s="56">
        <v>15</v>
      </c>
      <c r="J27" s="50">
        <v>0.62</v>
      </c>
      <c r="K27" s="48">
        <f t="shared" si="2"/>
        <v>100</v>
      </c>
    </row>
    <row r="28" spans="1:11" x14ac:dyDescent="0.2">
      <c r="A28" s="92"/>
      <c r="B28" s="18" t="s">
        <v>186</v>
      </c>
      <c r="C28" s="38">
        <v>17</v>
      </c>
      <c r="D28" s="44">
        <v>1.49</v>
      </c>
      <c r="E28" s="45">
        <f t="shared" si="0"/>
        <v>30.357142857142854</v>
      </c>
      <c r="F28" s="38">
        <v>39</v>
      </c>
      <c r="G28" s="44">
        <v>3.04</v>
      </c>
      <c r="H28" s="45">
        <f t="shared" si="1"/>
        <v>69.642857142857139</v>
      </c>
      <c r="I28" s="56">
        <v>56</v>
      </c>
      <c r="J28" s="50">
        <v>2.31</v>
      </c>
      <c r="K28" s="48">
        <f t="shared" si="2"/>
        <v>100</v>
      </c>
    </row>
    <row r="29" spans="1:11" x14ac:dyDescent="0.2">
      <c r="A29" s="92"/>
      <c r="B29" s="18" t="s">
        <v>128</v>
      </c>
      <c r="C29" s="38">
        <v>147</v>
      </c>
      <c r="D29" s="44">
        <v>12.91</v>
      </c>
      <c r="E29" s="45">
        <f t="shared" si="0"/>
        <v>42.485549132947973</v>
      </c>
      <c r="F29" s="38">
        <v>199</v>
      </c>
      <c r="G29" s="44">
        <v>15.5</v>
      </c>
      <c r="H29" s="45">
        <f t="shared" si="1"/>
        <v>57.514450867052027</v>
      </c>
      <c r="I29" s="56">
        <v>346</v>
      </c>
      <c r="J29" s="50">
        <v>14.28</v>
      </c>
      <c r="K29" s="48">
        <f t="shared" si="2"/>
        <v>100</v>
      </c>
    </row>
    <row r="30" spans="1:11" ht="16" thickBot="1" x14ac:dyDescent="0.25">
      <c r="A30" s="93"/>
      <c r="B30" s="19" t="s">
        <v>21</v>
      </c>
      <c r="C30" s="39">
        <v>1139</v>
      </c>
      <c r="D30" s="46">
        <v>100</v>
      </c>
      <c r="E30" s="47">
        <f t="shared" si="0"/>
        <v>47.007841518778378</v>
      </c>
      <c r="F30" s="39">
        <v>1284</v>
      </c>
      <c r="G30" s="46">
        <v>100</v>
      </c>
      <c r="H30" s="47">
        <f t="shared" si="1"/>
        <v>52.99215848122163</v>
      </c>
      <c r="I30" s="39">
        <v>2423</v>
      </c>
      <c r="J30" s="46">
        <v>100</v>
      </c>
      <c r="K30" s="47">
        <f t="shared" si="2"/>
        <v>100</v>
      </c>
    </row>
    <row r="31" spans="1:11" x14ac:dyDescent="0.2">
      <c r="A31" s="92" t="s">
        <v>27</v>
      </c>
      <c r="B31" s="21" t="s">
        <v>3</v>
      </c>
      <c r="C31" s="38">
        <v>631</v>
      </c>
      <c r="D31" s="44">
        <v>55.4</v>
      </c>
      <c r="E31" s="45">
        <f t="shared" si="0"/>
        <v>52.408637873754152</v>
      </c>
      <c r="F31" s="27">
        <v>573</v>
      </c>
      <c r="G31" s="44">
        <v>44.63</v>
      </c>
      <c r="H31" s="45">
        <f t="shared" si="1"/>
        <v>47.591362126245848</v>
      </c>
      <c r="I31" s="52">
        <v>1204</v>
      </c>
      <c r="J31" s="50">
        <v>49.69</v>
      </c>
      <c r="K31" s="48">
        <f t="shared" si="2"/>
        <v>100</v>
      </c>
    </row>
    <row r="32" spans="1:11" x14ac:dyDescent="0.2">
      <c r="A32" s="92"/>
      <c r="B32" s="21" t="s">
        <v>4</v>
      </c>
      <c r="C32" s="38">
        <v>12</v>
      </c>
      <c r="D32" s="44">
        <v>1.05</v>
      </c>
      <c r="E32" s="45">
        <f t="shared" si="0"/>
        <v>52.173913043478258</v>
      </c>
      <c r="F32" s="27">
        <v>11</v>
      </c>
      <c r="G32" s="44">
        <v>0.86</v>
      </c>
      <c r="H32" s="45">
        <f t="shared" si="1"/>
        <v>47.826086956521742</v>
      </c>
      <c r="I32" s="52">
        <v>23</v>
      </c>
      <c r="J32" s="50">
        <v>0.95</v>
      </c>
      <c r="K32" s="48">
        <f t="shared" si="2"/>
        <v>100</v>
      </c>
    </row>
    <row r="33" spans="1:11" x14ac:dyDescent="0.2">
      <c r="A33" s="92"/>
      <c r="B33" s="21" t="s">
        <v>5</v>
      </c>
      <c r="C33" s="38">
        <v>7</v>
      </c>
      <c r="D33" s="44">
        <v>0.61</v>
      </c>
      <c r="E33" s="45">
        <f t="shared" si="0"/>
        <v>26.923076923076923</v>
      </c>
      <c r="F33" s="27">
        <v>19</v>
      </c>
      <c r="G33" s="44">
        <v>1.48</v>
      </c>
      <c r="H33" s="45">
        <f t="shared" si="1"/>
        <v>73.076923076923066</v>
      </c>
      <c r="I33" s="52">
        <v>26</v>
      </c>
      <c r="J33" s="50">
        <v>1.07</v>
      </c>
      <c r="K33" s="48">
        <f t="shared" si="2"/>
        <v>99.999999999999986</v>
      </c>
    </row>
    <row r="34" spans="1:11" x14ac:dyDescent="0.2">
      <c r="A34" s="92"/>
      <c r="B34" s="21" t="s">
        <v>6</v>
      </c>
      <c r="C34" s="38">
        <v>7</v>
      </c>
      <c r="D34" s="44">
        <v>0.61</v>
      </c>
      <c r="E34" s="45">
        <f t="shared" si="0"/>
        <v>30.434782608695656</v>
      </c>
      <c r="F34" s="27">
        <v>16</v>
      </c>
      <c r="G34" s="44">
        <v>1.25</v>
      </c>
      <c r="H34" s="45">
        <f t="shared" si="1"/>
        <v>69.565217391304344</v>
      </c>
      <c r="I34" s="52">
        <v>23</v>
      </c>
      <c r="J34" s="50">
        <v>0.95</v>
      </c>
      <c r="K34" s="48">
        <f t="shared" si="2"/>
        <v>100</v>
      </c>
    </row>
    <row r="35" spans="1:11" x14ac:dyDescent="0.2">
      <c r="A35" s="92"/>
      <c r="B35" s="21" t="s">
        <v>7</v>
      </c>
      <c r="C35" s="38">
        <v>95</v>
      </c>
      <c r="D35" s="44">
        <v>8.34</v>
      </c>
      <c r="E35" s="45">
        <f t="shared" si="0"/>
        <v>42.600896860986545</v>
      </c>
      <c r="F35" s="27">
        <v>128</v>
      </c>
      <c r="G35" s="44">
        <v>9.9700000000000006</v>
      </c>
      <c r="H35" s="45">
        <f t="shared" si="1"/>
        <v>57.399103139013455</v>
      </c>
      <c r="I35" s="52">
        <v>223</v>
      </c>
      <c r="J35" s="50">
        <v>9.1999999999999993</v>
      </c>
      <c r="K35" s="48">
        <f t="shared" si="2"/>
        <v>100</v>
      </c>
    </row>
    <row r="36" spans="1:11" x14ac:dyDescent="0.2">
      <c r="A36" s="92"/>
      <c r="B36" s="21" t="s">
        <v>8</v>
      </c>
      <c r="C36" s="38">
        <v>139</v>
      </c>
      <c r="D36" s="44">
        <v>12.2</v>
      </c>
      <c r="E36" s="45">
        <f t="shared" si="0"/>
        <v>41.124260355029584</v>
      </c>
      <c r="F36" s="27">
        <v>199</v>
      </c>
      <c r="G36" s="44">
        <v>15.5</v>
      </c>
      <c r="H36" s="45">
        <f t="shared" si="1"/>
        <v>58.875739644970416</v>
      </c>
      <c r="I36" s="52">
        <v>338</v>
      </c>
      <c r="J36" s="50">
        <v>13.95</v>
      </c>
      <c r="K36" s="48">
        <f t="shared" si="2"/>
        <v>100</v>
      </c>
    </row>
    <row r="37" spans="1:11" x14ac:dyDescent="0.2">
      <c r="A37" s="92"/>
      <c r="B37" s="21" t="s">
        <v>9</v>
      </c>
      <c r="C37" s="38">
        <v>15</v>
      </c>
      <c r="D37" s="44">
        <v>1.32</v>
      </c>
      <c r="E37" s="45">
        <f t="shared" si="0"/>
        <v>32.608695652173914</v>
      </c>
      <c r="F37" s="27">
        <v>31</v>
      </c>
      <c r="G37" s="44">
        <v>2.41</v>
      </c>
      <c r="H37" s="45">
        <f t="shared" si="1"/>
        <v>67.391304347826093</v>
      </c>
      <c r="I37" s="52">
        <v>46</v>
      </c>
      <c r="J37" s="50">
        <v>1.9</v>
      </c>
      <c r="K37" s="48">
        <f t="shared" si="2"/>
        <v>100</v>
      </c>
    </row>
    <row r="38" spans="1:11" x14ac:dyDescent="0.2">
      <c r="A38" s="92"/>
      <c r="B38" s="21" t="s">
        <v>10</v>
      </c>
      <c r="C38" s="38">
        <v>20</v>
      </c>
      <c r="D38" s="44">
        <v>1.76</v>
      </c>
      <c r="E38" s="45">
        <f t="shared" si="0"/>
        <v>40</v>
      </c>
      <c r="F38" s="27">
        <v>30</v>
      </c>
      <c r="G38" s="44">
        <v>2.34</v>
      </c>
      <c r="H38" s="45">
        <f t="shared" si="1"/>
        <v>60</v>
      </c>
      <c r="I38" s="52">
        <v>50</v>
      </c>
      <c r="J38" s="50">
        <v>2.06</v>
      </c>
      <c r="K38" s="48">
        <f t="shared" si="2"/>
        <v>100</v>
      </c>
    </row>
    <row r="39" spans="1:11" x14ac:dyDescent="0.2">
      <c r="A39" s="92"/>
      <c r="B39" s="21" t="s">
        <v>11</v>
      </c>
      <c r="C39" s="38">
        <v>35</v>
      </c>
      <c r="D39" s="44">
        <v>3.07</v>
      </c>
      <c r="E39" s="45">
        <f t="shared" si="0"/>
        <v>35.714285714285715</v>
      </c>
      <c r="F39" s="27">
        <v>63</v>
      </c>
      <c r="G39" s="44">
        <v>4.91</v>
      </c>
      <c r="H39" s="45">
        <f t="shared" si="1"/>
        <v>64.285714285714292</v>
      </c>
      <c r="I39" s="52">
        <v>98</v>
      </c>
      <c r="J39" s="50">
        <v>4.04</v>
      </c>
      <c r="K39" s="48">
        <f t="shared" si="2"/>
        <v>100</v>
      </c>
    </row>
    <row r="40" spans="1:11" x14ac:dyDescent="0.2">
      <c r="A40" s="92"/>
      <c r="B40" s="21" t="s">
        <v>12</v>
      </c>
      <c r="C40" s="38">
        <v>82</v>
      </c>
      <c r="D40" s="44">
        <v>7.2</v>
      </c>
      <c r="E40" s="45">
        <f t="shared" si="0"/>
        <v>45.555555555555557</v>
      </c>
      <c r="F40" s="27">
        <v>98</v>
      </c>
      <c r="G40" s="44">
        <v>7.63</v>
      </c>
      <c r="H40" s="45">
        <f t="shared" si="1"/>
        <v>54.444444444444443</v>
      </c>
      <c r="I40" s="52">
        <v>180</v>
      </c>
      <c r="J40" s="50">
        <v>7.43</v>
      </c>
      <c r="K40" s="48">
        <f t="shared" si="2"/>
        <v>100</v>
      </c>
    </row>
    <row r="41" spans="1:11" x14ac:dyDescent="0.2">
      <c r="A41" s="92"/>
      <c r="B41" s="21" t="s">
        <v>13</v>
      </c>
      <c r="C41" s="38">
        <v>11</v>
      </c>
      <c r="D41" s="44">
        <v>0.97</v>
      </c>
      <c r="E41" s="45">
        <f t="shared" si="0"/>
        <v>47.826086956521742</v>
      </c>
      <c r="F41" s="27">
        <v>12</v>
      </c>
      <c r="G41" s="44">
        <v>0.93</v>
      </c>
      <c r="H41" s="45">
        <f t="shared" si="1"/>
        <v>52.173913043478258</v>
      </c>
      <c r="I41" s="52">
        <v>23</v>
      </c>
      <c r="J41" s="50">
        <v>0.95</v>
      </c>
      <c r="K41" s="48">
        <f t="shared" si="2"/>
        <v>100</v>
      </c>
    </row>
    <row r="42" spans="1:11" x14ac:dyDescent="0.2">
      <c r="A42" s="92"/>
      <c r="B42" s="21" t="s">
        <v>14</v>
      </c>
      <c r="C42" s="38">
        <v>7</v>
      </c>
      <c r="D42" s="44">
        <v>0.61</v>
      </c>
      <c r="E42" s="45">
        <f t="shared" si="0"/>
        <v>36.84210526315789</v>
      </c>
      <c r="F42" s="27">
        <v>12</v>
      </c>
      <c r="G42" s="44">
        <v>0.93</v>
      </c>
      <c r="H42" s="45">
        <f t="shared" si="1"/>
        <v>63.157894736842103</v>
      </c>
      <c r="I42" s="52">
        <v>19</v>
      </c>
      <c r="J42" s="50">
        <v>0.78</v>
      </c>
      <c r="K42" s="48">
        <f t="shared" si="2"/>
        <v>100</v>
      </c>
    </row>
    <row r="43" spans="1:11" x14ac:dyDescent="0.2">
      <c r="A43" s="92"/>
      <c r="B43" s="21" t="s">
        <v>15</v>
      </c>
      <c r="C43" s="38">
        <v>25</v>
      </c>
      <c r="D43" s="44">
        <v>2.19</v>
      </c>
      <c r="E43" s="45">
        <f t="shared" si="0"/>
        <v>54.347826086956516</v>
      </c>
      <c r="F43" s="27">
        <v>21</v>
      </c>
      <c r="G43" s="44">
        <v>1.64</v>
      </c>
      <c r="H43" s="45">
        <f t="shared" si="1"/>
        <v>45.652173913043477</v>
      </c>
      <c r="I43" s="52">
        <v>46</v>
      </c>
      <c r="J43" s="50">
        <v>1.9</v>
      </c>
      <c r="K43" s="48">
        <f t="shared" si="2"/>
        <v>100</v>
      </c>
    </row>
    <row r="44" spans="1:11" x14ac:dyDescent="0.2">
      <c r="A44" s="92"/>
      <c r="B44" s="21" t="s">
        <v>16</v>
      </c>
      <c r="C44" s="38">
        <v>42</v>
      </c>
      <c r="D44" s="44">
        <v>3.69</v>
      </c>
      <c r="E44" s="45">
        <f t="shared" si="0"/>
        <v>50.602409638554214</v>
      </c>
      <c r="F44" s="27">
        <v>41</v>
      </c>
      <c r="G44" s="44">
        <v>3.19</v>
      </c>
      <c r="H44" s="45">
        <f t="shared" si="1"/>
        <v>49.397590361445779</v>
      </c>
      <c r="I44" s="52">
        <v>83</v>
      </c>
      <c r="J44" s="50">
        <v>3.43</v>
      </c>
      <c r="K44" s="48">
        <f t="shared" si="2"/>
        <v>100</v>
      </c>
    </row>
    <row r="45" spans="1:11" x14ac:dyDescent="0.2">
      <c r="A45" s="92"/>
      <c r="B45" s="21" t="s">
        <v>17</v>
      </c>
      <c r="C45" s="38">
        <v>4</v>
      </c>
      <c r="D45" s="44">
        <v>0.35</v>
      </c>
      <c r="E45" s="45">
        <f t="shared" si="0"/>
        <v>20</v>
      </c>
      <c r="F45" s="27">
        <v>16</v>
      </c>
      <c r="G45" s="44">
        <v>1.25</v>
      </c>
      <c r="H45" s="45">
        <f t="shared" si="1"/>
        <v>80</v>
      </c>
      <c r="I45" s="52">
        <v>20</v>
      </c>
      <c r="J45" s="50">
        <v>0.83</v>
      </c>
      <c r="K45" s="48">
        <f t="shared" si="2"/>
        <v>100</v>
      </c>
    </row>
    <row r="46" spans="1:11" x14ac:dyDescent="0.2">
      <c r="A46" s="92"/>
      <c r="B46" s="21" t="s">
        <v>18</v>
      </c>
      <c r="C46" s="38">
        <v>7</v>
      </c>
      <c r="D46" s="44">
        <v>0.61</v>
      </c>
      <c r="E46" s="45">
        <f t="shared" si="0"/>
        <v>35</v>
      </c>
      <c r="F46" s="27">
        <v>13</v>
      </c>
      <c r="G46" s="44">
        <v>1.01</v>
      </c>
      <c r="H46" s="45">
        <f t="shared" si="1"/>
        <v>65</v>
      </c>
      <c r="I46" s="52">
        <v>20</v>
      </c>
      <c r="J46" s="50">
        <v>0.83</v>
      </c>
      <c r="K46" s="48">
        <f t="shared" si="2"/>
        <v>100</v>
      </c>
    </row>
    <row r="47" spans="1:11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1</v>
      </c>
      <c r="G47" s="44">
        <v>0.08</v>
      </c>
      <c r="H47" s="45">
        <f t="shared" si="1"/>
        <v>100</v>
      </c>
      <c r="I47" s="52">
        <v>1</v>
      </c>
      <c r="J47" s="50">
        <v>0.04</v>
      </c>
      <c r="K47" s="48">
        <f t="shared" si="2"/>
        <v>100</v>
      </c>
    </row>
    <row r="48" spans="1:11" ht="16" thickBot="1" x14ac:dyDescent="0.25">
      <c r="A48" s="93"/>
      <c r="B48" s="22" t="s">
        <v>21</v>
      </c>
      <c r="C48" s="57">
        <v>1139</v>
      </c>
      <c r="D48" s="55">
        <v>100</v>
      </c>
      <c r="E48" s="66">
        <f t="shared" si="0"/>
        <v>47.007841518778378</v>
      </c>
      <c r="F48" s="58">
        <v>1284</v>
      </c>
      <c r="G48" s="55">
        <v>100</v>
      </c>
      <c r="H48" s="66">
        <f t="shared" si="1"/>
        <v>52.99215848122163</v>
      </c>
      <c r="I48" s="29">
        <v>2423</v>
      </c>
      <c r="J48" s="46">
        <v>100</v>
      </c>
      <c r="K48" s="47">
        <f t="shared" si="2"/>
        <v>100</v>
      </c>
    </row>
    <row r="49" spans="1:11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</row>
    <row r="50" spans="1:11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6"/>
      <c r="K50" s="15"/>
    </row>
    <row r="51" spans="1:11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6"/>
      <c r="K51" s="15"/>
    </row>
    <row r="52" spans="1:11" x14ac:dyDescent="0.2">
      <c r="J52" s="2"/>
    </row>
    <row r="53" spans="1:11" x14ac:dyDescent="0.2">
      <c r="J53" s="2"/>
    </row>
  </sheetData>
  <mergeCells count="10">
    <mergeCell ref="A49:K49"/>
    <mergeCell ref="A7:A11"/>
    <mergeCell ref="A12:A30"/>
    <mergeCell ref="A31:A48"/>
    <mergeCell ref="A3:B6"/>
    <mergeCell ref="I5:K5"/>
    <mergeCell ref="F5:H5"/>
    <mergeCell ref="C5:E5"/>
    <mergeCell ref="C4:K4"/>
    <mergeCell ref="C3:K3"/>
  </mergeCell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B4E4-7B49-4477-8AB1-C1F0523D981B}">
  <dimension ref="A1:Q53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5" customWidth="1"/>
    <col min="3" max="16" width="9.5" customWidth="1"/>
  </cols>
  <sheetData>
    <row r="1" spans="1:17" x14ac:dyDescent="0.2">
      <c r="A1" s="1" t="s">
        <v>140</v>
      </c>
    </row>
    <row r="2" spans="1:17" ht="16" thickBot="1" x14ac:dyDescent="0.25">
      <c r="A2" s="72" t="s">
        <v>174</v>
      </c>
      <c r="B2" s="1"/>
    </row>
    <row r="3" spans="1:17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</row>
    <row r="4" spans="1:17" ht="15" customHeight="1" thickBot="1" x14ac:dyDescent="0.25">
      <c r="A4" s="96"/>
      <c r="B4" s="97"/>
      <c r="C4" s="170" t="s">
        <v>196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2"/>
    </row>
    <row r="5" spans="1:17" ht="16" thickBot="1" x14ac:dyDescent="0.25">
      <c r="A5" s="96"/>
      <c r="B5" s="97"/>
      <c r="C5" s="170" t="s">
        <v>76</v>
      </c>
      <c r="D5" s="171"/>
      <c r="E5" s="180"/>
      <c r="F5" s="115" t="s">
        <v>77</v>
      </c>
      <c r="G5" s="113"/>
      <c r="H5" s="100"/>
      <c r="I5" s="115" t="s">
        <v>78</v>
      </c>
      <c r="J5" s="113"/>
      <c r="K5" s="100"/>
      <c r="L5" s="115" t="s">
        <v>79</v>
      </c>
      <c r="M5" s="113"/>
      <c r="N5" s="100"/>
      <c r="O5" s="115" t="s">
        <v>21</v>
      </c>
      <c r="P5" s="113"/>
      <c r="Q5" s="114"/>
    </row>
    <row r="6" spans="1:17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14" t="s">
        <v>116</v>
      </c>
      <c r="O6" s="14" t="s">
        <v>114</v>
      </c>
      <c r="P6" s="13" t="s">
        <v>115</v>
      </c>
      <c r="Q6" s="60" t="s">
        <v>116</v>
      </c>
    </row>
    <row r="7" spans="1:17" x14ac:dyDescent="0.2">
      <c r="A7" s="88" t="s">
        <v>22</v>
      </c>
      <c r="B7" s="20" t="s">
        <v>23</v>
      </c>
      <c r="C7" s="37">
        <v>804</v>
      </c>
      <c r="D7" s="42">
        <v>57.84</v>
      </c>
      <c r="E7" s="43">
        <f>C7/$O7*100</f>
        <v>63.607594936708857</v>
      </c>
      <c r="F7" s="25">
        <v>98</v>
      </c>
      <c r="G7" s="42">
        <v>38.28</v>
      </c>
      <c r="H7" s="43">
        <f>F7/$O7*100</f>
        <v>7.7531645569620249</v>
      </c>
      <c r="I7" s="25">
        <v>17</v>
      </c>
      <c r="J7" s="42">
        <v>48.57</v>
      </c>
      <c r="K7" s="43">
        <f>I7/$O7*100</f>
        <v>1.3449367088607596</v>
      </c>
      <c r="L7" s="25">
        <v>345</v>
      </c>
      <c r="M7" s="42">
        <v>46.37</v>
      </c>
      <c r="N7" s="43">
        <f>L7/$O7*100</f>
        <v>27.294303797468356</v>
      </c>
      <c r="O7" s="51">
        <v>1264</v>
      </c>
      <c r="P7" s="49">
        <v>52.12</v>
      </c>
      <c r="Q7" s="53">
        <f>E7+H7+K7+N7</f>
        <v>100</v>
      </c>
    </row>
    <row r="8" spans="1:17" x14ac:dyDescent="0.2">
      <c r="A8" s="89"/>
      <c r="B8" s="21" t="s">
        <v>24</v>
      </c>
      <c r="C8" s="38">
        <v>357</v>
      </c>
      <c r="D8" s="44">
        <v>25.68</v>
      </c>
      <c r="E8" s="45">
        <f t="shared" ref="E8:E48" si="0">C8/$O8*100</f>
        <v>53.765060240963855</v>
      </c>
      <c r="F8" s="27">
        <v>77</v>
      </c>
      <c r="G8" s="44">
        <v>30.08</v>
      </c>
      <c r="H8" s="45">
        <f t="shared" ref="H8:H48" si="1">F8/$O8*100</f>
        <v>11.596385542168674</v>
      </c>
      <c r="I8" s="27">
        <v>12</v>
      </c>
      <c r="J8" s="44">
        <v>34.29</v>
      </c>
      <c r="K8" s="45">
        <f t="shared" ref="K8:K48" si="2">I8/$O8*100</f>
        <v>1.8072289156626504</v>
      </c>
      <c r="L8" s="27">
        <v>218</v>
      </c>
      <c r="M8" s="44">
        <v>29.3</v>
      </c>
      <c r="N8" s="45">
        <f t="shared" ref="N8:N48" si="3">L8/$O8*100</f>
        <v>32.831325301204814</v>
      </c>
      <c r="O8" s="52">
        <v>664</v>
      </c>
      <c r="P8" s="50">
        <v>27.38</v>
      </c>
      <c r="Q8" s="48">
        <f t="shared" ref="Q8:Q48" si="4">E8+H8+K8+N8</f>
        <v>99.999999999999986</v>
      </c>
    </row>
    <row r="9" spans="1:17" x14ac:dyDescent="0.2">
      <c r="A9" s="89"/>
      <c r="B9" s="21" t="s">
        <v>25</v>
      </c>
      <c r="C9" s="38">
        <v>141</v>
      </c>
      <c r="D9" s="44">
        <v>10.14</v>
      </c>
      <c r="E9" s="45">
        <f t="shared" si="0"/>
        <v>44.339622641509436</v>
      </c>
      <c r="F9" s="27">
        <v>59</v>
      </c>
      <c r="G9" s="44">
        <v>23.05</v>
      </c>
      <c r="H9" s="45">
        <f t="shared" si="1"/>
        <v>18.553459119496853</v>
      </c>
      <c r="I9" s="27">
        <v>4</v>
      </c>
      <c r="J9" s="44">
        <v>11.43</v>
      </c>
      <c r="K9" s="45">
        <f t="shared" si="2"/>
        <v>1.257861635220126</v>
      </c>
      <c r="L9" s="27">
        <v>114</v>
      </c>
      <c r="M9" s="44">
        <v>15.32</v>
      </c>
      <c r="N9" s="45">
        <f t="shared" si="3"/>
        <v>35.849056603773583</v>
      </c>
      <c r="O9" s="52">
        <v>318</v>
      </c>
      <c r="P9" s="50">
        <v>13.11</v>
      </c>
      <c r="Q9" s="48">
        <f t="shared" si="4"/>
        <v>100</v>
      </c>
    </row>
    <row r="10" spans="1:17" x14ac:dyDescent="0.2">
      <c r="A10" s="89"/>
      <c r="B10" s="21" t="s">
        <v>26</v>
      </c>
      <c r="C10" s="38">
        <v>88</v>
      </c>
      <c r="D10" s="44">
        <v>6.33</v>
      </c>
      <c r="E10" s="45">
        <f t="shared" si="0"/>
        <v>49.162011173184354</v>
      </c>
      <c r="F10" s="27">
        <v>22</v>
      </c>
      <c r="G10" s="44">
        <v>8.59</v>
      </c>
      <c r="H10" s="45">
        <f t="shared" si="1"/>
        <v>12.290502793296088</v>
      </c>
      <c r="I10" s="27">
        <v>2</v>
      </c>
      <c r="J10" s="44">
        <v>5.71</v>
      </c>
      <c r="K10" s="45">
        <f t="shared" si="2"/>
        <v>1.1173184357541899</v>
      </c>
      <c r="L10" s="27">
        <v>67</v>
      </c>
      <c r="M10" s="44">
        <v>9.01</v>
      </c>
      <c r="N10" s="45">
        <f t="shared" si="3"/>
        <v>37.430167597765362</v>
      </c>
      <c r="O10" s="52">
        <v>179</v>
      </c>
      <c r="P10" s="50">
        <v>7.38</v>
      </c>
      <c r="Q10" s="48">
        <f t="shared" si="4"/>
        <v>100</v>
      </c>
    </row>
    <row r="11" spans="1:17" ht="16" thickBot="1" x14ac:dyDescent="0.25">
      <c r="A11" s="90"/>
      <c r="B11" s="22" t="s">
        <v>21</v>
      </c>
      <c r="C11" s="39">
        <v>1390</v>
      </c>
      <c r="D11" s="46">
        <v>100</v>
      </c>
      <c r="E11" s="47">
        <f t="shared" si="0"/>
        <v>57.319587628865975</v>
      </c>
      <c r="F11" s="29">
        <v>256</v>
      </c>
      <c r="G11" s="46">
        <v>100</v>
      </c>
      <c r="H11" s="47">
        <f t="shared" si="1"/>
        <v>10.556701030927835</v>
      </c>
      <c r="I11" s="29">
        <v>35</v>
      </c>
      <c r="J11" s="46">
        <v>100</v>
      </c>
      <c r="K11" s="47">
        <f t="shared" si="2"/>
        <v>1.4432989690721649</v>
      </c>
      <c r="L11" s="29">
        <v>744</v>
      </c>
      <c r="M11" s="46">
        <v>100</v>
      </c>
      <c r="N11" s="47">
        <f t="shared" si="3"/>
        <v>30.680412371134018</v>
      </c>
      <c r="O11" s="29">
        <v>2425</v>
      </c>
      <c r="P11" s="46">
        <v>100</v>
      </c>
      <c r="Q11" s="47">
        <f t="shared" si="4"/>
        <v>100</v>
      </c>
    </row>
    <row r="12" spans="1:17" x14ac:dyDescent="0.2">
      <c r="A12" s="91" t="s">
        <v>117</v>
      </c>
      <c r="B12" s="17" t="s">
        <v>182</v>
      </c>
      <c r="C12" s="37">
        <v>14</v>
      </c>
      <c r="D12" s="42">
        <v>1.01</v>
      </c>
      <c r="E12" s="43">
        <f t="shared" si="0"/>
        <v>77.777777777777786</v>
      </c>
      <c r="F12" s="37">
        <v>1</v>
      </c>
      <c r="G12" s="42">
        <v>0.39</v>
      </c>
      <c r="H12" s="43">
        <f t="shared" si="1"/>
        <v>5.5555555555555554</v>
      </c>
      <c r="I12" s="37">
        <v>0</v>
      </c>
      <c r="J12" s="42">
        <v>0</v>
      </c>
      <c r="K12" s="43">
        <f t="shared" si="2"/>
        <v>0</v>
      </c>
      <c r="L12" s="37">
        <v>3</v>
      </c>
      <c r="M12" s="42">
        <v>0.4</v>
      </c>
      <c r="N12" s="43">
        <f t="shared" si="3"/>
        <v>16.666666666666664</v>
      </c>
      <c r="O12" s="59">
        <v>18</v>
      </c>
      <c r="P12" s="49">
        <v>0.74</v>
      </c>
      <c r="Q12" s="53">
        <f t="shared" si="4"/>
        <v>100</v>
      </c>
    </row>
    <row r="13" spans="1:17" x14ac:dyDescent="0.2">
      <c r="A13" s="92"/>
      <c r="B13" s="18" t="s">
        <v>118</v>
      </c>
      <c r="C13" s="38">
        <v>137</v>
      </c>
      <c r="D13" s="44">
        <v>9.86</v>
      </c>
      <c r="E13" s="45">
        <f t="shared" si="0"/>
        <v>54.581673306772906</v>
      </c>
      <c r="F13" s="38">
        <v>28</v>
      </c>
      <c r="G13" s="44">
        <v>10.94</v>
      </c>
      <c r="H13" s="45">
        <f t="shared" si="1"/>
        <v>11.155378486055776</v>
      </c>
      <c r="I13" s="38">
        <v>1</v>
      </c>
      <c r="J13" s="44">
        <v>2.86</v>
      </c>
      <c r="K13" s="45">
        <f t="shared" si="2"/>
        <v>0.39840637450199201</v>
      </c>
      <c r="L13" s="38">
        <v>85</v>
      </c>
      <c r="M13" s="44">
        <v>11.42</v>
      </c>
      <c r="N13" s="45">
        <f t="shared" si="3"/>
        <v>33.864541832669318</v>
      </c>
      <c r="O13" s="56">
        <v>251</v>
      </c>
      <c r="P13" s="50">
        <v>10.35</v>
      </c>
      <c r="Q13" s="48">
        <f t="shared" si="4"/>
        <v>99.999999999999986</v>
      </c>
    </row>
    <row r="14" spans="1:17" x14ac:dyDescent="0.2">
      <c r="A14" s="92"/>
      <c r="B14" s="18" t="s">
        <v>183</v>
      </c>
      <c r="C14" s="38">
        <v>14</v>
      </c>
      <c r="D14" s="44">
        <v>1.01</v>
      </c>
      <c r="E14" s="45">
        <f t="shared" si="0"/>
        <v>50</v>
      </c>
      <c r="F14" s="38">
        <v>3</v>
      </c>
      <c r="G14" s="44">
        <v>1.17</v>
      </c>
      <c r="H14" s="45">
        <f t="shared" si="1"/>
        <v>10.714285714285714</v>
      </c>
      <c r="I14" s="38">
        <v>0</v>
      </c>
      <c r="J14" s="44">
        <v>0</v>
      </c>
      <c r="K14" s="45">
        <f t="shared" si="2"/>
        <v>0</v>
      </c>
      <c r="L14" s="38">
        <v>11</v>
      </c>
      <c r="M14" s="44">
        <v>1.48</v>
      </c>
      <c r="N14" s="45">
        <f t="shared" si="3"/>
        <v>39.285714285714285</v>
      </c>
      <c r="O14" s="56">
        <v>28</v>
      </c>
      <c r="P14" s="50">
        <v>1.1499999999999999</v>
      </c>
      <c r="Q14" s="48">
        <f t="shared" si="4"/>
        <v>100</v>
      </c>
    </row>
    <row r="15" spans="1:17" x14ac:dyDescent="0.2">
      <c r="A15" s="92"/>
      <c r="B15" s="18" t="s">
        <v>184</v>
      </c>
      <c r="C15" s="38">
        <v>3</v>
      </c>
      <c r="D15" s="44">
        <v>0.22</v>
      </c>
      <c r="E15" s="45">
        <f t="shared" si="0"/>
        <v>60</v>
      </c>
      <c r="F15" s="38">
        <v>2</v>
      </c>
      <c r="G15" s="44">
        <v>0.78</v>
      </c>
      <c r="H15" s="45">
        <f t="shared" si="1"/>
        <v>40</v>
      </c>
      <c r="I15" s="38">
        <v>0</v>
      </c>
      <c r="J15" s="44">
        <v>0</v>
      </c>
      <c r="K15" s="45">
        <f t="shared" si="2"/>
        <v>0</v>
      </c>
      <c r="L15" s="38">
        <v>0</v>
      </c>
      <c r="M15" s="44">
        <v>0</v>
      </c>
      <c r="N15" s="45">
        <f t="shared" si="3"/>
        <v>0</v>
      </c>
      <c r="O15" s="56">
        <v>5</v>
      </c>
      <c r="P15" s="50">
        <v>0.21</v>
      </c>
      <c r="Q15" s="48">
        <f t="shared" si="4"/>
        <v>100</v>
      </c>
    </row>
    <row r="16" spans="1:17" x14ac:dyDescent="0.2">
      <c r="A16" s="92"/>
      <c r="B16" s="18" t="s">
        <v>1</v>
      </c>
      <c r="C16" s="38">
        <v>128</v>
      </c>
      <c r="D16" s="44">
        <v>9.2100000000000009</v>
      </c>
      <c r="E16" s="45">
        <f t="shared" si="0"/>
        <v>60.377358490566039</v>
      </c>
      <c r="F16" s="38">
        <v>16</v>
      </c>
      <c r="G16" s="44">
        <v>6.25</v>
      </c>
      <c r="H16" s="45">
        <f t="shared" si="1"/>
        <v>7.5471698113207548</v>
      </c>
      <c r="I16" s="38">
        <v>6</v>
      </c>
      <c r="J16" s="44">
        <v>17.14</v>
      </c>
      <c r="K16" s="45">
        <f t="shared" si="2"/>
        <v>2.8301886792452833</v>
      </c>
      <c r="L16" s="38">
        <v>62</v>
      </c>
      <c r="M16" s="44">
        <v>8.33</v>
      </c>
      <c r="N16" s="45">
        <f t="shared" si="3"/>
        <v>29.245283018867923</v>
      </c>
      <c r="O16" s="56">
        <v>212</v>
      </c>
      <c r="P16" s="50">
        <v>8.74</v>
      </c>
      <c r="Q16" s="48">
        <f t="shared" si="4"/>
        <v>100</v>
      </c>
    </row>
    <row r="17" spans="1:17" x14ac:dyDescent="0.2">
      <c r="A17" s="92"/>
      <c r="B17" s="18" t="s">
        <v>119</v>
      </c>
      <c r="C17" s="38">
        <v>280</v>
      </c>
      <c r="D17" s="44">
        <v>20.14</v>
      </c>
      <c r="E17" s="45">
        <f t="shared" si="0"/>
        <v>53.639846743295017</v>
      </c>
      <c r="F17" s="38">
        <v>64</v>
      </c>
      <c r="G17" s="44">
        <v>25</v>
      </c>
      <c r="H17" s="45">
        <f t="shared" si="1"/>
        <v>12.260536398467432</v>
      </c>
      <c r="I17" s="38">
        <v>7</v>
      </c>
      <c r="J17" s="44">
        <v>20</v>
      </c>
      <c r="K17" s="45">
        <f t="shared" si="2"/>
        <v>1.3409961685823755</v>
      </c>
      <c r="L17" s="38">
        <v>171</v>
      </c>
      <c r="M17" s="44">
        <v>22.98</v>
      </c>
      <c r="N17" s="45">
        <f t="shared" si="3"/>
        <v>32.758620689655174</v>
      </c>
      <c r="O17" s="56">
        <v>522</v>
      </c>
      <c r="P17" s="50">
        <v>21.53</v>
      </c>
      <c r="Q17" s="48">
        <f t="shared" si="4"/>
        <v>100</v>
      </c>
    </row>
    <row r="18" spans="1:17" x14ac:dyDescent="0.2">
      <c r="A18" s="92"/>
      <c r="B18" s="18" t="s">
        <v>2</v>
      </c>
      <c r="C18" s="38">
        <v>53</v>
      </c>
      <c r="D18" s="44">
        <v>3.81</v>
      </c>
      <c r="E18" s="45">
        <f t="shared" si="0"/>
        <v>64.634146341463421</v>
      </c>
      <c r="F18" s="38">
        <v>10</v>
      </c>
      <c r="G18" s="44">
        <v>3.91</v>
      </c>
      <c r="H18" s="45">
        <f t="shared" si="1"/>
        <v>12.195121951219512</v>
      </c>
      <c r="I18" s="38">
        <v>1</v>
      </c>
      <c r="J18" s="44">
        <v>2.86</v>
      </c>
      <c r="K18" s="45">
        <f t="shared" si="2"/>
        <v>1.2195121951219512</v>
      </c>
      <c r="L18" s="38">
        <v>18</v>
      </c>
      <c r="M18" s="44">
        <v>2.42</v>
      </c>
      <c r="N18" s="45">
        <f t="shared" si="3"/>
        <v>21.951219512195124</v>
      </c>
      <c r="O18" s="56">
        <v>82</v>
      </c>
      <c r="P18" s="50">
        <v>3.38</v>
      </c>
      <c r="Q18" s="48">
        <f t="shared" si="4"/>
        <v>100.00000000000001</v>
      </c>
    </row>
    <row r="19" spans="1:17" x14ac:dyDescent="0.2">
      <c r="A19" s="92"/>
      <c r="B19" s="18" t="s">
        <v>120</v>
      </c>
      <c r="C19" s="38">
        <v>224</v>
      </c>
      <c r="D19" s="44">
        <v>16.12</v>
      </c>
      <c r="E19" s="45">
        <f t="shared" si="0"/>
        <v>63.817663817663814</v>
      </c>
      <c r="F19" s="38">
        <v>28</v>
      </c>
      <c r="G19" s="44">
        <v>10.94</v>
      </c>
      <c r="H19" s="45">
        <f t="shared" si="1"/>
        <v>7.9772079772079767</v>
      </c>
      <c r="I19" s="38">
        <v>3</v>
      </c>
      <c r="J19" s="44">
        <v>8.57</v>
      </c>
      <c r="K19" s="45">
        <f t="shared" si="2"/>
        <v>0.85470085470085477</v>
      </c>
      <c r="L19" s="38">
        <v>96</v>
      </c>
      <c r="M19" s="44">
        <v>12.9</v>
      </c>
      <c r="N19" s="45">
        <f t="shared" si="3"/>
        <v>27.350427350427353</v>
      </c>
      <c r="O19" s="56">
        <v>351</v>
      </c>
      <c r="P19" s="50">
        <v>14.47</v>
      </c>
      <c r="Q19" s="48">
        <f t="shared" si="4"/>
        <v>100</v>
      </c>
    </row>
    <row r="20" spans="1:17" x14ac:dyDescent="0.2">
      <c r="A20" s="92"/>
      <c r="B20" s="18" t="s">
        <v>121</v>
      </c>
      <c r="C20" s="38">
        <v>96</v>
      </c>
      <c r="D20" s="44">
        <v>6.91</v>
      </c>
      <c r="E20" s="45">
        <f t="shared" si="0"/>
        <v>52.173913043478258</v>
      </c>
      <c r="F20" s="38">
        <v>27</v>
      </c>
      <c r="G20" s="44">
        <v>10.55</v>
      </c>
      <c r="H20" s="45">
        <f t="shared" si="1"/>
        <v>14.673913043478262</v>
      </c>
      <c r="I20" s="38">
        <v>4</v>
      </c>
      <c r="J20" s="44">
        <v>11.43</v>
      </c>
      <c r="K20" s="45">
        <f t="shared" si="2"/>
        <v>2.1739130434782608</v>
      </c>
      <c r="L20" s="38">
        <v>57</v>
      </c>
      <c r="M20" s="44">
        <v>7.66</v>
      </c>
      <c r="N20" s="45">
        <f t="shared" si="3"/>
        <v>30.978260869565215</v>
      </c>
      <c r="O20" s="56">
        <v>184</v>
      </c>
      <c r="P20" s="50">
        <v>7.59</v>
      </c>
      <c r="Q20" s="48">
        <f t="shared" si="4"/>
        <v>100</v>
      </c>
    </row>
    <row r="21" spans="1:17" x14ac:dyDescent="0.2">
      <c r="A21" s="92"/>
      <c r="B21" s="18" t="s">
        <v>122</v>
      </c>
      <c r="C21" s="38">
        <v>58</v>
      </c>
      <c r="D21" s="44">
        <v>4.17</v>
      </c>
      <c r="E21" s="45">
        <f t="shared" si="0"/>
        <v>56.862745098039213</v>
      </c>
      <c r="F21" s="38">
        <v>12</v>
      </c>
      <c r="G21" s="44">
        <v>4.6900000000000004</v>
      </c>
      <c r="H21" s="45">
        <f t="shared" si="1"/>
        <v>11.76470588235294</v>
      </c>
      <c r="I21" s="38">
        <v>1</v>
      </c>
      <c r="J21" s="44">
        <v>2.86</v>
      </c>
      <c r="K21" s="45">
        <f t="shared" si="2"/>
        <v>0.98039215686274506</v>
      </c>
      <c r="L21" s="38">
        <v>31</v>
      </c>
      <c r="M21" s="44">
        <v>4.17</v>
      </c>
      <c r="N21" s="45">
        <f t="shared" si="3"/>
        <v>30.392156862745097</v>
      </c>
      <c r="O21" s="56">
        <v>102</v>
      </c>
      <c r="P21" s="50">
        <v>4.21</v>
      </c>
      <c r="Q21" s="48">
        <f t="shared" si="4"/>
        <v>100</v>
      </c>
    </row>
    <row r="22" spans="1:17" x14ac:dyDescent="0.2">
      <c r="A22" s="92"/>
      <c r="B22" s="18" t="s">
        <v>123</v>
      </c>
      <c r="C22" s="38">
        <v>20</v>
      </c>
      <c r="D22" s="44">
        <v>1.44</v>
      </c>
      <c r="E22" s="45">
        <f t="shared" si="0"/>
        <v>28.571428571428569</v>
      </c>
      <c r="F22" s="38">
        <v>14</v>
      </c>
      <c r="G22" s="44">
        <v>5.47</v>
      </c>
      <c r="H22" s="45">
        <f t="shared" si="1"/>
        <v>20</v>
      </c>
      <c r="I22" s="38">
        <v>3</v>
      </c>
      <c r="J22" s="44">
        <v>8.57</v>
      </c>
      <c r="K22" s="45">
        <f t="shared" si="2"/>
        <v>4.2857142857142856</v>
      </c>
      <c r="L22" s="38">
        <v>33</v>
      </c>
      <c r="M22" s="44">
        <v>4.4400000000000004</v>
      </c>
      <c r="N22" s="45">
        <f t="shared" si="3"/>
        <v>47.142857142857139</v>
      </c>
      <c r="O22" s="56">
        <v>70</v>
      </c>
      <c r="P22" s="50">
        <v>2.89</v>
      </c>
      <c r="Q22" s="48">
        <f t="shared" si="4"/>
        <v>100</v>
      </c>
    </row>
    <row r="23" spans="1:17" x14ac:dyDescent="0.2">
      <c r="A23" s="92"/>
      <c r="B23" s="18" t="s">
        <v>185</v>
      </c>
      <c r="C23" s="38">
        <v>59</v>
      </c>
      <c r="D23" s="44">
        <v>4.24</v>
      </c>
      <c r="E23" s="45">
        <f t="shared" si="0"/>
        <v>61.458333333333336</v>
      </c>
      <c r="F23" s="38">
        <v>9</v>
      </c>
      <c r="G23" s="44">
        <v>3.52</v>
      </c>
      <c r="H23" s="45">
        <f t="shared" si="1"/>
        <v>9.375</v>
      </c>
      <c r="I23" s="38">
        <v>1</v>
      </c>
      <c r="J23" s="44">
        <v>2.86</v>
      </c>
      <c r="K23" s="45">
        <f t="shared" si="2"/>
        <v>1.0416666666666665</v>
      </c>
      <c r="L23" s="38">
        <v>27</v>
      </c>
      <c r="M23" s="44">
        <v>3.63</v>
      </c>
      <c r="N23" s="45">
        <f t="shared" si="3"/>
        <v>28.125</v>
      </c>
      <c r="O23" s="56">
        <v>96</v>
      </c>
      <c r="P23" s="50">
        <v>3.96</v>
      </c>
      <c r="Q23" s="48">
        <f t="shared" si="4"/>
        <v>100.00000000000001</v>
      </c>
    </row>
    <row r="24" spans="1:17" x14ac:dyDescent="0.2">
      <c r="A24" s="92"/>
      <c r="B24" s="18" t="s">
        <v>124</v>
      </c>
      <c r="C24" s="38">
        <v>31</v>
      </c>
      <c r="D24" s="44">
        <v>2.23</v>
      </c>
      <c r="E24" s="45">
        <f t="shared" si="0"/>
        <v>60.784313725490193</v>
      </c>
      <c r="F24" s="38">
        <v>2</v>
      </c>
      <c r="G24" s="44">
        <v>0.78</v>
      </c>
      <c r="H24" s="45">
        <f t="shared" si="1"/>
        <v>3.9215686274509802</v>
      </c>
      <c r="I24" s="38">
        <v>2</v>
      </c>
      <c r="J24" s="44">
        <v>5.71</v>
      </c>
      <c r="K24" s="45">
        <f t="shared" si="2"/>
        <v>3.9215686274509802</v>
      </c>
      <c r="L24" s="38">
        <v>16</v>
      </c>
      <c r="M24" s="44">
        <v>2.15</v>
      </c>
      <c r="N24" s="45">
        <f t="shared" si="3"/>
        <v>31.372549019607842</v>
      </c>
      <c r="O24" s="56">
        <v>51</v>
      </c>
      <c r="P24" s="50">
        <v>2.1</v>
      </c>
      <c r="Q24" s="48">
        <f t="shared" si="4"/>
        <v>100</v>
      </c>
    </row>
    <row r="25" spans="1:17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38">
        <v>1</v>
      </c>
      <c r="M25" s="44">
        <v>0.13</v>
      </c>
      <c r="N25" s="45">
        <f t="shared" si="3"/>
        <v>100</v>
      </c>
      <c r="O25" s="56">
        <v>1</v>
      </c>
      <c r="P25" s="50">
        <v>0.04</v>
      </c>
      <c r="Q25" s="48">
        <f t="shared" si="4"/>
        <v>100</v>
      </c>
    </row>
    <row r="26" spans="1:17" x14ac:dyDescent="0.2">
      <c r="A26" s="92"/>
      <c r="B26" s="18" t="s">
        <v>126</v>
      </c>
      <c r="C26" s="38">
        <v>22</v>
      </c>
      <c r="D26" s="44">
        <v>1.58</v>
      </c>
      <c r="E26" s="45">
        <f t="shared" si="0"/>
        <v>70.967741935483872</v>
      </c>
      <c r="F26" s="38">
        <v>2</v>
      </c>
      <c r="G26" s="44">
        <v>0.78</v>
      </c>
      <c r="H26" s="45">
        <f t="shared" si="1"/>
        <v>6.4516129032258061</v>
      </c>
      <c r="I26" s="38">
        <v>0</v>
      </c>
      <c r="J26" s="44">
        <v>0</v>
      </c>
      <c r="K26" s="45">
        <f t="shared" si="2"/>
        <v>0</v>
      </c>
      <c r="L26" s="38">
        <v>7</v>
      </c>
      <c r="M26" s="44">
        <v>0.94</v>
      </c>
      <c r="N26" s="45">
        <f t="shared" si="3"/>
        <v>22.58064516129032</v>
      </c>
      <c r="O26" s="56">
        <v>31</v>
      </c>
      <c r="P26" s="50">
        <v>1.28</v>
      </c>
      <c r="Q26" s="48">
        <f t="shared" si="4"/>
        <v>100</v>
      </c>
    </row>
    <row r="27" spans="1:17" x14ac:dyDescent="0.2">
      <c r="A27" s="92"/>
      <c r="B27" s="18" t="s">
        <v>127</v>
      </c>
      <c r="C27" s="38">
        <v>9</v>
      </c>
      <c r="D27" s="44">
        <v>0.65</v>
      </c>
      <c r="E27" s="45">
        <f t="shared" si="0"/>
        <v>60</v>
      </c>
      <c r="F27" s="38">
        <v>0</v>
      </c>
      <c r="G27" s="44">
        <v>0</v>
      </c>
      <c r="H27" s="45">
        <f t="shared" si="1"/>
        <v>0</v>
      </c>
      <c r="I27" s="38">
        <v>0</v>
      </c>
      <c r="J27" s="44">
        <v>0</v>
      </c>
      <c r="K27" s="45">
        <f t="shared" si="2"/>
        <v>0</v>
      </c>
      <c r="L27" s="38">
        <v>6</v>
      </c>
      <c r="M27" s="44">
        <v>0.81</v>
      </c>
      <c r="N27" s="45">
        <f t="shared" si="3"/>
        <v>40</v>
      </c>
      <c r="O27" s="56">
        <v>15</v>
      </c>
      <c r="P27" s="50">
        <v>0.62</v>
      </c>
      <c r="Q27" s="48">
        <f t="shared" si="4"/>
        <v>100</v>
      </c>
    </row>
    <row r="28" spans="1:17" x14ac:dyDescent="0.2">
      <c r="A28" s="92"/>
      <c r="B28" s="18" t="s">
        <v>186</v>
      </c>
      <c r="C28" s="38">
        <v>30</v>
      </c>
      <c r="D28" s="44">
        <v>2.16</v>
      </c>
      <c r="E28" s="45">
        <f t="shared" si="0"/>
        <v>53.571428571428569</v>
      </c>
      <c r="F28" s="38">
        <v>4</v>
      </c>
      <c r="G28" s="44">
        <v>1.56</v>
      </c>
      <c r="H28" s="45">
        <f t="shared" si="1"/>
        <v>7.1428571428571423</v>
      </c>
      <c r="I28" s="38">
        <v>2</v>
      </c>
      <c r="J28" s="44">
        <v>5.71</v>
      </c>
      <c r="K28" s="45">
        <f t="shared" si="2"/>
        <v>3.5714285714285712</v>
      </c>
      <c r="L28" s="38">
        <v>20</v>
      </c>
      <c r="M28" s="44">
        <v>2.69</v>
      </c>
      <c r="N28" s="45">
        <f t="shared" si="3"/>
        <v>35.714285714285715</v>
      </c>
      <c r="O28" s="56">
        <v>56</v>
      </c>
      <c r="P28" s="50">
        <v>2.31</v>
      </c>
      <c r="Q28" s="48">
        <f t="shared" si="4"/>
        <v>100</v>
      </c>
    </row>
    <row r="29" spans="1:17" x14ac:dyDescent="0.2">
      <c r="A29" s="92"/>
      <c r="B29" s="18" t="s">
        <v>128</v>
      </c>
      <c r="C29" s="38">
        <v>212</v>
      </c>
      <c r="D29" s="44">
        <v>15.25</v>
      </c>
      <c r="E29" s="45">
        <f t="shared" si="0"/>
        <v>60.571428571428577</v>
      </c>
      <c r="F29" s="38">
        <v>34</v>
      </c>
      <c r="G29" s="44">
        <v>13.28</v>
      </c>
      <c r="H29" s="45">
        <f t="shared" si="1"/>
        <v>9.7142857142857135</v>
      </c>
      <c r="I29" s="38">
        <v>4</v>
      </c>
      <c r="J29" s="44">
        <v>11.43</v>
      </c>
      <c r="K29" s="45">
        <f t="shared" si="2"/>
        <v>1.1428571428571428</v>
      </c>
      <c r="L29" s="38">
        <v>100</v>
      </c>
      <c r="M29" s="44">
        <v>13.44</v>
      </c>
      <c r="N29" s="45">
        <f t="shared" si="3"/>
        <v>28.571428571428569</v>
      </c>
      <c r="O29" s="56">
        <v>350</v>
      </c>
      <c r="P29" s="50">
        <v>14.43</v>
      </c>
      <c r="Q29" s="48">
        <f t="shared" si="4"/>
        <v>100</v>
      </c>
    </row>
    <row r="30" spans="1:17" ht="16" thickBot="1" x14ac:dyDescent="0.25">
      <c r="A30" s="93"/>
      <c r="B30" s="19" t="s">
        <v>21</v>
      </c>
      <c r="C30" s="39">
        <v>1390</v>
      </c>
      <c r="D30" s="46">
        <v>100</v>
      </c>
      <c r="E30" s="47">
        <f t="shared" si="0"/>
        <v>57.319587628865975</v>
      </c>
      <c r="F30" s="39">
        <v>256</v>
      </c>
      <c r="G30" s="46">
        <v>100</v>
      </c>
      <c r="H30" s="47">
        <f t="shared" si="1"/>
        <v>10.556701030927835</v>
      </c>
      <c r="I30" s="39">
        <v>35</v>
      </c>
      <c r="J30" s="46">
        <v>100</v>
      </c>
      <c r="K30" s="47">
        <f t="shared" si="2"/>
        <v>1.4432989690721649</v>
      </c>
      <c r="L30" s="39">
        <v>744</v>
      </c>
      <c r="M30" s="46">
        <v>100</v>
      </c>
      <c r="N30" s="47">
        <f t="shared" si="3"/>
        <v>30.680412371134018</v>
      </c>
      <c r="O30" s="39">
        <v>2425</v>
      </c>
      <c r="P30" s="46">
        <v>100</v>
      </c>
      <c r="Q30" s="47">
        <f t="shared" si="4"/>
        <v>100</v>
      </c>
    </row>
    <row r="31" spans="1:17" x14ac:dyDescent="0.2">
      <c r="A31" s="92" t="s">
        <v>27</v>
      </c>
      <c r="B31" s="21" t="s">
        <v>3</v>
      </c>
      <c r="C31" s="38">
        <v>655</v>
      </c>
      <c r="D31" s="44">
        <v>47.12</v>
      </c>
      <c r="E31" s="45">
        <f t="shared" si="0"/>
        <v>54.266777133388565</v>
      </c>
      <c r="F31" s="27">
        <v>135</v>
      </c>
      <c r="G31" s="44">
        <v>52.73</v>
      </c>
      <c r="H31" s="45">
        <f t="shared" si="1"/>
        <v>11.184755592377796</v>
      </c>
      <c r="I31" s="27">
        <v>20</v>
      </c>
      <c r="J31" s="44">
        <v>57.14</v>
      </c>
      <c r="K31" s="45">
        <f t="shared" si="2"/>
        <v>1.6570008285004143</v>
      </c>
      <c r="L31" s="27">
        <v>397</v>
      </c>
      <c r="M31" s="44">
        <v>53.36</v>
      </c>
      <c r="N31" s="45">
        <f t="shared" si="3"/>
        <v>32.891466445733222</v>
      </c>
      <c r="O31" s="52">
        <v>1207</v>
      </c>
      <c r="P31" s="50">
        <v>49.77</v>
      </c>
      <c r="Q31" s="48">
        <f t="shared" si="4"/>
        <v>100</v>
      </c>
    </row>
    <row r="32" spans="1:17" x14ac:dyDescent="0.2">
      <c r="A32" s="92"/>
      <c r="B32" s="21" t="s">
        <v>4</v>
      </c>
      <c r="C32" s="38">
        <v>17</v>
      </c>
      <c r="D32" s="44">
        <v>1.22</v>
      </c>
      <c r="E32" s="45">
        <f t="shared" si="0"/>
        <v>73.91304347826086</v>
      </c>
      <c r="F32" s="27">
        <v>0</v>
      </c>
      <c r="G32" s="44">
        <v>0</v>
      </c>
      <c r="H32" s="45">
        <f t="shared" si="1"/>
        <v>0</v>
      </c>
      <c r="I32" s="27">
        <v>0</v>
      </c>
      <c r="J32" s="44">
        <v>0</v>
      </c>
      <c r="K32" s="45">
        <f t="shared" si="2"/>
        <v>0</v>
      </c>
      <c r="L32" s="27">
        <v>6</v>
      </c>
      <c r="M32" s="44">
        <v>0.81</v>
      </c>
      <c r="N32" s="45">
        <f t="shared" si="3"/>
        <v>26.086956521739129</v>
      </c>
      <c r="O32" s="52">
        <v>23</v>
      </c>
      <c r="P32" s="50">
        <v>0.95</v>
      </c>
      <c r="Q32" s="48">
        <f t="shared" si="4"/>
        <v>99.999999999999986</v>
      </c>
    </row>
    <row r="33" spans="1:17" x14ac:dyDescent="0.2">
      <c r="A33" s="92"/>
      <c r="B33" s="21" t="s">
        <v>5</v>
      </c>
      <c r="C33" s="38">
        <v>19</v>
      </c>
      <c r="D33" s="44">
        <v>1.37</v>
      </c>
      <c r="E33" s="45">
        <f t="shared" si="0"/>
        <v>73.076923076923066</v>
      </c>
      <c r="F33" s="27">
        <v>3</v>
      </c>
      <c r="G33" s="44">
        <v>1.17</v>
      </c>
      <c r="H33" s="45">
        <f t="shared" si="1"/>
        <v>11.538461538461538</v>
      </c>
      <c r="I33" s="27">
        <v>0</v>
      </c>
      <c r="J33" s="44">
        <v>0</v>
      </c>
      <c r="K33" s="45">
        <f t="shared" si="2"/>
        <v>0</v>
      </c>
      <c r="L33" s="27">
        <v>4</v>
      </c>
      <c r="M33" s="44">
        <v>0.54</v>
      </c>
      <c r="N33" s="45">
        <f t="shared" si="3"/>
        <v>15.384615384615385</v>
      </c>
      <c r="O33" s="52">
        <v>26</v>
      </c>
      <c r="P33" s="50">
        <v>1.07</v>
      </c>
      <c r="Q33" s="48">
        <f t="shared" si="4"/>
        <v>99.999999999999986</v>
      </c>
    </row>
    <row r="34" spans="1:17" x14ac:dyDescent="0.2">
      <c r="A34" s="92"/>
      <c r="B34" s="21" t="s">
        <v>6</v>
      </c>
      <c r="C34" s="38">
        <v>13</v>
      </c>
      <c r="D34" s="44">
        <v>0.94</v>
      </c>
      <c r="E34" s="45">
        <f t="shared" si="0"/>
        <v>56.521739130434781</v>
      </c>
      <c r="F34" s="27">
        <v>2</v>
      </c>
      <c r="G34" s="44">
        <v>0.78</v>
      </c>
      <c r="H34" s="45">
        <f t="shared" si="1"/>
        <v>8.695652173913043</v>
      </c>
      <c r="I34" s="27">
        <v>0</v>
      </c>
      <c r="J34" s="44">
        <v>0</v>
      </c>
      <c r="K34" s="45">
        <f t="shared" si="2"/>
        <v>0</v>
      </c>
      <c r="L34" s="27">
        <v>8</v>
      </c>
      <c r="M34" s="44">
        <v>1.08</v>
      </c>
      <c r="N34" s="45">
        <f t="shared" si="3"/>
        <v>34.782608695652172</v>
      </c>
      <c r="O34" s="52">
        <v>23</v>
      </c>
      <c r="P34" s="50">
        <v>0.95</v>
      </c>
      <c r="Q34" s="48">
        <f t="shared" si="4"/>
        <v>100</v>
      </c>
    </row>
    <row r="35" spans="1:17" x14ac:dyDescent="0.2">
      <c r="A35" s="92"/>
      <c r="B35" s="21" t="s">
        <v>7</v>
      </c>
      <c r="C35" s="38">
        <v>131</v>
      </c>
      <c r="D35" s="44">
        <v>9.42</v>
      </c>
      <c r="E35" s="45">
        <f t="shared" si="0"/>
        <v>58.482142857142861</v>
      </c>
      <c r="F35" s="27">
        <v>31</v>
      </c>
      <c r="G35" s="44">
        <v>12.11</v>
      </c>
      <c r="H35" s="45">
        <f t="shared" si="1"/>
        <v>13.839285714285715</v>
      </c>
      <c r="I35" s="27">
        <v>2</v>
      </c>
      <c r="J35" s="44">
        <v>5.71</v>
      </c>
      <c r="K35" s="45">
        <f t="shared" si="2"/>
        <v>0.89285714285714279</v>
      </c>
      <c r="L35" s="27">
        <v>60</v>
      </c>
      <c r="M35" s="44">
        <v>8.06</v>
      </c>
      <c r="N35" s="45">
        <f t="shared" si="3"/>
        <v>26.785714285714285</v>
      </c>
      <c r="O35" s="52">
        <v>224</v>
      </c>
      <c r="P35" s="50">
        <v>9.24</v>
      </c>
      <c r="Q35" s="48">
        <f t="shared" si="4"/>
        <v>100</v>
      </c>
    </row>
    <row r="36" spans="1:17" x14ac:dyDescent="0.2">
      <c r="A36" s="92"/>
      <c r="B36" s="21" t="s">
        <v>8</v>
      </c>
      <c r="C36" s="38">
        <v>199</v>
      </c>
      <c r="D36" s="44">
        <v>14.32</v>
      </c>
      <c r="E36" s="45">
        <f t="shared" si="0"/>
        <v>58.875739644970416</v>
      </c>
      <c r="F36" s="27">
        <v>31</v>
      </c>
      <c r="G36" s="44">
        <v>12.11</v>
      </c>
      <c r="H36" s="45">
        <f t="shared" si="1"/>
        <v>9.1715976331360949</v>
      </c>
      <c r="I36" s="27">
        <v>7</v>
      </c>
      <c r="J36" s="44">
        <v>20</v>
      </c>
      <c r="K36" s="45">
        <f t="shared" si="2"/>
        <v>2.0710059171597637</v>
      </c>
      <c r="L36" s="27">
        <v>101</v>
      </c>
      <c r="M36" s="44">
        <v>13.58</v>
      </c>
      <c r="N36" s="45">
        <f t="shared" si="3"/>
        <v>29.88165680473373</v>
      </c>
      <c r="O36" s="52">
        <v>338</v>
      </c>
      <c r="P36" s="50">
        <v>13.94</v>
      </c>
      <c r="Q36" s="48">
        <f t="shared" si="4"/>
        <v>100</v>
      </c>
    </row>
    <row r="37" spans="1:17" x14ac:dyDescent="0.2">
      <c r="A37" s="92"/>
      <c r="B37" s="21" t="s">
        <v>9</v>
      </c>
      <c r="C37" s="38">
        <v>33</v>
      </c>
      <c r="D37" s="44">
        <v>2.37</v>
      </c>
      <c r="E37" s="45">
        <f t="shared" si="0"/>
        <v>71.739130434782609</v>
      </c>
      <c r="F37" s="27">
        <v>3</v>
      </c>
      <c r="G37" s="44">
        <v>1.17</v>
      </c>
      <c r="H37" s="45">
        <f t="shared" si="1"/>
        <v>6.5217391304347823</v>
      </c>
      <c r="I37" s="27">
        <v>0</v>
      </c>
      <c r="J37" s="44">
        <v>0</v>
      </c>
      <c r="K37" s="45">
        <f t="shared" si="2"/>
        <v>0</v>
      </c>
      <c r="L37" s="27">
        <v>10</v>
      </c>
      <c r="M37" s="44">
        <v>1.34</v>
      </c>
      <c r="N37" s="45">
        <f t="shared" si="3"/>
        <v>21.739130434782609</v>
      </c>
      <c r="O37" s="52">
        <v>46</v>
      </c>
      <c r="P37" s="50">
        <v>1.9</v>
      </c>
      <c r="Q37" s="48">
        <f t="shared" si="4"/>
        <v>100</v>
      </c>
    </row>
    <row r="38" spans="1:17" x14ac:dyDescent="0.2">
      <c r="A38" s="92"/>
      <c r="B38" s="21" t="s">
        <v>10</v>
      </c>
      <c r="C38" s="38">
        <v>34</v>
      </c>
      <c r="D38" s="44">
        <v>2.4500000000000002</v>
      </c>
      <c r="E38" s="45">
        <f t="shared" si="0"/>
        <v>68</v>
      </c>
      <c r="F38" s="27">
        <v>8</v>
      </c>
      <c r="G38" s="44">
        <v>3.13</v>
      </c>
      <c r="H38" s="45">
        <f t="shared" si="1"/>
        <v>16</v>
      </c>
      <c r="I38" s="27">
        <v>0</v>
      </c>
      <c r="J38" s="44">
        <v>0</v>
      </c>
      <c r="K38" s="45">
        <f t="shared" si="2"/>
        <v>0</v>
      </c>
      <c r="L38" s="27">
        <v>8</v>
      </c>
      <c r="M38" s="44">
        <v>1.08</v>
      </c>
      <c r="N38" s="45">
        <f t="shared" si="3"/>
        <v>16</v>
      </c>
      <c r="O38" s="52">
        <v>50</v>
      </c>
      <c r="P38" s="50">
        <v>2.06</v>
      </c>
      <c r="Q38" s="48">
        <f t="shared" si="4"/>
        <v>100</v>
      </c>
    </row>
    <row r="39" spans="1:17" x14ac:dyDescent="0.2">
      <c r="A39" s="92"/>
      <c r="B39" s="21" t="s">
        <v>11</v>
      </c>
      <c r="C39" s="38">
        <v>64</v>
      </c>
      <c r="D39" s="44">
        <v>4.5999999999999996</v>
      </c>
      <c r="E39" s="45">
        <f t="shared" si="0"/>
        <v>65.979381443298962</v>
      </c>
      <c r="F39" s="27">
        <v>3</v>
      </c>
      <c r="G39" s="44">
        <v>1.17</v>
      </c>
      <c r="H39" s="45">
        <f t="shared" si="1"/>
        <v>3.0927835051546393</v>
      </c>
      <c r="I39" s="27">
        <v>0</v>
      </c>
      <c r="J39" s="44">
        <v>0</v>
      </c>
      <c r="K39" s="45">
        <f t="shared" si="2"/>
        <v>0</v>
      </c>
      <c r="L39" s="27">
        <v>30</v>
      </c>
      <c r="M39" s="44">
        <v>4.03</v>
      </c>
      <c r="N39" s="45">
        <f t="shared" si="3"/>
        <v>30.927835051546392</v>
      </c>
      <c r="O39" s="52">
        <v>97</v>
      </c>
      <c r="P39" s="50">
        <v>4</v>
      </c>
      <c r="Q39" s="48">
        <f t="shared" si="4"/>
        <v>100</v>
      </c>
    </row>
    <row r="40" spans="1:17" x14ac:dyDescent="0.2">
      <c r="A40" s="92"/>
      <c r="B40" s="21" t="s">
        <v>12</v>
      </c>
      <c r="C40" s="38">
        <v>96</v>
      </c>
      <c r="D40" s="44">
        <v>6.91</v>
      </c>
      <c r="E40" s="45">
        <f t="shared" si="0"/>
        <v>53.932584269662918</v>
      </c>
      <c r="F40" s="27">
        <v>16</v>
      </c>
      <c r="G40" s="44">
        <v>6.25</v>
      </c>
      <c r="H40" s="45">
        <f t="shared" si="1"/>
        <v>8.9887640449438209</v>
      </c>
      <c r="I40" s="27">
        <v>3</v>
      </c>
      <c r="J40" s="44">
        <v>8.57</v>
      </c>
      <c r="K40" s="45">
        <f t="shared" si="2"/>
        <v>1.6853932584269662</v>
      </c>
      <c r="L40" s="27">
        <v>63</v>
      </c>
      <c r="M40" s="44">
        <v>8.4700000000000006</v>
      </c>
      <c r="N40" s="45">
        <f t="shared" si="3"/>
        <v>35.393258426966291</v>
      </c>
      <c r="O40" s="52">
        <v>178</v>
      </c>
      <c r="P40" s="50">
        <v>7.34</v>
      </c>
      <c r="Q40" s="48">
        <f t="shared" si="4"/>
        <v>100</v>
      </c>
    </row>
    <row r="41" spans="1:17" x14ac:dyDescent="0.2">
      <c r="A41" s="92"/>
      <c r="B41" s="21" t="s">
        <v>13</v>
      </c>
      <c r="C41" s="38">
        <v>13</v>
      </c>
      <c r="D41" s="44">
        <v>0.94</v>
      </c>
      <c r="E41" s="45">
        <f t="shared" si="0"/>
        <v>54.166666666666664</v>
      </c>
      <c r="F41" s="27">
        <v>6</v>
      </c>
      <c r="G41" s="44">
        <v>2.34</v>
      </c>
      <c r="H41" s="45">
        <f t="shared" si="1"/>
        <v>25</v>
      </c>
      <c r="I41" s="27">
        <v>0</v>
      </c>
      <c r="J41" s="44">
        <v>0</v>
      </c>
      <c r="K41" s="45">
        <f t="shared" si="2"/>
        <v>0</v>
      </c>
      <c r="L41" s="27">
        <v>5</v>
      </c>
      <c r="M41" s="44">
        <v>0.67</v>
      </c>
      <c r="N41" s="45">
        <f t="shared" si="3"/>
        <v>20.833333333333336</v>
      </c>
      <c r="O41" s="52">
        <v>24</v>
      </c>
      <c r="P41" s="50">
        <v>0.99</v>
      </c>
      <c r="Q41" s="48">
        <f t="shared" si="4"/>
        <v>100</v>
      </c>
    </row>
    <row r="42" spans="1:17" x14ac:dyDescent="0.2">
      <c r="A42" s="92"/>
      <c r="B42" s="21" t="s">
        <v>14</v>
      </c>
      <c r="C42" s="38">
        <v>11</v>
      </c>
      <c r="D42" s="44">
        <v>0.79</v>
      </c>
      <c r="E42" s="45">
        <f t="shared" si="0"/>
        <v>57.894736842105267</v>
      </c>
      <c r="F42" s="27">
        <v>1</v>
      </c>
      <c r="G42" s="44">
        <v>0.39</v>
      </c>
      <c r="H42" s="45">
        <f t="shared" si="1"/>
        <v>5.2631578947368416</v>
      </c>
      <c r="I42" s="27">
        <v>0</v>
      </c>
      <c r="J42" s="44">
        <v>0</v>
      </c>
      <c r="K42" s="45">
        <f t="shared" si="2"/>
        <v>0</v>
      </c>
      <c r="L42" s="27">
        <v>7</v>
      </c>
      <c r="M42" s="44">
        <v>0.94</v>
      </c>
      <c r="N42" s="45">
        <f t="shared" si="3"/>
        <v>36.84210526315789</v>
      </c>
      <c r="O42" s="52">
        <v>19</v>
      </c>
      <c r="P42" s="50">
        <v>0.78</v>
      </c>
      <c r="Q42" s="48">
        <f t="shared" si="4"/>
        <v>100</v>
      </c>
    </row>
    <row r="43" spans="1:17" x14ac:dyDescent="0.2">
      <c r="A43" s="92"/>
      <c r="B43" s="21" t="s">
        <v>15</v>
      </c>
      <c r="C43" s="38">
        <v>24</v>
      </c>
      <c r="D43" s="44">
        <v>1.73</v>
      </c>
      <c r="E43" s="45">
        <f t="shared" si="0"/>
        <v>51.063829787234042</v>
      </c>
      <c r="F43" s="27">
        <v>6</v>
      </c>
      <c r="G43" s="44">
        <v>2.34</v>
      </c>
      <c r="H43" s="45">
        <f t="shared" si="1"/>
        <v>12.76595744680851</v>
      </c>
      <c r="I43" s="27">
        <v>2</v>
      </c>
      <c r="J43" s="44">
        <v>5.71</v>
      </c>
      <c r="K43" s="45">
        <f t="shared" si="2"/>
        <v>4.2553191489361701</v>
      </c>
      <c r="L43" s="27">
        <v>15</v>
      </c>
      <c r="M43" s="44">
        <v>2.02</v>
      </c>
      <c r="N43" s="45">
        <f t="shared" si="3"/>
        <v>31.914893617021278</v>
      </c>
      <c r="O43" s="52">
        <v>47</v>
      </c>
      <c r="P43" s="50">
        <v>1.94</v>
      </c>
      <c r="Q43" s="48">
        <f t="shared" si="4"/>
        <v>100</v>
      </c>
    </row>
    <row r="44" spans="1:17" x14ac:dyDescent="0.2">
      <c r="A44" s="92"/>
      <c r="B44" s="21" t="s">
        <v>16</v>
      </c>
      <c r="C44" s="38">
        <v>54</v>
      </c>
      <c r="D44" s="44">
        <v>3.88</v>
      </c>
      <c r="E44" s="45">
        <f t="shared" si="0"/>
        <v>65.060240963855421</v>
      </c>
      <c r="F44" s="27">
        <v>8</v>
      </c>
      <c r="G44" s="44">
        <v>3.13</v>
      </c>
      <c r="H44" s="45">
        <f t="shared" si="1"/>
        <v>9.6385542168674707</v>
      </c>
      <c r="I44" s="27">
        <v>1</v>
      </c>
      <c r="J44" s="44">
        <v>2.86</v>
      </c>
      <c r="K44" s="45">
        <f t="shared" si="2"/>
        <v>1.2048192771084338</v>
      </c>
      <c r="L44" s="27">
        <v>20</v>
      </c>
      <c r="M44" s="44">
        <v>2.69</v>
      </c>
      <c r="N44" s="45">
        <f t="shared" si="3"/>
        <v>24.096385542168676</v>
      </c>
      <c r="O44" s="52">
        <v>83</v>
      </c>
      <c r="P44" s="50">
        <v>3.42</v>
      </c>
      <c r="Q44" s="48">
        <f t="shared" si="4"/>
        <v>100</v>
      </c>
    </row>
    <row r="45" spans="1:17" x14ac:dyDescent="0.2">
      <c r="A45" s="92"/>
      <c r="B45" s="21" t="s">
        <v>17</v>
      </c>
      <c r="C45" s="38">
        <v>13</v>
      </c>
      <c r="D45" s="44">
        <v>0.94</v>
      </c>
      <c r="E45" s="45">
        <f t="shared" si="0"/>
        <v>65</v>
      </c>
      <c r="F45" s="27">
        <v>3</v>
      </c>
      <c r="G45" s="44">
        <v>1.17</v>
      </c>
      <c r="H45" s="45">
        <f t="shared" si="1"/>
        <v>15</v>
      </c>
      <c r="I45" s="27">
        <v>0</v>
      </c>
      <c r="J45" s="44">
        <v>0</v>
      </c>
      <c r="K45" s="45">
        <f t="shared" si="2"/>
        <v>0</v>
      </c>
      <c r="L45" s="27">
        <v>4</v>
      </c>
      <c r="M45" s="44">
        <v>0.54</v>
      </c>
      <c r="N45" s="45">
        <f t="shared" si="3"/>
        <v>20</v>
      </c>
      <c r="O45" s="52">
        <v>20</v>
      </c>
      <c r="P45" s="50">
        <v>0.82</v>
      </c>
      <c r="Q45" s="48">
        <f t="shared" si="4"/>
        <v>100</v>
      </c>
    </row>
    <row r="46" spans="1:17" x14ac:dyDescent="0.2">
      <c r="A46" s="92"/>
      <c r="B46" s="21" t="s">
        <v>18</v>
      </c>
      <c r="C46" s="38">
        <v>14</v>
      </c>
      <c r="D46" s="44">
        <v>1.01</v>
      </c>
      <c r="E46" s="45">
        <f t="shared" si="0"/>
        <v>73.68421052631578</v>
      </c>
      <c r="F46" s="27">
        <v>0</v>
      </c>
      <c r="G46" s="44">
        <v>0</v>
      </c>
      <c r="H46" s="45">
        <f t="shared" si="1"/>
        <v>0</v>
      </c>
      <c r="I46" s="27">
        <v>0</v>
      </c>
      <c r="J46" s="44">
        <v>0</v>
      </c>
      <c r="K46" s="45">
        <f t="shared" si="2"/>
        <v>0</v>
      </c>
      <c r="L46" s="27">
        <v>5</v>
      </c>
      <c r="M46" s="44">
        <v>0.67</v>
      </c>
      <c r="N46" s="45">
        <f t="shared" si="3"/>
        <v>26.315789473684209</v>
      </c>
      <c r="O46" s="52">
        <v>19</v>
      </c>
      <c r="P46" s="50">
        <v>0.78</v>
      </c>
      <c r="Q46" s="48">
        <f t="shared" si="4"/>
        <v>99.999999999999986</v>
      </c>
    </row>
    <row r="47" spans="1:17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0</v>
      </c>
      <c r="G47" s="44">
        <v>0</v>
      </c>
      <c r="H47" s="45">
        <f t="shared" si="1"/>
        <v>0</v>
      </c>
      <c r="I47" s="27">
        <v>0</v>
      </c>
      <c r="J47" s="44">
        <v>0</v>
      </c>
      <c r="K47" s="45">
        <f t="shared" si="2"/>
        <v>0</v>
      </c>
      <c r="L47" s="27">
        <v>1</v>
      </c>
      <c r="M47" s="44">
        <v>0.13</v>
      </c>
      <c r="N47" s="45">
        <f t="shared" si="3"/>
        <v>100</v>
      </c>
      <c r="O47" s="52">
        <v>1</v>
      </c>
      <c r="P47" s="50">
        <v>0.04</v>
      </c>
      <c r="Q47" s="48">
        <f t="shared" si="4"/>
        <v>100</v>
      </c>
    </row>
    <row r="48" spans="1:17" ht="16" thickBot="1" x14ac:dyDescent="0.25">
      <c r="A48" s="93"/>
      <c r="B48" s="22" t="s">
        <v>21</v>
      </c>
      <c r="C48" s="39">
        <v>1390</v>
      </c>
      <c r="D48" s="46">
        <v>100</v>
      </c>
      <c r="E48" s="47">
        <f t="shared" si="0"/>
        <v>57.319587628865975</v>
      </c>
      <c r="F48" s="29">
        <v>256</v>
      </c>
      <c r="G48" s="46">
        <v>100</v>
      </c>
      <c r="H48" s="47">
        <f t="shared" si="1"/>
        <v>10.556701030927835</v>
      </c>
      <c r="I48" s="29">
        <v>35</v>
      </c>
      <c r="J48" s="46">
        <v>100</v>
      </c>
      <c r="K48" s="47">
        <f t="shared" si="2"/>
        <v>1.4432989690721649</v>
      </c>
      <c r="L48" s="29">
        <v>744</v>
      </c>
      <c r="M48" s="46">
        <v>100</v>
      </c>
      <c r="N48" s="47">
        <f t="shared" si="3"/>
        <v>30.680412371134018</v>
      </c>
      <c r="O48" s="29">
        <v>2425</v>
      </c>
      <c r="P48" s="46">
        <v>100</v>
      </c>
      <c r="Q48" s="47">
        <f t="shared" si="4"/>
        <v>100</v>
      </c>
    </row>
    <row r="49" spans="1:17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17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15"/>
    </row>
    <row r="51" spans="1:17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5"/>
    </row>
    <row r="52" spans="1:17" x14ac:dyDescent="0.2">
      <c r="P52" s="2"/>
    </row>
    <row r="53" spans="1:17" x14ac:dyDescent="0.2">
      <c r="P53" s="2"/>
    </row>
  </sheetData>
  <mergeCells count="12">
    <mergeCell ref="A49:Q49"/>
    <mergeCell ref="C4:Q4"/>
    <mergeCell ref="C3:Q3"/>
    <mergeCell ref="A7:A11"/>
    <mergeCell ref="A12:A30"/>
    <mergeCell ref="A31:A48"/>
    <mergeCell ref="A3:B6"/>
    <mergeCell ref="O5:Q5"/>
    <mergeCell ref="L5:N5"/>
    <mergeCell ref="I5:K5"/>
    <mergeCell ref="F5:H5"/>
    <mergeCell ref="C5:E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9A2D-C3C0-4345-9B4C-494E0F514AD3}">
  <dimension ref="A1:Q52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6640625" customWidth="1"/>
    <col min="3" max="14" width="10.1640625" customWidth="1"/>
  </cols>
  <sheetData>
    <row r="1" spans="1:17" x14ac:dyDescent="0.2">
      <c r="A1" s="1" t="s">
        <v>140</v>
      </c>
    </row>
    <row r="2" spans="1:17" ht="16" thickBot="1" x14ac:dyDescent="0.25">
      <c r="A2" s="72" t="s">
        <v>180</v>
      </c>
      <c r="B2" s="1"/>
    </row>
    <row r="3" spans="1:17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</row>
    <row r="4" spans="1:17" ht="15" customHeight="1" thickBot="1" x14ac:dyDescent="0.25">
      <c r="A4" s="96"/>
      <c r="B4" s="97"/>
      <c r="C4" s="112" t="s">
        <v>143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</row>
    <row r="5" spans="1:17" ht="16" thickBot="1" x14ac:dyDescent="0.25">
      <c r="A5" s="96"/>
      <c r="B5" s="97"/>
      <c r="C5" s="112" t="s">
        <v>36</v>
      </c>
      <c r="D5" s="113"/>
      <c r="E5" s="113"/>
      <c r="F5" s="115" t="s">
        <v>37</v>
      </c>
      <c r="G5" s="113"/>
      <c r="H5" s="100"/>
      <c r="I5" s="113" t="s">
        <v>38</v>
      </c>
      <c r="J5" s="113"/>
      <c r="K5" s="113"/>
      <c r="L5" s="115" t="s">
        <v>39</v>
      </c>
      <c r="M5" s="113"/>
      <c r="N5" s="100"/>
      <c r="O5" s="116" t="s">
        <v>21</v>
      </c>
      <c r="P5" s="117"/>
      <c r="Q5" s="118"/>
    </row>
    <row r="6" spans="1:17" ht="16" thickBot="1" x14ac:dyDescent="0.25">
      <c r="A6" s="98"/>
      <c r="B6" s="99"/>
      <c r="C6" s="14" t="s">
        <v>114</v>
      </c>
      <c r="D6" s="13" t="s">
        <v>115</v>
      </c>
      <c r="E6" s="13" t="s">
        <v>116</v>
      </c>
      <c r="F6" s="14" t="s">
        <v>114</v>
      </c>
      <c r="G6" s="13" t="s">
        <v>115</v>
      </c>
      <c r="H6" s="13" t="s">
        <v>116</v>
      </c>
      <c r="I6" s="14" t="s">
        <v>114</v>
      </c>
      <c r="J6" s="13" t="s">
        <v>115</v>
      </c>
      <c r="K6" s="13" t="s">
        <v>116</v>
      </c>
      <c r="L6" s="14" t="s">
        <v>114</v>
      </c>
      <c r="M6" s="13" t="s">
        <v>115</v>
      </c>
      <c r="N6" s="13" t="s">
        <v>116</v>
      </c>
      <c r="O6" s="14" t="s">
        <v>114</v>
      </c>
      <c r="P6" s="13" t="s">
        <v>115</v>
      </c>
      <c r="Q6" s="33" t="s">
        <v>116</v>
      </c>
    </row>
    <row r="7" spans="1:17" x14ac:dyDescent="0.2">
      <c r="A7" s="88" t="s">
        <v>22</v>
      </c>
      <c r="B7" s="20" t="s">
        <v>23</v>
      </c>
      <c r="C7" s="37">
        <v>116</v>
      </c>
      <c r="D7" s="42">
        <v>45.14</v>
      </c>
      <c r="E7" s="43">
        <f>C7/$O7*100</f>
        <v>37.29903536977492</v>
      </c>
      <c r="F7" s="25">
        <v>132</v>
      </c>
      <c r="G7" s="42">
        <v>42.72</v>
      </c>
      <c r="H7" s="43">
        <f>F7/$O7*100</f>
        <v>42.443729903536976</v>
      </c>
      <c r="I7" s="25">
        <v>50</v>
      </c>
      <c r="J7" s="42">
        <v>40.98</v>
      </c>
      <c r="K7" s="43">
        <f>I7/$O7*100</f>
        <v>16.077170418006432</v>
      </c>
      <c r="L7" s="25">
        <v>13</v>
      </c>
      <c r="M7" s="42">
        <v>38.24</v>
      </c>
      <c r="N7" s="43">
        <f>L7/$O7*100</f>
        <v>4.180064308681672</v>
      </c>
      <c r="O7" s="51">
        <v>311</v>
      </c>
      <c r="P7" s="49">
        <v>43.07</v>
      </c>
      <c r="Q7" s="53">
        <f>E7+H7+K7+N7</f>
        <v>100</v>
      </c>
    </row>
    <row r="8" spans="1:17" x14ac:dyDescent="0.2">
      <c r="A8" s="89"/>
      <c r="B8" s="21" t="s">
        <v>24</v>
      </c>
      <c r="C8" s="38">
        <v>67</v>
      </c>
      <c r="D8" s="44">
        <v>26.07</v>
      </c>
      <c r="E8" s="45">
        <f t="shared" ref="E8:E48" si="0">C8/$O8*100</f>
        <v>30.454545454545457</v>
      </c>
      <c r="F8" s="27">
        <v>104</v>
      </c>
      <c r="G8" s="44">
        <v>33.659999999999997</v>
      </c>
      <c r="H8" s="45">
        <f t="shared" ref="H8:H48" si="1">F8/$O8*100</f>
        <v>47.272727272727273</v>
      </c>
      <c r="I8" s="27">
        <v>38</v>
      </c>
      <c r="J8" s="44">
        <v>31.15</v>
      </c>
      <c r="K8" s="45">
        <f t="shared" ref="K8:K48" si="2">I8/$O8*100</f>
        <v>17.272727272727273</v>
      </c>
      <c r="L8" s="27">
        <v>11</v>
      </c>
      <c r="M8" s="44">
        <v>32.35</v>
      </c>
      <c r="N8" s="45">
        <f t="shared" ref="N8:N48" si="3">L8/$O8*100</f>
        <v>5</v>
      </c>
      <c r="O8" s="52">
        <v>220</v>
      </c>
      <c r="P8" s="50">
        <v>30.47</v>
      </c>
      <c r="Q8" s="48">
        <f t="shared" ref="Q8:Q48" si="4">E8+H8+K8+N8</f>
        <v>100</v>
      </c>
    </row>
    <row r="9" spans="1:17" x14ac:dyDescent="0.2">
      <c r="A9" s="89"/>
      <c r="B9" s="21" t="s">
        <v>25</v>
      </c>
      <c r="C9" s="38">
        <v>47</v>
      </c>
      <c r="D9" s="44">
        <v>18.29</v>
      </c>
      <c r="E9" s="45">
        <f t="shared" si="0"/>
        <v>39.166666666666664</v>
      </c>
      <c r="F9" s="27">
        <v>44</v>
      </c>
      <c r="G9" s="44">
        <v>14.24</v>
      </c>
      <c r="H9" s="45">
        <f t="shared" si="1"/>
        <v>36.666666666666664</v>
      </c>
      <c r="I9" s="27">
        <v>24</v>
      </c>
      <c r="J9" s="44">
        <v>19.670000000000002</v>
      </c>
      <c r="K9" s="45">
        <f t="shared" si="2"/>
        <v>20</v>
      </c>
      <c r="L9" s="27">
        <v>5</v>
      </c>
      <c r="M9" s="44">
        <v>14.71</v>
      </c>
      <c r="N9" s="45">
        <f t="shared" si="3"/>
        <v>4.1666666666666661</v>
      </c>
      <c r="O9" s="52">
        <v>120</v>
      </c>
      <c r="P9" s="50">
        <v>16.62</v>
      </c>
      <c r="Q9" s="48">
        <f t="shared" si="4"/>
        <v>100</v>
      </c>
    </row>
    <row r="10" spans="1:17" x14ac:dyDescent="0.2">
      <c r="A10" s="89"/>
      <c r="B10" s="21" t="s">
        <v>26</v>
      </c>
      <c r="C10" s="38">
        <v>27</v>
      </c>
      <c r="D10" s="44">
        <v>10.51</v>
      </c>
      <c r="E10" s="45">
        <f t="shared" si="0"/>
        <v>38.028169014084504</v>
      </c>
      <c r="F10" s="27">
        <v>29</v>
      </c>
      <c r="G10" s="44">
        <v>9.39</v>
      </c>
      <c r="H10" s="45">
        <f t="shared" si="1"/>
        <v>40.845070422535215</v>
      </c>
      <c r="I10" s="27">
        <v>10</v>
      </c>
      <c r="J10" s="44">
        <v>8.1999999999999993</v>
      </c>
      <c r="K10" s="45">
        <f t="shared" si="2"/>
        <v>14.084507042253522</v>
      </c>
      <c r="L10" s="27">
        <v>5</v>
      </c>
      <c r="M10" s="44">
        <v>14.71</v>
      </c>
      <c r="N10" s="45">
        <f t="shared" si="3"/>
        <v>7.042253521126761</v>
      </c>
      <c r="O10" s="52">
        <v>71</v>
      </c>
      <c r="P10" s="50">
        <v>9.83</v>
      </c>
      <c r="Q10" s="48">
        <f t="shared" si="4"/>
        <v>100</v>
      </c>
    </row>
    <row r="11" spans="1:17" ht="14.5" customHeight="1" thickBot="1" x14ac:dyDescent="0.25">
      <c r="A11" s="90"/>
      <c r="B11" s="22" t="s">
        <v>21</v>
      </c>
      <c r="C11" s="56">
        <v>257</v>
      </c>
      <c r="D11" s="50">
        <v>100</v>
      </c>
      <c r="E11" s="48">
        <f t="shared" si="0"/>
        <v>35.59556786703601</v>
      </c>
      <c r="F11" s="52">
        <v>309</v>
      </c>
      <c r="G11" s="50">
        <v>100</v>
      </c>
      <c r="H11" s="48">
        <f t="shared" si="1"/>
        <v>42.797783933518005</v>
      </c>
      <c r="I11" s="52">
        <v>122</v>
      </c>
      <c r="J11" s="50">
        <v>100</v>
      </c>
      <c r="K11" s="48">
        <f t="shared" si="2"/>
        <v>16.897506925207757</v>
      </c>
      <c r="L11" s="52">
        <v>34</v>
      </c>
      <c r="M11" s="50">
        <v>100</v>
      </c>
      <c r="N11" s="48">
        <f t="shared" si="3"/>
        <v>4.7091412742382275</v>
      </c>
      <c r="O11" s="52">
        <v>722</v>
      </c>
      <c r="P11" s="50">
        <v>100</v>
      </c>
      <c r="Q11" s="48">
        <f t="shared" si="4"/>
        <v>100</v>
      </c>
    </row>
    <row r="12" spans="1:17" x14ac:dyDescent="0.2">
      <c r="A12" s="91" t="s">
        <v>117</v>
      </c>
      <c r="B12" s="20" t="s">
        <v>182</v>
      </c>
      <c r="C12" s="37">
        <v>3</v>
      </c>
      <c r="D12" s="42">
        <v>1.17</v>
      </c>
      <c r="E12" s="43">
        <f t="shared" si="0"/>
        <v>30</v>
      </c>
      <c r="F12" s="37">
        <v>5</v>
      </c>
      <c r="G12" s="42">
        <v>1.62</v>
      </c>
      <c r="H12" s="43">
        <f t="shared" si="1"/>
        <v>50</v>
      </c>
      <c r="I12" s="37">
        <v>1</v>
      </c>
      <c r="J12" s="42">
        <v>0.82</v>
      </c>
      <c r="K12" s="43">
        <f t="shared" si="2"/>
        <v>10</v>
      </c>
      <c r="L12" s="37">
        <v>1</v>
      </c>
      <c r="M12" s="42">
        <v>2.94</v>
      </c>
      <c r="N12" s="43">
        <f t="shared" si="3"/>
        <v>10</v>
      </c>
      <c r="O12" s="59">
        <v>10</v>
      </c>
      <c r="P12" s="49">
        <v>1.39</v>
      </c>
      <c r="Q12" s="53">
        <f t="shared" si="4"/>
        <v>100</v>
      </c>
    </row>
    <row r="13" spans="1:17" x14ac:dyDescent="0.2">
      <c r="A13" s="92"/>
      <c r="B13" s="21" t="s">
        <v>118</v>
      </c>
      <c r="C13" s="38">
        <v>26</v>
      </c>
      <c r="D13" s="44">
        <v>10.119999999999999</v>
      </c>
      <c r="E13" s="45">
        <f t="shared" si="0"/>
        <v>38.235294117647058</v>
      </c>
      <c r="F13" s="38">
        <v>35</v>
      </c>
      <c r="G13" s="44">
        <v>11.33</v>
      </c>
      <c r="H13" s="45">
        <f t="shared" si="1"/>
        <v>51.470588235294116</v>
      </c>
      <c r="I13" s="38">
        <v>7</v>
      </c>
      <c r="J13" s="44">
        <v>5.74</v>
      </c>
      <c r="K13" s="45">
        <f t="shared" si="2"/>
        <v>10.294117647058822</v>
      </c>
      <c r="L13" s="38">
        <v>0</v>
      </c>
      <c r="M13" s="44">
        <v>0</v>
      </c>
      <c r="N13" s="45">
        <f t="shared" si="3"/>
        <v>0</v>
      </c>
      <c r="O13" s="56">
        <v>68</v>
      </c>
      <c r="P13" s="50">
        <v>9.42</v>
      </c>
      <c r="Q13" s="48">
        <f t="shared" si="4"/>
        <v>100</v>
      </c>
    </row>
    <row r="14" spans="1:17" x14ac:dyDescent="0.2">
      <c r="A14" s="92"/>
      <c r="B14" s="21" t="s">
        <v>183</v>
      </c>
      <c r="C14" s="38">
        <v>7</v>
      </c>
      <c r="D14" s="44">
        <v>2.72</v>
      </c>
      <c r="E14" s="45">
        <f t="shared" si="0"/>
        <v>43.75</v>
      </c>
      <c r="F14" s="38">
        <v>7</v>
      </c>
      <c r="G14" s="44">
        <v>2.27</v>
      </c>
      <c r="H14" s="45">
        <f t="shared" si="1"/>
        <v>43.75</v>
      </c>
      <c r="I14" s="38">
        <v>2</v>
      </c>
      <c r="J14" s="44">
        <v>1.64</v>
      </c>
      <c r="K14" s="45">
        <f t="shared" si="2"/>
        <v>12.5</v>
      </c>
      <c r="L14" s="38">
        <v>0</v>
      </c>
      <c r="M14" s="44">
        <v>0</v>
      </c>
      <c r="N14" s="45">
        <f t="shared" si="3"/>
        <v>0</v>
      </c>
      <c r="O14" s="56">
        <v>16</v>
      </c>
      <c r="P14" s="50">
        <v>2.2200000000000002</v>
      </c>
      <c r="Q14" s="48">
        <f t="shared" si="4"/>
        <v>100</v>
      </c>
    </row>
    <row r="15" spans="1:17" x14ac:dyDescent="0.2">
      <c r="A15" s="92"/>
      <c r="B15" s="21" t="s">
        <v>184</v>
      </c>
      <c r="C15" s="38">
        <v>1</v>
      </c>
      <c r="D15" s="44">
        <v>0.39</v>
      </c>
      <c r="E15" s="45">
        <f t="shared" si="0"/>
        <v>33.333333333333329</v>
      </c>
      <c r="F15" s="38">
        <v>0</v>
      </c>
      <c r="G15" s="44">
        <v>0</v>
      </c>
      <c r="H15" s="45">
        <f t="shared" si="1"/>
        <v>0</v>
      </c>
      <c r="I15" s="38">
        <v>2</v>
      </c>
      <c r="J15" s="44">
        <v>1.64</v>
      </c>
      <c r="K15" s="45">
        <f t="shared" si="2"/>
        <v>66.666666666666657</v>
      </c>
      <c r="L15" s="38">
        <v>0</v>
      </c>
      <c r="M15" s="44">
        <v>0</v>
      </c>
      <c r="N15" s="45">
        <f t="shared" si="3"/>
        <v>0</v>
      </c>
      <c r="O15" s="56">
        <v>3</v>
      </c>
      <c r="P15" s="50">
        <v>0.42</v>
      </c>
      <c r="Q15" s="48">
        <f t="shared" si="4"/>
        <v>99.999999999999986</v>
      </c>
    </row>
    <row r="16" spans="1:17" x14ac:dyDescent="0.2">
      <c r="A16" s="92"/>
      <c r="B16" s="21" t="s">
        <v>1</v>
      </c>
      <c r="C16" s="38">
        <v>17</v>
      </c>
      <c r="D16" s="44">
        <v>6.61</v>
      </c>
      <c r="E16" s="45">
        <f t="shared" si="0"/>
        <v>48.571428571428569</v>
      </c>
      <c r="F16" s="38">
        <v>15</v>
      </c>
      <c r="G16" s="44">
        <v>4.8499999999999996</v>
      </c>
      <c r="H16" s="45">
        <f t="shared" si="1"/>
        <v>42.857142857142854</v>
      </c>
      <c r="I16" s="38">
        <v>2</v>
      </c>
      <c r="J16" s="44">
        <v>1.64</v>
      </c>
      <c r="K16" s="45">
        <f t="shared" si="2"/>
        <v>5.7142857142857144</v>
      </c>
      <c r="L16" s="38">
        <v>1</v>
      </c>
      <c r="M16" s="44">
        <v>2.94</v>
      </c>
      <c r="N16" s="45">
        <f t="shared" si="3"/>
        <v>2.8571428571428572</v>
      </c>
      <c r="O16" s="56">
        <v>35</v>
      </c>
      <c r="P16" s="50">
        <v>4.8499999999999996</v>
      </c>
      <c r="Q16" s="48">
        <f t="shared" si="4"/>
        <v>99.999999999999986</v>
      </c>
    </row>
    <row r="17" spans="1:17" x14ac:dyDescent="0.2">
      <c r="A17" s="92"/>
      <c r="B17" s="21" t="s">
        <v>119</v>
      </c>
      <c r="C17" s="38">
        <v>66</v>
      </c>
      <c r="D17" s="44">
        <v>25.68</v>
      </c>
      <c r="E17" s="45">
        <f t="shared" si="0"/>
        <v>42.58064516129032</v>
      </c>
      <c r="F17" s="38">
        <v>58</v>
      </c>
      <c r="G17" s="44">
        <v>18.77</v>
      </c>
      <c r="H17" s="45">
        <f t="shared" si="1"/>
        <v>37.41935483870968</v>
      </c>
      <c r="I17" s="38">
        <v>27</v>
      </c>
      <c r="J17" s="44">
        <v>22.13</v>
      </c>
      <c r="K17" s="45">
        <f t="shared" si="2"/>
        <v>17.419354838709676</v>
      </c>
      <c r="L17" s="38">
        <v>4</v>
      </c>
      <c r="M17" s="44">
        <v>11.76</v>
      </c>
      <c r="N17" s="45">
        <f t="shared" si="3"/>
        <v>2.5806451612903225</v>
      </c>
      <c r="O17" s="56">
        <v>155</v>
      </c>
      <c r="P17" s="50">
        <v>21.47</v>
      </c>
      <c r="Q17" s="48">
        <f t="shared" si="4"/>
        <v>100</v>
      </c>
    </row>
    <row r="18" spans="1:17" x14ac:dyDescent="0.2">
      <c r="A18" s="92"/>
      <c r="B18" s="21" t="s">
        <v>2</v>
      </c>
      <c r="C18" s="38">
        <v>12</v>
      </c>
      <c r="D18" s="44">
        <v>4.67</v>
      </c>
      <c r="E18" s="45">
        <f t="shared" si="0"/>
        <v>30</v>
      </c>
      <c r="F18" s="38">
        <v>22</v>
      </c>
      <c r="G18" s="44">
        <v>7.12</v>
      </c>
      <c r="H18" s="45">
        <f t="shared" si="1"/>
        <v>55.000000000000007</v>
      </c>
      <c r="I18" s="38">
        <v>3</v>
      </c>
      <c r="J18" s="44">
        <v>2.46</v>
      </c>
      <c r="K18" s="45">
        <f t="shared" si="2"/>
        <v>7.5</v>
      </c>
      <c r="L18" s="38">
        <v>3</v>
      </c>
      <c r="M18" s="44">
        <v>8.82</v>
      </c>
      <c r="N18" s="45">
        <f t="shared" si="3"/>
        <v>7.5</v>
      </c>
      <c r="O18" s="56">
        <v>40</v>
      </c>
      <c r="P18" s="50">
        <v>5.54</v>
      </c>
      <c r="Q18" s="48">
        <f t="shared" si="4"/>
        <v>100</v>
      </c>
    </row>
    <row r="19" spans="1:17" x14ac:dyDescent="0.2">
      <c r="A19" s="92"/>
      <c r="B19" s="21" t="s">
        <v>120</v>
      </c>
      <c r="C19" s="38">
        <v>31</v>
      </c>
      <c r="D19" s="44">
        <v>12.06</v>
      </c>
      <c r="E19" s="45">
        <f t="shared" si="0"/>
        <v>44.927536231884055</v>
      </c>
      <c r="F19" s="38">
        <v>31</v>
      </c>
      <c r="G19" s="44">
        <v>10.029999999999999</v>
      </c>
      <c r="H19" s="45">
        <f t="shared" si="1"/>
        <v>44.927536231884055</v>
      </c>
      <c r="I19" s="38">
        <v>6</v>
      </c>
      <c r="J19" s="44">
        <v>4.92</v>
      </c>
      <c r="K19" s="45">
        <f t="shared" si="2"/>
        <v>8.695652173913043</v>
      </c>
      <c r="L19" s="38">
        <v>1</v>
      </c>
      <c r="M19" s="44">
        <v>2.94</v>
      </c>
      <c r="N19" s="45">
        <f t="shared" si="3"/>
        <v>1.4492753623188406</v>
      </c>
      <c r="O19" s="56">
        <v>69</v>
      </c>
      <c r="P19" s="50">
        <v>9.56</v>
      </c>
      <c r="Q19" s="48">
        <f t="shared" si="4"/>
        <v>100</v>
      </c>
    </row>
    <row r="20" spans="1:17" x14ac:dyDescent="0.2">
      <c r="A20" s="92"/>
      <c r="B20" s="21" t="s">
        <v>121</v>
      </c>
      <c r="C20" s="38">
        <v>18</v>
      </c>
      <c r="D20" s="44">
        <v>7</v>
      </c>
      <c r="E20" s="45">
        <f>100*C20/O20</f>
        <v>21.686746987951807</v>
      </c>
      <c r="F20" s="38">
        <v>35</v>
      </c>
      <c r="G20" s="44">
        <v>11.33</v>
      </c>
      <c r="H20" s="45">
        <f>100*F20/O20</f>
        <v>42.168674698795179</v>
      </c>
      <c r="I20" s="38">
        <v>21</v>
      </c>
      <c r="J20" s="44">
        <v>17.21</v>
      </c>
      <c r="K20" s="45">
        <f>100*I20/O20</f>
        <v>25.301204819277107</v>
      </c>
      <c r="L20" s="38">
        <v>9</v>
      </c>
      <c r="M20" s="44">
        <v>26.47</v>
      </c>
      <c r="N20" s="45">
        <f>100*L20/O20</f>
        <v>10.843373493975903</v>
      </c>
      <c r="O20" s="56">
        <v>83</v>
      </c>
      <c r="P20" s="50">
        <v>11.5</v>
      </c>
      <c r="Q20" s="48">
        <f t="shared" si="4"/>
        <v>100</v>
      </c>
    </row>
    <row r="21" spans="1:17" x14ac:dyDescent="0.2">
      <c r="A21" s="92"/>
      <c r="B21" s="21" t="s">
        <v>122</v>
      </c>
      <c r="C21" s="38">
        <v>3</v>
      </c>
      <c r="D21" s="44">
        <v>1.17</v>
      </c>
      <c r="E21" s="45">
        <f t="shared" si="0"/>
        <v>9.0909090909090917</v>
      </c>
      <c r="F21" s="38">
        <v>19</v>
      </c>
      <c r="G21" s="44">
        <v>6.15</v>
      </c>
      <c r="H21" s="45">
        <f t="shared" si="1"/>
        <v>57.575757575757578</v>
      </c>
      <c r="I21" s="38">
        <v>10</v>
      </c>
      <c r="J21" s="44">
        <v>8.1999999999999993</v>
      </c>
      <c r="K21" s="45">
        <f t="shared" si="2"/>
        <v>30.303030303030305</v>
      </c>
      <c r="L21" s="38">
        <v>1</v>
      </c>
      <c r="M21" s="44">
        <v>2.94</v>
      </c>
      <c r="N21" s="45">
        <f t="shared" si="3"/>
        <v>3.0303030303030303</v>
      </c>
      <c r="O21" s="56">
        <v>33</v>
      </c>
      <c r="P21" s="50">
        <v>4.57</v>
      </c>
      <c r="Q21" s="48">
        <f t="shared" si="4"/>
        <v>100</v>
      </c>
    </row>
    <row r="22" spans="1:17" x14ac:dyDescent="0.2">
      <c r="A22" s="92"/>
      <c r="B22" s="21" t="s">
        <v>123</v>
      </c>
      <c r="C22" s="38">
        <v>11</v>
      </c>
      <c r="D22" s="44">
        <v>4.28</v>
      </c>
      <c r="E22" s="45">
        <f t="shared" si="0"/>
        <v>52.380952380952387</v>
      </c>
      <c r="F22" s="38">
        <v>6</v>
      </c>
      <c r="G22" s="44">
        <v>1.94</v>
      </c>
      <c r="H22" s="45">
        <f t="shared" si="1"/>
        <v>28.571428571428569</v>
      </c>
      <c r="I22" s="38">
        <v>3</v>
      </c>
      <c r="J22" s="44">
        <v>2.46</v>
      </c>
      <c r="K22" s="45">
        <f t="shared" si="2"/>
        <v>14.285714285714285</v>
      </c>
      <c r="L22" s="38">
        <v>1</v>
      </c>
      <c r="M22" s="44">
        <v>2.94</v>
      </c>
      <c r="N22" s="45">
        <f t="shared" si="3"/>
        <v>4.7619047619047619</v>
      </c>
      <c r="O22" s="56">
        <v>21</v>
      </c>
      <c r="P22" s="50">
        <v>2.91</v>
      </c>
      <c r="Q22" s="48">
        <f t="shared" si="4"/>
        <v>100</v>
      </c>
    </row>
    <row r="23" spans="1:17" x14ac:dyDescent="0.2">
      <c r="A23" s="92"/>
      <c r="B23" s="21" t="s">
        <v>185</v>
      </c>
      <c r="C23" s="38">
        <v>13</v>
      </c>
      <c r="D23" s="44">
        <v>5.0599999999999996</v>
      </c>
      <c r="E23" s="45">
        <f t="shared" si="0"/>
        <v>37.142857142857146</v>
      </c>
      <c r="F23" s="38">
        <v>15</v>
      </c>
      <c r="G23" s="44">
        <v>4.8499999999999996</v>
      </c>
      <c r="H23" s="45">
        <f t="shared" si="1"/>
        <v>42.857142857142854</v>
      </c>
      <c r="I23" s="38">
        <v>5</v>
      </c>
      <c r="J23" s="44">
        <v>4.0999999999999996</v>
      </c>
      <c r="K23" s="45">
        <f t="shared" si="2"/>
        <v>14.285714285714285</v>
      </c>
      <c r="L23" s="38">
        <v>2</v>
      </c>
      <c r="M23" s="44">
        <v>5.88</v>
      </c>
      <c r="N23" s="45">
        <f t="shared" si="3"/>
        <v>5.7142857142857144</v>
      </c>
      <c r="O23" s="56">
        <v>35</v>
      </c>
      <c r="P23" s="50">
        <v>4.8499999999999996</v>
      </c>
      <c r="Q23" s="48">
        <f t="shared" si="4"/>
        <v>99.999999999999986</v>
      </c>
    </row>
    <row r="24" spans="1:17" x14ac:dyDescent="0.2">
      <c r="A24" s="92"/>
      <c r="B24" s="21" t="s">
        <v>124</v>
      </c>
      <c r="C24" s="38">
        <v>10</v>
      </c>
      <c r="D24" s="44">
        <v>3.89</v>
      </c>
      <c r="E24" s="45">
        <f t="shared" si="0"/>
        <v>45.454545454545453</v>
      </c>
      <c r="F24" s="38">
        <v>7</v>
      </c>
      <c r="G24" s="44">
        <v>2.27</v>
      </c>
      <c r="H24" s="45">
        <f t="shared" si="1"/>
        <v>31.818181818181817</v>
      </c>
      <c r="I24" s="38">
        <v>4</v>
      </c>
      <c r="J24" s="44">
        <v>3.28</v>
      </c>
      <c r="K24" s="45">
        <f t="shared" si="2"/>
        <v>18.181818181818183</v>
      </c>
      <c r="L24" s="38">
        <v>1</v>
      </c>
      <c r="M24" s="44">
        <v>2.94</v>
      </c>
      <c r="N24" s="45">
        <f t="shared" si="3"/>
        <v>4.5454545454545459</v>
      </c>
      <c r="O24" s="56">
        <v>22</v>
      </c>
      <c r="P24" s="50">
        <v>3.05</v>
      </c>
      <c r="Q24" s="48">
        <f t="shared" si="4"/>
        <v>100</v>
      </c>
    </row>
    <row r="25" spans="1:17" x14ac:dyDescent="0.2">
      <c r="A25" s="92"/>
      <c r="B25" s="21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38">
        <v>1</v>
      </c>
      <c r="M25" s="44">
        <v>2.94</v>
      </c>
      <c r="N25" s="45">
        <f t="shared" si="3"/>
        <v>100</v>
      </c>
      <c r="O25" s="56">
        <v>1</v>
      </c>
      <c r="P25" s="50">
        <v>0.14000000000000001</v>
      </c>
      <c r="Q25" s="48">
        <f t="shared" si="4"/>
        <v>100</v>
      </c>
    </row>
    <row r="26" spans="1:17" x14ac:dyDescent="0.2">
      <c r="A26" s="92"/>
      <c r="B26" s="21" t="s">
        <v>126</v>
      </c>
      <c r="C26" s="38">
        <v>5</v>
      </c>
      <c r="D26" s="44">
        <v>1.95</v>
      </c>
      <c r="E26" s="45">
        <f t="shared" si="0"/>
        <v>71.428571428571431</v>
      </c>
      <c r="F26" s="38">
        <v>2</v>
      </c>
      <c r="G26" s="44">
        <v>0.65</v>
      </c>
      <c r="H26" s="45">
        <f t="shared" si="1"/>
        <v>28.571428571428569</v>
      </c>
      <c r="I26" s="38">
        <v>0</v>
      </c>
      <c r="J26" s="44">
        <v>0</v>
      </c>
      <c r="K26" s="45">
        <f t="shared" si="2"/>
        <v>0</v>
      </c>
      <c r="L26" s="38">
        <v>0</v>
      </c>
      <c r="M26" s="44">
        <v>0</v>
      </c>
      <c r="N26" s="45">
        <f t="shared" si="3"/>
        <v>0</v>
      </c>
      <c r="O26" s="56">
        <v>7</v>
      </c>
      <c r="P26" s="50">
        <v>0.97</v>
      </c>
      <c r="Q26" s="48">
        <f t="shared" si="4"/>
        <v>100</v>
      </c>
    </row>
    <row r="27" spans="1:17" x14ac:dyDescent="0.2">
      <c r="A27" s="92"/>
      <c r="B27" s="21" t="s">
        <v>127</v>
      </c>
      <c r="C27" s="38">
        <v>1</v>
      </c>
      <c r="D27" s="44">
        <v>0.39</v>
      </c>
      <c r="E27" s="45">
        <f t="shared" si="0"/>
        <v>20</v>
      </c>
      <c r="F27" s="38">
        <v>2</v>
      </c>
      <c r="G27" s="44">
        <v>0.65</v>
      </c>
      <c r="H27" s="45">
        <f t="shared" si="1"/>
        <v>40</v>
      </c>
      <c r="I27" s="38">
        <v>2</v>
      </c>
      <c r="J27" s="44">
        <v>1.64</v>
      </c>
      <c r="K27" s="45">
        <f t="shared" si="2"/>
        <v>40</v>
      </c>
      <c r="L27" s="38">
        <v>0</v>
      </c>
      <c r="M27" s="44">
        <v>0</v>
      </c>
      <c r="N27" s="45">
        <f t="shared" si="3"/>
        <v>0</v>
      </c>
      <c r="O27" s="56">
        <v>5</v>
      </c>
      <c r="P27" s="50">
        <v>0.69</v>
      </c>
      <c r="Q27" s="48">
        <f t="shared" si="4"/>
        <v>100</v>
      </c>
    </row>
    <row r="28" spans="1:17" x14ac:dyDescent="0.2">
      <c r="A28" s="92"/>
      <c r="B28" s="21" t="s">
        <v>186</v>
      </c>
      <c r="C28" s="38">
        <v>5</v>
      </c>
      <c r="D28" s="44">
        <v>1.95</v>
      </c>
      <c r="E28" s="45">
        <f t="shared" si="0"/>
        <v>38.461538461538467</v>
      </c>
      <c r="F28" s="38">
        <v>5</v>
      </c>
      <c r="G28" s="44">
        <v>1.62</v>
      </c>
      <c r="H28" s="45">
        <f t="shared" si="1"/>
        <v>38.461538461538467</v>
      </c>
      <c r="I28" s="38">
        <v>3</v>
      </c>
      <c r="J28" s="44">
        <v>2.46</v>
      </c>
      <c r="K28" s="45">
        <f t="shared" si="2"/>
        <v>23.076923076923077</v>
      </c>
      <c r="L28" s="38">
        <v>0</v>
      </c>
      <c r="M28" s="44">
        <v>0</v>
      </c>
      <c r="N28" s="45">
        <f t="shared" si="3"/>
        <v>0</v>
      </c>
      <c r="O28" s="56">
        <v>13</v>
      </c>
      <c r="P28" s="50">
        <v>1.8</v>
      </c>
      <c r="Q28" s="48">
        <f t="shared" si="4"/>
        <v>100.00000000000001</v>
      </c>
    </row>
    <row r="29" spans="1:17" x14ac:dyDescent="0.2">
      <c r="A29" s="92"/>
      <c r="B29" s="21" t="s">
        <v>128</v>
      </c>
      <c r="C29" s="38">
        <v>28</v>
      </c>
      <c r="D29" s="44">
        <v>10.89</v>
      </c>
      <c r="E29" s="45">
        <f t="shared" si="0"/>
        <v>26.415094339622641</v>
      </c>
      <c r="F29" s="38">
        <v>45</v>
      </c>
      <c r="G29" s="44">
        <v>14.56</v>
      </c>
      <c r="H29" s="45">
        <f t="shared" si="1"/>
        <v>42.452830188679243</v>
      </c>
      <c r="I29" s="38">
        <v>24</v>
      </c>
      <c r="J29" s="44">
        <v>19.670000000000002</v>
      </c>
      <c r="K29" s="45">
        <f t="shared" si="2"/>
        <v>22.641509433962266</v>
      </c>
      <c r="L29" s="38">
        <v>9</v>
      </c>
      <c r="M29" s="44">
        <v>26.47</v>
      </c>
      <c r="N29" s="45">
        <f t="shared" si="3"/>
        <v>8.4905660377358494</v>
      </c>
      <c r="O29" s="56">
        <v>106</v>
      </c>
      <c r="P29" s="50">
        <v>14.68</v>
      </c>
      <c r="Q29" s="48">
        <f t="shared" si="4"/>
        <v>100</v>
      </c>
    </row>
    <row r="30" spans="1:17" ht="16" thickBot="1" x14ac:dyDescent="0.25">
      <c r="A30" s="93"/>
      <c r="B30" s="22" t="s">
        <v>21</v>
      </c>
      <c r="C30" s="39">
        <v>257</v>
      </c>
      <c r="D30" s="46">
        <v>100</v>
      </c>
      <c r="E30" s="47">
        <f t="shared" si="0"/>
        <v>35.59556786703601</v>
      </c>
      <c r="F30" s="39">
        <v>309</v>
      </c>
      <c r="G30" s="46">
        <v>100</v>
      </c>
      <c r="H30" s="47">
        <f t="shared" si="1"/>
        <v>42.797783933518005</v>
      </c>
      <c r="I30" s="39">
        <v>122</v>
      </c>
      <c r="J30" s="46">
        <v>100</v>
      </c>
      <c r="K30" s="47">
        <f t="shared" si="2"/>
        <v>16.897506925207757</v>
      </c>
      <c r="L30" s="39">
        <v>34</v>
      </c>
      <c r="M30" s="46">
        <v>100</v>
      </c>
      <c r="N30" s="47">
        <f t="shared" si="3"/>
        <v>4.7091412742382275</v>
      </c>
      <c r="O30" s="39">
        <v>722</v>
      </c>
      <c r="P30" s="46">
        <v>100</v>
      </c>
      <c r="Q30" s="47">
        <f t="shared" si="4"/>
        <v>100</v>
      </c>
    </row>
    <row r="31" spans="1:17" x14ac:dyDescent="0.2">
      <c r="A31" s="92" t="s">
        <v>27</v>
      </c>
      <c r="B31" s="21" t="s">
        <v>3</v>
      </c>
      <c r="C31" s="38">
        <v>131</v>
      </c>
      <c r="D31" s="44">
        <v>50.97</v>
      </c>
      <c r="E31" s="45">
        <f t="shared" si="0"/>
        <v>38.192419825072889</v>
      </c>
      <c r="F31" s="27">
        <v>118</v>
      </c>
      <c r="G31" s="44">
        <v>38.19</v>
      </c>
      <c r="H31" s="45">
        <f t="shared" si="1"/>
        <v>34.402332361516038</v>
      </c>
      <c r="I31" s="27">
        <v>71</v>
      </c>
      <c r="J31" s="44">
        <v>58.2</v>
      </c>
      <c r="K31" s="45">
        <f t="shared" si="2"/>
        <v>20.699708454810494</v>
      </c>
      <c r="L31" s="27">
        <v>23</v>
      </c>
      <c r="M31" s="44">
        <v>67.650000000000006</v>
      </c>
      <c r="N31" s="45">
        <f t="shared" si="3"/>
        <v>6.7055393586005829</v>
      </c>
      <c r="O31" s="52">
        <v>343</v>
      </c>
      <c r="P31" s="50">
        <v>47.51</v>
      </c>
      <c r="Q31" s="48">
        <f t="shared" si="4"/>
        <v>100</v>
      </c>
    </row>
    <row r="32" spans="1:17" x14ac:dyDescent="0.2">
      <c r="A32" s="92"/>
      <c r="B32" s="21" t="s">
        <v>4</v>
      </c>
      <c r="C32" s="38">
        <v>2</v>
      </c>
      <c r="D32" s="44">
        <v>0.78</v>
      </c>
      <c r="E32" s="45">
        <f t="shared" si="0"/>
        <v>28.571428571428569</v>
      </c>
      <c r="F32" s="27">
        <v>4</v>
      </c>
      <c r="G32" s="44">
        <v>1.29</v>
      </c>
      <c r="H32" s="45">
        <f t="shared" si="1"/>
        <v>57.142857142857139</v>
      </c>
      <c r="I32" s="27">
        <v>1</v>
      </c>
      <c r="J32" s="44">
        <v>0.82</v>
      </c>
      <c r="K32" s="45">
        <f t="shared" si="2"/>
        <v>14.285714285714285</v>
      </c>
      <c r="L32" s="27">
        <v>0</v>
      </c>
      <c r="M32" s="44">
        <v>0</v>
      </c>
      <c r="N32" s="45">
        <f t="shared" si="3"/>
        <v>0</v>
      </c>
      <c r="O32" s="52">
        <v>7</v>
      </c>
      <c r="P32" s="50">
        <v>0.97</v>
      </c>
      <c r="Q32" s="48">
        <f t="shared" si="4"/>
        <v>100</v>
      </c>
    </row>
    <row r="33" spans="1:17" x14ac:dyDescent="0.2">
      <c r="A33" s="92"/>
      <c r="B33" s="21" t="s">
        <v>5</v>
      </c>
      <c r="C33" s="38">
        <v>1</v>
      </c>
      <c r="D33" s="44">
        <v>0.39</v>
      </c>
      <c r="E33" s="45">
        <f t="shared" si="0"/>
        <v>12.5</v>
      </c>
      <c r="F33" s="27">
        <v>4</v>
      </c>
      <c r="G33" s="44">
        <v>1.29</v>
      </c>
      <c r="H33" s="45">
        <f t="shared" si="1"/>
        <v>50</v>
      </c>
      <c r="I33" s="27">
        <v>2</v>
      </c>
      <c r="J33" s="44">
        <v>1.64</v>
      </c>
      <c r="K33" s="45">
        <f t="shared" si="2"/>
        <v>25</v>
      </c>
      <c r="L33" s="27">
        <v>1</v>
      </c>
      <c r="M33" s="44">
        <v>2.94</v>
      </c>
      <c r="N33" s="45">
        <f t="shared" si="3"/>
        <v>12.5</v>
      </c>
      <c r="O33" s="52">
        <v>8</v>
      </c>
      <c r="P33" s="50">
        <v>1.1100000000000001</v>
      </c>
      <c r="Q33" s="48">
        <f t="shared" si="4"/>
        <v>100</v>
      </c>
    </row>
    <row r="34" spans="1:17" x14ac:dyDescent="0.2">
      <c r="A34" s="92"/>
      <c r="B34" s="21" t="s">
        <v>6</v>
      </c>
      <c r="C34" s="38">
        <v>1</v>
      </c>
      <c r="D34" s="44">
        <v>0.39</v>
      </c>
      <c r="E34" s="45">
        <f t="shared" si="0"/>
        <v>16.666666666666664</v>
      </c>
      <c r="F34" s="27">
        <v>4</v>
      </c>
      <c r="G34" s="44">
        <v>1.29</v>
      </c>
      <c r="H34" s="45">
        <f t="shared" si="1"/>
        <v>66.666666666666657</v>
      </c>
      <c r="I34" s="27">
        <v>1</v>
      </c>
      <c r="J34" s="44">
        <v>0.82</v>
      </c>
      <c r="K34" s="45">
        <f t="shared" si="2"/>
        <v>16.666666666666664</v>
      </c>
      <c r="L34" s="27">
        <v>0</v>
      </c>
      <c r="M34" s="44">
        <v>0</v>
      </c>
      <c r="N34" s="45">
        <f t="shared" si="3"/>
        <v>0</v>
      </c>
      <c r="O34" s="52">
        <v>6</v>
      </c>
      <c r="P34" s="50">
        <v>0.83</v>
      </c>
      <c r="Q34" s="48">
        <f t="shared" si="4"/>
        <v>99.999999999999972</v>
      </c>
    </row>
    <row r="35" spans="1:17" x14ac:dyDescent="0.2">
      <c r="A35" s="92"/>
      <c r="B35" s="21" t="s">
        <v>7</v>
      </c>
      <c r="C35" s="38">
        <v>17</v>
      </c>
      <c r="D35" s="44">
        <v>6.61</v>
      </c>
      <c r="E35" s="45">
        <f t="shared" si="0"/>
        <v>29.82456140350877</v>
      </c>
      <c r="F35" s="27">
        <v>27</v>
      </c>
      <c r="G35" s="44">
        <v>8.74</v>
      </c>
      <c r="H35" s="45">
        <f t="shared" si="1"/>
        <v>47.368421052631575</v>
      </c>
      <c r="I35" s="27">
        <v>11</v>
      </c>
      <c r="J35" s="44">
        <v>9.02</v>
      </c>
      <c r="K35" s="45">
        <f t="shared" si="2"/>
        <v>19.298245614035086</v>
      </c>
      <c r="L35" s="27">
        <v>2</v>
      </c>
      <c r="M35" s="44">
        <v>5.88</v>
      </c>
      <c r="N35" s="45">
        <f t="shared" si="3"/>
        <v>3.5087719298245612</v>
      </c>
      <c r="O35" s="52">
        <v>57</v>
      </c>
      <c r="P35" s="50">
        <v>7.89</v>
      </c>
      <c r="Q35" s="48">
        <f t="shared" si="4"/>
        <v>99.999999999999986</v>
      </c>
    </row>
    <row r="36" spans="1:17" x14ac:dyDescent="0.2">
      <c r="A36" s="92"/>
      <c r="B36" s="21" t="s">
        <v>8</v>
      </c>
      <c r="C36" s="38">
        <v>39</v>
      </c>
      <c r="D36" s="44">
        <v>15.18</v>
      </c>
      <c r="E36" s="45">
        <f t="shared" si="0"/>
        <v>40.206185567010309</v>
      </c>
      <c r="F36" s="27">
        <v>48</v>
      </c>
      <c r="G36" s="44">
        <v>15.53</v>
      </c>
      <c r="H36" s="45">
        <f t="shared" si="1"/>
        <v>49.484536082474229</v>
      </c>
      <c r="I36" s="27">
        <v>8</v>
      </c>
      <c r="J36" s="44">
        <v>6.56</v>
      </c>
      <c r="K36" s="45">
        <f t="shared" si="2"/>
        <v>8.2474226804123703</v>
      </c>
      <c r="L36" s="27">
        <v>2</v>
      </c>
      <c r="M36" s="44">
        <v>5.88</v>
      </c>
      <c r="N36" s="45">
        <f t="shared" si="3"/>
        <v>2.0618556701030926</v>
      </c>
      <c r="O36" s="52">
        <v>97</v>
      </c>
      <c r="P36" s="50">
        <v>13.43</v>
      </c>
      <c r="Q36" s="48">
        <f t="shared" si="4"/>
        <v>100</v>
      </c>
    </row>
    <row r="37" spans="1:17" x14ac:dyDescent="0.2">
      <c r="A37" s="92"/>
      <c r="B37" s="21" t="s">
        <v>9</v>
      </c>
      <c r="C37" s="38">
        <v>5</v>
      </c>
      <c r="D37" s="44">
        <v>1.95</v>
      </c>
      <c r="E37" s="45">
        <f t="shared" si="0"/>
        <v>50</v>
      </c>
      <c r="F37" s="27">
        <v>4</v>
      </c>
      <c r="G37" s="44">
        <v>1.29</v>
      </c>
      <c r="H37" s="45">
        <f t="shared" si="1"/>
        <v>40</v>
      </c>
      <c r="I37" s="27">
        <v>1</v>
      </c>
      <c r="J37" s="44">
        <v>0.82</v>
      </c>
      <c r="K37" s="45">
        <f t="shared" si="2"/>
        <v>10</v>
      </c>
      <c r="L37" s="27">
        <v>0</v>
      </c>
      <c r="M37" s="44">
        <v>0</v>
      </c>
      <c r="N37" s="45">
        <f t="shared" si="3"/>
        <v>0</v>
      </c>
      <c r="O37" s="52">
        <v>10</v>
      </c>
      <c r="P37" s="50">
        <v>1.39</v>
      </c>
      <c r="Q37" s="48">
        <f t="shared" si="4"/>
        <v>100</v>
      </c>
    </row>
    <row r="38" spans="1:17" x14ac:dyDescent="0.2">
      <c r="A38" s="92"/>
      <c r="B38" s="21" t="s">
        <v>10</v>
      </c>
      <c r="C38" s="38">
        <v>5</v>
      </c>
      <c r="D38" s="44">
        <v>1.95</v>
      </c>
      <c r="E38" s="45">
        <f t="shared" si="0"/>
        <v>35.714285714285715</v>
      </c>
      <c r="F38" s="27">
        <v>6</v>
      </c>
      <c r="G38" s="44">
        <v>1.94</v>
      </c>
      <c r="H38" s="45">
        <f t="shared" si="1"/>
        <v>42.857142857142854</v>
      </c>
      <c r="I38" s="27">
        <v>3</v>
      </c>
      <c r="J38" s="44">
        <v>2.46</v>
      </c>
      <c r="K38" s="45">
        <f t="shared" si="2"/>
        <v>21.428571428571427</v>
      </c>
      <c r="L38" s="27">
        <v>0</v>
      </c>
      <c r="M38" s="44">
        <v>0</v>
      </c>
      <c r="N38" s="45">
        <f t="shared" si="3"/>
        <v>0</v>
      </c>
      <c r="O38" s="52">
        <v>14</v>
      </c>
      <c r="P38" s="50">
        <v>1.94</v>
      </c>
      <c r="Q38" s="48">
        <f t="shared" si="4"/>
        <v>100</v>
      </c>
    </row>
    <row r="39" spans="1:17" x14ac:dyDescent="0.2">
      <c r="A39" s="92"/>
      <c r="B39" s="21" t="s">
        <v>11</v>
      </c>
      <c r="C39" s="38">
        <v>10</v>
      </c>
      <c r="D39" s="44">
        <v>3.89</v>
      </c>
      <c r="E39" s="45">
        <f t="shared" si="0"/>
        <v>28.571428571428569</v>
      </c>
      <c r="F39" s="27">
        <v>22</v>
      </c>
      <c r="G39" s="44">
        <v>7.12</v>
      </c>
      <c r="H39" s="45">
        <f t="shared" si="1"/>
        <v>62.857142857142854</v>
      </c>
      <c r="I39" s="27">
        <v>2</v>
      </c>
      <c r="J39" s="44">
        <v>1.64</v>
      </c>
      <c r="K39" s="45">
        <f t="shared" si="2"/>
        <v>5.7142857142857144</v>
      </c>
      <c r="L39" s="27">
        <v>1</v>
      </c>
      <c r="M39" s="44">
        <v>2.94</v>
      </c>
      <c r="N39" s="45">
        <f t="shared" si="3"/>
        <v>2.8571428571428572</v>
      </c>
      <c r="O39" s="52">
        <v>35</v>
      </c>
      <c r="P39" s="50">
        <v>4.8499999999999996</v>
      </c>
      <c r="Q39" s="48">
        <f t="shared" si="4"/>
        <v>99.999999999999986</v>
      </c>
    </row>
    <row r="40" spans="1:17" x14ac:dyDescent="0.2">
      <c r="A40" s="92"/>
      <c r="B40" s="21" t="s">
        <v>12</v>
      </c>
      <c r="C40" s="38">
        <v>20</v>
      </c>
      <c r="D40" s="44">
        <v>7.78</v>
      </c>
      <c r="E40" s="45">
        <f t="shared" si="0"/>
        <v>34.482758620689658</v>
      </c>
      <c r="F40" s="27">
        <v>29</v>
      </c>
      <c r="G40" s="44">
        <v>9.39</v>
      </c>
      <c r="H40" s="45">
        <f t="shared" si="1"/>
        <v>50</v>
      </c>
      <c r="I40" s="27">
        <v>7</v>
      </c>
      <c r="J40" s="44">
        <v>5.74</v>
      </c>
      <c r="K40" s="45">
        <f t="shared" si="2"/>
        <v>12.068965517241379</v>
      </c>
      <c r="L40" s="27">
        <v>2</v>
      </c>
      <c r="M40" s="44">
        <v>5.88</v>
      </c>
      <c r="N40" s="45">
        <f t="shared" si="3"/>
        <v>3.4482758620689653</v>
      </c>
      <c r="O40" s="52">
        <v>58</v>
      </c>
      <c r="P40" s="50">
        <v>8.0299999999999994</v>
      </c>
      <c r="Q40" s="48">
        <f t="shared" si="4"/>
        <v>100</v>
      </c>
    </row>
    <row r="41" spans="1:17" x14ac:dyDescent="0.2">
      <c r="A41" s="92"/>
      <c r="B41" s="21" t="s">
        <v>13</v>
      </c>
      <c r="C41" s="38">
        <v>5</v>
      </c>
      <c r="D41" s="44">
        <v>1.95</v>
      </c>
      <c r="E41" s="45">
        <f t="shared" si="0"/>
        <v>35.714285714285715</v>
      </c>
      <c r="F41" s="27">
        <v>6</v>
      </c>
      <c r="G41" s="44">
        <v>1.94</v>
      </c>
      <c r="H41" s="45">
        <f t="shared" si="1"/>
        <v>42.857142857142854</v>
      </c>
      <c r="I41" s="27">
        <v>2</v>
      </c>
      <c r="J41" s="44">
        <v>1.64</v>
      </c>
      <c r="K41" s="45">
        <f t="shared" si="2"/>
        <v>14.285714285714285</v>
      </c>
      <c r="L41" s="27">
        <v>1</v>
      </c>
      <c r="M41" s="44">
        <v>2.94</v>
      </c>
      <c r="N41" s="45">
        <f t="shared" si="3"/>
        <v>7.1428571428571423</v>
      </c>
      <c r="O41" s="52">
        <v>14</v>
      </c>
      <c r="P41" s="50">
        <v>1.94</v>
      </c>
      <c r="Q41" s="48">
        <f t="shared" si="4"/>
        <v>100</v>
      </c>
    </row>
    <row r="42" spans="1:17" x14ac:dyDescent="0.2">
      <c r="A42" s="92"/>
      <c r="B42" s="21" t="s">
        <v>14</v>
      </c>
      <c r="C42" s="38">
        <v>2</v>
      </c>
      <c r="D42" s="44">
        <v>0.78</v>
      </c>
      <c r="E42" s="45">
        <f t="shared" si="0"/>
        <v>22.222222222222221</v>
      </c>
      <c r="F42" s="27">
        <v>3</v>
      </c>
      <c r="G42" s="44">
        <v>0.97</v>
      </c>
      <c r="H42" s="45">
        <f t="shared" si="1"/>
        <v>33.333333333333329</v>
      </c>
      <c r="I42" s="27">
        <v>3</v>
      </c>
      <c r="J42" s="44">
        <v>2.46</v>
      </c>
      <c r="K42" s="45">
        <f t="shared" si="2"/>
        <v>33.333333333333329</v>
      </c>
      <c r="L42" s="27">
        <v>1</v>
      </c>
      <c r="M42" s="44">
        <v>2.94</v>
      </c>
      <c r="N42" s="45">
        <f t="shared" si="3"/>
        <v>11.111111111111111</v>
      </c>
      <c r="O42" s="52">
        <v>9</v>
      </c>
      <c r="P42" s="50">
        <v>1.25</v>
      </c>
      <c r="Q42" s="48">
        <f t="shared" si="4"/>
        <v>100</v>
      </c>
    </row>
    <row r="43" spans="1:17" x14ac:dyDescent="0.2">
      <c r="A43" s="92"/>
      <c r="B43" s="21" t="s">
        <v>15</v>
      </c>
      <c r="C43" s="38">
        <v>4</v>
      </c>
      <c r="D43" s="44">
        <v>1.56</v>
      </c>
      <c r="E43" s="45">
        <f t="shared" si="0"/>
        <v>22.222222222222221</v>
      </c>
      <c r="F43" s="27">
        <v>12</v>
      </c>
      <c r="G43" s="44">
        <v>3.88</v>
      </c>
      <c r="H43" s="45">
        <f t="shared" si="1"/>
        <v>66.666666666666657</v>
      </c>
      <c r="I43" s="27">
        <v>2</v>
      </c>
      <c r="J43" s="44">
        <v>1.64</v>
      </c>
      <c r="K43" s="45">
        <f t="shared" si="2"/>
        <v>11.111111111111111</v>
      </c>
      <c r="L43" s="27">
        <v>0</v>
      </c>
      <c r="M43" s="44">
        <v>0</v>
      </c>
      <c r="N43" s="45">
        <f t="shared" si="3"/>
        <v>0</v>
      </c>
      <c r="O43" s="52">
        <v>18</v>
      </c>
      <c r="P43" s="50">
        <v>2.4900000000000002</v>
      </c>
      <c r="Q43" s="48">
        <f t="shared" si="4"/>
        <v>100</v>
      </c>
    </row>
    <row r="44" spans="1:17" x14ac:dyDescent="0.2">
      <c r="A44" s="92"/>
      <c r="B44" s="21" t="s">
        <v>16</v>
      </c>
      <c r="C44" s="38">
        <v>8</v>
      </c>
      <c r="D44" s="44">
        <v>3.11</v>
      </c>
      <c r="E44" s="45">
        <f t="shared" si="0"/>
        <v>30.76923076923077</v>
      </c>
      <c r="F44" s="27">
        <v>15</v>
      </c>
      <c r="G44" s="44">
        <v>4.8499999999999996</v>
      </c>
      <c r="H44" s="45">
        <f t="shared" si="1"/>
        <v>57.692307692307686</v>
      </c>
      <c r="I44" s="27">
        <v>2</v>
      </c>
      <c r="J44" s="44">
        <v>1.64</v>
      </c>
      <c r="K44" s="45">
        <f t="shared" si="2"/>
        <v>7.6923076923076925</v>
      </c>
      <c r="L44" s="27">
        <v>1</v>
      </c>
      <c r="M44" s="44">
        <v>2.94</v>
      </c>
      <c r="N44" s="45">
        <f t="shared" si="3"/>
        <v>3.8461538461538463</v>
      </c>
      <c r="O44" s="52">
        <v>26</v>
      </c>
      <c r="P44" s="50">
        <v>3.6</v>
      </c>
      <c r="Q44" s="48">
        <f t="shared" si="4"/>
        <v>99.999999999999986</v>
      </c>
    </row>
    <row r="45" spans="1:17" x14ac:dyDescent="0.2">
      <c r="A45" s="92"/>
      <c r="B45" s="21" t="s">
        <v>17</v>
      </c>
      <c r="C45" s="38">
        <v>2</v>
      </c>
      <c r="D45" s="44">
        <v>0.78</v>
      </c>
      <c r="E45" s="45">
        <f t="shared" si="0"/>
        <v>22.222222222222221</v>
      </c>
      <c r="F45" s="27">
        <v>3</v>
      </c>
      <c r="G45" s="44">
        <v>0.97</v>
      </c>
      <c r="H45" s="45">
        <f t="shared" si="1"/>
        <v>33.333333333333329</v>
      </c>
      <c r="I45" s="27">
        <v>4</v>
      </c>
      <c r="J45" s="44">
        <v>3.28</v>
      </c>
      <c r="K45" s="45">
        <f t="shared" si="2"/>
        <v>44.444444444444443</v>
      </c>
      <c r="L45" s="27">
        <v>0</v>
      </c>
      <c r="M45" s="44">
        <v>0</v>
      </c>
      <c r="N45" s="45">
        <f t="shared" si="3"/>
        <v>0</v>
      </c>
      <c r="O45" s="52">
        <v>9</v>
      </c>
      <c r="P45" s="50">
        <v>1.25</v>
      </c>
      <c r="Q45" s="48">
        <f t="shared" si="4"/>
        <v>100</v>
      </c>
    </row>
    <row r="46" spans="1:17" x14ac:dyDescent="0.2">
      <c r="A46" s="92"/>
      <c r="B46" s="21" t="s">
        <v>18</v>
      </c>
      <c r="C46" s="38">
        <v>5</v>
      </c>
      <c r="D46" s="44">
        <v>1.95</v>
      </c>
      <c r="E46" s="45">
        <f t="shared" si="0"/>
        <v>45.454545454545453</v>
      </c>
      <c r="F46" s="27">
        <v>4</v>
      </c>
      <c r="G46" s="44">
        <v>1.29</v>
      </c>
      <c r="H46" s="45">
        <f t="shared" si="1"/>
        <v>36.363636363636367</v>
      </c>
      <c r="I46" s="27">
        <v>2</v>
      </c>
      <c r="J46" s="44">
        <v>1.64</v>
      </c>
      <c r="K46" s="45">
        <f t="shared" si="2"/>
        <v>18.181818181818183</v>
      </c>
      <c r="L46" s="27">
        <v>0</v>
      </c>
      <c r="M46" s="44">
        <v>0</v>
      </c>
      <c r="N46" s="45">
        <f t="shared" si="3"/>
        <v>0</v>
      </c>
      <c r="O46" s="52">
        <v>11</v>
      </c>
      <c r="P46" s="50">
        <v>1.52</v>
      </c>
      <c r="Q46" s="48">
        <f t="shared" si="4"/>
        <v>100</v>
      </c>
    </row>
    <row r="47" spans="1:17" x14ac:dyDescent="0.2">
      <c r="A47" s="92"/>
      <c r="B47" s="21" t="s">
        <v>19</v>
      </c>
      <c r="C47" s="38">
        <v>0</v>
      </c>
      <c r="D47" s="44">
        <v>0</v>
      </c>
      <c r="E47" s="45">
        <v>0</v>
      </c>
      <c r="F47" s="27">
        <v>0</v>
      </c>
      <c r="G47" s="44">
        <v>0</v>
      </c>
      <c r="H47" s="45">
        <v>0</v>
      </c>
      <c r="I47" s="27">
        <v>0</v>
      </c>
      <c r="J47" s="44">
        <v>0</v>
      </c>
      <c r="K47" s="45">
        <v>0</v>
      </c>
      <c r="L47" s="27">
        <v>0</v>
      </c>
      <c r="M47" s="44">
        <v>0</v>
      </c>
      <c r="N47" s="45">
        <v>0</v>
      </c>
      <c r="O47" s="52">
        <v>0</v>
      </c>
      <c r="P47" s="50">
        <v>0</v>
      </c>
      <c r="Q47" s="48">
        <f t="shared" si="4"/>
        <v>0</v>
      </c>
    </row>
    <row r="48" spans="1:17" ht="16" thickBot="1" x14ac:dyDescent="0.25">
      <c r="A48" s="93"/>
      <c r="B48" s="22" t="s">
        <v>21</v>
      </c>
      <c r="C48" s="39">
        <v>257</v>
      </c>
      <c r="D48" s="46">
        <v>100</v>
      </c>
      <c r="E48" s="47">
        <f t="shared" si="0"/>
        <v>35.59556786703601</v>
      </c>
      <c r="F48" s="29">
        <v>309</v>
      </c>
      <c r="G48" s="46">
        <v>100</v>
      </c>
      <c r="H48" s="47">
        <f t="shared" si="1"/>
        <v>42.797783933518005</v>
      </c>
      <c r="I48" s="29">
        <v>122</v>
      </c>
      <c r="J48" s="46">
        <v>100</v>
      </c>
      <c r="K48" s="47">
        <f t="shared" si="2"/>
        <v>16.897506925207757</v>
      </c>
      <c r="L48" s="29">
        <v>34</v>
      </c>
      <c r="M48" s="46">
        <v>100</v>
      </c>
      <c r="N48" s="47">
        <f t="shared" si="3"/>
        <v>4.7091412742382275</v>
      </c>
      <c r="O48" s="29">
        <v>722</v>
      </c>
      <c r="P48" s="46">
        <v>100</v>
      </c>
      <c r="Q48" s="47">
        <f t="shared" si="4"/>
        <v>100</v>
      </c>
    </row>
    <row r="49" spans="1:17" ht="15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17" x14ac:dyDescent="0.2">
      <c r="A50" s="15" t="s">
        <v>30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 x14ac:dyDescent="0.2">
      <c r="A51" s="34" t="s">
        <v>138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x14ac:dyDescent="0.2">
      <c r="A52" s="15" t="s">
        <v>142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</sheetData>
  <mergeCells count="12">
    <mergeCell ref="A49:Q49"/>
    <mergeCell ref="A31:A48"/>
    <mergeCell ref="A7:A11"/>
    <mergeCell ref="A3:B6"/>
    <mergeCell ref="A12:A30"/>
    <mergeCell ref="C3:Q3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horizontalDpi="1200" verticalDpi="1200" r:id="rId1"/>
  <ignoredErrors>
    <ignoredError sqref="E20 H20 K20 N20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F199-5403-4A46-A2DC-8CA54B19BDD0}">
  <dimension ref="A1:Q53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6640625" customWidth="1"/>
    <col min="3" max="17" width="9.5" customWidth="1"/>
  </cols>
  <sheetData>
    <row r="1" spans="1:17" x14ac:dyDescent="0.2">
      <c r="A1" s="1" t="s">
        <v>140</v>
      </c>
    </row>
    <row r="2" spans="1:17" ht="16" thickBot="1" x14ac:dyDescent="0.25">
      <c r="A2" s="72" t="s">
        <v>176</v>
      </c>
      <c r="B2" s="1"/>
    </row>
    <row r="3" spans="1:17" ht="16" thickBot="1" x14ac:dyDescent="0.25">
      <c r="A3" s="94" t="s">
        <v>189</v>
      </c>
      <c r="B3" s="95"/>
      <c r="C3" s="184" t="s">
        <v>31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</row>
    <row r="4" spans="1:17" ht="15" customHeight="1" thickBot="1" x14ac:dyDescent="0.25">
      <c r="A4" s="96"/>
      <c r="B4" s="97"/>
      <c r="C4" s="181" t="s">
        <v>175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</row>
    <row r="5" spans="1:17" ht="16" thickBot="1" x14ac:dyDescent="0.25">
      <c r="A5" s="96"/>
      <c r="B5" s="97"/>
      <c r="C5" s="170" t="s">
        <v>80</v>
      </c>
      <c r="D5" s="171"/>
      <c r="E5" s="180"/>
      <c r="F5" s="115" t="s">
        <v>81</v>
      </c>
      <c r="G5" s="113"/>
      <c r="H5" s="100"/>
      <c r="I5" s="115" t="s">
        <v>82</v>
      </c>
      <c r="J5" s="113"/>
      <c r="K5" s="100"/>
      <c r="L5" s="115" t="s">
        <v>83</v>
      </c>
      <c r="M5" s="113"/>
      <c r="N5" s="100"/>
      <c r="O5" s="115" t="s">
        <v>21</v>
      </c>
      <c r="P5" s="113"/>
      <c r="Q5" s="114"/>
    </row>
    <row r="6" spans="1:17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14" t="s">
        <v>116</v>
      </c>
      <c r="O6" s="14" t="s">
        <v>114</v>
      </c>
      <c r="P6" s="13" t="s">
        <v>115</v>
      </c>
      <c r="Q6" s="60" t="s">
        <v>116</v>
      </c>
    </row>
    <row r="7" spans="1:17" x14ac:dyDescent="0.2">
      <c r="A7" s="88" t="s">
        <v>22</v>
      </c>
      <c r="B7" s="20" t="s">
        <v>23</v>
      </c>
      <c r="C7" s="37">
        <v>397</v>
      </c>
      <c r="D7" s="42">
        <v>52.51</v>
      </c>
      <c r="E7" s="43">
        <f>C7/$O7*100</f>
        <v>31.235247836349334</v>
      </c>
      <c r="F7" s="25">
        <v>244</v>
      </c>
      <c r="G7" s="42">
        <v>44.94</v>
      </c>
      <c r="H7" s="43">
        <f>F7/$O7*100</f>
        <v>19.197482297403621</v>
      </c>
      <c r="I7" s="25">
        <v>217</v>
      </c>
      <c r="J7" s="42">
        <v>46.17</v>
      </c>
      <c r="K7" s="43">
        <f>I7/$O7*100</f>
        <v>17.073170731707318</v>
      </c>
      <c r="L7" s="25">
        <v>413</v>
      </c>
      <c r="M7" s="42">
        <v>61.37</v>
      </c>
      <c r="N7" s="43">
        <f>L7/$O7*100</f>
        <v>32.494099134539731</v>
      </c>
      <c r="O7" s="51">
        <v>1271</v>
      </c>
      <c r="P7" s="49">
        <v>52.05</v>
      </c>
      <c r="Q7" s="43">
        <f>E7+H7+K7+N7</f>
        <v>100</v>
      </c>
    </row>
    <row r="8" spans="1:17" x14ac:dyDescent="0.2">
      <c r="A8" s="89"/>
      <c r="B8" s="21" t="s">
        <v>24</v>
      </c>
      <c r="C8" s="38">
        <v>208</v>
      </c>
      <c r="D8" s="44">
        <v>27.51</v>
      </c>
      <c r="E8" s="45">
        <f t="shared" ref="E8:E48" si="0">C8/$O8*100</f>
        <v>31.137724550898206</v>
      </c>
      <c r="F8" s="27">
        <v>164</v>
      </c>
      <c r="G8" s="44">
        <v>30.2</v>
      </c>
      <c r="H8" s="45">
        <f t="shared" ref="H8:H48" si="1">F8/$O8*100</f>
        <v>24.550898203592812</v>
      </c>
      <c r="I8" s="27">
        <v>150</v>
      </c>
      <c r="J8" s="44">
        <v>31.91</v>
      </c>
      <c r="K8" s="45">
        <f t="shared" ref="K8:K48" si="2">I8/$O8*100</f>
        <v>22.45508982035928</v>
      </c>
      <c r="L8" s="27">
        <v>146</v>
      </c>
      <c r="M8" s="44">
        <v>21.69</v>
      </c>
      <c r="N8" s="45">
        <f t="shared" ref="N8:N48" si="3">L8/$O8*100</f>
        <v>21.856287425149702</v>
      </c>
      <c r="O8" s="52">
        <v>668</v>
      </c>
      <c r="P8" s="50">
        <v>27.35</v>
      </c>
      <c r="Q8" s="45">
        <f t="shared" ref="Q8:Q48" si="4">E8+H8+K8+N8</f>
        <v>100</v>
      </c>
    </row>
    <row r="9" spans="1:17" x14ac:dyDescent="0.2">
      <c r="A9" s="89"/>
      <c r="B9" s="21" t="s">
        <v>25</v>
      </c>
      <c r="C9" s="38">
        <v>96</v>
      </c>
      <c r="D9" s="44">
        <v>12.7</v>
      </c>
      <c r="E9" s="45">
        <f t="shared" si="0"/>
        <v>29.906542056074763</v>
      </c>
      <c r="F9" s="27">
        <v>89</v>
      </c>
      <c r="G9" s="44">
        <v>16.39</v>
      </c>
      <c r="H9" s="45">
        <f t="shared" si="1"/>
        <v>27.725856697819314</v>
      </c>
      <c r="I9" s="27">
        <v>65</v>
      </c>
      <c r="J9" s="44">
        <v>13.83</v>
      </c>
      <c r="K9" s="45">
        <f t="shared" si="2"/>
        <v>20.249221183800621</v>
      </c>
      <c r="L9" s="27">
        <v>71</v>
      </c>
      <c r="M9" s="44">
        <v>10.55</v>
      </c>
      <c r="N9" s="45">
        <f t="shared" si="3"/>
        <v>22.118380062305295</v>
      </c>
      <c r="O9" s="52">
        <v>321</v>
      </c>
      <c r="P9" s="50">
        <v>13.14</v>
      </c>
      <c r="Q9" s="45">
        <f t="shared" si="4"/>
        <v>99.999999999999986</v>
      </c>
    </row>
    <row r="10" spans="1:17" x14ac:dyDescent="0.2">
      <c r="A10" s="89"/>
      <c r="B10" s="21" t="s">
        <v>26</v>
      </c>
      <c r="C10" s="38">
        <v>55</v>
      </c>
      <c r="D10" s="44">
        <v>7.28</v>
      </c>
      <c r="E10" s="45">
        <f t="shared" si="0"/>
        <v>30.219780219780219</v>
      </c>
      <c r="F10" s="27">
        <v>46</v>
      </c>
      <c r="G10" s="44">
        <v>8.4700000000000006</v>
      </c>
      <c r="H10" s="45">
        <f t="shared" si="1"/>
        <v>25.274725274725274</v>
      </c>
      <c r="I10" s="27">
        <v>38</v>
      </c>
      <c r="J10" s="44">
        <v>8.09</v>
      </c>
      <c r="K10" s="45">
        <f t="shared" si="2"/>
        <v>20.87912087912088</v>
      </c>
      <c r="L10" s="27">
        <v>43</v>
      </c>
      <c r="M10" s="44">
        <v>6.39</v>
      </c>
      <c r="N10" s="45">
        <f t="shared" si="3"/>
        <v>23.626373626373624</v>
      </c>
      <c r="O10" s="52">
        <v>182</v>
      </c>
      <c r="P10" s="50">
        <v>7.45</v>
      </c>
      <c r="Q10" s="45">
        <f t="shared" si="4"/>
        <v>99.999999999999986</v>
      </c>
    </row>
    <row r="11" spans="1:17" ht="16" thickBot="1" x14ac:dyDescent="0.25">
      <c r="A11" s="90"/>
      <c r="B11" s="22" t="s">
        <v>21</v>
      </c>
      <c r="C11" s="39">
        <v>756</v>
      </c>
      <c r="D11" s="46">
        <v>100</v>
      </c>
      <c r="E11" s="47">
        <f t="shared" si="0"/>
        <v>30.95823095823096</v>
      </c>
      <c r="F11" s="29">
        <v>543</v>
      </c>
      <c r="G11" s="46">
        <v>100</v>
      </c>
      <c r="H11" s="47">
        <f t="shared" si="1"/>
        <v>22.235872235872236</v>
      </c>
      <c r="I11" s="29">
        <v>470</v>
      </c>
      <c r="J11" s="46">
        <v>100</v>
      </c>
      <c r="K11" s="47">
        <f t="shared" si="2"/>
        <v>19.246519246519249</v>
      </c>
      <c r="L11" s="29">
        <v>673</v>
      </c>
      <c r="M11" s="46">
        <v>100</v>
      </c>
      <c r="N11" s="47">
        <f t="shared" si="3"/>
        <v>27.559377559377555</v>
      </c>
      <c r="O11" s="29">
        <v>2442</v>
      </c>
      <c r="P11" s="46">
        <v>100</v>
      </c>
      <c r="Q11" s="47">
        <f t="shared" si="4"/>
        <v>99.999999999999986</v>
      </c>
    </row>
    <row r="12" spans="1:17" x14ac:dyDescent="0.2">
      <c r="A12" s="91" t="s">
        <v>117</v>
      </c>
      <c r="B12" s="17" t="s">
        <v>182</v>
      </c>
      <c r="C12" s="37">
        <v>2</v>
      </c>
      <c r="D12" s="42">
        <v>0.26</v>
      </c>
      <c r="E12" s="43">
        <f t="shared" si="0"/>
        <v>11.111111111111111</v>
      </c>
      <c r="F12" s="37">
        <v>5</v>
      </c>
      <c r="G12" s="42">
        <v>0.92</v>
      </c>
      <c r="H12" s="43">
        <f t="shared" si="1"/>
        <v>27.777777777777779</v>
      </c>
      <c r="I12" s="37">
        <v>2</v>
      </c>
      <c r="J12" s="42">
        <v>0.43</v>
      </c>
      <c r="K12" s="43">
        <f t="shared" si="2"/>
        <v>11.111111111111111</v>
      </c>
      <c r="L12" s="37">
        <v>9</v>
      </c>
      <c r="M12" s="42">
        <v>1.34</v>
      </c>
      <c r="N12" s="43">
        <f t="shared" si="3"/>
        <v>50</v>
      </c>
      <c r="O12" s="59">
        <v>18</v>
      </c>
      <c r="P12" s="49">
        <v>0.74</v>
      </c>
      <c r="Q12" s="43">
        <f t="shared" si="4"/>
        <v>100</v>
      </c>
    </row>
    <row r="13" spans="1:17" x14ac:dyDescent="0.2">
      <c r="A13" s="92"/>
      <c r="B13" s="18" t="s">
        <v>118</v>
      </c>
      <c r="C13" s="38">
        <v>47</v>
      </c>
      <c r="D13" s="44">
        <v>6.22</v>
      </c>
      <c r="E13" s="45">
        <f t="shared" si="0"/>
        <v>18.57707509881423</v>
      </c>
      <c r="F13" s="38">
        <v>59</v>
      </c>
      <c r="G13" s="44">
        <v>10.87</v>
      </c>
      <c r="H13" s="45">
        <f t="shared" si="1"/>
        <v>23.320158102766801</v>
      </c>
      <c r="I13" s="38">
        <v>77</v>
      </c>
      <c r="J13" s="44">
        <v>16.38</v>
      </c>
      <c r="K13" s="45">
        <f t="shared" si="2"/>
        <v>30.434782608695656</v>
      </c>
      <c r="L13" s="38">
        <v>70</v>
      </c>
      <c r="M13" s="44">
        <v>10.4</v>
      </c>
      <c r="N13" s="45">
        <f t="shared" si="3"/>
        <v>27.66798418972332</v>
      </c>
      <c r="O13" s="56">
        <v>253</v>
      </c>
      <c r="P13" s="50">
        <v>10.36</v>
      </c>
      <c r="Q13" s="45">
        <f t="shared" si="4"/>
        <v>100</v>
      </c>
    </row>
    <row r="14" spans="1:17" x14ac:dyDescent="0.2">
      <c r="A14" s="92"/>
      <c r="B14" s="18" t="s">
        <v>183</v>
      </c>
      <c r="C14" s="38">
        <v>7</v>
      </c>
      <c r="D14" s="44">
        <v>0.93</v>
      </c>
      <c r="E14" s="45">
        <f t="shared" si="0"/>
        <v>25</v>
      </c>
      <c r="F14" s="38">
        <v>5</v>
      </c>
      <c r="G14" s="44">
        <v>0.92</v>
      </c>
      <c r="H14" s="45">
        <f t="shared" si="1"/>
        <v>17.857142857142858</v>
      </c>
      <c r="I14" s="38">
        <v>6</v>
      </c>
      <c r="J14" s="44">
        <v>1.28</v>
      </c>
      <c r="K14" s="45">
        <f t="shared" si="2"/>
        <v>21.428571428571427</v>
      </c>
      <c r="L14" s="38">
        <v>10</v>
      </c>
      <c r="M14" s="44">
        <v>1.49</v>
      </c>
      <c r="N14" s="45">
        <f t="shared" si="3"/>
        <v>35.714285714285715</v>
      </c>
      <c r="O14" s="56">
        <v>28</v>
      </c>
      <c r="P14" s="50">
        <v>1.1499999999999999</v>
      </c>
      <c r="Q14" s="45">
        <f t="shared" si="4"/>
        <v>100</v>
      </c>
    </row>
    <row r="15" spans="1:17" x14ac:dyDescent="0.2">
      <c r="A15" s="92"/>
      <c r="B15" s="18" t="s">
        <v>184</v>
      </c>
      <c r="C15" s="38">
        <v>3</v>
      </c>
      <c r="D15" s="44">
        <v>0.4</v>
      </c>
      <c r="E15" s="45">
        <f t="shared" si="0"/>
        <v>60</v>
      </c>
      <c r="F15" s="38">
        <v>0</v>
      </c>
      <c r="G15" s="44">
        <v>0</v>
      </c>
      <c r="H15" s="45">
        <f t="shared" si="1"/>
        <v>0</v>
      </c>
      <c r="I15" s="38">
        <v>1</v>
      </c>
      <c r="J15" s="44">
        <v>0.21</v>
      </c>
      <c r="K15" s="45">
        <f t="shared" si="2"/>
        <v>20</v>
      </c>
      <c r="L15" s="38">
        <v>1</v>
      </c>
      <c r="M15" s="44">
        <v>0.15</v>
      </c>
      <c r="N15" s="45">
        <f t="shared" si="3"/>
        <v>20</v>
      </c>
      <c r="O15" s="56">
        <v>5</v>
      </c>
      <c r="P15" s="50">
        <v>0.2</v>
      </c>
      <c r="Q15" s="45">
        <f t="shared" si="4"/>
        <v>100</v>
      </c>
    </row>
    <row r="16" spans="1:17" x14ac:dyDescent="0.2">
      <c r="A16" s="92"/>
      <c r="B16" s="18" t="s">
        <v>1</v>
      </c>
      <c r="C16" s="38">
        <v>71</v>
      </c>
      <c r="D16" s="44">
        <v>9.39</v>
      </c>
      <c r="E16" s="45">
        <f t="shared" si="0"/>
        <v>33.490566037735846</v>
      </c>
      <c r="F16" s="38">
        <v>52</v>
      </c>
      <c r="G16" s="44">
        <v>9.58</v>
      </c>
      <c r="H16" s="45">
        <f t="shared" si="1"/>
        <v>24.528301886792452</v>
      </c>
      <c r="I16" s="38">
        <v>46</v>
      </c>
      <c r="J16" s="44">
        <v>9.7899999999999991</v>
      </c>
      <c r="K16" s="45">
        <f t="shared" si="2"/>
        <v>21.69811320754717</v>
      </c>
      <c r="L16" s="38">
        <v>43</v>
      </c>
      <c r="M16" s="44">
        <v>6.39</v>
      </c>
      <c r="N16" s="45">
        <f t="shared" si="3"/>
        <v>20.283018867924529</v>
      </c>
      <c r="O16" s="56">
        <v>212</v>
      </c>
      <c r="P16" s="50">
        <v>8.68</v>
      </c>
      <c r="Q16" s="45">
        <f t="shared" si="4"/>
        <v>99.999999999999986</v>
      </c>
    </row>
    <row r="17" spans="1:17" x14ac:dyDescent="0.2">
      <c r="A17" s="92"/>
      <c r="B17" s="18" t="s">
        <v>119</v>
      </c>
      <c r="C17" s="38">
        <v>175</v>
      </c>
      <c r="D17" s="44">
        <v>23.15</v>
      </c>
      <c r="E17" s="45">
        <f t="shared" si="0"/>
        <v>33.460803059273424</v>
      </c>
      <c r="F17" s="38">
        <v>106</v>
      </c>
      <c r="G17" s="44">
        <v>19.52</v>
      </c>
      <c r="H17" s="45">
        <f t="shared" si="1"/>
        <v>20.267686424474189</v>
      </c>
      <c r="I17" s="38">
        <v>99</v>
      </c>
      <c r="J17" s="44">
        <v>21.06</v>
      </c>
      <c r="K17" s="45">
        <f t="shared" si="2"/>
        <v>18.929254302103253</v>
      </c>
      <c r="L17" s="38">
        <v>143</v>
      </c>
      <c r="M17" s="44">
        <v>21.25</v>
      </c>
      <c r="N17" s="45">
        <f t="shared" si="3"/>
        <v>27.342256214149142</v>
      </c>
      <c r="O17" s="56">
        <v>523</v>
      </c>
      <c r="P17" s="50">
        <v>21.42</v>
      </c>
      <c r="Q17" s="45">
        <f t="shared" si="4"/>
        <v>100.00000000000001</v>
      </c>
    </row>
    <row r="18" spans="1:17" x14ac:dyDescent="0.2">
      <c r="A18" s="92"/>
      <c r="B18" s="18" t="s">
        <v>2</v>
      </c>
      <c r="C18" s="38">
        <v>26</v>
      </c>
      <c r="D18" s="44">
        <v>3.44</v>
      </c>
      <c r="E18" s="45">
        <f t="shared" si="0"/>
        <v>31.707317073170731</v>
      </c>
      <c r="F18" s="38">
        <v>21</v>
      </c>
      <c r="G18" s="44">
        <v>3.87</v>
      </c>
      <c r="H18" s="45">
        <f t="shared" si="1"/>
        <v>25.609756097560975</v>
      </c>
      <c r="I18" s="38">
        <v>20</v>
      </c>
      <c r="J18" s="44">
        <v>4.26</v>
      </c>
      <c r="K18" s="45">
        <f t="shared" si="2"/>
        <v>24.390243902439025</v>
      </c>
      <c r="L18" s="38">
        <v>15</v>
      </c>
      <c r="M18" s="44">
        <v>2.23</v>
      </c>
      <c r="N18" s="45">
        <f t="shared" si="3"/>
        <v>18.292682926829269</v>
      </c>
      <c r="O18" s="56">
        <v>82</v>
      </c>
      <c r="P18" s="50">
        <v>3.36</v>
      </c>
      <c r="Q18" s="45">
        <f t="shared" si="4"/>
        <v>100</v>
      </c>
    </row>
    <row r="19" spans="1:17" x14ac:dyDescent="0.2">
      <c r="A19" s="92"/>
      <c r="B19" s="18" t="s">
        <v>120</v>
      </c>
      <c r="C19" s="38">
        <v>92</v>
      </c>
      <c r="D19" s="44">
        <v>12.17</v>
      </c>
      <c r="E19" s="45">
        <f t="shared" si="0"/>
        <v>25.988700564971751</v>
      </c>
      <c r="F19" s="38">
        <v>75</v>
      </c>
      <c r="G19" s="44">
        <v>13.81</v>
      </c>
      <c r="H19" s="45">
        <f t="shared" si="1"/>
        <v>21.1864406779661</v>
      </c>
      <c r="I19" s="38">
        <v>62</v>
      </c>
      <c r="J19" s="44">
        <v>13.19</v>
      </c>
      <c r="K19" s="45">
        <f t="shared" si="2"/>
        <v>17.514124293785311</v>
      </c>
      <c r="L19" s="38">
        <v>125</v>
      </c>
      <c r="M19" s="44">
        <v>18.57</v>
      </c>
      <c r="N19" s="45">
        <f t="shared" si="3"/>
        <v>35.310734463276837</v>
      </c>
      <c r="O19" s="56">
        <v>354</v>
      </c>
      <c r="P19" s="50">
        <v>14.5</v>
      </c>
      <c r="Q19" s="45">
        <f t="shared" si="4"/>
        <v>100</v>
      </c>
    </row>
    <row r="20" spans="1:17" x14ac:dyDescent="0.2">
      <c r="A20" s="92"/>
      <c r="B20" s="18" t="s">
        <v>121</v>
      </c>
      <c r="C20" s="38">
        <v>71</v>
      </c>
      <c r="D20" s="44">
        <v>9.39</v>
      </c>
      <c r="E20" s="45">
        <f t="shared" si="0"/>
        <v>38.378378378378379</v>
      </c>
      <c r="F20" s="38">
        <v>45</v>
      </c>
      <c r="G20" s="44">
        <v>8.2899999999999991</v>
      </c>
      <c r="H20" s="45">
        <f t="shared" si="1"/>
        <v>24.324324324324326</v>
      </c>
      <c r="I20" s="38">
        <v>28</v>
      </c>
      <c r="J20" s="44">
        <v>5.96</v>
      </c>
      <c r="K20" s="45">
        <f t="shared" si="2"/>
        <v>15.135135135135137</v>
      </c>
      <c r="L20" s="38">
        <v>41</v>
      </c>
      <c r="M20" s="44">
        <v>6.09</v>
      </c>
      <c r="N20" s="45">
        <f t="shared" si="3"/>
        <v>22.162162162162165</v>
      </c>
      <c r="O20" s="56">
        <v>185</v>
      </c>
      <c r="P20" s="50">
        <v>7.58</v>
      </c>
      <c r="Q20" s="45">
        <f t="shared" si="4"/>
        <v>100</v>
      </c>
    </row>
    <row r="21" spans="1:17" x14ac:dyDescent="0.2">
      <c r="A21" s="92"/>
      <c r="B21" s="18" t="s">
        <v>122</v>
      </c>
      <c r="C21" s="38">
        <v>34</v>
      </c>
      <c r="D21" s="44">
        <v>4.5</v>
      </c>
      <c r="E21" s="45">
        <f t="shared" si="0"/>
        <v>32.38095238095238</v>
      </c>
      <c r="F21" s="38">
        <v>23</v>
      </c>
      <c r="G21" s="44">
        <v>4.24</v>
      </c>
      <c r="H21" s="45">
        <f t="shared" si="1"/>
        <v>21.904761904761905</v>
      </c>
      <c r="I21" s="38">
        <v>20</v>
      </c>
      <c r="J21" s="44">
        <v>4.26</v>
      </c>
      <c r="K21" s="45">
        <f t="shared" si="2"/>
        <v>19.047619047619047</v>
      </c>
      <c r="L21" s="38">
        <v>28</v>
      </c>
      <c r="M21" s="44">
        <v>4.16</v>
      </c>
      <c r="N21" s="45">
        <f t="shared" si="3"/>
        <v>26.666666666666668</v>
      </c>
      <c r="O21" s="56">
        <v>105</v>
      </c>
      <c r="P21" s="50">
        <v>4.3</v>
      </c>
      <c r="Q21" s="45">
        <f t="shared" si="4"/>
        <v>100</v>
      </c>
    </row>
    <row r="22" spans="1:17" x14ac:dyDescent="0.2">
      <c r="A22" s="92"/>
      <c r="B22" s="18" t="s">
        <v>123</v>
      </c>
      <c r="C22" s="38">
        <v>19</v>
      </c>
      <c r="D22" s="44">
        <v>2.5099999999999998</v>
      </c>
      <c r="E22" s="45">
        <f t="shared" si="0"/>
        <v>26.388888888888889</v>
      </c>
      <c r="F22" s="38">
        <v>20</v>
      </c>
      <c r="G22" s="44">
        <v>3.68</v>
      </c>
      <c r="H22" s="45">
        <f t="shared" si="1"/>
        <v>27.777777777777779</v>
      </c>
      <c r="I22" s="38">
        <v>13</v>
      </c>
      <c r="J22" s="44">
        <v>2.77</v>
      </c>
      <c r="K22" s="45">
        <f t="shared" si="2"/>
        <v>18.055555555555554</v>
      </c>
      <c r="L22" s="38">
        <v>20</v>
      </c>
      <c r="M22" s="44">
        <v>2.97</v>
      </c>
      <c r="N22" s="45">
        <f t="shared" si="3"/>
        <v>27.777777777777779</v>
      </c>
      <c r="O22" s="56">
        <v>72</v>
      </c>
      <c r="P22" s="50">
        <v>2.95</v>
      </c>
      <c r="Q22" s="45">
        <f t="shared" si="4"/>
        <v>100</v>
      </c>
    </row>
    <row r="23" spans="1:17" x14ac:dyDescent="0.2">
      <c r="A23" s="92"/>
      <c r="B23" s="18" t="s">
        <v>185</v>
      </c>
      <c r="C23" s="38">
        <v>45</v>
      </c>
      <c r="D23" s="44">
        <v>5.95</v>
      </c>
      <c r="E23" s="45">
        <f t="shared" si="0"/>
        <v>46.875</v>
      </c>
      <c r="F23" s="38">
        <v>25</v>
      </c>
      <c r="G23" s="44">
        <v>4.5999999999999996</v>
      </c>
      <c r="H23" s="45">
        <f t="shared" si="1"/>
        <v>26.041666666666668</v>
      </c>
      <c r="I23" s="38">
        <v>9</v>
      </c>
      <c r="J23" s="44">
        <v>1.91</v>
      </c>
      <c r="K23" s="45">
        <f t="shared" si="2"/>
        <v>9.375</v>
      </c>
      <c r="L23" s="38">
        <v>17</v>
      </c>
      <c r="M23" s="44">
        <v>2.5299999999999998</v>
      </c>
      <c r="N23" s="45">
        <f t="shared" si="3"/>
        <v>17.708333333333336</v>
      </c>
      <c r="O23" s="56">
        <v>96</v>
      </c>
      <c r="P23" s="50">
        <v>3.93</v>
      </c>
      <c r="Q23" s="45">
        <f t="shared" si="4"/>
        <v>100</v>
      </c>
    </row>
    <row r="24" spans="1:17" x14ac:dyDescent="0.2">
      <c r="A24" s="92"/>
      <c r="B24" s="18" t="s">
        <v>124</v>
      </c>
      <c r="C24" s="38">
        <v>22</v>
      </c>
      <c r="D24" s="44">
        <v>2.91</v>
      </c>
      <c r="E24" s="45">
        <f t="shared" si="0"/>
        <v>41.509433962264154</v>
      </c>
      <c r="F24" s="38">
        <v>11</v>
      </c>
      <c r="G24" s="44">
        <v>2.0299999999999998</v>
      </c>
      <c r="H24" s="45">
        <f t="shared" si="1"/>
        <v>20.754716981132077</v>
      </c>
      <c r="I24" s="38">
        <v>11</v>
      </c>
      <c r="J24" s="44">
        <v>2.34</v>
      </c>
      <c r="K24" s="45">
        <f t="shared" si="2"/>
        <v>20.754716981132077</v>
      </c>
      <c r="L24" s="38">
        <v>9</v>
      </c>
      <c r="M24" s="44">
        <v>1.34</v>
      </c>
      <c r="N24" s="45">
        <f t="shared" si="3"/>
        <v>16.981132075471699</v>
      </c>
      <c r="O24" s="56">
        <v>53</v>
      </c>
      <c r="P24" s="50">
        <v>2.17</v>
      </c>
      <c r="Q24" s="45">
        <f t="shared" si="4"/>
        <v>100</v>
      </c>
    </row>
    <row r="25" spans="1:17" x14ac:dyDescent="0.2">
      <c r="A25" s="92"/>
      <c r="B25" s="18" t="s">
        <v>125</v>
      </c>
      <c r="C25" s="38">
        <v>0</v>
      </c>
      <c r="D25" s="44">
        <v>0</v>
      </c>
      <c r="E25" s="45">
        <f t="shared" si="0"/>
        <v>0</v>
      </c>
      <c r="F25" s="38">
        <v>1</v>
      </c>
      <c r="G25" s="44">
        <v>0.18</v>
      </c>
      <c r="H25" s="45">
        <f t="shared" si="1"/>
        <v>100</v>
      </c>
      <c r="I25" s="38">
        <v>0</v>
      </c>
      <c r="J25" s="44">
        <v>0</v>
      </c>
      <c r="K25" s="45">
        <f t="shared" si="2"/>
        <v>0</v>
      </c>
      <c r="L25" s="38">
        <v>0</v>
      </c>
      <c r="M25" s="44">
        <v>0</v>
      </c>
      <c r="N25" s="45">
        <f t="shared" si="3"/>
        <v>0</v>
      </c>
      <c r="O25" s="56">
        <v>1</v>
      </c>
      <c r="P25" s="50">
        <v>0.04</v>
      </c>
      <c r="Q25" s="45">
        <f t="shared" si="4"/>
        <v>100</v>
      </c>
    </row>
    <row r="26" spans="1:17" x14ac:dyDescent="0.2">
      <c r="A26" s="92"/>
      <c r="B26" s="18" t="s">
        <v>126</v>
      </c>
      <c r="C26" s="38">
        <v>0</v>
      </c>
      <c r="D26" s="44">
        <v>0</v>
      </c>
      <c r="E26" s="45">
        <f t="shared" si="0"/>
        <v>0</v>
      </c>
      <c r="F26" s="38">
        <v>6</v>
      </c>
      <c r="G26" s="44">
        <v>1.1000000000000001</v>
      </c>
      <c r="H26" s="45">
        <f t="shared" si="1"/>
        <v>19.35483870967742</v>
      </c>
      <c r="I26" s="38">
        <v>4</v>
      </c>
      <c r="J26" s="44">
        <v>0.85</v>
      </c>
      <c r="K26" s="45">
        <f t="shared" si="2"/>
        <v>12.903225806451612</v>
      </c>
      <c r="L26" s="38">
        <v>21</v>
      </c>
      <c r="M26" s="44">
        <v>3.12</v>
      </c>
      <c r="N26" s="45">
        <f t="shared" si="3"/>
        <v>67.741935483870961</v>
      </c>
      <c r="O26" s="56">
        <v>31</v>
      </c>
      <c r="P26" s="50">
        <v>1.27</v>
      </c>
      <c r="Q26" s="45">
        <f t="shared" si="4"/>
        <v>100</v>
      </c>
    </row>
    <row r="27" spans="1:17" x14ac:dyDescent="0.2">
      <c r="A27" s="92"/>
      <c r="B27" s="18" t="s">
        <v>127</v>
      </c>
      <c r="C27" s="38">
        <v>4</v>
      </c>
      <c r="D27" s="44">
        <v>0.53</v>
      </c>
      <c r="E27" s="45">
        <f t="shared" si="0"/>
        <v>26.666666666666668</v>
      </c>
      <c r="F27" s="38">
        <v>4</v>
      </c>
      <c r="G27" s="44">
        <v>0.74</v>
      </c>
      <c r="H27" s="45">
        <f t="shared" si="1"/>
        <v>26.666666666666668</v>
      </c>
      <c r="I27" s="38">
        <v>4</v>
      </c>
      <c r="J27" s="44">
        <v>0.85</v>
      </c>
      <c r="K27" s="45">
        <f t="shared" si="2"/>
        <v>26.666666666666668</v>
      </c>
      <c r="L27" s="38">
        <v>3</v>
      </c>
      <c r="M27" s="44">
        <v>0.45</v>
      </c>
      <c r="N27" s="45">
        <f t="shared" si="3"/>
        <v>20</v>
      </c>
      <c r="O27" s="56">
        <v>15</v>
      </c>
      <c r="P27" s="50">
        <v>0.61</v>
      </c>
      <c r="Q27" s="45">
        <f t="shared" si="4"/>
        <v>100</v>
      </c>
    </row>
    <row r="28" spans="1:17" x14ac:dyDescent="0.2">
      <c r="A28" s="92"/>
      <c r="B28" s="18" t="s">
        <v>186</v>
      </c>
      <c r="C28" s="38">
        <v>23</v>
      </c>
      <c r="D28" s="44">
        <v>3.04</v>
      </c>
      <c r="E28" s="45">
        <f t="shared" si="0"/>
        <v>40.350877192982452</v>
      </c>
      <c r="F28" s="38">
        <v>7</v>
      </c>
      <c r="G28" s="44">
        <v>1.29</v>
      </c>
      <c r="H28" s="45">
        <f t="shared" si="1"/>
        <v>12.280701754385964</v>
      </c>
      <c r="I28" s="38">
        <v>8</v>
      </c>
      <c r="J28" s="44">
        <v>1.7</v>
      </c>
      <c r="K28" s="45">
        <f t="shared" si="2"/>
        <v>14.035087719298245</v>
      </c>
      <c r="L28" s="38">
        <v>19</v>
      </c>
      <c r="M28" s="44">
        <v>2.82</v>
      </c>
      <c r="N28" s="45">
        <f t="shared" si="3"/>
        <v>33.333333333333329</v>
      </c>
      <c r="O28" s="56">
        <v>57</v>
      </c>
      <c r="P28" s="50">
        <v>2.33</v>
      </c>
      <c r="Q28" s="45">
        <f t="shared" si="4"/>
        <v>99.999999999999986</v>
      </c>
    </row>
    <row r="29" spans="1:17" x14ac:dyDescent="0.2">
      <c r="A29" s="92"/>
      <c r="B29" s="18" t="s">
        <v>128</v>
      </c>
      <c r="C29" s="38">
        <v>115</v>
      </c>
      <c r="D29" s="44">
        <v>15.21</v>
      </c>
      <c r="E29" s="45">
        <f t="shared" si="0"/>
        <v>32.670454545454547</v>
      </c>
      <c r="F29" s="38">
        <v>78</v>
      </c>
      <c r="G29" s="44">
        <v>14.36</v>
      </c>
      <c r="H29" s="45">
        <f t="shared" si="1"/>
        <v>22.15909090909091</v>
      </c>
      <c r="I29" s="38">
        <v>60</v>
      </c>
      <c r="J29" s="44">
        <v>12.77</v>
      </c>
      <c r="K29" s="45">
        <f t="shared" si="2"/>
        <v>17.045454545454543</v>
      </c>
      <c r="L29" s="38">
        <v>99</v>
      </c>
      <c r="M29" s="44">
        <v>14.71</v>
      </c>
      <c r="N29" s="45">
        <f t="shared" si="3"/>
        <v>28.125</v>
      </c>
      <c r="O29" s="56">
        <v>352</v>
      </c>
      <c r="P29" s="50">
        <v>14.41</v>
      </c>
      <c r="Q29" s="45">
        <f t="shared" si="4"/>
        <v>100</v>
      </c>
    </row>
    <row r="30" spans="1:17" ht="16" thickBot="1" x14ac:dyDescent="0.25">
      <c r="A30" s="93"/>
      <c r="B30" s="19" t="s">
        <v>21</v>
      </c>
      <c r="C30" s="39">
        <v>756</v>
      </c>
      <c r="D30" s="46">
        <v>100</v>
      </c>
      <c r="E30" s="47">
        <f t="shared" si="0"/>
        <v>30.95823095823096</v>
      </c>
      <c r="F30" s="39">
        <v>543</v>
      </c>
      <c r="G30" s="46">
        <v>100</v>
      </c>
      <c r="H30" s="47">
        <f t="shared" si="1"/>
        <v>22.235872235872236</v>
      </c>
      <c r="I30" s="39">
        <v>470</v>
      </c>
      <c r="J30" s="46">
        <v>100</v>
      </c>
      <c r="K30" s="47">
        <f t="shared" si="2"/>
        <v>19.246519246519249</v>
      </c>
      <c r="L30" s="39">
        <v>673</v>
      </c>
      <c r="M30" s="46">
        <v>100</v>
      </c>
      <c r="N30" s="47">
        <f t="shared" si="3"/>
        <v>27.559377559377555</v>
      </c>
      <c r="O30" s="39">
        <v>2442</v>
      </c>
      <c r="P30" s="46">
        <v>100</v>
      </c>
      <c r="Q30" s="47">
        <f t="shared" si="4"/>
        <v>99.999999999999986</v>
      </c>
    </row>
    <row r="31" spans="1:17" x14ac:dyDescent="0.2">
      <c r="A31" s="92" t="s">
        <v>27</v>
      </c>
      <c r="B31" s="21" t="s">
        <v>3</v>
      </c>
      <c r="C31" s="38">
        <v>500</v>
      </c>
      <c r="D31" s="44">
        <v>66.14</v>
      </c>
      <c r="E31" s="45">
        <f t="shared" si="0"/>
        <v>41.220115416323168</v>
      </c>
      <c r="F31" s="27">
        <v>286</v>
      </c>
      <c r="G31" s="44">
        <v>52.67</v>
      </c>
      <c r="H31" s="45">
        <f t="shared" si="1"/>
        <v>23.577906018136851</v>
      </c>
      <c r="I31" s="27">
        <v>206</v>
      </c>
      <c r="J31" s="44">
        <v>43.83</v>
      </c>
      <c r="K31" s="45">
        <f t="shared" si="2"/>
        <v>16.982687551525146</v>
      </c>
      <c r="L31" s="27">
        <v>221</v>
      </c>
      <c r="M31" s="44">
        <v>32.840000000000003</v>
      </c>
      <c r="N31" s="45">
        <f t="shared" si="3"/>
        <v>18.219291014014839</v>
      </c>
      <c r="O31" s="52">
        <v>1213</v>
      </c>
      <c r="P31" s="50">
        <v>49.67</v>
      </c>
      <c r="Q31" s="45">
        <f t="shared" si="4"/>
        <v>100.00000000000001</v>
      </c>
    </row>
    <row r="32" spans="1:17" x14ac:dyDescent="0.2">
      <c r="A32" s="92"/>
      <c r="B32" s="21" t="s">
        <v>4</v>
      </c>
      <c r="C32" s="38">
        <v>3</v>
      </c>
      <c r="D32" s="44">
        <v>0.4</v>
      </c>
      <c r="E32" s="45">
        <f t="shared" si="0"/>
        <v>13.043478260869565</v>
      </c>
      <c r="F32" s="27">
        <v>3</v>
      </c>
      <c r="G32" s="44">
        <v>0.55000000000000004</v>
      </c>
      <c r="H32" s="45">
        <f t="shared" si="1"/>
        <v>13.043478260869565</v>
      </c>
      <c r="I32" s="27">
        <v>4</v>
      </c>
      <c r="J32" s="44">
        <v>0.85</v>
      </c>
      <c r="K32" s="45">
        <f t="shared" si="2"/>
        <v>17.391304347826086</v>
      </c>
      <c r="L32" s="27">
        <v>13</v>
      </c>
      <c r="M32" s="44">
        <v>1.93</v>
      </c>
      <c r="N32" s="45">
        <f t="shared" si="3"/>
        <v>56.521739130434781</v>
      </c>
      <c r="O32" s="52">
        <v>23</v>
      </c>
      <c r="P32" s="50">
        <v>0.94</v>
      </c>
      <c r="Q32" s="45">
        <f t="shared" si="4"/>
        <v>100</v>
      </c>
    </row>
    <row r="33" spans="1:17" x14ac:dyDescent="0.2">
      <c r="A33" s="92"/>
      <c r="B33" s="21" t="s">
        <v>5</v>
      </c>
      <c r="C33" s="38">
        <v>7</v>
      </c>
      <c r="D33" s="44">
        <v>0.93</v>
      </c>
      <c r="E33" s="45">
        <f t="shared" si="0"/>
        <v>26.923076923076923</v>
      </c>
      <c r="F33" s="27">
        <v>6</v>
      </c>
      <c r="G33" s="44">
        <v>1.1000000000000001</v>
      </c>
      <c r="H33" s="45">
        <f t="shared" si="1"/>
        <v>23.076923076923077</v>
      </c>
      <c r="I33" s="27">
        <v>6</v>
      </c>
      <c r="J33" s="44">
        <v>1.28</v>
      </c>
      <c r="K33" s="45">
        <f t="shared" si="2"/>
        <v>23.076923076923077</v>
      </c>
      <c r="L33" s="27">
        <v>7</v>
      </c>
      <c r="M33" s="44">
        <v>1.04</v>
      </c>
      <c r="N33" s="45">
        <f t="shared" si="3"/>
        <v>26.923076923076923</v>
      </c>
      <c r="O33" s="52">
        <v>26</v>
      </c>
      <c r="P33" s="50">
        <v>1.06</v>
      </c>
      <c r="Q33" s="45">
        <f t="shared" si="4"/>
        <v>100</v>
      </c>
    </row>
    <row r="34" spans="1:17" x14ac:dyDescent="0.2">
      <c r="A34" s="92"/>
      <c r="B34" s="21" t="s">
        <v>6</v>
      </c>
      <c r="C34" s="38">
        <v>6</v>
      </c>
      <c r="D34" s="44">
        <v>0.79</v>
      </c>
      <c r="E34" s="45">
        <f t="shared" si="0"/>
        <v>26.086956521739129</v>
      </c>
      <c r="F34" s="27">
        <v>8</v>
      </c>
      <c r="G34" s="44">
        <v>1.47</v>
      </c>
      <c r="H34" s="45">
        <f t="shared" si="1"/>
        <v>34.782608695652172</v>
      </c>
      <c r="I34" s="27">
        <v>4</v>
      </c>
      <c r="J34" s="44">
        <v>0.85</v>
      </c>
      <c r="K34" s="45">
        <f t="shared" si="2"/>
        <v>17.391304347826086</v>
      </c>
      <c r="L34" s="27">
        <v>5</v>
      </c>
      <c r="M34" s="44">
        <v>0.74</v>
      </c>
      <c r="N34" s="45">
        <f t="shared" si="3"/>
        <v>21.739130434782609</v>
      </c>
      <c r="O34" s="52">
        <v>23</v>
      </c>
      <c r="P34" s="50">
        <v>0.94</v>
      </c>
      <c r="Q34" s="45">
        <f t="shared" si="4"/>
        <v>99.999999999999986</v>
      </c>
    </row>
    <row r="35" spans="1:17" x14ac:dyDescent="0.2">
      <c r="A35" s="92"/>
      <c r="B35" s="21" t="s">
        <v>7</v>
      </c>
      <c r="C35" s="38">
        <v>47</v>
      </c>
      <c r="D35" s="44">
        <v>6.22</v>
      </c>
      <c r="E35" s="45">
        <f t="shared" si="0"/>
        <v>20.888888888888889</v>
      </c>
      <c r="F35" s="27">
        <v>52</v>
      </c>
      <c r="G35" s="44">
        <v>9.58</v>
      </c>
      <c r="H35" s="45">
        <f t="shared" si="1"/>
        <v>23.111111111111111</v>
      </c>
      <c r="I35" s="27">
        <v>52</v>
      </c>
      <c r="J35" s="44">
        <v>11.06</v>
      </c>
      <c r="K35" s="45">
        <f t="shared" si="2"/>
        <v>23.111111111111111</v>
      </c>
      <c r="L35" s="27">
        <v>74</v>
      </c>
      <c r="M35" s="44">
        <v>11</v>
      </c>
      <c r="N35" s="45">
        <f t="shared" si="3"/>
        <v>32.888888888888893</v>
      </c>
      <c r="O35" s="52">
        <v>225</v>
      </c>
      <c r="P35" s="50">
        <v>9.2100000000000009</v>
      </c>
      <c r="Q35" s="45">
        <f t="shared" si="4"/>
        <v>100</v>
      </c>
    </row>
    <row r="36" spans="1:17" x14ac:dyDescent="0.2">
      <c r="A36" s="92"/>
      <c r="B36" s="21" t="s">
        <v>8</v>
      </c>
      <c r="C36" s="38">
        <v>80</v>
      </c>
      <c r="D36" s="44">
        <v>10.58</v>
      </c>
      <c r="E36" s="45">
        <f t="shared" si="0"/>
        <v>23.460410557184751</v>
      </c>
      <c r="F36" s="27">
        <v>64</v>
      </c>
      <c r="G36" s="44">
        <v>11.79</v>
      </c>
      <c r="H36" s="45">
        <f t="shared" si="1"/>
        <v>18.768328445747802</v>
      </c>
      <c r="I36" s="27">
        <v>77</v>
      </c>
      <c r="J36" s="44">
        <v>16.38</v>
      </c>
      <c r="K36" s="45">
        <f t="shared" si="2"/>
        <v>22.58064516129032</v>
      </c>
      <c r="L36" s="27">
        <v>120</v>
      </c>
      <c r="M36" s="44">
        <v>17.829999999999998</v>
      </c>
      <c r="N36" s="45">
        <f t="shared" si="3"/>
        <v>35.19061583577713</v>
      </c>
      <c r="O36" s="52">
        <v>341</v>
      </c>
      <c r="P36" s="50">
        <v>13.96</v>
      </c>
      <c r="Q36" s="45">
        <f t="shared" si="4"/>
        <v>100</v>
      </c>
    </row>
    <row r="37" spans="1:17" x14ac:dyDescent="0.2">
      <c r="A37" s="92"/>
      <c r="B37" s="21" t="s">
        <v>9</v>
      </c>
      <c r="C37" s="38">
        <v>5</v>
      </c>
      <c r="D37" s="44">
        <v>0.66</v>
      </c>
      <c r="E37" s="45">
        <f t="shared" si="0"/>
        <v>11.111111111111111</v>
      </c>
      <c r="F37" s="27">
        <v>6</v>
      </c>
      <c r="G37" s="44">
        <v>1.1000000000000001</v>
      </c>
      <c r="H37" s="45">
        <f t="shared" si="1"/>
        <v>13.333333333333334</v>
      </c>
      <c r="I37" s="27">
        <v>9</v>
      </c>
      <c r="J37" s="44">
        <v>1.91</v>
      </c>
      <c r="K37" s="45">
        <f t="shared" si="2"/>
        <v>20</v>
      </c>
      <c r="L37" s="27">
        <v>25</v>
      </c>
      <c r="M37" s="44">
        <v>3.71</v>
      </c>
      <c r="N37" s="45">
        <f t="shared" si="3"/>
        <v>55.555555555555557</v>
      </c>
      <c r="O37" s="52">
        <v>45</v>
      </c>
      <c r="P37" s="50">
        <v>1.84</v>
      </c>
      <c r="Q37" s="45">
        <f t="shared" si="4"/>
        <v>100</v>
      </c>
    </row>
    <row r="38" spans="1:17" x14ac:dyDescent="0.2">
      <c r="A38" s="92"/>
      <c r="B38" s="21" t="s">
        <v>10</v>
      </c>
      <c r="C38" s="38">
        <v>10</v>
      </c>
      <c r="D38" s="44">
        <v>1.32</v>
      </c>
      <c r="E38" s="45">
        <f t="shared" si="0"/>
        <v>19.607843137254903</v>
      </c>
      <c r="F38" s="27">
        <v>7</v>
      </c>
      <c r="G38" s="44">
        <v>1.29</v>
      </c>
      <c r="H38" s="45">
        <f t="shared" si="1"/>
        <v>13.725490196078432</v>
      </c>
      <c r="I38" s="27">
        <v>11</v>
      </c>
      <c r="J38" s="44">
        <v>2.34</v>
      </c>
      <c r="K38" s="45">
        <f t="shared" si="2"/>
        <v>21.568627450980394</v>
      </c>
      <c r="L38" s="27">
        <v>23</v>
      </c>
      <c r="M38" s="44">
        <v>3.42</v>
      </c>
      <c r="N38" s="45">
        <f t="shared" si="3"/>
        <v>45.098039215686278</v>
      </c>
      <c r="O38" s="52">
        <v>51</v>
      </c>
      <c r="P38" s="50">
        <v>2.09</v>
      </c>
      <c r="Q38" s="45">
        <f t="shared" si="4"/>
        <v>100</v>
      </c>
    </row>
    <row r="39" spans="1:17" x14ac:dyDescent="0.2">
      <c r="A39" s="92"/>
      <c r="B39" s="21" t="s">
        <v>11</v>
      </c>
      <c r="C39" s="38">
        <v>26</v>
      </c>
      <c r="D39" s="44">
        <v>3.44</v>
      </c>
      <c r="E39" s="45">
        <f t="shared" si="0"/>
        <v>26.262626262626267</v>
      </c>
      <c r="F39" s="27">
        <v>24</v>
      </c>
      <c r="G39" s="44">
        <v>4.42</v>
      </c>
      <c r="H39" s="45">
        <f t="shared" si="1"/>
        <v>24.242424242424242</v>
      </c>
      <c r="I39" s="27">
        <v>18</v>
      </c>
      <c r="J39" s="44">
        <v>3.83</v>
      </c>
      <c r="K39" s="45">
        <f t="shared" si="2"/>
        <v>18.181818181818183</v>
      </c>
      <c r="L39" s="27">
        <v>31</v>
      </c>
      <c r="M39" s="44">
        <v>4.6100000000000003</v>
      </c>
      <c r="N39" s="45">
        <f t="shared" si="3"/>
        <v>31.313131313131315</v>
      </c>
      <c r="O39" s="52">
        <v>99</v>
      </c>
      <c r="P39" s="50">
        <v>4.05</v>
      </c>
      <c r="Q39" s="45">
        <f t="shared" si="4"/>
        <v>100</v>
      </c>
    </row>
    <row r="40" spans="1:17" x14ac:dyDescent="0.2">
      <c r="A40" s="92"/>
      <c r="B40" s="21" t="s">
        <v>12</v>
      </c>
      <c r="C40" s="38">
        <v>46</v>
      </c>
      <c r="D40" s="44">
        <v>6.08</v>
      </c>
      <c r="E40" s="45">
        <f t="shared" si="0"/>
        <v>25.414364640883981</v>
      </c>
      <c r="F40" s="27">
        <v>50</v>
      </c>
      <c r="G40" s="44">
        <v>9.2100000000000009</v>
      </c>
      <c r="H40" s="45">
        <f t="shared" si="1"/>
        <v>27.624309392265197</v>
      </c>
      <c r="I40" s="27">
        <v>38</v>
      </c>
      <c r="J40" s="44">
        <v>8.09</v>
      </c>
      <c r="K40" s="45">
        <f t="shared" si="2"/>
        <v>20.994475138121548</v>
      </c>
      <c r="L40" s="27">
        <v>47</v>
      </c>
      <c r="M40" s="44">
        <v>6.98</v>
      </c>
      <c r="N40" s="45">
        <f t="shared" si="3"/>
        <v>25.966850828729282</v>
      </c>
      <c r="O40" s="52">
        <v>181</v>
      </c>
      <c r="P40" s="50">
        <v>7.41</v>
      </c>
      <c r="Q40" s="45">
        <f t="shared" si="4"/>
        <v>100</v>
      </c>
    </row>
    <row r="41" spans="1:17" x14ac:dyDescent="0.2">
      <c r="A41" s="92"/>
      <c r="B41" s="21" t="s">
        <v>13</v>
      </c>
      <c r="C41" s="38">
        <v>1</v>
      </c>
      <c r="D41" s="44">
        <v>0.13</v>
      </c>
      <c r="E41" s="45">
        <f t="shared" si="0"/>
        <v>4</v>
      </c>
      <c r="F41" s="27">
        <v>6</v>
      </c>
      <c r="G41" s="44">
        <v>1.1000000000000001</v>
      </c>
      <c r="H41" s="45">
        <f t="shared" si="1"/>
        <v>24</v>
      </c>
      <c r="I41" s="27">
        <v>6</v>
      </c>
      <c r="J41" s="44">
        <v>1.28</v>
      </c>
      <c r="K41" s="45">
        <f t="shared" si="2"/>
        <v>24</v>
      </c>
      <c r="L41" s="27">
        <v>12</v>
      </c>
      <c r="M41" s="44">
        <v>1.78</v>
      </c>
      <c r="N41" s="45">
        <f t="shared" si="3"/>
        <v>48</v>
      </c>
      <c r="O41" s="52">
        <v>25</v>
      </c>
      <c r="P41" s="50">
        <v>1.02</v>
      </c>
      <c r="Q41" s="45">
        <f t="shared" si="4"/>
        <v>100</v>
      </c>
    </row>
    <row r="42" spans="1:17" x14ac:dyDescent="0.2">
      <c r="A42" s="92"/>
      <c r="B42" s="21" t="s">
        <v>14</v>
      </c>
      <c r="C42" s="38">
        <v>1</v>
      </c>
      <c r="D42" s="44">
        <v>0.13</v>
      </c>
      <c r="E42" s="45">
        <f t="shared" si="0"/>
        <v>5</v>
      </c>
      <c r="F42" s="27">
        <v>2</v>
      </c>
      <c r="G42" s="44">
        <v>0.37</v>
      </c>
      <c r="H42" s="45">
        <f t="shared" si="1"/>
        <v>10</v>
      </c>
      <c r="I42" s="27">
        <v>4</v>
      </c>
      <c r="J42" s="44">
        <v>0.85</v>
      </c>
      <c r="K42" s="45">
        <f t="shared" si="2"/>
        <v>20</v>
      </c>
      <c r="L42" s="27">
        <v>13</v>
      </c>
      <c r="M42" s="44">
        <v>1.93</v>
      </c>
      <c r="N42" s="45">
        <f t="shared" si="3"/>
        <v>65</v>
      </c>
      <c r="O42" s="52">
        <v>20</v>
      </c>
      <c r="P42" s="50">
        <v>0.82</v>
      </c>
      <c r="Q42" s="45">
        <f t="shared" si="4"/>
        <v>100</v>
      </c>
    </row>
    <row r="43" spans="1:17" x14ac:dyDescent="0.2">
      <c r="A43" s="92"/>
      <c r="B43" s="21" t="s">
        <v>15</v>
      </c>
      <c r="C43" s="38">
        <v>6</v>
      </c>
      <c r="D43" s="44">
        <v>0.79</v>
      </c>
      <c r="E43" s="45">
        <f t="shared" si="0"/>
        <v>13.043478260869565</v>
      </c>
      <c r="F43" s="27">
        <v>7</v>
      </c>
      <c r="G43" s="44">
        <v>1.29</v>
      </c>
      <c r="H43" s="45">
        <f t="shared" si="1"/>
        <v>15.217391304347828</v>
      </c>
      <c r="I43" s="27">
        <v>11</v>
      </c>
      <c r="J43" s="44">
        <v>2.34</v>
      </c>
      <c r="K43" s="45">
        <f t="shared" si="2"/>
        <v>23.913043478260871</v>
      </c>
      <c r="L43" s="27">
        <v>22</v>
      </c>
      <c r="M43" s="44">
        <v>3.27</v>
      </c>
      <c r="N43" s="45">
        <f t="shared" si="3"/>
        <v>47.826086956521742</v>
      </c>
      <c r="O43" s="52">
        <v>46</v>
      </c>
      <c r="P43" s="50">
        <v>1.88</v>
      </c>
      <c r="Q43" s="45">
        <f t="shared" si="4"/>
        <v>100</v>
      </c>
    </row>
    <row r="44" spans="1:17" x14ac:dyDescent="0.2">
      <c r="A44" s="92"/>
      <c r="B44" s="21" t="s">
        <v>16</v>
      </c>
      <c r="C44" s="38">
        <v>12</v>
      </c>
      <c r="D44" s="44">
        <v>1.59</v>
      </c>
      <c r="E44" s="45">
        <f t="shared" si="0"/>
        <v>14.457831325301203</v>
      </c>
      <c r="F44" s="27">
        <v>16</v>
      </c>
      <c r="G44" s="44">
        <v>2.95</v>
      </c>
      <c r="H44" s="45">
        <f t="shared" si="1"/>
        <v>19.277108433734941</v>
      </c>
      <c r="I44" s="27">
        <v>16</v>
      </c>
      <c r="J44" s="44">
        <v>3.4</v>
      </c>
      <c r="K44" s="45">
        <f t="shared" si="2"/>
        <v>19.277108433734941</v>
      </c>
      <c r="L44" s="27">
        <v>39</v>
      </c>
      <c r="M44" s="44">
        <v>5.79</v>
      </c>
      <c r="N44" s="45">
        <f t="shared" si="3"/>
        <v>46.987951807228917</v>
      </c>
      <c r="O44" s="52">
        <v>83</v>
      </c>
      <c r="P44" s="50">
        <v>3.4</v>
      </c>
      <c r="Q44" s="45">
        <f t="shared" si="4"/>
        <v>100</v>
      </c>
    </row>
    <row r="45" spans="1:17" x14ac:dyDescent="0.2">
      <c r="A45" s="92"/>
      <c r="B45" s="21" t="s">
        <v>17</v>
      </c>
      <c r="C45" s="38">
        <v>4</v>
      </c>
      <c r="D45" s="44">
        <v>0.53</v>
      </c>
      <c r="E45" s="45">
        <f t="shared" si="0"/>
        <v>20</v>
      </c>
      <c r="F45" s="27">
        <v>2</v>
      </c>
      <c r="G45" s="44">
        <v>0.37</v>
      </c>
      <c r="H45" s="45">
        <f t="shared" si="1"/>
        <v>10</v>
      </c>
      <c r="I45" s="27">
        <v>3</v>
      </c>
      <c r="J45" s="44">
        <v>0.64</v>
      </c>
      <c r="K45" s="45">
        <f t="shared" si="2"/>
        <v>15</v>
      </c>
      <c r="L45" s="27">
        <v>11</v>
      </c>
      <c r="M45" s="44">
        <v>1.63</v>
      </c>
      <c r="N45" s="45">
        <f t="shared" si="3"/>
        <v>55.000000000000007</v>
      </c>
      <c r="O45" s="52">
        <v>20</v>
      </c>
      <c r="P45" s="50">
        <v>0.82</v>
      </c>
      <c r="Q45" s="45">
        <f t="shared" si="4"/>
        <v>100</v>
      </c>
    </row>
    <row r="46" spans="1:17" x14ac:dyDescent="0.2">
      <c r="A46" s="92"/>
      <c r="B46" s="21" t="s">
        <v>18</v>
      </c>
      <c r="C46" s="38">
        <v>2</v>
      </c>
      <c r="D46" s="44">
        <v>0.26</v>
      </c>
      <c r="E46" s="45">
        <f t="shared" si="0"/>
        <v>10</v>
      </c>
      <c r="F46" s="27">
        <v>4</v>
      </c>
      <c r="G46" s="44">
        <v>0.74</v>
      </c>
      <c r="H46" s="45">
        <f t="shared" si="1"/>
        <v>20</v>
      </c>
      <c r="I46" s="27">
        <v>5</v>
      </c>
      <c r="J46" s="44">
        <v>1.06</v>
      </c>
      <c r="K46" s="45">
        <f t="shared" si="2"/>
        <v>25</v>
      </c>
      <c r="L46" s="27">
        <v>9</v>
      </c>
      <c r="M46" s="44">
        <v>1.34</v>
      </c>
      <c r="N46" s="45">
        <f t="shared" si="3"/>
        <v>45</v>
      </c>
      <c r="O46" s="52">
        <v>20</v>
      </c>
      <c r="P46" s="50">
        <v>0.82</v>
      </c>
      <c r="Q46" s="45">
        <f t="shared" si="4"/>
        <v>100</v>
      </c>
    </row>
    <row r="47" spans="1:17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0</v>
      </c>
      <c r="G47" s="44">
        <v>0</v>
      </c>
      <c r="H47" s="45">
        <f t="shared" si="1"/>
        <v>0</v>
      </c>
      <c r="I47" s="27">
        <v>0</v>
      </c>
      <c r="J47" s="44">
        <v>0</v>
      </c>
      <c r="K47" s="45">
        <f t="shared" si="2"/>
        <v>0</v>
      </c>
      <c r="L47" s="27">
        <v>1</v>
      </c>
      <c r="M47" s="44">
        <v>0.15</v>
      </c>
      <c r="N47" s="45">
        <f t="shared" si="3"/>
        <v>100</v>
      </c>
      <c r="O47" s="52">
        <v>1</v>
      </c>
      <c r="P47" s="50">
        <v>0.04</v>
      </c>
      <c r="Q47" s="45">
        <f t="shared" si="4"/>
        <v>100</v>
      </c>
    </row>
    <row r="48" spans="1:17" ht="16" thickBot="1" x14ac:dyDescent="0.25">
      <c r="A48" s="93"/>
      <c r="B48" s="22" t="s">
        <v>21</v>
      </c>
      <c r="C48" s="39">
        <v>756</v>
      </c>
      <c r="D48" s="46">
        <v>100</v>
      </c>
      <c r="E48" s="47">
        <f t="shared" si="0"/>
        <v>30.95823095823096</v>
      </c>
      <c r="F48" s="29">
        <v>543</v>
      </c>
      <c r="G48" s="46">
        <v>100</v>
      </c>
      <c r="H48" s="47">
        <f t="shared" si="1"/>
        <v>22.235872235872236</v>
      </c>
      <c r="I48" s="29">
        <v>470</v>
      </c>
      <c r="J48" s="46">
        <v>100</v>
      </c>
      <c r="K48" s="47">
        <f t="shared" si="2"/>
        <v>19.246519246519249</v>
      </c>
      <c r="L48" s="29">
        <v>673</v>
      </c>
      <c r="M48" s="46">
        <v>100</v>
      </c>
      <c r="N48" s="47">
        <f t="shared" si="3"/>
        <v>27.559377559377555</v>
      </c>
      <c r="O48" s="29">
        <v>2442</v>
      </c>
      <c r="P48" s="46">
        <v>100</v>
      </c>
      <c r="Q48" s="47">
        <f t="shared" si="4"/>
        <v>99.999999999999986</v>
      </c>
    </row>
    <row r="49" spans="1:17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</row>
    <row r="50" spans="1:17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15"/>
    </row>
    <row r="51" spans="1:17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/>
      <c r="Q51" s="15"/>
    </row>
    <row r="52" spans="1:17" x14ac:dyDescent="0.2">
      <c r="P52" s="2"/>
    </row>
    <row r="53" spans="1:17" x14ac:dyDescent="0.2">
      <c r="P53" s="2"/>
    </row>
  </sheetData>
  <mergeCells count="12">
    <mergeCell ref="A49:Q49"/>
    <mergeCell ref="C4:Q4"/>
    <mergeCell ref="C3:Q3"/>
    <mergeCell ref="A7:A11"/>
    <mergeCell ref="A12:A30"/>
    <mergeCell ref="A31:A48"/>
    <mergeCell ref="A3:B6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B619-E14D-4F51-8742-5FC9F5A9A77E}">
  <dimension ref="A1:N53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7.33203125" customWidth="1"/>
    <col min="3" max="14" width="10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177</v>
      </c>
      <c r="B2" s="1"/>
    </row>
    <row r="3" spans="1:14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14" ht="15" customHeight="1" thickBot="1" x14ac:dyDescent="0.25">
      <c r="A4" s="96"/>
      <c r="B4" s="97"/>
      <c r="C4" s="166" t="s">
        <v>197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6" thickBot="1" x14ac:dyDescent="0.25">
      <c r="A5" s="96"/>
      <c r="B5" s="97"/>
      <c r="C5" s="187" t="s">
        <v>84</v>
      </c>
      <c r="D5" s="117"/>
      <c r="E5" s="188"/>
      <c r="F5" s="115" t="s">
        <v>85</v>
      </c>
      <c r="G5" s="113"/>
      <c r="H5" s="100"/>
      <c r="I5" s="115" t="s">
        <v>86</v>
      </c>
      <c r="J5" s="113"/>
      <c r="K5" s="100"/>
      <c r="L5" s="115" t="s">
        <v>21</v>
      </c>
      <c r="M5" s="113"/>
      <c r="N5" s="114"/>
    </row>
    <row r="6" spans="1:14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60" t="s">
        <v>116</v>
      </c>
    </row>
    <row r="7" spans="1:14" x14ac:dyDescent="0.2">
      <c r="A7" s="88" t="s">
        <v>22</v>
      </c>
      <c r="B7" s="20" t="s">
        <v>23</v>
      </c>
      <c r="C7" s="37">
        <v>231</v>
      </c>
      <c r="D7" s="42">
        <v>50.66</v>
      </c>
      <c r="E7" s="43">
        <f>C7/$L7*100</f>
        <v>18.203309692671397</v>
      </c>
      <c r="F7" s="37">
        <v>782</v>
      </c>
      <c r="G7" s="42">
        <v>53.6</v>
      </c>
      <c r="H7" s="43">
        <f>F7/$L7*100</f>
        <v>61.623325453112685</v>
      </c>
      <c r="I7" s="25">
        <v>256</v>
      </c>
      <c r="J7" s="42">
        <v>48.48</v>
      </c>
      <c r="K7" s="43">
        <f>I7/$L7*100</f>
        <v>20.173364854215919</v>
      </c>
      <c r="L7" s="51">
        <v>1269</v>
      </c>
      <c r="M7" s="49">
        <v>51.94</v>
      </c>
      <c r="N7" s="53">
        <f>E7+H7+K7</f>
        <v>100</v>
      </c>
    </row>
    <row r="8" spans="1:14" x14ac:dyDescent="0.2">
      <c r="A8" s="89"/>
      <c r="B8" s="21" t="s">
        <v>24</v>
      </c>
      <c r="C8" s="38">
        <v>124</v>
      </c>
      <c r="D8" s="44">
        <v>27.19</v>
      </c>
      <c r="E8" s="45">
        <f t="shared" ref="E8:E48" si="0">C8/$L8*100</f>
        <v>18.535127055306429</v>
      </c>
      <c r="F8" s="38">
        <v>393</v>
      </c>
      <c r="G8" s="44">
        <v>26.94</v>
      </c>
      <c r="H8" s="45">
        <f t="shared" ref="H8:H48" si="1">F8/$L8*100</f>
        <v>58.744394618834086</v>
      </c>
      <c r="I8" s="27">
        <v>152</v>
      </c>
      <c r="J8" s="44">
        <v>28.79</v>
      </c>
      <c r="K8" s="45">
        <f t="shared" ref="K8:K48" si="2">I8/$L8*100</f>
        <v>22.720478325859492</v>
      </c>
      <c r="L8" s="52">
        <v>669</v>
      </c>
      <c r="M8" s="50">
        <v>27.38</v>
      </c>
      <c r="N8" s="48">
        <f t="shared" ref="N8:N48" si="3">E8+H8+K8</f>
        <v>100</v>
      </c>
    </row>
    <row r="9" spans="1:14" x14ac:dyDescent="0.2">
      <c r="A9" s="89"/>
      <c r="B9" s="21" t="s">
        <v>25</v>
      </c>
      <c r="C9" s="38">
        <v>62</v>
      </c>
      <c r="D9" s="44">
        <v>13.6</v>
      </c>
      <c r="E9" s="45">
        <f t="shared" si="0"/>
        <v>19.254658385093169</v>
      </c>
      <c r="F9" s="38">
        <v>183</v>
      </c>
      <c r="G9" s="44">
        <v>12.54</v>
      </c>
      <c r="H9" s="45">
        <f t="shared" si="1"/>
        <v>56.832298136645967</v>
      </c>
      <c r="I9" s="27">
        <v>77</v>
      </c>
      <c r="J9" s="44">
        <v>14.58</v>
      </c>
      <c r="K9" s="45">
        <f t="shared" si="2"/>
        <v>23.913043478260871</v>
      </c>
      <c r="L9" s="52">
        <v>322</v>
      </c>
      <c r="M9" s="50">
        <v>13.18</v>
      </c>
      <c r="N9" s="48">
        <f t="shared" si="3"/>
        <v>100.00000000000001</v>
      </c>
    </row>
    <row r="10" spans="1:14" x14ac:dyDescent="0.2">
      <c r="A10" s="89"/>
      <c r="B10" s="21" t="s">
        <v>26</v>
      </c>
      <c r="C10" s="38">
        <v>39</v>
      </c>
      <c r="D10" s="44">
        <v>8.5500000000000007</v>
      </c>
      <c r="E10" s="45">
        <f t="shared" si="0"/>
        <v>21.311475409836063</v>
      </c>
      <c r="F10" s="38">
        <v>101</v>
      </c>
      <c r="G10" s="44">
        <v>6.92</v>
      </c>
      <c r="H10" s="45">
        <f t="shared" si="1"/>
        <v>55.191256830601091</v>
      </c>
      <c r="I10" s="27">
        <v>43</v>
      </c>
      <c r="J10" s="44">
        <v>8.14</v>
      </c>
      <c r="K10" s="45">
        <f t="shared" si="2"/>
        <v>23.497267759562842</v>
      </c>
      <c r="L10" s="52">
        <v>183</v>
      </c>
      <c r="M10" s="50">
        <v>7.49</v>
      </c>
      <c r="N10" s="48">
        <f t="shared" si="3"/>
        <v>100</v>
      </c>
    </row>
    <row r="11" spans="1:14" ht="16" thickBot="1" x14ac:dyDescent="0.25">
      <c r="A11" s="90"/>
      <c r="B11" s="22" t="s">
        <v>21</v>
      </c>
      <c r="C11" s="39">
        <v>456</v>
      </c>
      <c r="D11" s="46">
        <v>100</v>
      </c>
      <c r="E11" s="47">
        <f t="shared" si="0"/>
        <v>18.665575112566515</v>
      </c>
      <c r="F11" s="39">
        <v>1459</v>
      </c>
      <c r="G11" s="46">
        <v>100</v>
      </c>
      <c r="H11" s="47">
        <f t="shared" si="1"/>
        <v>59.72165370446173</v>
      </c>
      <c r="I11" s="29">
        <v>528</v>
      </c>
      <c r="J11" s="46">
        <v>100</v>
      </c>
      <c r="K11" s="47">
        <f t="shared" si="2"/>
        <v>21.612771182971755</v>
      </c>
      <c r="L11" s="29">
        <v>2443</v>
      </c>
      <c r="M11" s="46">
        <v>100</v>
      </c>
      <c r="N11" s="47">
        <f t="shared" si="3"/>
        <v>100</v>
      </c>
    </row>
    <row r="12" spans="1:14" x14ac:dyDescent="0.2">
      <c r="A12" s="91" t="s">
        <v>117</v>
      </c>
      <c r="B12" s="17" t="s">
        <v>182</v>
      </c>
      <c r="C12" s="37">
        <v>1</v>
      </c>
      <c r="D12" s="42">
        <v>0.22</v>
      </c>
      <c r="E12" s="43">
        <f t="shared" si="0"/>
        <v>5.5555555555555554</v>
      </c>
      <c r="F12" s="37">
        <v>11</v>
      </c>
      <c r="G12" s="42">
        <v>0.75</v>
      </c>
      <c r="H12" s="43">
        <f t="shared" si="1"/>
        <v>61.111111111111114</v>
      </c>
      <c r="I12" s="37">
        <v>6</v>
      </c>
      <c r="J12" s="42">
        <v>1.1399999999999999</v>
      </c>
      <c r="K12" s="43">
        <f t="shared" si="2"/>
        <v>33.333333333333329</v>
      </c>
      <c r="L12" s="59">
        <v>18</v>
      </c>
      <c r="M12" s="49">
        <v>0.74</v>
      </c>
      <c r="N12" s="53">
        <f t="shared" si="3"/>
        <v>100</v>
      </c>
    </row>
    <row r="13" spans="1:14" x14ac:dyDescent="0.2">
      <c r="A13" s="92"/>
      <c r="B13" s="18" t="s">
        <v>118</v>
      </c>
      <c r="C13" s="38">
        <v>46</v>
      </c>
      <c r="D13" s="44">
        <v>10.09</v>
      </c>
      <c r="E13" s="45">
        <f t="shared" si="0"/>
        <v>18.181818181818183</v>
      </c>
      <c r="F13" s="38">
        <v>157</v>
      </c>
      <c r="G13" s="44">
        <v>10.76</v>
      </c>
      <c r="H13" s="45">
        <f t="shared" si="1"/>
        <v>62.055335968379445</v>
      </c>
      <c r="I13" s="38">
        <v>50</v>
      </c>
      <c r="J13" s="44">
        <v>9.4700000000000006</v>
      </c>
      <c r="K13" s="45">
        <f t="shared" si="2"/>
        <v>19.762845849802371</v>
      </c>
      <c r="L13" s="56">
        <v>253</v>
      </c>
      <c r="M13" s="50">
        <v>10.36</v>
      </c>
      <c r="N13" s="48">
        <f t="shared" si="3"/>
        <v>100</v>
      </c>
    </row>
    <row r="14" spans="1:14" x14ac:dyDescent="0.2">
      <c r="A14" s="92"/>
      <c r="B14" s="18" t="s">
        <v>183</v>
      </c>
      <c r="C14" s="38">
        <v>8</v>
      </c>
      <c r="D14" s="44">
        <v>1.75</v>
      </c>
      <c r="E14" s="45">
        <f t="shared" si="0"/>
        <v>28.571428571428569</v>
      </c>
      <c r="F14" s="38">
        <v>8</v>
      </c>
      <c r="G14" s="44">
        <v>0.55000000000000004</v>
      </c>
      <c r="H14" s="45">
        <f t="shared" si="1"/>
        <v>28.571428571428569</v>
      </c>
      <c r="I14" s="38">
        <v>12</v>
      </c>
      <c r="J14" s="44">
        <v>2.27</v>
      </c>
      <c r="K14" s="45">
        <f t="shared" si="2"/>
        <v>42.857142857142854</v>
      </c>
      <c r="L14" s="56">
        <v>28</v>
      </c>
      <c r="M14" s="50">
        <v>1.1499999999999999</v>
      </c>
      <c r="N14" s="48">
        <f t="shared" si="3"/>
        <v>100</v>
      </c>
    </row>
    <row r="15" spans="1:14" x14ac:dyDescent="0.2">
      <c r="A15" s="92"/>
      <c r="B15" s="18" t="s">
        <v>184</v>
      </c>
      <c r="C15" s="38">
        <v>2</v>
      </c>
      <c r="D15" s="44">
        <v>0.44</v>
      </c>
      <c r="E15" s="45">
        <f t="shared" si="0"/>
        <v>40</v>
      </c>
      <c r="F15" s="38">
        <v>1</v>
      </c>
      <c r="G15" s="44">
        <v>7.0000000000000007E-2</v>
      </c>
      <c r="H15" s="45">
        <f t="shared" si="1"/>
        <v>20</v>
      </c>
      <c r="I15" s="38">
        <v>2</v>
      </c>
      <c r="J15" s="44">
        <v>0.38</v>
      </c>
      <c r="K15" s="45">
        <f t="shared" si="2"/>
        <v>40</v>
      </c>
      <c r="L15" s="56">
        <v>5</v>
      </c>
      <c r="M15" s="50">
        <v>0.2</v>
      </c>
      <c r="N15" s="48">
        <f t="shared" si="3"/>
        <v>100</v>
      </c>
    </row>
    <row r="16" spans="1:14" x14ac:dyDescent="0.2">
      <c r="A16" s="92"/>
      <c r="B16" s="18" t="s">
        <v>1</v>
      </c>
      <c r="C16" s="38">
        <v>47</v>
      </c>
      <c r="D16" s="44">
        <v>10.31</v>
      </c>
      <c r="E16" s="45">
        <f t="shared" si="0"/>
        <v>22.065727699530516</v>
      </c>
      <c r="F16" s="38">
        <v>109</v>
      </c>
      <c r="G16" s="44">
        <v>7.47</v>
      </c>
      <c r="H16" s="45">
        <f t="shared" si="1"/>
        <v>51.173708920187785</v>
      </c>
      <c r="I16" s="38">
        <v>57</v>
      </c>
      <c r="J16" s="44">
        <v>10.8</v>
      </c>
      <c r="K16" s="45">
        <f t="shared" si="2"/>
        <v>26.760563380281688</v>
      </c>
      <c r="L16" s="56">
        <v>213</v>
      </c>
      <c r="M16" s="50">
        <v>8.7200000000000006</v>
      </c>
      <c r="N16" s="48">
        <f t="shared" si="3"/>
        <v>100</v>
      </c>
    </row>
    <row r="17" spans="1:14" x14ac:dyDescent="0.2">
      <c r="A17" s="92"/>
      <c r="B17" s="18" t="s">
        <v>119</v>
      </c>
      <c r="C17" s="38">
        <v>108</v>
      </c>
      <c r="D17" s="44">
        <v>23.68</v>
      </c>
      <c r="E17" s="45">
        <f t="shared" si="0"/>
        <v>20.571428571428569</v>
      </c>
      <c r="F17" s="38">
        <v>325</v>
      </c>
      <c r="G17" s="44">
        <v>22.28</v>
      </c>
      <c r="H17" s="45">
        <f t="shared" si="1"/>
        <v>61.904761904761905</v>
      </c>
      <c r="I17" s="38">
        <v>92</v>
      </c>
      <c r="J17" s="44">
        <v>17.420000000000002</v>
      </c>
      <c r="K17" s="45">
        <f t="shared" si="2"/>
        <v>17.523809523809526</v>
      </c>
      <c r="L17" s="56">
        <v>525</v>
      </c>
      <c r="M17" s="50">
        <v>21.49</v>
      </c>
      <c r="N17" s="48">
        <f t="shared" si="3"/>
        <v>100</v>
      </c>
    </row>
    <row r="18" spans="1:14" x14ac:dyDescent="0.2">
      <c r="A18" s="92"/>
      <c r="B18" s="18" t="s">
        <v>2</v>
      </c>
      <c r="C18" s="38">
        <v>20</v>
      </c>
      <c r="D18" s="44">
        <v>4.3899999999999997</v>
      </c>
      <c r="E18" s="45">
        <f t="shared" si="0"/>
        <v>24.390243902439025</v>
      </c>
      <c r="F18" s="38">
        <v>40</v>
      </c>
      <c r="G18" s="44">
        <v>2.74</v>
      </c>
      <c r="H18" s="45">
        <f t="shared" si="1"/>
        <v>48.780487804878049</v>
      </c>
      <c r="I18" s="38">
        <v>22</v>
      </c>
      <c r="J18" s="44">
        <v>4.17</v>
      </c>
      <c r="K18" s="45">
        <f t="shared" si="2"/>
        <v>26.829268292682929</v>
      </c>
      <c r="L18" s="56">
        <v>82</v>
      </c>
      <c r="M18" s="50">
        <v>3.36</v>
      </c>
      <c r="N18" s="48">
        <f t="shared" si="3"/>
        <v>100</v>
      </c>
    </row>
    <row r="19" spans="1:14" x14ac:dyDescent="0.2">
      <c r="A19" s="92"/>
      <c r="B19" s="18" t="s">
        <v>120</v>
      </c>
      <c r="C19" s="38">
        <v>32</v>
      </c>
      <c r="D19" s="44">
        <v>7.02</v>
      </c>
      <c r="E19" s="45">
        <f t="shared" si="0"/>
        <v>9.0651558073654392</v>
      </c>
      <c r="F19" s="38">
        <v>277</v>
      </c>
      <c r="G19" s="44">
        <v>18.989999999999998</v>
      </c>
      <c r="H19" s="45">
        <f t="shared" si="1"/>
        <v>78.47025495750708</v>
      </c>
      <c r="I19" s="38">
        <v>44</v>
      </c>
      <c r="J19" s="44">
        <v>8.33</v>
      </c>
      <c r="K19" s="45">
        <f t="shared" si="2"/>
        <v>12.464589235127479</v>
      </c>
      <c r="L19" s="56">
        <v>353</v>
      </c>
      <c r="M19" s="50">
        <v>14.45</v>
      </c>
      <c r="N19" s="48">
        <f t="shared" si="3"/>
        <v>100</v>
      </c>
    </row>
    <row r="20" spans="1:14" x14ac:dyDescent="0.2">
      <c r="A20" s="92"/>
      <c r="B20" s="18" t="s">
        <v>121</v>
      </c>
      <c r="C20" s="38">
        <v>42</v>
      </c>
      <c r="D20" s="44">
        <v>9.2100000000000009</v>
      </c>
      <c r="E20" s="45">
        <f t="shared" si="0"/>
        <v>22.826086956521738</v>
      </c>
      <c r="F20" s="38">
        <v>90</v>
      </c>
      <c r="G20" s="44">
        <v>6.17</v>
      </c>
      <c r="H20" s="45">
        <f t="shared" si="1"/>
        <v>48.913043478260867</v>
      </c>
      <c r="I20" s="38">
        <v>52</v>
      </c>
      <c r="J20" s="44">
        <v>9.85</v>
      </c>
      <c r="K20" s="45">
        <f t="shared" si="2"/>
        <v>28.260869565217391</v>
      </c>
      <c r="L20" s="56">
        <v>184</v>
      </c>
      <c r="M20" s="50">
        <v>7.53</v>
      </c>
      <c r="N20" s="48">
        <f t="shared" si="3"/>
        <v>100</v>
      </c>
    </row>
    <row r="21" spans="1:14" x14ac:dyDescent="0.2">
      <c r="A21" s="92"/>
      <c r="B21" s="18" t="s">
        <v>122</v>
      </c>
      <c r="C21" s="38">
        <v>45</v>
      </c>
      <c r="D21" s="44">
        <v>9.8699999999999992</v>
      </c>
      <c r="E21" s="45">
        <f t="shared" si="0"/>
        <v>43.269230769230774</v>
      </c>
      <c r="F21" s="38">
        <v>38</v>
      </c>
      <c r="G21" s="44">
        <v>2.6</v>
      </c>
      <c r="H21" s="45">
        <f t="shared" si="1"/>
        <v>36.538461538461533</v>
      </c>
      <c r="I21" s="38">
        <v>21</v>
      </c>
      <c r="J21" s="44">
        <v>3.98</v>
      </c>
      <c r="K21" s="45">
        <f t="shared" si="2"/>
        <v>20.192307692307693</v>
      </c>
      <c r="L21" s="56">
        <v>104</v>
      </c>
      <c r="M21" s="50">
        <v>4.26</v>
      </c>
      <c r="N21" s="48">
        <f t="shared" si="3"/>
        <v>100</v>
      </c>
    </row>
    <row r="22" spans="1:14" x14ac:dyDescent="0.2">
      <c r="A22" s="92"/>
      <c r="B22" s="18" t="s">
        <v>123</v>
      </c>
      <c r="C22" s="38">
        <v>9</v>
      </c>
      <c r="D22" s="44">
        <v>1.97</v>
      </c>
      <c r="E22" s="45">
        <f t="shared" si="0"/>
        <v>12.5</v>
      </c>
      <c r="F22" s="38">
        <v>37</v>
      </c>
      <c r="G22" s="44">
        <v>2.54</v>
      </c>
      <c r="H22" s="45">
        <f t="shared" si="1"/>
        <v>51.388888888888886</v>
      </c>
      <c r="I22" s="38">
        <v>26</v>
      </c>
      <c r="J22" s="44">
        <v>4.92</v>
      </c>
      <c r="K22" s="45">
        <f t="shared" si="2"/>
        <v>36.111111111111107</v>
      </c>
      <c r="L22" s="56">
        <v>72</v>
      </c>
      <c r="M22" s="50">
        <v>2.95</v>
      </c>
      <c r="N22" s="48">
        <f t="shared" si="3"/>
        <v>100</v>
      </c>
    </row>
    <row r="23" spans="1:14" x14ac:dyDescent="0.2">
      <c r="A23" s="92"/>
      <c r="B23" s="18" t="s">
        <v>185</v>
      </c>
      <c r="C23" s="38">
        <v>12</v>
      </c>
      <c r="D23" s="44">
        <v>2.63</v>
      </c>
      <c r="E23" s="45">
        <f t="shared" si="0"/>
        <v>12.371134020618557</v>
      </c>
      <c r="F23" s="38">
        <v>61</v>
      </c>
      <c r="G23" s="44">
        <v>4.18</v>
      </c>
      <c r="H23" s="45">
        <f t="shared" si="1"/>
        <v>62.886597938144327</v>
      </c>
      <c r="I23" s="38">
        <v>24</v>
      </c>
      <c r="J23" s="44">
        <v>4.55</v>
      </c>
      <c r="K23" s="45">
        <f t="shared" si="2"/>
        <v>24.742268041237114</v>
      </c>
      <c r="L23" s="56">
        <v>97</v>
      </c>
      <c r="M23" s="50">
        <v>3.97</v>
      </c>
      <c r="N23" s="48">
        <f t="shared" si="3"/>
        <v>100</v>
      </c>
    </row>
    <row r="24" spans="1:14" x14ac:dyDescent="0.2">
      <c r="A24" s="92"/>
      <c r="B24" s="18" t="s">
        <v>124</v>
      </c>
      <c r="C24" s="38">
        <v>11</v>
      </c>
      <c r="D24" s="44">
        <v>2.41</v>
      </c>
      <c r="E24" s="45">
        <f t="shared" si="0"/>
        <v>20.754716981132077</v>
      </c>
      <c r="F24" s="38">
        <v>30</v>
      </c>
      <c r="G24" s="44">
        <v>2.06</v>
      </c>
      <c r="H24" s="45">
        <f t="shared" si="1"/>
        <v>56.60377358490566</v>
      </c>
      <c r="I24" s="38">
        <v>12</v>
      </c>
      <c r="J24" s="44">
        <v>2.27</v>
      </c>
      <c r="K24" s="45">
        <f t="shared" si="2"/>
        <v>22.641509433962266</v>
      </c>
      <c r="L24" s="56">
        <v>53</v>
      </c>
      <c r="M24" s="50">
        <v>2.17</v>
      </c>
      <c r="N24" s="48">
        <f t="shared" si="3"/>
        <v>100.00000000000001</v>
      </c>
    </row>
    <row r="25" spans="1:14" x14ac:dyDescent="0.2">
      <c r="A25" s="92"/>
      <c r="B25" s="18" t="s">
        <v>125</v>
      </c>
      <c r="C25" s="38">
        <v>1</v>
      </c>
      <c r="D25" s="44">
        <v>0.22</v>
      </c>
      <c r="E25" s="45">
        <f t="shared" si="0"/>
        <v>100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56">
        <v>1</v>
      </c>
      <c r="M25" s="50">
        <v>0.04</v>
      </c>
      <c r="N25" s="48">
        <f t="shared" si="3"/>
        <v>100</v>
      </c>
    </row>
    <row r="26" spans="1:14" x14ac:dyDescent="0.2">
      <c r="A26" s="92"/>
      <c r="B26" s="18" t="s">
        <v>126</v>
      </c>
      <c r="C26" s="38">
        <v>2</v>
      </c>
      <c r="D26" s="44">
        <v>0.44</v>
      </c>
      <c r="E26" s="45">
        <f t="shared" si="0"/>
        <v>6.4516129032258061</v>
      </c>
      <c r="F26" s="38">
        <v>20</v>
      </c>
      <c r="G26" s="44">
        <v>1.37</v>
      </c>
      <c r="H26" s="45">
        <f t="shared" si="1"/>
        <v>64.516129032258064</v>
      </c>
      <c r="I26" s="38">
        <v>9</v>
      </c>
      <c r="J26" s="44">
        <v>1.7</v>
      </c>
      <c r="K26" s="45">
        <f t="shared" si="2"/>
        <v>29.032258064516132</v>
      </c>
      <c r="L26" s="56">
        <v>31</v>
      </c>
      <c r="M26" s="50">
        <v>1.27</v>
      </c>
      <c r="N26" s="48">
        <f t="shared" si="3"/>
        <v>100</v>
      </c>
    </row>
    <row r="27" spans="1:14" x14ac:dyDescent="0.2">
      <c r="A27" s="92"/>
      <c r="B27" s="18" t="s">
        <v>127</v>
      </c>
      <c r="C27" s="38">
        <v>2</v>
      </c>
      <c r="D27" s="44">
        <v>0.44</v>
      </c>
      <c r="E27" s="45">
        <f t="shared" si="0"/>
        <v>13.333333333333334</v>
      </c>
      <c r="F27" s="38">
        <v>9</v>
      </c>
      <c r="G27" s="44">
        <v>0.62</v>
      </c>
      <c r="H27" s="45">
        <f t="shared" si="1"/>
        <v>60</v>
      </c>
      <c r="I27" s="38">
        <v>4</v>
      </c>
      <c r="J27" s="44">
        <v>0.76</v>
      </c>
      <c r="K27" s="45">
        <f t="shared" si="2"/>
        <v>26.666666666666668</v>
      </c>
      <c r="L27" s="56">
        <v>15</v>
      </c>
      <c r="M27" s="50">
        <v>0.61</v>
      </c>
      <c r="N27" s="48">
        <f t="shared" si="3"/>
        <v>100</v>
      </c>
    </row>
    <row r="28" spans="1:14" x14ac:dyDescent="0.2">
      <c r="A28" s="92"/>
      <c r="B28" s="18" t="s">
        <v>186</v>
      </c>
      <c r="C28" s="38">
        <v>6</v>
      </c>
      <c r="D28" s="44">
        <v>1.32</v>
      </c>
      <c r="E28" s="45">
        <f t="shared" si="0"/>
        <v>10.526315789473683</v>
      </c>
      <c r="F28" s="38">
        <v>44</v>
      </c>
      <c r="G28" s="44">
        <v>3.02</v>
      </c>
      <c r="H28" s="45">
        <f t="shared" si="1"/>
        <v>77.192982456140342</v>
      </c>
      <c r="I28" s="38">
        <v>7</v>
      </c>
      <c r="J28" s="44">
        <v>1.33</v>
      </c>
      <c r="K28" s="45">
        <f t="shared" si="2"/>
        <v>12.280701754385964</v>
      </c>
      <c r="L28" s="56">
        <v>57</v>
      </c>
      <c r="M28" s="50">
        <v>2.33</v>
      </c>
      <c r="N28" s="48">
        <f t="shared" si="3"/>
        <v>99.999999999999986</v>
      </c>
    </row>
    <row r="29" spans="1:14" x14ac:dyDescent="0.2">
      <c r="A29" s="92"/>
      <c r="B29" s="18" t="s">
        <v>128</v>
      </c>
      <c r="C29" s="38">
        <v>62</v>
      </c>
      <c r="D29" s="44">
        <v>13.6</v>
      </c>
      <c r="E29" s="45">
        <f t="shared" si="0"/>
        <v>17.613636363636363</v>
      </c>
      <c r="F29" s="38">
        <v>202</v>
      </c>
      <c r="G29" s="44">
        <v>13.85</v>
      </c>
      <c r="H29" s="45">
        <f t="shared" si="1"/>
        <v>57.386363636363633</v>
      </c>
      <c r="I29" s="38">
        <v>88</v>
      </c>
      <c r="J29" s="44">
        <v>16.670000000000002</v>
      </c>
      <c r="K29" s="45">
        <f t="shared" si="2"/>
        <v>25</v>
      </c>
      <c r="L29" s="56">
        <v>352</v>
      </c>
      <c r="M29" s="50">
        <v>14.41</v>
      </c>
      <c r="N29" s="48">
        <f t="shared" si="3"/>
        <v>100</v>
      </c>
    </row>
    <row r="30" spans="1:14" ht="16" thickBot="1" x14ac:dyDescent="0.25">
      <c r="A30" s="93"/>
      <c r="B30" s="19" t="s">
        <v>21</v>
      </c>
      <c r="C30" s="39">
        <v>456</v>
      </c>
      <c r="D30" s="46">
        <v>100</v>
      </c>
      <c r="E30" s="47">
        <f t="shared" si="0"/>
        <v>18.665575112566515</v>
      </c>
      <c r="F30" s="39">
        <v>1459</v>
      </c>
      <c r="G30" s="46">
        <v>100</v>
      </c>
      <c r="H30" s="47">
        <f t="shared" si="1"/>
        <v>59.72165370446173</v>
      </c>
      <c r="I30" s="39">
        <v>528</v>
      </c>
      <c r="J30" s="46">
        <v>100</v>
      </c>
      <c r="K30" s="47">
        <f t="shared" si="2"/>
        <v>21.612771182971755</v>
      </c>
      <c r="L30" s="39">
        <v>2443</v>
      </c>
      <c r="M30" s="46">
        <v>100</v>
      </c>
      <c r="N30" s="47">
        <f t="shared" si="3"/>
        <v>100</v>
      </c>
    </row>
    <row r="31" spans="1:14" x14ac:dyDescent="0.2">
      <c r="A31" s="92" t="s">
        <v>27</v>
      </c>
      <c r="B31" s="21" t="s">
        <v>3</v>
      </c>
      <c r="C31" s="38">
        <v>200</v>
      </c>
      <c r="D31" s="44">
        <v>43.86</v>
      </c>
      <c r="E31" s="45">
        <f t="shared" si="0"/>
        <v>16.460905349794238</v>
      </c>
      <c r="F31" s="38">
        <v>750</v>
      </c>
      <c r="G31" s="44">
        <v>51.41</v>
      </c>
      <c r="H31" s="45">
        <f t="shared" si="1"/>
        <v>61.728395061728392</v>
      </c>
      <c r="I31" s="27">
        <v>265</v>
      </c>
      <c r="J31" s="44">
        <v>50.19</v>
      </c>
      <c r="K31" s="45">
        <f t="shared" si="2"/>
        <v>21.810699588477366</v>
      </c>
      <c r="L31" s="52">
        <v>1215</v>
      </c>
      <c r="M31" s="50">
        <v>49.73</v>
      </c>
      <c r="N31" s="48">
        <f t="shared" si="3"/>
        <v>99.999999999999986</v>
      </c>
    </row>
    <row r="32" spans="1:14" x14ac:dyDescent="0.2">
      <c r="A32" s="92"/>
      <c r="B32" s="21" t="s">
        <v>4</v>
      </c>
      <c r="C32" s="38">
        <v>6</v>
      </c>
      <c r="D32" s="44">
        <v>1.32</v>
      </c>
      <c r="E32" s="45">
        <f t="shared" si="0"/>
        <v>26.086956521739129</v>
      </c>
      <c r="F32" s="38">
        <v>14</v>
      </c>
      <c r="G32" s="44">
        <v>0.96</v>
      </c>
      <c r="H32" s="45">
        <f t="shared" si="1"/>
        <v>60.869565217391312</v>
      </c>
      <c r="I32" s="27">
        <v>3</v>
      </c>
      <c r="J32" s="44">
        <v>0.56999999999999995</v>
      </c>
      <c r="K32" s="45">
        <f t="shared" si="2"/>
        <v>13.043478260869565</v>
      </c>
      <c r="L32" s="52">
        <v>23</v>
      </c>
      <c r="M32" s="50">
        <v>0.94</v>
      </c>
      <c r="N32" s="48">
        <f t="shared" si="3"/>
        <v>100</v>
      </c>
    </row>
    <row r="33" spans="1:14" x14ac:dyDescent="0.2">
      <c r="A33" s="92"/>
      <c r="B33" s="21" t="s">
        <v>5</v>
      </c>
      <c r="C33" s="38">
        <v>7</v>
      </c>
      <c r="D33" s="44">
        <v>1.54</v>
      </c>
      <c r="E33" s="45">
        <f t="shared" si="0"/>
        <v>26.923076923076923</v>
      </c>
      <c r="F33" s="38">
        <v>13</v>
      </c>
      <c r="G33" s="44">
        <v>0.89</v>
      </c>
      <c r="H33" s="45">
        <f t="shared" si="1"/>
        <v>50</v>
      </c>
      <c r="I33" s="27">
        <v>6</v>
      </c>
      <c r="J33" s="44">
        <v>1.1399999999999999</v>
      </c>
      <c r="K33" s="45">
        <f t="shared" si="2"/>
        <v>23.076923076923077</v>
      </c>
      <c r="L33" s="52">
        <v>26</v>
      </c>
      <c r="M33" s="50">
        <v>1.06</v>
      </c>
      <c r="N33" s="48">
        <f t="shared" si="3"/>
        <v>100</v>
      </c>
    </row>
    <row r="34" spans="1:14" x14ac:dyDescent="0.2">
      <c r="A34" s="92"/>
      <c r="B34" s="21" t="s">
        <v>6</v>
      </c>
      <c r="C34" s="38">
        <v>6</v>
      </c>
      <c r="D34" s="44">
        <v>1.32</v>
      </c>
      <c r="E34" s="45">
        <f t="shared" si="0"/>
        <v>26.086956521739129</v>
      </c>
      <c r="F34" s="38">
        <v>10</v>
      </c>
      <c r="G34" s="44">
        <v>0.69</v>
      </c>
      <c r="H34" s="45">
        <f t="shared" si="1"/>
        <v>43.478260869565219</v>
      </c>
      <c r="I34" s="27">
        <v>7</v>
      </c>
      <c r="J34" s="44">
        <v>1.33</v>
      </c>
      <c r="K34" s="45">
        <f t="shared" si="2"/>
        <v>30.434782608695656</v>
      </c>
      <c r="L34" s="52">
        <v>23</v>
      </c>
      <c r="M34" s="50">
        <v>0.94</v>
      </c>
      <c r="N34" s="48">
        <f t="shared" si="3"/>
        <v>100</v>
      </c>
    </row>
    <row r="35" spans="1:14" x14ac:dyDescent="0.2">
      <c r="A35" s="92"/>
      <c r="B35" s="21" t="s">
        <v>7</v>
      </c>
      <c r="C35" s="38">
        <v>42</v>
      </c>
      <c r="D35" s="44">
        <v>9.2100000000000009</v>
      </c>
      <c r="E35" s="45">
        <f t="shared" si="0"/>
        <v>18.584070796460178</v>
      </c>
      <c r="F35" s="38">
        <v>129</v>
      </c>
      <c r="G35" s="44">
        <v>8.84</v>
      </c>
      <c r="H35" s="45">
        <f t="shared" si="1"/>
        <v>57.079646017699112</v>
      </c>
      <c r="I35" s="27">
        <v>55</v>
      </c>
      <c r="J35" s="44">
        <v>10.42</v>
      </c>
      <c r="K35" s="45">
        <f t="shared" si="2"/>
        <v>24.336283185840706</v>
      </c>
      <c r="L35" s="52">
        <v>226</v>
      </c>
      <c r="M35" s="50">
        <v>9.25</v>
      </c>
      <c r="N35" s="48">
        <f t="shared" si="3"/>
        <v>100</v>
      </c>
    </row>
    <row r="36" spans="1:14" x14ac:dyDescent="0.2">
      <c r="A36" s="92"/>
      <c r="B36" s="21" t="s">
        <v>8</v>
      </c>
      <c r="C36" s="38">
        <v>77</v>
      </c>
      <c r="D36" s="44">
        <v>16.89</v>
      </c>
      <c r="E36" s="45">
        <f t="shared" si="0"/>
        <v>22.58064516129032</v>
      </c>
      <c r="F36" s="38">
        <v>181</v>
      </c>
      <c r="G36" s="44">
        <v>12.41</v>
      </c>
      <c r="H36" s="45">
        <f t="shared" si="1"/>
        <v>53.079178885630498</v>
      </c>
      <c r="I36" s="27">
        <v>83</v>
      </c>
      <c r="J36" s="44">
        <v>15.72</v>
      </c>
      <c r="K36" s="45">
        <f t="shared" si="2"/>
        <v>24.340175953079179</v>
      </c>
      <c r="L36" s="52">
        <v>341</v>
      </c>
      <c r="M36" s="50">
        <v>13.96</v>
      </c>
      <c r="N36" s="48">
        <f t="shared" si="3"/>
        <v>100</v>
      </c>
    </row>
    <row r="37" spans="1:14" x14ac:dyDescent="0.2">
      <c r="A37" s="92"/>
      <c r="B37" s="21" t="s">
        <v>9</v>
      </c>
      <c r="C37" s="38">
        <v>3</v>
      </c>
      <c r="D37" s="44">
        <v>0.66</v>
      </c>
      <c r="E37" s="45">
        <f t="shared" si="0"/>
        <v>6.5217391304347823</v>
      </c>
      <c r="F37" s="38">
        <v>34</v>
      </c>
      <c r="G37" s="44">
        <v>2.33</v>
      </c>
      <c r="H37" s="45">
        <f t="shared" si="1"/>
        <v>73.91304347826086</v>
      </c>
      <c r="I37" s="27">
        <v>9</v>
      </c>
      <c r="J37" s="44">
        <v>1.7</v>
      </c>
      <c r="K37" s="45">
        <f t="shared" si="2"/>
        <v>19.565217391304348</v>
      </c>
      <c r="L37" s="52">
        <v>46</v>
      </c>
      <c r="M37" s="50">
        <v>1.88</v>
      </c>
      <c r="N37" s="48">
        <f t="shared" si="3"/>
        <v>99.999999999999986</v>
      </c>
    </row>
    <row r="38" spans="1:14" x14ac:dyDescent="0.2">
      <c r="A38" s="92"/>
      <c r="B38" s="21" t="s">
        <v>10</v>
      </c>
      <c r="C38" s="38">
        <v>6</v>
      </c>
      <c r="D38" s="44">
        <v>1.32</v>
      </c>
      <c r="E38" s="45">
        <f t="shared" si="0"/>
        <v>12</v>
      </c>
      <c r="F38" s="38">
        <v>34</v>
      </c>
      <c r="G38" s="44">
        <v>2.33</v>
      </c>
      <c r="H38" s="45">
        <f t="shared" si="1"/>
        <v>68</v>
      </c>
      <c r="I38" s="27">
        <v>10</v>
      </c>
      <c r="J38" s="44">
        <v>1.89</v>
      </c>
      <c r="K38" s="45">
        <f t="shared" si="2"/>
        <v>20</v>
      </c>
      <c r="L38" s="52">
        <v>50</v>
      </c>
      <c r="M38" s="50">
        <v>2.0499999999999998</v>
      </c>
      <c r="N38" s="48">
        <f t="shared" si="3"/>
        <v>100</v>
      </c>
    </row>
    <row r="39" spans="1:14" x14ac:dyDescent="0.2">
      <c r="A39" s="92"/>
      <c r="B39" s="21" t="s">
        <v>11</v>
      </c>
      <c r="C39" s="38">
        <v>25</v>
      </c>
      <c r="D39" s="44">
        <v>5.48</v>
      </c>
      <c r="E39" s="45">
        <f t="shared" si="0"/>
        <v>25.252525252525253</v>
      </c>
      <c r="F39" s="38">
        <v>59</v>
      </c>
      <c r="G39" s="44">
        <v>4.04</v>
      </c>
      <c r="H39" s="45">
        <f t="shared" si="1"/>
        <v>59.595959595959592</v>
      </c>
      <c r="I39" s="27">
        <v>15</v>
      </c>
      <c r="J39" s="44">
        <v>2.84</v>
      </c>
      <c r="K39" s="45">
        <f t="shared" si="2"/>
        <v>15.151515151515152</v>
      </c>
      <c r="L39" s="52">
        <v>99</v>
      </c>
      <c r="M39" s="50">
        <v>4.05</v>
      </c>
      <c r="N39" s="48">
        <f t="shared" si="3"/>
        <v>100</v>
      </c>
    </row>
    <row r="40" spans="1:14" x14ac:dyDescent="0.2">
      <c r="A40" s="92"/>
      <c r="B40" s="21" t="s">
        <v>12</v>
      </c>
      <c r="C40" s="38">
        <v>37</v>
      </c>
      <c r="D40" s="44">
        <v>8.11</v>
      </c>
      <c r="E40" s="45">
        <f t="shared" si="0"/>
        <v>20.441988950276244</v>
      </c>
      <c r="F40" s="38">
        <v>108</v>
      </c>
      <c r="G40" s="44">
        <v>7.4</v>
      </c>
      <c r="H40" s="45">
        <f t="shared" si="1"/>
        <v>59.668508287292823</v>
      </c>
      <c r="I40" s="27">
        <v>36</v>
      </c>
      <c r="J40" s="44">
        <v>6.82</v>
      </c>
      <c r="K40" s="45">
        <f t="shared" si="2"/>
        <v>19.88950276243094</v>
      </c>
      <c r="L40" s="52">
        <v>181</v>
      </c>
      <c r="M40" s="50">
        <v>7.41</v>
      </c>
      <c r="N40" s="48">
        <f t="shared" si="3"/>
        <v>100</v>
      </c>
    </row>
    <row r="41" spans="1:14" x14ac:dyDescent="0.2">
      <c r="A41" s="92"/>
      <c r="B41" s="21" t="s">
        <v>13</v>
      </c>
      <c r="C41" s="38">
        <v>8</v>
      </c>
      <c r="D41" s="44">
        <v>1.75</v>
      </c>
      <c r="E41" s="45">
        <f t="shared" si="0"/>
        <v>32</v>
      </c>
      <c r="F41" s="38">
        <v>12</v>
      </c>
      <c r="G41" s="44">
        <v>0.82</v>
      </c>
      <c r="H41" s="45">
        <f t="shared" si="1"/>
        <v>48</v>
      </c>
      <c r="I41" s="27">
        <v>5</v>
      </c>
      <c r="J41" s="44">
        <v>0.95</v>
      </c>
      <c r="K41" s="45">
        <f t="shared" si="2"/>
        <v>20</v>
      </c>
      <c r="L41" s="52">
        <v>25</v>
      </c>
      <c r="M41" s="50">
        <v>1.02</v>
      </c>
      <c r="N41" s="48">
        <f t="shared" si="3"/>
        <v>100</v>
      </c>
    </row>
    <row r="42" spans="1:14" x14ac:dyDescent="0.2">
      <c r="A42" s="92"/>
      <c r="B42" s="21" t="s">
        <v>14</v>
      </c>
      <c r="C42" s="38">
        <v>5</v>
      </c>
      <c r="D42" s="44">
        <v>1.1000000000000001</v>
      </c>
      <c r="E42" s="45">
        <f t="shared" si="0"/>
        <v>27.777777777777779</v>
      </c>
      <c r="F42" s="38">
        <v>8</v>
      </c>
      <c r="G42" s="44">
        <v>0.55000000000000004</v>
      </c>
      <c r="H42" s="45">
        <f t="shared" si="1"/>
        <v>44.444444444444443</v>
      </c>
      <c r="I42" s="27">
        <v>5</v>
      </c>
      <c r="J42" s="44">
        <v>0.95</v>
      </c>
      <c r="K42" s="45">
        <f t="shared" si="2"/>
        <v>27.777777777777779</v>
      </c>
      <c r="L42" s="52">
        <v>18</v>
      </c>
      <c r="M42" s="50">
        <v>0.74</v>
      </c>
      <c r="N42" s="48">
        <f t="shared" si="3"/>
        <v>100</v>
      </c>
    </row>
    <row r="43" spans="1:14" x14ac:dyDescent="0.2">
      <c r="A43" s="92"/>
      <c r="B43" s="21" t="s">
        <v>15</v>
      </c>
      <c r="C43" s="38">
        <v>11</v>
      </c>
      <c r="D43" s="44">
        <v>2.41</v>
      </c>
      <c r="E43" s="45">
        <f t="shared" si="0"/>
        <v>23.404255319148938</v>
      </c>
      <c r="F43" s="38">
        <v>24</v>
      </c>
      <c r="G43" s="44">
        <v>1.64</v>
      </c>
      <c r="H43" s="45">
        <f t="shared" si="1"/>
        <v>51.063829787234042</v>
      </c>
      <c r="I43" s="27">
        <v>12</v>
      </c>
      <c r="J43" s="44">
        <v>2.27</v>
      </c>
      <c r="K43" s="45">
        <f t="shared" si="2"/>
        <v>25.531914893617021</v>
      </c>
      <c r="L43" s="52">
        <v>47</v>
      </c>
      <c r="M43" s="50">
        <v>1.92</v>
      </c>
      <c r="N43" s="48">
        <f t="shared" si="3"/>
        <v>100</v>
      </c>
    </row>
    <row r="44" spans="1:14" x14ac:dyDescent="0.2">
      <c r="A44" s="92"/>
      <c r="B44" s="21" t="s">
        <v>16</v>
      </c>
      <c r="C44" s="38">
        <v>14</v>
      </c>
      <c r="D44" s="44">
        <v>3.07</v>
      </c>
      <c r="E44" s="45">
        <f t="shared" si="0"/>
        <v>16.867469879518072</v>
      </c>
      <c r="F44" s="38">
        <v>59</v>
      </c>
      <c r="G44" s="44">
        <v>4.04</v>
      </c>
      <c r="H44" s="45">
        <f t="shared" si="1"/>
        <v>71.084337349397586</v>
      </c>
      <c r="I44" s="27">
        <v>10</v>
      </c>
      <c r="J44" s="44">
        <v>1.89</v>
      </c>
      <c r="K44" s="45">
        <f t="shared" si="2"/>
        <v>12.048192771084338</v>
      </c>
      <c r="L44" s="52">
        <v>83</v>
      </c>
      <c r="M44" s="50">
        <v>3.4</v>
      </c>
      <c r="N44" s="48">
        <f t="shared" si="3"/>
        <v>100</v>
      </c>
    </row>
    <row r="45" spans="1:14" x14ac:dyDescent="0.2">
      <c r="A45" s="92"/>
      <c r="B45" s="21" t="s">
        <v>17</v>
      </c>
      <c r="C45" s="38">
        <v>5</v>
      </c>
      <c r="D45" s="44">
        <v>1.1000000000000001</v>
      </c>
      <c r="E45" s="45">
        <f t="shared" si="0"/>
        <v>25</v>
      </c>
      <c r="F45" s="38">
        <v>9</v>
      </c>
      <c r="G45" s="44">
        <v>0.62</v>
      </c>
      <c r="H45" s="45">
        <f t="shared" si="1"/>
        <v>45</v>
      </c>
      <c r="I45" s="27">
        <v>6</v>
      </c>
      <c r="J45" s="44">
        <v>1.1399999999999999</v>
      </c>
      <c r="K45" s="45">
        <f t="shared" si="2"/>
        <v>30</v>
      </c>
      <c r="L45" s="52">
        <v>20</v>
      </c>
      <c r="M45" s="50">
        <v>0.82</v>
      </c>
      <c r="N45" s="48">
        <f t="shared" si="3"/>
        <v>100</v>
      </c>
    </row>
    <row r="46" spans="1:14" x14ac:dyDescent="0.2">
      <c r="A46" s="92"/>
      <c r="B46" s="21" t="s">
        <v>18</v>
      </c>
      <c r="C46" s="38">
        <v>3</v>
      </c>
      <c r="D46" s="44">
        <v>0.66</v>
      </c>
      <c r="E46" s="45">
        <f t="shared" si="0"/>
        <v>15.789473684210526</v>
      </c>
      <c r="F46" s="38">
        <v>15</v>
      </c>
      <c r="G46" s="44">
        <v>1.03</v>
      </c>
      <c r="H46" s="45">
        <f t="shared" si="1"/>
        <v>78.94736842105263</v>
      </c>
      <c r="I46" s="27">
        <v>1</v>
      </c>
      <c r="J46" s="44">
        <v>0.19</v>
      </c>
      <c r="K46" s="45">
        <f t="shared" si="2"/>
        <v>5.2631578947368416</v>
      </c>
      <c r="L46" s="52">
        <v>19</v>
      </c>
      <c r="M46" s="50">
        <v>0.78</v>
      </c>
      <c r="N46" s="48">
        <f t="shared" si="3"/>
        <v>99.999999999999986</v>
      </c>
    </row>
    <row r="47" spans="1:14" x14ac:dyDescent="0.2">
      <c r="A47" s="92"/>
      <c r="B47" s="21" t="s">
        <v>19</v>
      </c>
      <c r="C47" s="38">
        <v>1</v>
      </c>
      <c r="D47" s="44">
        <v>0.22</v>
      </c>
      <c r="E47" s="45">
        <f t="shared" si="0"/>
        <v>100</v>
      </c>
      <c r="F47" s="38">
        <v>0</v>
      </c>
      <c r="G47" s="44">
        <v>0</v>
      </c>
      <c r="H47" s="45">
        <f t="shared" si="1"/>
        <v>0</v>
      </c>
      <c r="I47" s="27">
        <v>0</v>
      </c>
      <c r="J47" s="44">
        <v>0</v>
      </c>
      <c r="K47" s="45">
        <f t="shared" si="2"/>
        <v>0</v>
      </c>
      <c r="L47" s="52">
        <v>1</v>
      </c>
      <c r="M47" s="50">
        <v>0.04</v>
      </c>
      <c r="N47" s="48">
        <f t="shared" si="3"/>
        <v>100</v>
      </c>
    </row>
    <row r="48" spans="1:14" ht="16" thickBot="1" x14ac:dyDescent="0.25">
      <c r="A48" s="93"/>
      <c r="B48" s="22" t="s">
        <v>21</v>
      </c>
      <c r="C48" s="39">
        <v>456</v>
      </c>
      <c r="D48" s="46">
        <v>100</v>
      </c>
      <c r="E48" s="47">
        <f t="shared" si="0"/>
        <v>18.665575112566515</v>
      </c>
      <c r="F48" s="39">
        <v>1459</v>
      </c>
      <c r="G48" s="46">
        <v>100</v>
      </c>
      <c r="H48" s="47">
        <f t="shared" si="1"/>
        <v>59.72165370446173</v>
      </c>
      <c r="I48" s="29">
        <v>528</v>
      </c>
      <c r="J48" s="46">
        <v>100</v>
      </c>
      <c r="K48" s="47">
        <f t="shared" si="2"/>
        <v>21.612771182971755</v>
      </c>
      <c r="L48" s="29">
        <v>2443</v>
      </c>
      <c r="M48" s="46">
        <v>100</v>
      </c>
      <c r="N48" s="47">
        <f t="shared" si="3"/>
        <v>100</v>
      </c>
    </row>
    <row r="49" spans="1:14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15"/>
    </row>
    <row r="51" spans="1:14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15"/>
    </row>
    <row r="52" spans="1:14" x14ac:dyDescent="0.2">
      <c r="M52" s="2"/>
    </row>
    <row r="53" spans="1:14" x14ac:dyDescent="0.2">
      <c r="M53" s="2"/>
    </row>
  </sheetData>
  <mergeCells count="11">
    <mergeCell ref="C3:N3"/>
    <mergeCell ref="A7:A11"/>
    <mergeCell ref="A12:A30"/>
    <mergeCell ref="A31:A48"/>
    <mergeCell ref="A3:B6"/>
    <mergeCell ref="C5:E5"/>
    <mergeCell ref="A49:N49"/>
    <mergeCell ref="F5:H5"/>
    <mergeCell ref="I5:K5"/>
    <mergeCell ref="L5:N5"/>
    <mergeCell ref="C4:N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B7F-1F06-4C23-87F4-753EA09C13CB}">
  <dimension ref="A1:T52"/>
  <sheetViews>
    <sheetView zoomScale="75" zoomScaleNormal="75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7" customWidth="1"/>
    <col min="3" max="20" width="9.83203125" customWidth="1"/>
  </cols>
  <sheetData>
    <row r="1" spans="1:20" x14ac:dyDescent="0.2">
      <c r="A1" s="1" t="s">
        <v>140</v>
      </c>
    </row>
    <row r="2" spans="1:20" ht="16" thickBot="1" x14ac:dyDescent="0.25">
      <c r="A2" s="72" t="s">
        <v>190</v>
      </c>
      <c r="B2" s="1"/>
    </row>
    <row r="3" spans="1:20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</row>
    <row r="4" spans="1:20" ht="15" customHeight="1" thickBot="1" x14ac:dyDescent="0.25">
      <c r="A4" s="96"/>
      <c r="B4" s="97"/>
      <c r="C4" s="119" t="s">
        <v>144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</row>
    <row r="5" spans="1:20" ht="16" thickBot="1" x14ac:dyDescent="0.25">
      <c r="A5" s="96"/>
      <c r="B5" s="97"/>
      <c r="C5" s="122" t="s">
        <v>40</v>
      </c>
      <c r="D5" s="123"/>
      <c r="E5" s="124"/>
      <c r="F5" s="115" t="s">
        <v>41</v>
      </c>
      <c r="G5" s="113"/>
      <c r="H5" s="100"/>
      <c r="I5" s="115" t="s">
        <v>42</v>
      </c>
      <c r="J5" s="113"/>
      <c r="K5" s="100"/>
      <c r="L5" s="115" t="s">
        <v>43</v>
      </c>
      <c r="M5" s="113"/>
      <c r="N5" s="100"/>
      <c r="O5" s="115" t="s">
        <v>44</v>
      </c>
      <c r="P5" s="113"/>
      <c r="Q5" s="100"/>
      <c r="R5" s="115" t="s">
        <v>21</v>
      </c>
      <c r="S5" s="113"/>
      <c r="T5" s="114"/>
    </row>
    <row r="6" spans="1:20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14" t="s">
        <v>116</v>
      </c>
      <c r="O6" s="14" t="s">
        <v>114</v>
      </c>
      <c r="P6" s="13" t="s">
        <v>115</v>
      </c>
      <c r="Q6" s="14" t="s">
        <v>116</v>
      </c>
      <c r="R6" s="14" t="s">
        <v>114</v>
      </c>
      <c r="S6" s="13" t="s">
        <v>115</v>
      </c>
      <c r="T6" s="60" t="s">
        <v>116</v>
      </c>
    </row>
    <row r="7" spans="1:20" x14ac:dyDescent="0.2">
      <c r="A7" s="88" t="s">
        <v>22</v>
      </c>
      <c r="B7" s="20" t="s">
        <v>23</v>
      </c>
      <c r="C7" s="37">
        <v>23</v>
      </c>
      <c r="D7" s="42">
        <v>52.27</v>
      </c>
      <c r="E7" s="43">
        <f>C7/$R7*100</f>
        <v>1.7884914463452566</v>
      </c>
      <c r="F7" s="25">
        <v>27</v>
      </c>
      <c r="G7" s="42">
        <v>50</v>
      </c>
      <c r="H7" s="43">
        <f>F7/$R7*100</f>
        <v>2.0995334370139966</v>
      </c>
      <c r="I7" s="25">
        <v>176</v>
      </c>
      <c r="J7" s="42">
        <v>48.48</v>
      </c>
      <c r="K7" s="43">
        <f>I7/$R7*100</f>
        <v>13.685847589424572</v>
      </c>
      <c r="L7" s="25">
        <v>396</v>
      </c>
      <c r="M7" s="42">
        <v>53.37</v>
      </c>
      <c r="N7" s="43">
        <f>L7/$R7*100</f>
        <v>30.793157076205286</v>
      </c>
      <c r="O7" s="25">
        <v>664</v>
      </c>
      <c r="P7" s="42">
        <v>52.04</v>
      </c>
      <c r="Q7" s="43">
        <f>O7/$R7*100</f>
        <v>51.632970451010884</v>
      </c>
      <c r="R7" s="51">
        <v>1286</v>
      </c>
      <c r="S7" s="49">
        <v>51.88</v>
      </c>
      <c r="T7" s="53">
        <f>E7+H7+K7+N7+Q7</f>
        <v>100</v>
      </c>
    </row>
    <row r="8" spans="1:20" x14ac:dyDescent="0.2">
      <c r="A8" s="89"/>
      <c r="B8" s="21" t="s">
        <v>24</v>
      </c>
      <c r="C8" s="38">
        <v>15</v>
      </c>
      <c r="D8" s="44">
        <v>34.090000000000003</v>
      </c>
      <c r="E8" s="45">
        <f t="shared" ref="E8:E11" si="0">C8/$R8*100</f>
        <v>2.2189349112426036</v>
      </c>
      <c r="F8" s="27">
        <v>14</v>
      </c>
      <c r="G8" s="44">
        <v>25.93</v>
      </c>
      <c r="H8" s="45">
        <f t="shared" ref="H8:H11" si="1">F8/$R8*100</f>
        <v>2.0710059171597637</v>
      </c>
      <c r="I8" s="27">
        <v>102</v>
      </c>
      <c r="J8" s="44">
        <v>28.1</v>
      </c>
      <c r="K8" s="45">
        <f t="shared" ref="K8:K11" si="2">I8/$R8*100</f>
        <v>15.088757396449704</v>
      </c>
      <c r="L8" s="27">
        <v>195</v>
      </c>
      <c r="M8" s="44">
        <v>26.28</v>
      </c>
      <c r="N8" s="45">
        <f t="shared" ref="N8:N11" si="3">L8/$R8*100</f>
        <v>28.846153846153843</v>
      </c>
      <c r="O8" s="27">
        <v>350</v>
      </c>
      <c r="P8" s="44">
        <v>27.43</v>
      </c>
      <c r="Q8" s="45">
        <f t="shared" ref="Q8:Q11" si="4">O8/$R8*100</f>
        <v>51.77514792899408</v>
      </c>
      <c r="R8" s="52">
        <v>676</v>
      </c>
      <c r="S8" s="50">
        <v>27.27</v>
      </c>
      <c r="T8" s="48">
        <f t="shared" ref="T8:T48" si="5">E8+H8+K8+N8+Q8</f>
        <v>100</v>
      </c>
    </row>
    <row r="9" spans="1:20" x14ac:dyDescent="0.2">
      <c r="A9" s="89"/>
      <c r="B9" s="21" t="s">
        <v>25</v>
      </c>
      <c r="C9" s="38">
        <v>4</v>
      </c>
      <c r="D9" s="44">
        <v>9.09</v>
      </c>
      <c r="E9" s="45">
        <f t="shared" si="0"/>
        <v>1.2084592145015105</v>
      </c>
      <c r="F9" s="27">
        <v>5</v>
      </c>
      <c r="G9" s="44">
        <v>9.26</v>
      </c>
      <c r="H9" s="45">
        <f t="shared" si="1"/>
        <v>1.5105740181268883</v>
      </c>
      <c r="I9" s="27">
        <v>56</v>
      </c>
      <c r="J9" s="44">
        <v>15.43</v>
      </c>
      <c r="K9" s="45">
        <f t="shared" si="2"/>
        <v>16.918429003021149</v>
      </c>
      <c r="L9" s="27">
        <v>98</v>
      </c>
      <c r="M9" s="44">
        <v>13.21</v>
      </c>
      <c r="N9" s="45">
        <f t="shared" si="3"/>
        <v>29.607250755287005</v>
      </c>
      <c r="O9" s="27">
        <v>168</v>
      </c>
      <c r="P9" s="44">
        <v>13.17</v>
      </c>
      <c r="Q9" s="45">
        <f t="shared" si="4"/>
        <v>50.755287009063444</v>
      </c>
      <c r="R9" s="52">
        <v>331</v>
      </c>
      <c r="S9" s="50">
        <v>13.35</v>
      </c>
      <c r="T9" s="48">
        <f t="shared" si="5"/>
        <v>100</v>
      </c>
    </row>
    <row r="10" spans="1:20" x14ac:dyDescent="0.2">
      <c r="A10" s="89"/>
      <c r="B10" s="21" t="s">
        <v>26</v>
      </c>
      <c r="C10" s="38">
        <v>2</v>
      </c>
      <c r="D10" s="44">
        <v>4.55</v>
      </c>
      <c r="E10" s="45">
        <f t="shared" si="0"/>
        <v>1.0752688172043012</v>
      </c>
      <c r="F10" s="27">
        <v>8</v>
      </c>
      <c r="G10" s="44">
        <v>14.81</v>
      </c>
      <c r="H10" s="45">
        <f t="shared" si="1"/>
        <v>4.3010752688172049</v>
      </c>
      <c r="I10" s="27">
        <v>29</v>
      </c>
      <c r="J10" s="44">
        <v>7.99</v>
      </c>
      <c r="K10" s="45">
        <f t="shared" si="2"/>
        <v>15.591397849462366</v>
      </c>
      <c r="L10" s="27">
        <v>53</v>
      </c>
      <c r="M10" s="44">
        <v>7.14</v>
      </c>
      <c r="N10" s="45">
        <f t="shared" si="3"/>
        <v>28.49462365591398</v>
      </c>
      <c r="O10" s="27">
        <v>94</v>
      </c>
      <c r="P10" s="44">
        <v>7.37</v>
      </c>
      <c r="Q10" s="45">
        <f t="shared" si="4"/>
        <v>50.537634408602152</v>
      </c>
      <c r="R10" s="52">
        <v>186</v>
      </c>
      <c r="S10" s="50">
        <v>7.5</v>
      </c>
      <c r="T10" s="48">
        <f t="shared" si="5"/>
        <v>100</v>
      </c>
    </row>
    <row r="11" spans="1:20" ht="16" thickBot="1" x14ac:dyDescent="0.25">
      <c r="A11" s="90"/>
      <c r="B11" s="22" t="s">
        <v>21</v>
      </c>
      <c r="C11" s="56">
        <v>44</v>
      </c>
      <c r="D11" s="50">
        <v>100</v>
      </c>
      <c r="E11" s="48">
        <f t="shared" si="0"/>
        <v>1.7749092375958047</v>
      </c>
      <c r="F11" s="52">
        <v>54</v>
      </c>
      <c r="G11" s="50">
        <v>100</v>
      </c>
      <c r="H11" s="48">
        <f t="shared" si="1"/>
        <v>2.1782977006857602</v>
      </c>
      <c r="I11" s="52">
        <v>363</v>
      </c>
      <c r="J11" s="50">
        <v>100</v>
      </c>
      <c r="K11" s="48">
        <f t="shared" si="2"/>
        <v>14.643001210165391</v>
      </c>
      <c r="L11" s="52">
        <v>742</v>
      </c>
      <c r="M11" s="50">
        <v>100</v>
      </c>
      <c r="N11" s="48">
        <f t="shared" si="3"/>
        <v>29.931423961274707</v>
      </c>
      <c r="O11" s="52">
        <v>1276</v>
      </c>
      <c r="P11" s="50">
        <v>100</v>
      </c>
      <c r="Q11" s="48">
        <f t="shared" si="4"/>
        <v>51.472367890278335</v>
      </c>
      <c r="R11" s="52">
        <v>2479</v>
      </c>
      <c r="S11" s="50">
        <v>100</v>
      </c>
      <c r="T11" s="48">
        <f t="shared" si="5"/>
        <v>100</v>
      </c>
    </row>
    <row r="12" spans="1:20" x14ac:dyDescent="0.2">
      <c r="A12" s="91" t="s">
        <v>117</v>
      </c>
      <c r="B12" s="20" t="s">
        <v>182</v>
      </c>
      <c r="C12" s="37">
        <v>0</v>
      </c>
      <c r="D12" s="42">
        <v>0</v>
      </c>
      <c r="E12" s="43">
        <v>0</v>
      </c>
      <c r="F12" s="37">
        <v>0</v>
      </c>
      <c r="G12" s="42">
        <v>0</v>
      </c>
      <c r="H12" s="43">
        <f>F12/$R12*100</f>
        <v>0</v>
      </c>
      <c r="I12" s="37">
        <v>3</v>
      </c>
      <c r="J12" s="42">
        <v>0.83</v>
      </c>
      <c r="K12" s="43">
        <f>I12/$R12*100</f>
        <v>16.666666666666664</v>
      </c>
      <c r="L12" s="37">
        <v>8</v>
      </c>
      <c r="M12" s="42">
        <v>1.08</v>
      </c>
      <c r="N12" s="43">
        <f>L12/$R12*100</f>
        <v>44.444444444444443</v>
      </c>
      <c r="O12" s="37">
        <v>7</v>
      </c>
      <c r="P12" s="42">
        <v>0.55000000000000004</v>
      </c>
      <c r="Q12" s="43">
        <f>O12/$R12*100</f>
        <v>38.888888888888893</v>
      </c>
      <c r="R12" s="59">
        <v>18</v>
      </c>
      <c r="S12" s="49">
        <v>0.73</v>
      </c>
      <c r="T12" s="53">
        <f t="shared" si="5"/>
        <v>100</v>
      </c>
    </row>
    <row r="13" spans="1:20" x14ac:dyDescent="0.2">
      <c r="A13" s="92"/>
      <c r="B13" s="21" t="s">
        <v>118</v>
      </c>
      <c r="C13" s="38">
        <v>4</v>
      </c>
      <c r="D13" s="44">
        <v>9.09</v>
      </c>
      <c r="E13" s="45">
        <v>1.5325670498084289</v>
      </c>
      <c r="F13" s="38">
        <v>2</v>
      </c>
      <c r="G13" s="44">
        <v>3.7</v>
      </c>
      <c r="H13" s="45">
        <f t="shared" ref="H13:H30" si="6">F13/$R13*100</f>
        <v>0.76628352490421447</v>
      </c>
      <c r="I13" s="38">
        <v>48</v>
      </c>
      <c r="J13" s="44">
        <v>13.22</v>
      </c>
      <c r="K13" s="45">
        <f t="shared" ref="K13:K30" si="7">I13/$R13*100</f>
        <v>18.390804597701148</v>
      </c>
      <c r="L13" s="38">
        <v>68</v>
      </c>
      <c r="M13" s="44">
        <v>9.16</v>
      </c>
      <c r="N13" s="45">
        <f t="shared" ref="N13:N30" si="8">L13/$R13*100</f>
        <v>26.053639846743295</v>
      </c>
      <c r="O13" s="38">
        <v>139</v>
      </c>
      <c r="P13" s="44">
        <v>10.89</v>
      </c>
      <c r="Q13" s="45">
        <f t="shared" ref="Q13:Q30" si="9">O13/$R13*100</f>
        <v>53.256704980842919</v>
      </c>
      <c r="R13" s="56">
        <v>261</v>
      </c>
      <c r="S13" s="50">
        <v>10.53</v>
      </c>
      <c r="T13" s="48">
        <f t="shared" si="5"/>
        <v>100</v>
      </c>
    </row>
    <row r="14" spans="1:20" x14ac:dyDescent="0.2">
      <c r="A14" s="92"/>
      <c r="B14" s="21" t="s">
        <v>183</v>
      </c>
      <c r="C14" s="38">
        <v>0</v>
      </c>
      <c r="D14" s="44">
        <v>0</v>
      </c>
      <c r="E14" s="45">
        <v>0</v>
      </c>
      <c r="F14" s="38">
        <v>0</v>
      </c>
      <c r="G14" s="44">
        <v>0</v>
      </c>
      <c r="H14" s="45">
        <f t="shared" si="6"/>
        <v>0</v>
      </c>
      <c r="I14" s="38">
        <v>4</v>
      </c>
      <c r="J14" s="44">
        <v>1.1000000000000001</v>
      </c>
      <c r="K14" s="45">
        <f t="shared" si="7"/>
        <v>13.793103448275861</v>
      </c>
      <c r="L14" s="38">
        <v>12</v>
      </c>
      <c r="M14" s="44">
        <v>1.62</v>
      </c>
      <c r="N14" s="45">
        <f t="shared" si="8"/>
        <v>41.379310344827587</v>
      </c>
      <c r="O14" s="38">
        <v>13</v>
      </c>
      <c r="P14" s="44">
        <v>1.02</v>
      </c>
      <c r="Q14" s="45">
        <f t="shared" si="9"/>
        <v>44.827586206896555</v>
      </c>
      <c r="R14" s="56">
        <v>29</v>
      </c>
      <c r="S14" s="50">
        <v>1.17</v>
      </c>
      <c r="T14" s="48">
        <f t="shared" si="5"/>
        <v>100</v>
      </c>
    </row>
    <row r="15" spans="1:20" x14ac:dyDescent="0.2">
      <c r="A15" s="92"/>
      <c r="B15" s="21" t="s">
        <v>184</v>
      </c>
      <c r="C15" s="38">
        <v>0</v>
      </c>
      <c r="D15" s="44">
        <v>0</v>
      </c>
      <c r="E15" s="45">
        <v>0</v>
      </c>
      <c r="F15" s="38">
        <v>0</v>
      </c>
      <c r="G15" s="44">
        <v>0</v>
      </c>
      <c r="H15" s="45">
        <f t="shared" si="6"/>
        <v>0</v>
      </c>
      <c r="I15" s="38">
        <v>0</v>
      </c>
      <c r="J15" s="44">
        <v>0</v>
      </c>
      <c r="K15" s="45">
        <f t="shared" si="7"/>
        <v>0</v>
      </c>
      <c r="L15" s="38">
        <v>2</v>
      </c>
      <c r="M15" s="44">
        <v>0.27</v>
      </c>
      <c r="N15" s="45">
        <f t="shared" si="8"/>
        <v>40</v>
      </c>
      <c r="O15" s="38">
        <v>3</v>
      </c>
      <c r="P15" s="44">
        <v>0.24</v>
      </c>
      <c r="Q15" s="45">
        <f t="shared" si="9"/>
        <v>60</v>
      </c>
      <c r="R15" s="56">
        <v>5</v>
      </c>
      <c r="S15" s="50">
        <v>0.2</v>
      </c>
      <c r="T15" s="48">
        <f t="shared" si="5"/>
        <v>100</v>
      </c>
    </row>
    <row r="16" spans="1:20" x14ac:dyDescent="0.2">
      <c r="A16" s="92"/>
      <c r="B16" s="21" t="s">
        <v>1</v>
      </c>
      <c r="C16" s="38">
        <v>5</v>
      </c>
      <c r="D16" s="44">
        <v>11.36</v>
      </c>
      <c r="E16" s="45">
        <v>2.3364485981308412</v>
      </c>
      <c r="F16" s="38">
        <v>5</v>
      </c>
      <c r="G16" s="44">
        <v>9.26</v>
      </c>
      <c r="H16" s="45">
        <f t="shared" si="6"/>
        <v>2.3364485981308412</v>
      </c>
      <c r="I16" s="38">
        <v>42</v>
      </c>
      <c r="J16" s="44">
        <v>11.57</v>
      </c>
      <c r="K16" s="45">
        <f t="shared" si="7"/>
        <v>19.626168224299064</v>
      </c>
      <c r="L16" s="38">
        <v>64</v>
      </c>
      <c r="M16" s="44">
        <v>8.6300000000000008</v>
      </c>
      <c r="N16" s="45">
        <f t="shared" si="8"/>
        <v>29.906542056074763</v>
      </c>
      <c r="O16" s="38">
        <v>98</v>
      </c>
      <c r="P16" s="44">
        <v>7.68</v>
      </c>
      <c r="Q16" s="45">
        <f t="shared" si="9"/>
        <v>45.794392523364486</v>
      </c>
      <c r="R16" s="56">
        <v>214</v>
      </c>
      <c r="S16" s="50">
        <v>8.6300000000000008</v>
      </c>
      <c r="T16" s="48">
        <f t="shared" si="5"/>
        <v>100</v>
      </c>
    </row>
    <row r="17" spans="1:20" x14ac:dyDescent="0.2">
      <c r="A17" s="92"/>
      <c r="B17" s="21" t="s">
        <v>119</v>
      </c>
      <c r="C17" s="38">
        <v>5</v>
      </c>
      <c r="D17" s="44">
        <v>11.36</v>
      </c>
      <c r="E17" s="45">
        <v>0.93632958801498134</v>
      </c>
      <c r="F17" s="38">
        <v>13</v>
      </c>
      <c r="G17" s="44">
        <v>24.07</v>
      </c>
      <c r="H17" s="45">
        <f t="shared" si="6"/>
        <v>2.4344569288389515</v>
      </c>
      <c r="I17" s="38">
        <v>78</v>
      </c>
      <c r="J17" s="44">
        <v>21.49</v>
      </c>
      <c r="K17" s="45">
        <f t="shared" si="7"/>
        <v>14.606741573033707</v>
      </c>
      <c r="L17" s="38">
        <v>154</v>
      </c>
      <c r="M17" s="44">
        <v>20.75</v>
      </c>
      <c r="N17" s="45">
        <f t="shared" si="8"/>
        <v>28.838951310861422</v>
      </c>
      <c r="O17" s="38">
        <v>284</v>
      </c>
      <c r="P17" s="44">
        <v>22.26</v>
      </c>
      <c r="Q17" s="45">
        <f t="shared" si="9"/>
        <v>53.183520599250933</v>
      </c>
      <c r="R17" s="56">
        <v>534</v>
      </c>
      <c r="S17" s="50">
        <v>21.54</v>
      </c>
      <c r="T17" s="48">
        <f t="shared" si="5"/>
        <v>100</v>
      </c>
    </row>
    <row r="18" spans="1:20" x14ac:dyDescent="0.2">
      <c r="A18" s="92"/>
      <c r="B18" s="21" t="s">
        <v>2</v>
      </c>
      <c r="C18" s="38">
        <v>2</v>
      </c>
      <c r="D18" s="44">
        <v>4.55</v>
      </c>
      <c r="E18" s="45">
        <v>2.4691358024691357</v>
      </c>
      <c r="F18" s="38">
        <v>1</v>
      </c>
      <c r="G18" s="44">
        <v>1.85</v>
      </c>
      <c r="H18" s="45">
        <f t="shared" si="6"/>
        <v>1.2345679012345678</v>
      </c>
      <c r="I18" s="38">
        <v>16</v>
      </c>
      <c r="J18" s="44">
        <v>4.41</v>
      </c>
      <c r="K18" s="45">
        <f t="shared" si="7"/>
        <v>19.753086419753085</v>
      </c>
      <c r="L18" s="38">
        <v>26</v>
      </c>
      <c r="M18" s="44">
        <v>3.5</v>
      </c>
      <c r="N18" s="45">
        <f t="shared" si="8"/>
        <v>32.098765432098766</v>
      </c>
      <c r="O18" s="38">
        <v>36</v>
      </c>
      <c r="P18" s="44">
        <v>2.82</v>
      </c>
      <c r="Q18" s="45">
        <f t="shared" si="9"/>
        <v>44.444444444444443</v>
      </c>
      <c r="R18" s="56">
        <v>81</v>
      </c>
      <c r="S18" s="50">
        <v>3.27</v>
      </c>
      <c r="T18" s="48">
        <f t="shared" si="5"/>
        <v>100</v>
      </c>
    </row>
    <row r="19" spans="1:20" x14ac:dyDescent="0.2">
      <c r="A19" s="92"/>
      <c r="B19" s="21" t="s">
        <v>120</v>
      </c>
      <c r="C19" s="38">
        <v>5</v>
      </c>
      <c r="D19" s="44">
        <v>11.36</v>
      </c>
      <c r="E19" s="45">
        <v>1.4044943820224718</v>
      </c>
      <c r="F19" s="38">
        <v>7</v>
      </c>
      <c r="G19" s="44">
        <v>12.96</v>
      </c>
      <c r="H19" s="45">
        <f t="shared" si="6"/>
        <v>1.9662921348314606</v>
      </c>
      <c r="I19" s="38">
        <v>30</v>
      </c>
      <c r="J19" s="44">
        <v>8.26</v>
      </c>
      <c r="K19" s="45">
        <f t="shared" si="7"/>
        <v>8.4269662921348321</v>
      </c>
      <c r="L19" s="38">
        <v>102</v>
      </c>
      <c r="M19" s="44">
        <v>13.75</v>
      </c>
      <c r="N19" s="45">
        <f t="shared" si="8"/>
        <v>28.651685393258425</v>
      </c>
      <c r="O19" s="38">
        <v>212</v>
      </c>
      <c r="P19" s="44">
        <v>16.61</v>
      </c>
      <c r="Q19" s="45">
        <f t="shared" si="9"/>
        <v>59.550561797752813</v>
      </c>
      <c r="R19" s="56">
        <v>356</v>
      </c>
      <c r="S19" s="50">
        <v>14.36</v>
      </c>
      <c r="T19" s="48">
        <f t="shared" si="5"/>
        <v>100</v>
      </c>
    </row>
    <row r="20" spans="1:20" x14ac:dyDescent="0.2">
      <c r="A20" s="92"/>
      <c r="B20" s="21" t="s">
        <v>121</v>
      </c>
      <c r="C20" s="38">
        <v>5</v>
      </c>
      <c r="D20" s="44">
        <v>11.36</v>
      </c>
      <c r="E20" s="45">
        <v>2.6455026455026456</v>
      </c>
      <c r="F20" s="38">
        <v>4</v>
      </c>
      <c r="G20" s="44">
        <v>7.41</v>
      </c>
      <c r="H20" s="45">
        <f t="shared" si="6"/>
        <v>2.1164021164021163</v>
      </c>
      <c r="I20" s="38">
        <v>35</v>
      </c>
      <c r="J20" s="44">
        <v>9.64</v>
      </c>
      <c r="K20" s="45">
        <f t="shared" si="7"/>
        <v>18.518518518518519</v>
      </c>
      <c r="L20" s="38">
        <v>52</v>
      </c>
      <c r="M20" s="44">
        <v>7.01</v>
      </c>
      <c r="N20" s="45">
        <f t="shared" si="8"/>
        <v>27.513227513227513</v>
      </c>
      <c r="O20" s="38">
        <v>93</v>
      </c>
      <c r="P20" s="44">
        <v>7.29</v>
      </c>
      <c r="Q20" s="45">
        <f t="shared" si="9"/>
        <v>49.206349206349202</v>
      </c>
      <c r="R20" s="56">
        <v>189</v>
      </c>
      <c r="S20" s="50">
        <v>7.62</v>
      </c>
      <c r="T20" s="48">
        <f t="shared" si="5"/>
        <v>100</v>
      </c>
    </row>
    <row r="21" spans="1:20" x14ac:dyDescent="0.2">
      <c r="A21" s="92"/>
      <c r="B21" s="21" t="s">
        <v>122</v>
      </c>
      <c r="C21" s="38">
        <v>2</v>
      </c>
      <c r="D21" s="44">
        <v>4.55</v>
      </c>
      <c r="E21" s="45">
        <v>1.834862385321101</v>
      </c>
      <c r="F21" s="38">
        <v>2</v>
      </c>
      <c r="G21" s="44">
        <v>3.7</v>
      </c>
      <c r="H21" s="45">
        <f t="shared" si="6"/>
        <v>1.834862385321101</v>
      </c>
      <c r="I21" s="38">
        <v>13</v>
      </c>
      <c r="J21" s="44">
        <v>3.58</v>
      </c>
      <c r="K21" s="45">
        <f t="shared" si="7"/>
        <v>11.926605504587156</v>
      </c>
      <c r="L21" s="38">
        <v>43</v>
      </c>
      <c r="M21" s="44">
        <v>5.8</v>
      </c>
      <c r="N21" s="45">
        <f t="shared" si="8"/>
        <v>39.449541284403672</v>
      </c>
      <c r="O21" s="38">
        <v>49</v>
      </c>
      <c r="P21" s="44">
        <v>3.84</v>
      </c>
      <c r="Q21" s="45">
        <f t="shared" si="9"/>
        <v>44.954128440366972</v>
      </c>
      <c r="R21" s="56">
        <v>109</v>
      </c>
      <c r="S21" s="50">
        <v>4.4000000000000004</v>
      </c>
      <c r="T21" s="48">
        <f t="shared" si="5"/>
        <v>100</v>
      </c>
    </row>
    <row r="22" spans="1:20" x14ac:dyDescent="0.2">
      <c r="A22" s="92"/>
      <c r="B22" s="21" t="s">
        <v>123</v>
      </c>
      <c r="C22" s="38">
        <v>3</v>
      </c>
      <c r="D22" s="44">
        <v>6.82</v>
      </c>
      <c r="E22" s="45">
        <v>4</v>
      </c>
      <c r="F22" s="38">
        <v>4</v>
      </c>
      <c r="G22" s="44">
        <v>7.41</v>
      </c>
      <c r="H22" s="45">
        <f t="shared" si="6"/>
        <v>5.3333333333333339</v>
      </c>
      <c r="I22" s="38">
        <v>16</v>
      </c>
      <c r="J22" s="44">
        <v>4.41</v>
      </c>
      <c r="K22" s="45">
        <f t="shared" si="7"/>
        <v>21.333333333333336</v>
      </c>
      <c r="L22" s="38">
        <v>20</v>
      </c>
      <c r="M22" s="44">
        <v>2.7</v>
      </c>
      <c r="N22" s="45">
        <f t="shared" si="8"/>
        <v>26.666666666666668</v>
      </c>
      <c r="O22" s="38">
        <v>32</v>
      </c>
      <c r="P22" s="44">
        <v>2.5099999999999998</v>
      </c>
      <c r="Q22" s="45">
        <f t="shared" si="9"/>
        <v>42.666666666666671</v>
      </c>
      <c r="R22" s="56">
        <v>75</v>
      </c>
      <c r="S22" s="50">
        <v>3.03</v>
      </c>
      <c r="T22" s="48">
        <f t="shared" si="5"/>
        <v>100.00000000000001</v>
      </c>
    </row>
    <row r="23" spans="1:20" x14ac:dyDescent="0.2">
      <c r="A23" s="92"/>
      <c r="B23" s="21" t="s">
        <v>185</v>
      </c>
      <c r="C23" s="38">
        <v>2</v>
      </c>
      <c r="D23" s="44">
        <v>4.55</v>
      </c>
      <c r="E23" s="45">
        <v>2.0618556701030926</v>
      </c>
      <c r="F23" s="38">
        <v>7</v>
      </c>
      <c r="G23" s="44">
        <v>12.96</v>
      </c>
      <c r="H23" s="45">
        <f t="shared" si="6"/>
        <v>7.216494845360824</v>
      </c>
      <c r="I23" s="38">
        <v>13</v>
      </c>
      <c r="J23" s="44">
        <v>3.58</v>
      </c>
      <c r="K23" s="45">
        <f t="shared" si="7"/>
        <v>13.402061855670103</v>
      </c>
      <c r="L23" s="38">
        <v>25</v>
      </c>
      <c r="M23" s="44">
        <v>3.37</v>
      </c>
      <c r="N23" s="45">
        <f t="shared" si="8"/>
        <v>25.773195876288657</v>
      </c>
      <c r="O23" s="38">
        <v>50</v>
      </c>
      <c r="P23" s="44">
        <v>3.92</v>
      </c>
      <c r="Q23" s="45">
        <f t="shared" si="9"/>
        <v>51.546391752577314</v>
      </c>
      <c r="R23" s="56">
        <v>97</v>
      </c>
      <c r="S23" s="50">
        <v>3.91</v>
      </c>
      <c r="T23" s="48">
        <f t="shared" si="5"/>
        <v>100</v>
      </c>
    </row>
    <row r="24" spans="1:20" x14ac:dyDescent="0.2">
      <c r="A24" s="92"/>
      <c r="B24" s="21" t="s">
        <v>124</v>
      </c>
      <c r="C24" s="38">
        <v>2</v>
      </c>
      <c r="D24" s="44">
        <v>4.55</v>
      </c>
      <c r="E24" s="45">
        <v>3.7735849056603774</v>
      </c>
      <c r="F24" s="38">
        <v>1</v>
      </c>
      <c r="G24" s="44">
        <v>1.85</v>
      </c>
      <c r="H24" s="45">
        <f t="shared" si="6"/>
        <v>1.8867924528301887</v>
      </c>
      <c r="I24" s="38">
        <v>9</v>
      </c>
      <c r="J24" s="44">
        <v>2.48</v>
      </c>
      <c r="K24" s="45">
        <f t="shared" si="7"/>
        <v>16.981132075471699</v>
      </c>
      <c r="L24" s="38">
        <v>21</v>
      </c>
      <c r="M24" s="44">
        <v>2.83</v>
      </c>
      <c r="N24" s="45">
        <f t="shared" si="8"/>
        <v>39.622641509433961</v>
      </c>
      <c r="O24" s="38">
        <v>20</v>
      </c>
      <c r="P24" s="44">
        <v>1.57</v>
      </c>
      <c r="Q24" s="45">
        <f t="shared" si="9"/>
        <v>37.735849056603776</v>
      </c>
      <c r="R24" s="56">
        <v>53</v>
      </c>
      <c r="S24" s="50">
        <v>2.14</v>
      </c>
      <c r="T24" s="48">
        <f t="shared" si="5"/>
        <v>100</v>
      </c>
    </row>
    <row r="25" spans="1:20" x14ac:dyDescent="0.2">
      <c r="A25" s="92"/>
      <c r="B25" s="21" t="s">
        <v>125</v>
      </c>
      <c r="C25" s="38">
        <v>0</v>
      </c>
      <c r="D25" s="44">
        <v>0</v>
      </c>
      <c r="E25" s="45">
        <v>0</v>
      </c>
      <c r="F25" s="38">
        <v>0</v>
      </c>
      <c r="G25" s="44">
        <v>0</v>
      </c>
      <c r="H25" s="45">
        <f t="shared" si="6"/>
        <v>0</v>
      </c>
      <c r="I25" s="38">
        <v>0</v>
      </c>
      <c r="J25" s="44">
        <v>0</v>
      </c>
      <c r="K25" s="45">
        <f t="shared" si="7"/>
        <v>0</v>
      </c>
      <c r="L25" s="38">
        <v>0</v>
      </c>
      <c r="M25" s="44">
        <v>0</v>
      </c>
      <c r="N25" s="45">
        <f t="shared" si="8"/>
        <v>0</v>
      </c>
      <c r="O25" s="38">
        <v>1</v>
      </c>
      <c r="P25" s="44">
        <v>0.08</v>
      </c>
      <c r="Q25" s="45">
        <f t="shared" si="9"/>
        <v>100</v>
      </c>
      <c r="R25" s="56">
        <v>1</v>
      </c>
      <c r="S25" s="50">
        <v>0.04</v>
      </c>
      <c r="T25" s="48">
        <f t="shared" si="5"/>
        <v>100</v>
      </c>
    </row>
    <row r="26" spans="1:20" x14ac:dyDescent="0.2">
      <c r="A26" s="92"/>
      <c r="B26" s="21" t="s">
        <v>126</v>
      </c>
      <c r="C26" s="38">
        <v>0</v>
      </c>
      <c r="D26" s="44">
        <v>0</v>
      </c>
      <c r="E26" s="45">
        <v>0</v>
      </c>
      <c r="F26" s="38">
        <v>0</v>
      </c>
      <c r="G26" s="44">
        <v>0</v>
      </c>
      <c r="H26" s="45">
        <f t="shared" si="6"/>
        <v>0</v>
      </c>
      <c r="I26" s="38">
        <v>2</v>
      </c>
      <c r="J26" s="44">
        <v>0.55000000000000004</v>
      </c>
      <c r="K26" s="45">
        <f t="shared" si="7"/>
        <v>6.4516129032258061</v>
      </c>
      <c r="L26" s="38">
        <v>7</v>
      </c>
      <c r="M26" s="44">
        <v>0.94</v>
      </c>
      <c r="N26" s="45">
        <f t="shared" si="8"/>
        <v>22.58064516129032</v>
      </c>
      <c r="O26" s="38">
        <v>22</v>
      </c>
      <c r="P26" s="44">
        <v>1.72</v>
      </c>
      <c r="Q26" s="45">
        <f t="shared" si="9"/>
        <v>70.967741935483872</v>
      </c>
      <c r="R26" s="56">
        <v>31</v>
      </c>
      <c r="S26" s="50">
        <v>1.25</v>
      </c>
      <c r="T26" s="48">
        <f t="shared" si="5"/>
        <v>100</v>
      </c>
    </row>
    <row r="27" spans="1:20" x14ac:dyDescent="0.2">
      <c r="A27" s="92"/>
      <c r="B27" s="21" t="s">
        <v>127</v>
      </c>
      <c r="C27" s="38">
        <v>0</v>
      </c>
      <c r="D27" s="44">
        <v>0</v>
      </c>
      <c r="E27" s="45">
        <v>0</v>
      </c>
      <c r="F27" s="38">
        <v>0</v>
      </c>
      <c r="G27" s="44">
        <v>0</v>
      </c>
      <c r="H27" s="45">
        <f t="shared" si="6"/>
        <v>0</v>
      </c>
      <c r="I27" s="38">
        <v>2</v>
      </c>
      <c r="J27" s="44">
        <v>0.55000000000000004</v>
      </c>
      <c r="K27" s="45">
        <f t="shared" si="7"/>
        <v>13.333333333333334</v>
      </c>
      <c r="L27" s="38">
        <v>3</v>
      </c>
      <c r="M27" s="44">
        <v>0.4</v>
      </c>
      <c r="N27" s="45">
        <f t="shared" si="8"/>
        <v>20</v>
      </c>
      <c r="O27" s="38">
        <v>10</v>
      </c>
      <c r="P27" s="44">
        <v>0.78</v>
      </c>
      <c r="Q27" s="45">
        <f t="shared" si="9"/>
        <v>66.666666666666657</v>
      </c>
      <c r="R27" s="56">
        <v>15</v>
      </c>
      <c r="S27" s="50">
        <v>0.61</v>
      </c>
      <c r="T27" s="48">
        <f t="shared" si="5"/>
        <v>100</v>
      </c>
    </row>
    <row r="28" spans="1:20" x14ac:dyDescent="0.2">
      <c r="A28" s="92"/>
      <c r="B28" s="21" t="s">
        <v>186</v>
      </c>
      <c r="C28" s="38">
        <v>1</v>
      </c>
      <c r="D28" s="44">
        <v>2.27</v>
      </c>
      <c r="E28" s="45">
        <v>1.7543859649122806</v>
      </c>
      <c r="F28" s="38">
        <v>0</v>
      </c>
      <c r="G28" s="44">
        <v>0</v>
      </c>
      <c r="H28" s="45">
        <f t="shared" si="6"/>
        <v>0</v>
      </c>
      <c r="I28" s="38">
        <v>3</v>
      </c>
      <c r="J28" s="44">
        <v>0.83</v>
      </c>
      <c r="K28" s="45">
        <f t="shared" si="7"/>
        <v>5.2631578947368416</v>
      </c>
      <c r="L28" s="38">
        <v>18</v>
      </c>
      <c r="M28" s="44">
        <v>2.4300000000000002</v>
      </c>
      <c r="N28" s="45">
        <f t="shared" si="8"/>
        <v>31.578947368421051</v>
      </c>
      <c r="O28" s="38">
        <v>35</v>
      </c>
      <c r="P28" s="44">
        <v>2.74</v>
      </c>
      <c r="Q28" s="45">
        <f t="shared" si="9"/>
        <v>61.403508771929829</v>
      </c>
      <c r="R28" s="56">
        <v>57</v>
      </c>
      <c r="S28" s="50">
        <v>2.2999999999999998</v>
      </c>
      <c r="T28" s="48">
        <f t="shared" si="5"/>
        <v>100</v>
      </c>
    </row>
    <row r="29" spans="1:20" x14ac:dyDescent="0.2">
      <c r="A29" s="92"/>
      <c r="B29" s="21" t="s">
        <v>128</v>
      </c>
      <c r="C29" s="38">
        <v>8</v>
      </c>
      <c r="D29" s="44">
        <v>18.18</v>
      </c>
      <c r="E29" s="45">
        <v>2.2598870056497176</v>
      </c>
      <c r="F29" s="38">
        <v>8</v>
      </c>
      <c r="G29" s="44">
        <v>14.81</v>
      </c>
      <c r="H29" s="45">
        <f t="shared" si="6"/>
        <v>2.2598870056497176</v>
      </c>
      <c r="I29" s="38">
        <v>49</v>
      </c>
      <c r="J29" s="44">
        <v>13.5</v>
      </c>
      <c r="K29" s="45">
        <f t="shared" si="7"/>
        <v>13.841807909604519</v>
      </c>
      <c r="L29" s="38">
        <v>117</v>
      </c>
      <c r="M29" s="44">
        <v>15.77</v>
      </c>
      <c r="N29" s="45">
        <f t="shared" si="8"/>
        <v>33.050847457627121</v>
      </c>
      <c r="O29" s="38">
        <v>172</v>
      </c>
      <c r="P29" s="44">
        <v>13.48</v>
      </c>
      <c r="Q29" s="45">
        <f t="shared" si="9"/>
        <v>48.587570621468927</v>
      </c>
      <c r="R29" s="56">
        <v>354</v>
      </c>
      <c r="S29" s="50">
        <v>14.28</v>
      </c>
      <c r="T29" s="48">
        <f t="shared" si="5"/>
        <v>100</v>
      </c>
    </row>
    <row r="30" spans="1:20" ht="16" thickBot="1" x14ac:dyDescent="0.25">
      <c r="A30" s="93"/>
      <c r="B30" s="22" t="s">
        <v>21</v>
      </c>
      <c r="C30" s="39">
        <v>44</v>
      </c>
      <c r="D30" s="46">
        <v>100</v>
      </c>
      <c r="E30" s="47">
        <v>1.7749092375958047</v>
      </c>
      <c r="F30" s="39">
        <v>54</v>
      </c>
      <c r="G30" s="46">
        <v>100</v>
      </c>
      <c r="H30" s="47">
        <f t="shared" si="6"/>
        <v>2.1782977006857602</v>
      </c>
      <c r="I30" s="39">
        <v>363</v>
      </c>
      <c r="J30" s="46">
        <v>100</v>
      </c>
      <c r="K30" s="47">
        <f t="shared" si="7"/>
        <v>14.643001210165391</v>
      </c>
      <c r="L30" s="39">
        <v>742</v>
      </c>
      <c r="M30" s="46">
        <v>100</v>
      </c>
      <c r="N30" s="47">
        <f t="shared" si="8"/>
        <v>29.931423961274707</v>
      </c>
      <c r="O30" s="39">
        <v>1276</v>
      </c>
      <c r="P30" s="46">
        <v>100</v>
      </c>
      <c r="Q30" s="47">
        <f t="shared" si="9"/>
        <v>51.472367890278335</v>
      </c>
      <c r="R30" s="39">
        <v>2479</v>
      </c>
      <c r="S30" s="46">
        <v>100</v>
      </c>
      <c r="T30" s="47">
        <f t="shared" si="5"/>
        <v>100</v>
      </c>
    </row>
    <row r="31" spans="1:20" x14ac:dyDescent="0.2">
      <c r="A31" s="92" t="s">
        <v>27</v>
      </c>
      <c r="B31" s="21" t="s">
        <v>3</v>
      </c>
      <c r="C31" s="38">
        <v>23</v>
      </c>
      <c r="D31" s="44">
        <v>52.27</v>
      </c>
      <c r="E31" s="45">
        <f>C31/$R31*100</f>
        <v>1.8714401952807163</v>
      </c>
      <c r="F31" s="27">
        <v>24</v>
      </c>
      <c r="G31" s="44">
        <v>44.44</v>
      </c>
      <c r="H31" s="45">
        <f>F31/$R31*100</f>
        <v>1.9528071602929211</v>
      </c>
      <c r="I31" s="27">
        <v>190</v>
      </c>
      <c r="J31" s="44">
        <v>52.34</v>
      </c>
      <c r="K31" s="45">
        <f>I31/$R31*100</f>
        <v>15.459723352318958</v>
      </c>
      <c r="L31" s="27">
        <v>361</v>
      </c>
      <c r="M31" s="44">
        <v>48.65</v>
      </c>
      <c r="N31" s="45">
        <f>L31/$R31*100</f>
        <v>29.373474369406022</v>
      </c>
      <c r="O31" s="27">
        <v>631</v>
      </c>
      <c r="P31" s="44">
        <v>49.45</v>
      </c>
      <c r="Q31" s="45">
        <f>O31/$R31*100</f>
        <v>51.342554922701375</v>
      </c>
      <c r="R31" s="52">
        <v>1229</v>
      </c>
      <c r="S31" s="50">
        <v>49.58</v>
      </c>
      <c r="T31" s="48">
        <f t="shared" si="5"/>
        <v>100</v>
      </c>
    </row>
    <row r="32" spans="1:20" x14ac:dyDescent="0.2">
      <c r="A32" s="92"/>
      <c r="B32" s="21" t="s">
        <v>4</v>
      </c>
      <c r="C32" s="38">
        <v>1</v>
      </c>
      <c r="D32" s="44">
        <v>2.27</v>
      </c>
      <c r="E32" s="45">
        <f t="shared" ref="E32:E48" si="10">C32/$R32*100</f>
        <v>4.3478260869565215</v>
      </c>
      <c r="F32" s="27">
        <v>0</v>
      </c>
      <c r="G32" s="44">
        <v>0</v>
      </c>
      <c r="H32" s="45">
        <f t="shared" ref="H32:H48" si="11">F32/$R32*100</f>
        <v>0</v>
      </c>
      <c r="I32" s="27">
        <v>3</v>
      </c>
      <c r="J32" s="44">
        <v>0.83</v>
      </c>
      <c r="K32" s="45">
        <f t="shared" ref="K32:K48" si="12">I32/$R32*100</f>
        <v>13.043478260869565</v>
      </c>
      <c r="L32" s="27">
        <v>10</v>
      </c>
      <c r="M32" s="44">
        <v>1.35</v>
      </c>
      <c r="N32" s="45">
        <f t="shared" ref="N32:N48" si="13">L32/$R32*100</f>
        <v>43.478260869565219</v>
      </c>
      <c r="O32" s="27">
        <v>9</v>
      </c>
      <c r="P32" s="44">
        <v>0.71</v>
      </c>
      <c r="Q32" s="45">
        <f t="shared" ref="Q32:Q48" si="14">O32/$R32*100</f>
        <v>39.130434782608695</v>
      </c>
      <c r="R32" s="52">
        <v>23</v>
      </c>
      <c r="S32" s="50">
        <v>0.93</v>
      </c>
      <c r="T32" s="48">
        <f t="shared" si="5"/>
        <v>100</v>
      </c>
    </row>
    <row r="33" spans="1:20" x14ac:dyDescent="0.2">
      <c r="A33" s="92"/>
      <c r="B33" s="21" t="s">
        <v>5</v>
      </c>
      <c r="C33" s="38">
        <v>1</v>
      </c>
      <c r="D33" s="44">
        <v>2.27</v>
      </c>
      <c r="E33" s="45">
        <f t="shared" si="10"/>
        <v>3.8461538461538463</v>
      </c>
      <c r="F33" s="27">
        <v>2</v>
      </c>
      <c r="G33" s="44">
        <v>3.7</v>
      </c>
      <c r="H33" s="45">
        <f t="shared" si="11"/>
        <v>7.6923076923076925</v>
      </c>
      <c r="I33" s="27">
        <v>3</v>
      </c>
      <c r="J33" s="44">
        <v>0.83</v>
      </c>
      <c r="K33" s="45">
        <f t="shared" si="12"/>
        <v>11.538461538461538</v>
      </c>
      <c r="L33" s="27">
        <v>7</v>
      </c>
      <c r="M33" s="44">
        <v>0.94</v>
      </c>
      <c r="N33" s="45">
        <f t="shared" si="13"/>
        <v>26.923076923076923</v>
      </c>
      <c r="O33" s="27">
        <v>13</v>
      </c>
      <c r="P33" s="44">
        <v>1.02</v>
      </c>
      <c r="Q33" s="45">
        <f t="shared" si="14"/>
        <v>50</v>
      </c>
      <c r="R33" s="52">
        <v>26</v>
      </c>
      <c r="S33" s="50">
        <v>1.05</v>
      </c>
      <c r="T33" s="48">
        <f t="shared" si="5"/>
        <v>100</v>
      </c>
    </row>
    <row r="34" spans="1:20" x14ac:dyDescent="0.2">
      <c r="A34" s="92"/>
      <c r="B34" s="21" t="s">
        <v>6</v>
      </c>
      <c r="C34" s="38">
        <v>0</v>
      </c>
      <c r="D34" s="44">
        <v>0</v>
      </c>
      <c r="E34" s="45">
        <f t="shared" si="10"/>
        <v>0</v>
      </c>
      <c r="F34" s="27">
        <v>0</v>
      </c>
      <c r="G34" s="44">
        <v>0</v>
      </c>
      <c r="H34" s="45">
        <f t="shared" si="11"/>
        <v>0</v>
      </c>
      <c r="I34" s="27">
        <v>5</v>
      </c>
      <c r="J34" s="44">
        <v>1.38</v>
      </c>
      <c r="K34" s="45">
        <f t="shared" si="12"/>
        <v>21.739130434782609</v>
      </c>
      <c r="L34" s="27">
        <v>5</v>
      </c>
      <c r="M34" s="44">
        <v>0.67</v>
      </c>
      <c r="N34" s="45">
        <f t="shared" si="13"/>
        <v>21.739130434782609</v>
      </c>
      <c r="O34" s="27">
        <v>13</v>
      </c>
      <c r="P34" s="44">
        <v>1.02</v>
      </c>
      <c r="Q34" s="45">
        <f t="shared" si="14"/>
        <v>56.521739130434781</v>
      </c>
      <c r="R34" s="52">
        <v>23</v>
      </c>
      <c r="S34" s="50">
        <v>0.93</v>
      </c>
      <c r="T34" s="48">
        <f t="shared" si="5"/>
        <v>100</v>
      </c>
    </row>
    <row r="35" spans="1:20" x14ac:dyDescent="0.2">
      <c r="A35" s="92"/>
      <c r="B35" s="21" t="s">
        <v>7</v>
      </c>
      <c r="C35" s="38">
        <v>6</v>
      </c>
      <c r="D35" s="44">
        <v>13.64</v>
      </c>
      <c r="E35" s="45">
        <f t="shared" si="10"/>
        <v>2.6086956521739131</v>
      </c>
      <c r="F35" s="27">
        <v>10</v>
      </c>
      <c r="G35" s="44">
        <v>18.52</v>
      </c>
      <c r="H35" s="45">
        <f t="shared" si="11"/>
        <v>4.3478260869565215</v>
      </c>
      <c r="I35" s="27">
        <v>35</v>
      </c>
      <c r="J35" s="44">
        <v>9.64</v>
      </c>
      <c r="K35" s="45">
        <f t="shared" si="12"/>
        <v>15.217391304347828</v>
      </c>
      <c r="L35" s="27">
        <v>69</v>
      </c>
      <c r="M35" s="44">
        <v>9.3000000000000007</v>
      </c>
      <c r="N35" s="45">
        <f t="shared" si="13"/>
        <v>30</v>
      </c>
      <c r="O35" s="27">
        <v>110</v>
      </c>
      <c r="P35" s="44">
        <v>8.6199999999999992</v>
      </c>
      <c r="Q35" s="45">
        <f t="shared" si="14"/>
        <v>47.826086956521742</v>
      </c>
      <c r="R35" s="52">
        <v>230</v>
      </c>
      <c r="S35" s="50">
        <v>9.2799999999999994</v>
      </c>
      <c r="T35" s="48">
        <f t="shared" si="5"/>
        <v>100</v>
      </c>
    </row>
    <row r="36" spans="1:20" x14ac:dyDescent="0.2">
      <c r="A36" s="92"/>
      <c r="B36" s="21" t="s">
        <v>8</v>
      </c>
      <c r="C36" s="38">
        <v>6</v>
      </c>
      <c r="D36" s="44">
        <v>13.64</v>
      </c>
      <c r="E36" s="45">
        <f t="shared" si="10"/>
        <v>1.7291066282420751</v>
      </c>
      <c r="F36" s="27">
        <v>6</v>
      </c>
      <c r="G36" s="44">
        <v>11.11</v>
      </c>
      <c r="H36" s="45">
        <f t="shared" si="11"/>
        <v>1.7291066282420751</v>
      </c>
      <c r="I36" s="27">
        <v>52</v>
      </c>
      <c r="J36" s="44">
        <v>14.33</v>
      </c>
      <c r="K36" s="45">
        <f t="shared" si="12"/>
        <v>14.985590778097983</v>
      </c>
      <c r="L36" s="27">
        <v>115</v>
      </c>
      <c r="M36" s="44">
        <v>15.5</v>
      </c>
      <c r="N36" s="45">
        <f t="shared" si="13"/>
        <v>33.141210374639769</v>
      </c>
      <c r="O36" s="27">
        <v>168</v>
      </c>
      <c r="P36" s="44">
        <v>13.17</v>
      </c>
      <c r="Q36" s="45">
        <f t="shared" si="14"/>
        <v>48.414985590778095</v>
      </c>
      <c r="R36" s="52">
        <v>347</v>
      </c>
      <c r="S36" s="50">
        <v>14</v>
      </c>
      <c r="T36" s="48">
        <f t="shared" si="5"/>
        <v>100</v>
      </c>
    </row>
    <row r="37" spans="1:20" x14ac:dyDescent="0.2">
      <c r="A37" s="92"/>
      <c r="B37" s="21" t="s">
        <v>9</v>
      </c>
      <c r="C37" s="38">
        <v>0</v>
      </c>
      <c r="D37" s="44">
        <v>0</v>
      </c>
      <c r="E37" s="45">
        <f t="shared" si="10"/>
        <v>0</v>
      </c>
      <c r="F37" s="27">
        <v>2</v>
      </c>
      <c r="G37" s="44">
        <v>3.7</v>
      </c>
      <c r="H37" s="45">
        <f t="shared" si="11"/>
        <v>4.3478260869565215</v>
      </c>
      <c r="I37" s="27">
        <v>5</v>
      </c>
      <c r="J37" s="44">
        <v>1.38</v>
      </c>
      <c r="K37" s="45">
        <f t="shared" si="12"/>
        <v>10.869565217391305</v>
      </c>
      <c r="L37" s="27">
        <v>15</v>
      </c>
      <c r="M37" s="44">
        <v>2.02</v>
      </c>
      <c r="N37" s="45">
        <f t="shared" si="13"/>
        <v>32.608695652173914</v>
      </c>
      <c r="O37" s="27">
        <v>24</v>
      </c>
      <c r="P37" s="44">
        <v>1.88</v>
      </c>
      <c r="Q37" s="45">
        <f t="shared" si="14"/>
        <v>52.173913043478258</v>
      </c>
      <c r="R37" s="52">
        <v>46</v>
      </c>
      <c r="S37" s="50">
        <v>1.86</v>
      </c>
      <c r="T37" s="48">
        <f t="shared" si="5"/>
        <v>100</v>
      </c>
    </row>
    <row r="38" spans="1:20" x14ac:dyDescent="0.2">
      <c r="A38" s="92"/>
      <c r="B38" s="21" t="s">
        <v>10</v>
      </c>
      <c r="C38" s="38">
        <v>1</v>
      </c>
      <c r="D38" s="44">
        <v>2.27</v>
      </c>
      <c r="E38" s="45">
        <f t="shared" si="10"/>
        <v>1.9607843137254901</v>
      </c>
      <c r="F38" s="27">
        <v>0</v>
      </c>
      <c r="G38" s="44">
        <v>0</v>
      </c>
      <c r="H38" s="45">
        <f t="shared" si="11"/>
        <v>0</v>
      </c>
      <c r="I38" s="27">
        <v>7</v>
      </c>
      <c r="J38" s="44">
        <v>1.93</v>
      </c>
      <c r="K38" s="45">
        <f t="shared" si="12"/>
        <v>13.725490196078432</v>
      </c>
      <c r="L38" s="27">
        <v>19</v>
      </c>
      <c r="M38" s="44">
        <v>2.56</v>
      </c>
      <c r="N38" s="45">
        <f t="shared" si="13"/>
        <v>37.254901960784316</v>
      </c>
      <c r="O38" s="27">
        <v>24</v>
      </c>
      <c r="P38" s="44">
        <v>1.88</v>
      </c>
      <c r="Q38" s="45">
        <f t="shared" si="14"/>
        <v>47.058823529411761</v>
      </c>
      <c r="R38" s="52">
        <v>51</v>
      </c>
      <c r="S38" s="50">
        <v>2.06</v>
      </c>
      <c r="T38" s="48">
        <f t="shared" si="5"/>
        <v>100</v>
      </c>
    </row>
    <row r="39" spans="1:20" x14ac:dyDescent="0.2">
      <c r="A39" s="92"/>
      <c r="B39" s="21" t="s">
        <v>11</v>
      </c>
      <c r="C39" s="38">
        <v>3</v>
      </c>
      <c r="D39" s="44">
        <v>6.82</v>
      </c>
      <c r="E39" s="45">
        <f t="shared" si="10"/>
        <v>3</v>
      </c>
      <c r="F39" s="27">
        <v>1</v>
      </c>
      <c r="G39" s="44">
        <v>1.85</v>
      </c>
      <c r="H39" s="45">
        <f t="shared" si="11"/>
        <v>1</v>
      </c>
      <c r="I39" s="27">
        <v>12</v>
      </c>
      <c r="J39" s="44">
        <v>3.31</v>
      </c>
      <c r="K39" s="45">
        <f t="shared" si="12"/>
        <v>12</v>
      </c>
      <c r="L39" s="27">
        <v>37</v>
      </c>
      <c r="M39" s="44">
        <v>4.99</v>
      </c>
      <c r="N39" s="45">
        <f t="shared" si="13"/>
        <v>37</v>
      </c>
      <c r="O39" s="27">
        <v>47</v>
      </c>
      <c r="P39" s="44">
        <v>3.68</v>
      </c>
      <c r="Q39" s="45">
        <f t="shared" si="14"/>
        <v>47</v>
      </c>
      <c r="R39" s="52">
        <v>100</v>
      </c>
      <c r="S39" s="50">
        <v>4.03</v>
      </c>
      <c r="T39" s="48">
        <f t="shared" si="5"/>
        <v>100</v>
      </c>
    </row>
    <row r="40" spans="1:20" x14ac:dyDescent="0.2">
      <c r="A40" s="92"/>
      <c r="B40" s="21" t="s">
        <v>12</v>
      </c>
      <c r="C40" s="38">
        <v>2</v>
      </c>
      <c r="D40" s="44">
        <v>4.55</v>
      </c>
      <c r="E40" s="45">
        <f t="shared" si="10"/>
        <v>1.0810810810810811</v>
      </c>
      <c r="F40" s="27">
        <v>6</v>
      </c>
      <c r="G40" s="44">
        <v>11.11</v>
      </c>
      <c r="H40" s="45">
        <f t="shared" si="11"/>
        <v>3.2432432432432434</v>
      </c>
      <c r="I40" s="27">
        <v>26</v>
      </c>
      <c r="J40" s="44">
        <v>7.16</v>
      </c>
      <c r="K40" s="45">
        <f t="shared" si="12"/>
        <v>14.054054054054054</v>
      </c>
      <c r="L40" s="27">
        <v>42</v>
      </c>
      <c r="M40" s="44">
        <v>5.66</v>
      </c>
      <c r="N40" s="45">
        <f t="shared" si="13"/>
        <v>22.702702702702705</v>
      </c>
      <c r="O40" s="27">
        <v>109</v>
      </c>
      <c r="P40" s="44">
        <v>8.5399999999999991</v>
      </c>
      <c r="Q40" s="45">
        <f t="shared" si="14"/>
        <v>58.918918918918919</v>
      </c>
      <c r="R40" s="52">
        <v>185</v>
      </c>
      <c r="S40" s="50">
        <v>7.46</v>
      </c>
      <c r="T40" s="48">
        <f t="shared" si="5"/>
        <v>100</v>
      </c>
    </row>
    <row r="41" spans="1:20" x14ac:dyDescent="0.2">
      <c r="A41" s="92"/>
      <c r="B41" s="21" t="s">
        <v>13</v>
      </c>
      <c r="C41" s="38">
        <v>0</v>
      </c>
      <c r="D41" s="44">
        <v>0</v>
      </c>
      <c r="E41" s="45">
        <f t="shared" si="10"/>
        <v>0</v>
      </c>
      <c r="F41" s="27">
        <v>2</v>
      </c>
      <c r="G41" s="44">
        <v>3.7</v>
      </c>
      <c r="H41" s="45">
        <f t="shared" si="11"/>
        <v>8</v>
      </c>
      <c r="I41" s="27">
        <v>4</v>
      </c>
      <c r="J41" s="44">
        <v>1.1000000000000001</v>
      </c>
      <c r="K41" s="45">
        <f t="shared" si="12"/>
        <v>16</v>
      </c>
      <c r="L41" s="27">
        <v>4</v>
      </c>
      <c r="M41" s="44">
        <v>0.54</v>
      </c>
      <c r="N41" s="45">
        <f t="shared" si="13"/>
        <v>16</v>
      </c>
      <c r="O41" s="27">
        <v>15</v>
      </c>
      <c r="P41" s="44">
        <v>1.18</v>
      </c>
      <c r="Q41" s="45">
        <f t="shared" si="14"/>
        <v>60</v>
      </c>
      <c r="R41" s="52">
        <v>25</v>
      </c>
      <c r="S41" s="50">
        <v>1.01</v>
      </c>
      <c r="T41" s="48">
        <f t="shared" si="5"/>
        <v>100</v>
      </c>
    </row>
    <row r="42" spans="1:20" x14ac:dyDescent="0.2">
      <c r="A42" s="92"/>
      <c r="B42" s="21" t="s">
        <v>14</v>
      </c>
      <c r="C42" s="38">
        <v>0</v>
      </c>
      <c r="D42" s="44">
        <v>0</v>
      </c>
      <c r="E42" s="45">
        <f t="shared" si="10"/>
        <v>0</v>
      </c>
      <c r="F42" s="27">
        <v>0</v>
      </c>
      <c r="G42" s="44">
        <v>0</v>
      </c>
      <c r="H42" s="45">
        <f t="shared" si="11"/>
        <v>0</v>
      </c>
      <c r="I42" s="27">
        <v>1</v>
      </c>
      <c r="J42" s="44">
        <v>0.28000000000000003</v>
      </c>
      <c r="K42" s="45">
        <f t="shared" si="12"/>
        <v>5</v>
      </c>
      <c r="L42" s="27">
        <v>6</v>
      </c>
      <c r="M42" s="44">
        <v>0.81</v>
      </c>
      <c r="N42" s="45">
        <f t="shared" si="13"/>
        <v>30</v>
      </c>
      <c r="O42" s="27">
        <v>13</v>
      </c>
      <c r="P42" s="44">
        <v>1.02</v>
      </c>
      <c r="Q42" s="45">
        <f t="shared" si="14"/>
        <v>65</v>
      </c>
      <c r="R42" s="52">
        <v>20</v>
      </c>
      <c r="S42" s="50">
        <v>0.81</v>
      </c>
      <c r="T42" s="48">
        <f t="shared" si="5"/>
        <v>100</v>
      </c>
    </row>
    <row r="43" spans="1:20" x14ac:dyDescent="0.2">
      <c r="A43" s="92"/>
      <c r="B43" s="21" t="s">
        <v>15</v>
      </c>
      <c r="C43" s="38">
        <v>1</v>
      </c>
      <c r="D43" s="44">
        <v>2.27</v>
      </c>
      <c r="E43" s="45">
        <f t="shared" si="10"/>
        <v>2.083333333333333</v>
      </c>
      <c r="F43" s="27">
        <v>0</v>
      </c>
      <c r="G43" s="44">
        <v>0</v>
      </c>
      <c r="H43" s="45">
        <f t="shared" si="11"/>
        <v>0</v>
      </c>
      <c r="I43" s="27">
        <v>9</v>
      </c>
      <c r="J43" s="44">
        <v>2.48</v>
      </c>
      <c r="K43" s="45">
        <f t="shared" si="12"/>
        <v>18.75</v>
      </c>
      <c r="L43" s="27">
        <v>12</v>
      </c>
      <c r="M43" s="44">
        <v>1.62</v>
      </c>
      <c r="N43" s="45">
        <f t="shared" si="13"/>
        <v>25</v>
      </c>
      <c r="O43" s="27">
        <v>26</v>
      </c>
      <c r="P43" s="44">
        <v>2.04</v>
      </c>
      <c r="Q43" s="45">
        <f t="shared" si="14"/>
        <v>54.166666666666664</v>
      </c>
      <c r="R43" s="52">
        <v>48</v>
      </c>
      <c r="S43" s="50">
        <v>1.94</v>
      </c>
      <c r="T43" s="48">
        <f t="shared" si="5"/>
        <v>100</v>
      </c>
    </row>
    <row r="44" spans="1:20" x14ac:dyDescent="0.2">
      <c r="A44" s="92"/>
      <c r="B44" s="21" t="s">
        <v>16</v>
      </c>
      <c r="C44" s="38">
        <v>0</v>
      </c>
      <c r="D44" s="44">
        <v>0</v>
      </c>
      <c r="E44" s="45">
        <f t="shared" si="10"/>
        <v>0</v>
      </c>
      <c r="F44" s="27">
        <v>1</v>
      </c>
      <c r="G44" s="44">
        <v>1.85</v>
      </c>
      <c r="H44" s="45">
        <f t="shared" si="11"/>
        <v>1.1764705882352942</v>
      </c>
      <c r="I44" s="27">
        <v>5</v>
      </c>
      <c r="J44" s="44">
        <v>1.38</v>
      </c>
      <c r="K44" s="45">
        <f t="shared" si="12"/>
        <v>5.8823529411764701</v>
      </c>
      <c r="L44" s="27">
        <v>26</v>
      </c>
      <c r="M44" s="44">
        <v>3.5</v>
      </c>
      <c r="N44" s="45">
        <f t="shared" si="13"/>
        <v>30.588235294117649</v>
      </c>
      <c r="O44" s="27">
        <v>53</v>
      </c>
      <c r="P44" s="44">
        <v>4.1500000000000004</v>
      </c>
      <c r="Q44" s="45">
        <f t="shared" si="14"/>
        <v>62.352941176470587</v>
      </c>
      <c r="R44" s="52">
        <v>85</v>
      </c>
      <c r="S44" s="50">
        <v>3.43</v>
      </c>
      <c r="T44" s="48">
        <f t="shared" si="5"/>
        <v>100</v>
      </c>
    </row>
    <row r="45" spans="1:20" x14ac:dyDescent="0.2">
      <c r="A45" s="92"/>
      <c r="B45" s="21" t="s">
        <v>17</v>
      </c>
      <c r="C45" s="38">
        <v>0</v>
      </c>
      <c r="D45" s="44">
        <v>0</v>
      </c>
      <c r="E45" s="45">
        <f t="shared" si="10"/>
        <v>0</v>
      </c>
      <c r="F45" s="27">
        <v>0</v>
      </c>
      <c r="G45" s="44">
        <v>0</v>
      </c>
      <c r="H45" s="45">
        <f t="shared" si="11"/>
        <v>0</v>
      </c>
      <c r="I45" s="27">
        <v>4</v>
      </c>
      <c r="J45" s="44">
        <v>1.1000000000000001</v>
      </c>
      <c r="K45" s="45">
        <f t="shared" si="12"/>
        <v>20</v>
      </c>
      <c r="L45" s="27">
        <v>6</v>
      </c>
      <c r="M45" s="44">
        <v>0.81</v>
      </c>
      <c r="N45" s="45">
        <f t="shared" si="13"/>
        <v>30</v>
      </c>
      <c r="O45" s="27">
        <v>10</v>
      </c>
      <c r="P45" s="44">
        <v>0.78</v>
      </c>
      <c r="Q45" s="45">
        <f t="shared" si="14"/>
        <v>50</v>
      </c>
      <c r="R45" s="52">
        <v>20</v>
      </c>
      <c r="S45" s="50">
        <v>0.81</v>
      </c>
      <c r="T45" s="48">
        <f t="shared" si="5"/>
        <v>100</v>
      </c>
    </row>
    <row r="46" spans="1:20" x14ac:dyDescent="0.2">
      <c r="A46" s="92"/>
      <c r="B46" s="21" t="s">
        <v>18</v>
      </c>
      <c r="C46" s="38">
        <v>0</v>
      </c>
      <c r="D46" s="44">
        <v>0</v>
      </c>
      <c r="E46" s="45">
        <f t="shared" si="10"/>
        <v>0</v>
      </c>
      <c r="F46" s="27">
        <v>0</v>
      </c>
      <c r="G46" s="44">
        <v>0</v>
      </c>
      <c r="H46" s="45">
        <f t="shared" si="11"/>
        <v>0</v>
      </c>
      <c r="I46" s="27">
        <v>2</v>
      </c>
      <c r="J46" s="44">
        <v>0.55000000000000004</v>
      </c>
      <c r="K46" s="45">
        <f t="shared" si="12"/>
        <v>10</v>
      </c>
      <c r="L46" s="27">
        <v>7</v>
      </c>
      <c r="M46" s="44">
        <v>0.94</v>
      </c>
      <c r="N46" s="45">
        <f t="shared" si="13"/>
        <v>35</v>
      </c>
      <c r="O46" s="27">
        <v>11</v>
      </c>
      <c r="P46" s="44">
        <v>0.86</v>
      </c>
      <c r="Q46" s="45">
        <f t="shared" si="14"/>
        <v>55.000000000000007</v>
      </c>
      <c r="R46" s="52">
        <v>20</v>
      </c>
      <c r="S46" s="50">
        <v>0.81</v>
      </c>
      <c r="T46" s="48">
        <f t="shared" si="5"/>
        <v>100</v>
      </c>
    </row>
    <row r="47" spans="1:20" x14ac:dyDescent="0.2">
      <c r="A47" s="92"/>
      <c r="B47" s="21" t="s">
        <v>19</v>
      </c>
      <c r="C47" s="38">
        <v>0</v>
      </c>
      <c r="D47" s="44">
        <v>0</v>
      </c>
      <c r="E47" s="45">
        <f t="shared" si="10"/>
        <v>0</v>
      </c>
      <c r="F47" s="27">
        <v>0</v>
      </c>
      <c r="G47" s="44">
        <v>0</v>
      </c>
      <c r="H47" s="45">
        <f t="shared" si="11"/>
        <v>0</v>
      </c>
      <c r="I47" s="27">
        <v>0</v>
      </c>
      <c r="J47" s="44">
        <v>0</v>
      </c>
      <c r="K47" s="45">
        <f t="shared" si="12"/>
        <v>0</v>
      </c>
      <c r="L47" s="27">
        <v>1</v>
      </c>
      <c r="M47" s="44">
        <v>0.13</v>
      </c>
      <c r="N47" s="45">
        <f t="shared" si="13"/>
        <v>100</v>
      </c>
      <c r="O47" s="27">
        <v>0</v>
      </c>
      <c r="P47" s="44">
        <v>0</v>
      </c>
      <c r="Q47" s="45">
        <f t="shared" si="14"/>
        <v>0</v>
      </c>
      <c r="R47" s="52">
        <v>1</v>
      </c>
      <c r="S47" s="50">
        <v>0.04</v>
      </c>
      <c r="T47" s="48">
        <f t="shared" si="5"/>
        <v>100</v>
      </c>
    </row>
    <row r="48" spans="1:20" ht="16" thickBot="1" x14ac:dyDescent="0.25">
      <c r="A48" s="93"/>
      <c r="B48" s="22" t="s">
        <v>21</v>
      </c>
      <c r="C48" s="39">
        <v>44</v>
      </c>
      <c r="D48" s="46">
        <v>100</v>
      </c>
      <c r="E48" s="47">
        <f t="shared" si="10"/>
        <v>1.7749092375958047</v>
      </c>
      <c r="F48" s="29">
        <v>54</v>
      </c>
      <c r="G48" s="46">
        <v>100</v>
      </c>
      <c r="H48" s="47">
        <f t="shared" si="11"/>
        <v>2.1782977006857602</v>
      </c>
      <c r="I48" s="29">
        <v>363</v>
      </c>
      <c r="J48" s="46">
        <v>100</v>
      </c>
      <c r="K48" s="47">
        <f t="shared" si="12"/>
        <v>14.643001210165391</v>
      </c>
      <c r="L48" s="29">
        <v>742</v>
      </c>
      <c r="M48" s="46">
        <v>100</v>
      </c>
      <c r="N48" s="47">
        <f t="shared" si="13"/>
        <v>29.931423961274707</v>
      </c>
      <c r="O48" s="29">
        <v>1276</v>
      </c>
      <c r="P48" s="46">
        <v>100</v>
      </c>
      <c r="Q48" s="47">
        <f t="shared" si="14"/>
        <v>51.472367890278335</v>
      </c>
      <c r="R48" s="29">
        <v>2479</v>
      </c>
      <c r="S48" s="46">
        <v>100</v>
      </c>
      <c r="T48" s="47">
        <f t="shared" si="5"/>
        <v>100</v>
      </c>
    </row>
    <row r="49" spans="1:20" ht="15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</row>
    <row r="50" spans="1:20" x14ac:dyDescent="0.2">
      <c r="A50" s="34" t="s">
        <v>145</v>
      </c>
      <c r="B50" s="74"/>
      <c r="C50" s="52"/>
      <c r="D50" s="50"/>
      <c r="E50" s="50"/>
      <c r="F50" s="52"/>
      <c r="G50" s="50"/>
      <c r="H50" s="50"/>
      <c r="I50" s="52"/>
      <c r="J50" s="50"/>
      <c r="K50" s="50"/>
      <c r="L50" s="52"/>
      <c r="M50" s="50"/>
      <c r="N50" s="50"/>
      <c r="O50" s="52"/>
      <c r="P50" s="50"/>
      <c r="Q50" s="50"/>
      <c r="R50" s="52"/>
      <c r="S50" s="50"/>
      <c r="T50" s="50"/>
    </row>
    <row r="51" spans="1:20" x14ac:dyDescent="0.2">
      <c r="A51" s="34" t="s">
        <v>138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6"/>
      <c r="T51" s="15"/>
    </row>
    <row r="52" spans="1:20" x14ac:dyDescent="0.2">
      <c r="A52" s="15" t="s">
        <v>142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16"/>
      <c r="T52" s="15"/>
    </row>
  </sheetData>
  <mergeCells count="13">
    <mergeCell ref="A49:T49"/>
    <mergeCell ref="A12:A30"/>
    <mergeCell ref="A31:A48"/>
    <mergeCell ref="A3:B6"/>
    <mergeCell ref="C4:T4"/>
    <mergeCell ref="C3:T3"/>
    <mergeCell ref="R5:T5"/>
    <mergeCell ref="O5:Q5"/>
    <mergeCell ref="L5:N5"/>
    <mergeCell ref="I5:K5"/>
    <mergeCell ref="F5:H5"/>
    <mergeCell ref="C5:E5"/>
    <mergeCell ref="A7:A1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D7B1-9D54-478F-B334-58DDB80742C4}">
  <dimension ref="A1:N51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7" customWidth="1"/>
    <col min="3" max="13" width="9.1640625" customWidth="1"/>
  </cols>
  <sheetData>
    <row r="1" spans="1:14" x14ac:dyDescent="0.2">
      <c r="A1" s="1" t="s">
        <v>140</v>
      </c>
    </row>
    <row r="2" spans="1:14" ht="16" thickBot="1" x14ac:dyDescent="0.25">
      <c r="A2" s="72" t="s">
        <v>146</v>
      </c>
      <c r="B2" s="1"/>
    </row>
    <row r="3" spans="1:14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14" ht="15" customHeight="1" thickBot="1" x14ac:dyDescent="0.25">
      <c r="A4" s="96"/>
      <c r="B4" s="97"/>
      <c r="C4" s="119" t="s">
        <v>147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ht="16" thickBot="1" x14ac:dyDescent="0.25">
      <c r="A5" s="96"/>
      <c r="B5" s="97"/>
      <c r="C5" s="122" t="s">
        <v>45</v>
      </c>
      <c r="D5" s="123"/>
      <c r="E5" s="124"/>
      <c r="F5" s="115" t="s">
        <v>46</v>
      </c>
      <c r="G5" s="113"/>
      <c r="H5" s="100"/>
      <c r="I5" s="115" t="s">
        <v>47</v>
      </c>
      <c r="J5" s="113"/>
      <c r="K5" s="100"/>
      <c r="L5" s="115" t="s">
        <v>21</v>
      </c>
      <c r="M5" s="113"/>
      <c r="N5" s="114"/>
    </row>
    <row r="6" spans="1:14" ht="16" thickBot="1" x14ac:dyDescent="0.25">
      <c r="A6" s="98"/>
      <c r="B6" s="99"/>
      <c r="C6" s="14" t="s">
        <v>114</v>
      </c>
      <c r="D6" s="13" t="s">
        <v>115</v>
      </c>
      <c r="E6" s="14" t="s">
        <v>116</v>
      </c>
      <c r="F6" s="14" t="s">
        <v>114</v>
      </c>
      <c r="G6" s="13" t="s">
        <v>115</v>
      </c>
      <c r="H6" s="14" t="s">
        <v>116</v>
      </c>
      <c r="I6" s="14" t="s">
        <v>114</v>
      </c>
      <c r="J6" s="13" t="s">
        <v>115</v>
      </c>
      <c r="K6" s="14" t="s">
        <v>116</v>
      </c>
      <c r="L6" s="14" t="s">
        <v>114</v>
      </c>
      <c r="M6" s="13" t="s">
        <v>115</v>
      </c>
      <c r="N6" s="60" t="s">
        <v>116</v>
      </c>
    </row>
    <row r="7" spans="1:14" x14ac:dyDescent="0.2">
      <c r="A7" s="88" t="s">
        <v>22</v>
      </c>
      <c r="B7" s="20" t="s">
        <v>23</v>
      </c>
      <c r="C7" s="37">
        <v>15</v>
      </c>
      <c r="D7" s="42">
        <v>51.72</v>
      </c>
      <c r="E7" s="43">
        <f>C7/$L7*100</f>
        <v>1.166407465007776</v>
      </c>
      <c r="F7" s="25">
        <v>987</v>
      </c>
      <c r="G7" s="42">
        <v>51.87</v>
      </c>
      <c r="H7" s="43">
        <f>F7/$L7*100</f>
        <v>76.749611197511669</v>
      </c>
      <c r="I7" s="25">
        <v>284</v>
      </c>
      <c r="J7" s="42">
        <v>51.92</v>
      </c>
      <c r="K7" s="43">
        <f>I7/$L7*100</f>
        <v>22.083981337480559</v>
      </c>
      <c r="L7" s="51">
        <v>1286</v>
      </c>
      <c r="M7" s="49">
        <v>51.88</v>
      </c>
      <c r="N7" s="53">
        <f>E7+H7+K7</f>
        <v>100</v>
      </c>
    </row>
    <row r="8" spans="1:14" x14ac:dyDescent="0.2">
      <c r="A8" s="89"/>
      <c r="B8" s="21" t="s">
        <v>24</v>
      </c>
      <c r="C8" s="38">
        <v>5</v>
      </c>
      <c r="D8" s="44">
        <v>17.239999999999998</v>
      </c>
      <c r="E8" s="45">
        <f t="shared" ref="E8:E48" si="0">C8/$L8*100</f>
        <v>0.73964497041420119</v>
      </c>
      <c r="F8" s="27">
        <v>520</v>
      </c>
      <c r="G8" s="44">
        <v>27.33</v>
      </c>
      <c r="H8" s="45">
        <f t="shared" ref="H8:H48" si="1">F8/$L8*100</f>
        <v>76.923076923076934</v>
      </c>
      <c r="I8" s="27">
        <v>151</v>
      </c>
      <c r="J8" s="44">
        <v>27.61</v>
      </c>
      <c r="K8" s="45">
        <f t="shared" ref="K8:K48" si="2">I8/$L8*100</f>
        <v>22.337278106508876</v>
      </c>
      <c r="L8" s="52">
        <v>676</v>
      </c>
      <c r="M8" s="50">
        <v>27.27</v>
      </c>
      <c r="N8" s="48">
        <f t="shared" ref="N8:N48" si="3">E8+H8+K8</f>
        <v>100.00000000000001</v>
      </c>
    </row>
    <row r="9" spans="1:14" x14ac:dyDescent="0.2">
      <c r="A9" s="89"/>
      <c r="B9" s="21" t="s">
        <v>25</v>
      </c>
      <c r="C9" s="38">
        <v>6</v>
      </c>
      <c r="D9" s="44">
        <v>20.69</v>
      </c>
      <c r="E9" s="45">
        <f t="shared" si="0"/>
        <v>1.8126888217522661</v>
      </c>
      <c r="F9" s="27">
        <v>254</v>
      </c>
      <c r="G9" s="44">
        <v>13.35</v>
      </c>
      <c r="H9" s="45">
        <f t="shared" si="1"/>
        <v>76.737160120845928</v>
      </c>
      <c r="I9" s="27">
        <v>71</v>
      </c>
      <c r="J9" s="44">
        <v>12.98</v>
      </c>
      <c r="K9" s="45">
        <f t="shared" si="2"/>
        <v>21.450151057401811</v>
      </c>
      <c r="L9" s="52">
        <v>331</v>
      </c>
      <c r="M9" s="50">
        <v>13.35</v>
      </c>
      <c r="N9" s="48">
        <f t="shared" si="3"/>
        <v>100</v>
      </c>
    </row>
    <row r="10" spans="1:14" x14ac:dyDescent="0.2">
      <c r="A10" s="89"/>
      <c r="B10" s="21" t="s">
        <v>26</v>
      </c>
      <c r="C10" s="38">
        <v>3</v>
      </c>
      <c r="D10" s="44">
        <v>10.34</v>
      </c>
      <c r="E10" s="45">
        <f t="shared" si="0"/>
        <v>1.6129032258064515</v>
      </c>
      <c r="F10" s="27">
        <v>142</v>
      </c>
      <c r="G10" s="44">
        <v>7.46</v>
      </c>
      <c r="H10" s="45">
        <f t="shared" si="1"/>
        <v>76.344086021505376</v>
      </c>
      <c r="I10" s="27">
        <v>41</v>
      </c>
      <c r="J10" s="44">
        <v>7.5</v>
      </c>
      <c r="K10" s="45">
        <f t="shared" si="2"/>
        <v>22.043010752688172</v>
      </c>
      <c r="L10" s="52">
        <v>186</v>
      </c>
      <c r="M10" s="50">
        <v>7.5</v>
      </c>
      <c r="N10" s="48">
        <f t="shared" si="3"/>
        <v>100</v>
      </c>
    </row>
    <row r="11" spans="1:14" ht="16" thickBot="1" x14ac:dyDescent="0.25">
      <c r="A11" s="90"/>
      <c r="B11" s="22" t="s">
        <v>21</v>
      </c>
      <c r="C11" s="56">
        <v>29</v>
      </c>
      <c r="D11" s="50">
        <v>100</v>
      </c>
      <c r="E11" s="48">
        <f t="shared" si="0"/>
        <v>1.1698265429608712</v>
      </c>
      <c r="F11" s="52">
        <v>1903</v>
      </c>
      <c r="G11" s="50">
        <v>100</v>
      </c>
      <c r="H11" s="48">
        <f t="shared" si="1"/>
        <v>76.764824526018558</v>
      </c>
      <c r="I11" s="52">
        <v>547</v>
      </c>
      <c r="J11" s="50">
        <v>100</v>
      </c>
      <c r="K11" s="48">
        <f t="shared" si="2"/>
        <v>22.065348931020573</v>
      </c>
      <c r="L11" s="52">
        <v>2479</v>
      </c>
      <c r="M11" s="50">
        <v>100</v>
      </c>
      <c r="N11" s="48">
        <f t="shared" si="3"/>
        <v>100</v>
      </c>
    </row>
    <row r="12" spans="1:14" x14ac:dyDescent="0.2">
      <c r="A12" s="91" t="s">
        <v>117</v>
      </c>
      <c r="B12" s="20" t="s">
        <v>182</v>
      </c>
      <c r="C12" s="37">
        <v>0</v>
      </c>
      <c r="D12" s="42">
        <v>0</v>
      </c>
      <c r="E12" s="43">
        <f t="shared" si="0"/>
        <v>0</v>
      </c>
      <c r="F12" s="37">
        <v>15</v>
      </c>
      <c r="G12" s="42">
        <v>0.79</v>
      </c>
      <c r="H12" s="43">
        <f t="shared" si="1"/>
        <v>83.333333333333343</v>
      </c>
      <c r="I12" s="37">
        <v>3</v>
      </c>
      <c r="J12" s="42">
        <v>0.55000000000000004</v>
      </c>
      <c r="K12" s="43">
        <f t="shared" si="2"/>
        <v>16.666666666666664</v>
      </c>
      <c r="L12" s="59">
        <v>18</v>
      </c>
      <c r="M12" s="49">
        <v>0.73</v>
      </c>
      <c r="N12" s="53">
        <f t="shared" si="3"/>
        <v>100</v>
      </c>
    </row>
    <row r="13" spans="1:14" x14ac:dyDescent="0.2">
      <c r="A13" s="92"/>
      <c r="B13" s="21" t="s">
        <v>118</v>
      </c>
      <c r="C13" s="38">
        <v>3</v>
      </c>
      <c r="D13" s="44">
        <v>10.34</v>
      </c>
      <c r="E13" s="45">
        <f t="shared" si="0"/>
        <v>1.1494252873563218</v>
      </c>
      <c r="F13" s="38">
        <v>207</v>
      </c>
      <c r="G13" s="44">
        <v>10.88</v>
      </c>
      <c r="H13" s="45">
        <f t="shared" si="1"/>
        <v>79.310344827586206</v>
      </c>
      <c r="I13" s="38">
        <v>51</v>
      </c>
      <c r="J13" s="44">
        <v>9.32</v>
      </c>
      <c r="K13" s="45">
        <f t="shared" si="2"/>
        <v>19.540229885057471</v>
      </c>
      <c r="L13" s="56">
        <v>261</v>
      </c>
      <c r="M13" s="50">
        <v>10.53</v>
      </c>
      <c r="N13" s="48">
        <f t="shared" si="3"/>
        <v>100</v>
      </c>
    </row>
    <row r="14" spans="1:14" x14ac:dyDescent="0.2">
      <c r="A14" s="92"/>
      <c r="B14" s="21" t="s">
        <v>183</v>
      </c>
      <c r="C14" s="38">
        <v>1</v>
      </c>
      <c r="D14" s="44">
        <v>3.45</v>
      </c>
      <c r="E14" s="45">
        <f t="shared" si="0"/>
        <v>3.4482758620689653</v>
      </c>
      <c r="F14" s="38">
        <v>23</v>
      </c>
      <c r="G14" s="44">
        <v>1.21</v>
      </c>
      <c r="H14" s="45">
        <f t="shared" si="1"/>
        <v>79.310344827586206</v>
      </c>
      <c r="I14" s="38">
        <v>5</v>
      </c>
      <c r="J14" s="44">
        <v>0.91</v>
      </c>
      <c r="K14" s="45">
        <f t="shared" si="2"/>
        <v>17.241379310344829</v>
      </c>
      <c r="L14" s="56">
        <v>29</v>
      </c>
      <c r="M14" s="50">
        <v>1.17</v>
      </c>
      <c r="N14" s="48">
        <f t="shared" si="3"/>
        <v>100</v>
      </c>
    </row>
    <row r="15" spans="1:14" x14ac:dyDescent="0.2">
      <c r="A15" s="92"/>
      <c r="B15" s="21" t="s">
        <v>184</v>
      </c>
      <c r="C15" s="38">
        <v>0</v>
      </c>
      <c r="D15" s="44">
        <v>0</v>
      </c>
      <c r="E15" s="45">
        <f t="shared" si="0"/>
        <v>0</v>
      </c>
      <c r="F15" s="38">
        <v>4</v>
      </c>
      <c r="G15" s="44">
        <v>0.21</v>
      </c>
      <c r="H15" s="45">
        <f t="shared" si="1"/>
        <v>80</v>
      </c>
      <c r="I15" s="38">
        <v>1</v>
      </c>
      <c r="J15" s="44">
        <v>0.18</v>
      </c>
      <c r="K15" s="45">
        <f t="shared" si="2"/>
        <v>20</v>
      </c>
      <c r="L15" s="56">
        <v>5</v>
      </c>
      <c r="M15" s="50">
        <v>0.2</v>
      </c>
      <c r="N15" s="48">
        <f t="shared" si="3"/>
        <v>100</v>
      </c>
    </row>
    <row r="16" spans="1:14" x14ac:dyDescent="0.2">
      <c r="A16" s="92"/>
      <c r="B16" s="21" t="s">
        <v>1</v>
      </c>
      <c r="C16" s="38">
        <v>2</v>
      </c>
      <c r="D16" s="44">
        <v>6.9</v>
      </c>
      <c r="E16" s="45">
        <f t="shared" si="0"/>
        <v>0.93457943925233633</v>
      </c>
      <c r="F16" s="38">
        <v>142</v>
      </c>
      <c r="G16" s="44">
        <v>7.46</v>
      </c>
      <c r="H16" s="45">
        <f t="shared" si="1"/>
        <v>66.355140186915889</v>
      </c>
      <c r="I16" s="38">
        <v>70</v>
      </c>
      <c r="J16" s="44">
        <v>12.8</v>
      </c>
      <c r="K16" s="45">
        <f t="shared" si="2"/>
        <v>32.710280373831772</v>
      </c>
      <c r="L16" s="56">
        <v>214</v>
      </c>
      <c r="M16" s="50">
        <v>8.6300000000000008</v>
      </c>
      <c r="N16" s="48">
        <f t="shared" si="3"/>
        <v>100</v>
      </c>
    </row>
    <row r="17" spans="1:14" x14ac:dyDescent="0.2">
      <c r="A17" s="92"/>
      <c r="B17" s="21" t="s">
        <v>119</v>
      </c>
      <c r="C17" s="38">
        <v>11</v>
      </c>
      <c r="D17" s="44">
        <v>37.93</v>
      </c>
      <c r="E17" s="45">
        <f t="shared" si="0"/>
        <v>2.0599250936329585</v>
      </c>
      <c r="F17" s="38">
        <v>426</v>
      </c>
      <c r="G17" s="44">
        <v>22.39</v>
      </c>
      <c r="H17" s="45">
        <f t="shared" si="1"/>
        <v>79.775280898876403</v>
      </c>
      <c r="I17" s="38">
        <v>97</v>
      </c>
      <c r="J17" s="44">
        <v>17.73</v>
      </c>
      <c r="K17" s="45">
        <f t="shared" si="2"/>
        <v>18.164794007490638</v>
      </c>
      <c r="L17" s="56">
        <v>534</v>
      </c>
      <c r="M17" s="50">
        <v>21.54</v>
      </c>
      <c r="N17" s="48">
        <f t="shared" si="3"/>
        <v>100</v>
      </c>
    </row>
    <row r="18" spans="1:14" x14ac:dyDescent="0.2">
      <c r="A18" s="92"/>
      <c r="B18" s="21" t="s">
        <v>2</v>
      </c>
      <c r="C18" s="38">
        <v>0</v>
      </c>
      <c r="D18" s="44">
        <v>0</v>
      </c>
      <c r="E18" s="45">
        <f t="shared" si="0"/>
        <v>0</v>
      </c>
      <c r="F18" s="38">
        <v>65</v>
      </c>
      <c r="G18" s="44">
        <v>3.42</v>
      </c>
      <c r="H18" s="45">
        <f t="shared" si="1"/>
        <v>80.246913580246911</v>
      </c>
      <c r="I18" s="38">
        <v>16</v>
      </c>
      <c r="J18" s="44">
        <v>2.93</v>
      </c>
      <c r="K18" s="45">
        <f t="shared" si="2"/>
        <v>19.753086419753085</v>
      </c>
      <c r="L18" s="56">
        <v>81</v>
      </c>
      <c r="M18" s="50">
        <v>3.27</v>
      </c>
      <c r="N18" s="48">
        <f t="shared" si="3"/>
        <v>100</v>
      </c>
    </row>
    <row r="19" spans="1:14" x14ac:dyDescent="0.2">
      <c r="A19" s="92"/>
      <c r="B19" s="21" t="s">
        <v>120</v>
      </c>
      <c r="C19" s="38">
        <v>1</v>
      </c>
      <c r="D19" s="44">
        <v>3.45</v>
      </c>
      <c r="E19" s="45">
        <f t="shared" si="0"/>
        <v>0.2808988764044944</v>
      </c>
      <c r="F19" s="38">
        <v>300</v>
      </c>
      <c r="G19" s="44">
        <v>15.76</v>
      </c>
      <c r="H19" s="45">
        <f t="shared" si="1"/>
        <v>84.269662921348313</v>
      </c>
      <c r="I19" s="38">
        <v>55</v>
      </c>
      <c r="J19" s="44">
        <v>10.050000000000001</v>
      </c>
      <c r="K19" s="45">
        <f t="shared" si="2"/>
        <v>15.44943820224719</v>
      </c>
      <c r="L19" s="56">
        <v>356</v>
      </c>
      <c r="M19" s="50">
        <v>14.36</v>
      </c>
      <c r="N19" s="48">
        <f t="shared" si="3"/>
        <v>100</v>
      </c>
    </row>
    <row r="20" spans="1:14" x14ac:dyDescent="0.2">
      <c r="A20" s="92"/>
      <c r="B20" s="21" t="s">
        <v>121</v>
      </c>
      <c r="C20" s="38">
        <v>5</v>
      </c>
      <c r="D20" s="44">
        <v>17.239999999999998</v>
      </c>
      <c r="E20" s="45">
        <f t="shared" si="0"/>
        <v>2.6455026455026456</v>
      </c>
      <c r="F20" s="38">
        <v>138</v>
      </c>
      <c r="G20" s="44">
        <v>7.25</v>
      </c>
      <c r="H20" s="45">
        <f t="shared" si="1"/>
        <v>73.015873015873012</v>
      </c>
      <c r="I20" s="38">
        <v>46</v>
      </c>
      <c r="J20" s="44">
        <v>8.41</v>
      </c>
      <c r="K20" s="45">
        <f t="shared" si="2"/>
        <v>24.338624338624339</v>
      </c>
      <c r="L20" s="56">
        <v>189</v>
      </c>
      <c r="M20" s="50">
        <v>7.62</v>
      </c>
      <c r="N20" s="48">
        <f t="shared" si="3"/>
        <v>100</v>
      </c>
    </row>
    <row r="21" spans="1:14" x14ac:dyDescent="0.2">
      <c r="A21" s="92"/>
      <c r="B21" s="21" t="s">
        <v>122</v>
      </c>
      <c r="C21" s="38">
        <v>2</v>
      </c>
      <c r="D21" s="44">
        <v>6.9</v>
      </c>
      <c r="E21" s="45">
        <f t="shared" si="0"/>
        <v>1.834862385321101</v>
      </c>
      <c r="F21" s="38">
        <v>72</v>
      </c>
      <c r="G21" s="44">
        <v>3.78</v>
      </c>
      <c r="H21" s="45">
        <f t="shared" si="1"/>
        <v>66.055045871559642</v>
      </c>
      <c r="I21" s="38">
        <v>35</v>
      </c>
      <c r="J21" s="44">
        <v>6.4</v>
      </c>
      <c r="K21" s="45">
        <f t="shared" si="2"/>
        <v>32.11009174311927</v>
      </c>
      <c r="L21" s="56">
        <v>109</v>
      </c>
      <c r="M21" s="50">
        <v>4.4000000000000004</v>
      </c>
      <c r="N21" s="48">
        <f t="shared" si="3"/>
        <v>100.00000000000001</v>
      </c>
    </row>
    <row r="22" spans="1:14" x14ac:dyDescent="0.2">
      <c r="A22" s="92"/>
      <c r="B22" s="21" t="s">
        <v>123</v>
      </c>
      <c r="C22" s="38">
        <v>1</v>
      </c>
      <c r="D22" s="44">
        <v>3.45</v>
      </c>
      <c r="E22" s="45">
        <f t="shared" si="0"/>
        <v>1.3333333333333335</v>
      </c>
      <c r="F22" s="38">
        <v>52</v>
      </c>
      <c r="G22" s="44">
        <v>2.73</v>
      </c>
      <c r="H22" s="45">
        <f t="shared" si="1"/>
        <v>69.333333333333343</v>
      </c>
      <c r="I22" s="38">
        <v>22</v>
      </c>
      <c r="J22" s="44">
        <v>4.0199999999999996</v>
      </c>
      <c r="K22" s="45">
        <f t="shared" si="2"/>
        <v>29.333333333333332</v>
      </c>
      <c r="L22" s="56">
        <v>75</v>
      </c>
      <c r="M22" s="50">
        <v>3.03</v>
      </c>
      <c r="N22" s="48">
        <f t="shared" si="3"/>
        <v>100</v>
      </c>
    </row>
    <row r="23" spans="1:14" x14ac:dyDescent="0.2">
      <c r="A23" s="92"/>
      <c r="B23" s="21" t="s">
        <v>185</v>
      </c>
      <c r="C23" s="38">
        <v>0</v>
      </c>
      <c r="D23" s="44">
        <v>0</v>
      </c>
      <c r="E23" s="45">
        <f t="shared" si="0"/>
        <v>0</v>
      </c>
      <c r="F23" s="38">
        <v>73</v>
      </c>
      <c r="G23" s="44">
        <v>3.84</v>
      </c>
      <c r="H23" s="45">
        <f t="shared" si="1"/>
        <v>75.257731958762889</v>
      </c>
      <c r="I23" s="38">
        <v>24</v>
      </c>
      <c r="J23" s="44">
        <v>4.3899999999999997</v>
      </c>
      <c r="K23" s="45">
        <f t="shared" si="2"/>
        <v>24.742268041237114</v>
      </c>
      <c r="L23" s="56">
        <v>97</v>
      </c>
      <c r="M23" s="50">
        <v>3.91</v>
      </c>
      <c r="N23" s="48">
        <f t="shared" si="3"/>
        <v>100</v>
      </c>
    </row>
    <row r="24" spans="1:14" x14ac:dyDescent="0.2">
      <c r="A24" s="92"/>
      <c r="B24" s="21" t="s">
        <v>124</v>
      </c>
      <c r="C24" s="38">
        <v>0</v>
      </c>
      <c r="D24" s="44">
        <v>0</v>
      </c>
      <c r="E24" s="45">
        <f t="shared" si="0"/>
        <v>0</v>
      </c>
      <c r="F24" s="38">
        <v>43</v>
      </c>
      <c r="G24" s="44">
        <v>2.2599999999999998</v>
      </c>
      <c r="H24" s="45">
        <f t="shared" si="1"/>
        <v>81.132075471698116</v>
      </c>
      <c r="I24" s="38">
        <v>10</v>
      </c>
      <c r="J24" s="44">
        <v>1.83</v>
      </c>
      <c r="K24" s="45">
        <f t="shared" si="2"/>
        <v>18.867924528301888</v>
      </c>
      <c r="L24" s="56">
        <v>53</v>
      </c>
      <c r="M24" s="50">
        <v>2.14</v>
      </c>
      <c r="N24" s="48">
        <f t="shared" si="3"/>
        <v>100</v>
      </c>
    </row>
    <row r="25" spans="1:14" x14ac:dyDescent="0.2">
      <c r="A25" s="92"/>
      <c r="B25" s="21" t="s">
        <v>125</v>
      </c>
      <c r="C25" s="38">
        <v>0</v>
      </c>
      <c r="D25" s="44">
        <v>0</v>
      </c>
      <c r="E25" s="45">
        <f t="shared" si="0"/>
        <v>0</v>
      </c>
      <c r="F25" s="38">
        <v>1</v>
      </c>
      <c r="G25" s="44">
        <v>0.05</v>
      </c>
      <c r="H25" s="45">
        <f t="shared" si="1"/>
        <v>100</v>
      </c>
      <c r="I25" s="38">
        <v>0</v>
      </c>
      <c r="J25" s="44">
        <v>0</v>
      </c>
      <c r="K25" s="45">
        <f t="shared" si="2"/>
        <v>0</v>
      </c>
      <c r="L25" s="56">
        <v>1</v>
      </c>
      <c r="M25" s="50">
        <v>0.04</v>
      </c>
      <c r="N25" s="48">
        <f t="shared" si="3"/>
        <v>100</v>
      </c>
    </row>
    <row r="26" spans="1:14" x14ac:dyDescent="0.2">
      <c r="A26" s="92"/>
      <c r="B26" s="21" t="s">
        <v>126</v>
      </c>
      <c r="C26" s="38">
        <v>0</v>
      </c>
      <c r="D26" s="44">
        <v>0</v>
      </c>
      <c r="E26" s="45">
        <f t="shared" si="0"/>
        <v>0</v>
      </c>
      <c r="F26" s="38">
        <v>23</v>
      </c>
      <c r="G26" s="44">
        <v>1.21</v>
      </c>
      <c r="H26" s="45">
        <f t="shared" si="1"/>
        <v>74.193548387096769</v>
      </c>
      <c r="I26" s="38">
        <v>8</v>
      </c>
      <c r="J26" s="44">
        <v>1.46</v>
      </c>
      <c r="K26" s="45">
        <f t="shared" si="2"/>
        <v>25.806451612903224</v>
      </c>
      <c r="L26" s="56">
        <v>31</v>
      </c>
      <c r="M26" s="50">
        <v>1.25</v>
      </c>
      <c r="N26" s="48">
        <f t="shared" si="3"/>
        <v>100</v>
      </c>
    </row>
    <row r="27" spans="1:14" x14ac:dyDescent="0.2">
      <c r="A27" s="92"/>
      <c r="B27" s="21" t="s">
        <v>127</v>
      </c>
      <c r="C27" s="38">
        <v>0</v>
      </c>
      <c r="D27" s="44">
        <v>0</v>
      </c>
      <c r="E27" s="45">
        <f t="shared" si="0"/>
        <v>0</v>
      </c>
      <c r="F27" s="38">
        <v>10</v>
      </c>
      <c r="G27" s="44">
        <v>0.53</v>
      </c>
      <c r="H27" s="45">
        <f t="shared" si="1"/>
        <v>66.666666666666657</v>
      </c>
      <c r="I27" s="38">
        <v>5</v>
      </c>
      <c r="J27" s="44">
        <v>0.91</v>
      </c>
      <c r="K27" s="45">
        <f t="shared" si="2"/>
        <v>33.333333333333329</v>
      </c>
      <c r="L27" s="56">
        <v>15</v>
      </c>
      <c r="M27" s="50">
        <v>0.61</v>
      </c>
      <c r="N27" s="48">
        <f t="shared" si="3"/>
        <v>99.999999999999986</v>
      </c>
    </row>
    <row r="28" spans="1:14" x14ac:dyDescent="0.2">
      <c r="A28" s="92"/>
      <c r="B28" s="21" t="s">
        <v>186</v>
      </c>
      <c r="C28" s="38">
        <v>1</v>
      </c>
      <c r="D28" s="44">
        <v>3.45</v>
      </c>
      <c r="E28" s="45">
        <f t="shared" si="0"/>
        <v>1.7543859649122806</v>
      </c>
      <c r="F28" s="38">
        <v>40</v>
      </c>
      <c r="G28" s="44">
        <v>2.1</v>
      </c>
      <c r="H28" s="45">
        <f t="shared" si="1"/>
        <v>70.175438596491219</v>
      </c>
      <c r="I28" s="38">
        <v>16</v>
      </c>
      <c r="J28" s="44">
        <v>2.93</v>
      </c>
      <c r="K28" s="45">
        <f t="shared" si="2"/>
        <v>28.07017543859649</v>
      </c>
      <c r="L28" s="56">
        <v>57</v>
      </c>
      <c r="M28" s="50">
        <v>2.2999999999999998</v>
      </c>
      <c r="N28" s="48">
        <f t="shared" si="3"/>
        <v>99.999999999999986</v>
      </c>
    </row>
    <row r="29" spans="1:14" x14ac:dyDescent="0.2">
      <c r="A29" s="92"/>
      <c r="B29" s="21" t="s">
        <v>128</v>
      </c>
      <c r="C29" s="38">
        <v>2</v>
      </c>
      <c r="D29" s="44">
        <v>6.9</v>
      </c>
      <c r="E29" s="45">
        <f t="shared" si="0"/>
        <v>0.56497175141242939</v>
      </c>
      <c r="F29" s="38">
        <v>269</v>
      </c>
      <c r="G29" s="44">
        <v>14.14</v>
      </c>
      <c r="H29" s="45">
        <f t="shared" si="1"/>
        <v>75.988700564971751</v>
      </c>
      <c r="I29" s="38">
        <v>83</v>
      </c>
      <c r="J29" s="44">
        <v>15.17</v>
      </c>
      <c r="K29" s="45">
        <f t="shared" si="2"/>
        <v>23.44632768361582</v>
      </c>
      <c r="L29" s="56">
        <v>354</v>
      </c>
      <c r="M29" s="50">
        <v>14.28</v>
      </c>
      <c r="N29" s="48">
        <f t="shared" si="3"/>
        <v>100</v>
      </c>
    </row>
    <row r="30" spans="1:14" ht="16" thickBot="1" x14ac:dyDescent="0.25">
      <c r="A30" s="93"/>
      <c r="B30" s="22" t="s">
        <v>21</v>
      </c>
      <c r="C30" s="39">
        <v>29</v>
      </c>
      <c r="D30" s="46">
        <v>100</v>
      </c>
      <c r="E30" s="47">
        <f t="shared" si="0"/>
        <v>1.1698265429608712</v>
      </c>
      <c r="F30" s="39">
        <v>1903</v>
      </c>
      <c r="G30" s="46">
        <v>100</v>
      </c>
      <c r="H30" s="47">
        <f t="shared" si="1"/>
        <v>76.764824526018558</v>
      </c>
      <c r="I30" s="39">
        <v>547</v>
      </c>
      <c r="J30" s="46">
        <v>100</v>
      </c>
      <c r="K30" s="47">
        <f t="shared" si="2"/>
        <v>22.065348931020573</v>
      </c>
      <c r="L30" s="39">
        <v>2479</v>
      </c>
      <c r="M30" s="46">
        <v>100</v>
      </c>
      <c r="N30" s="47">
        <f t="shared" si="3"/>
        <v>100</v>
      </c>
    </row>
    <row r="31" spans="1:14" x14ac:dyDescent="0.2">
      <c r="A31" s="92" t="s">
        <v>27</v>
      </c>
      <c r="B31" s="21" t="s">
        <v>3</v>
      </c>
      <c r="C31" s="38">
        <v>13</v>
      </c>
      <c r="D31" s="44">
        <v>44.83</v>
      </c>
      <c r="E31" s="45">
        <f t="shared" si="0"/>
        <v>1.0577705451586654</v>
      </c>
      <c r="F31" s="27">
        <v>923</v>
      </c>
      <c r="G31" s="44">
        <v>48.5</v>
      </c>
      <c r="H31" s="45">
        <f t="shared" si="1"/>
        <v>75.101708706265256</v>
      </c>
      <c r="I31" s="27">
        <v>293</v>
      </c>
      <c r="J31" s="44">
        <v>53.56</v>
      </c>
      <c r="K31" s="45">
        <f t="shared" si="2"/>
        <v>23.840520748576076</v>
      </c>
      <c r="L31" s="52">
        <v>1229</v>
      </c>
      <c r="M31" s="50">
        <v>49.58</v>
      </c>
      <c r="N31" s="48">
        <f t="shared" si="3"/>
        <v>100</v>
      </c>
    </row>
    <row r="32" spans="1:14" x14ac:dyDescent="0.2">
      <c r="A32" s="92"/>
      <c r="B32" s="21" t="s">
        <v>4</v>
      </c>
      <c r="C32" s="38">
        <v>0</v>
      </c>
      <c r="D32" s="44">
        <v>0</v>
      </c>
      <c r="E32" s="45">
        <f t="shared" si="0"/>
        <v>0</v>
      </c>
      <c r="F32" s="27">
        <v>20</v>
      </c>
      <c r="G32" s="44">
        <v>1.05</v>
      </c>
      <c r="H32" s="45">
        <f t="shared" si="1"/>
        <v>86.956521739130437</v>
      </c>
      <c r="I32" s="27">
        <v>3</v>
      </c>
      <c r="J32" s="44">
        <v>0.55000000000000004</v>
      </c>
      <c r="K32" s="45">
        <f t="shared" si="2"/>
        <v>13.043478260869565</v>
      </c>
      <c r="L32" s="52">
        <v>23</v>
      </c>
      <c r="M32" s="50">
        <v>0.93</v>
      </c>
      <c r="N32" s="48">
        <f t="shared" si="3"/>
        <v>100</v>
      </c>
    </row>
    <row r="33" spans="1:14" x14ac:dyDescent="0.2">
      <c r="A33" s="92"/>
      <c r="B33" s="21" t="s">
        <v>5</v>
      </c>
      <c r="C33" s="38">
        <v>1</v>
      </c>
      <c r="D33" s="44">
        <v>3.45</v>
      </c>
      <c r="E33" s="45">
        <f t="shared" si="0"/>
        <v>3.8461538461538463</v>
      </c>
      <c r="F33" s="27">
        <v>20</v>
      </c>
      <c r="G33" s="44">
        <v>1.05</v>
      </c>
      <c r="H33" s="45">
        <f t="shared" si="1"/>
        <v>76.923076923076934</v>
      </c>
      <c r="I33" s="27">
        <v>5</v>
      </c>
      <c r="J33" s="44">
        <v>0.91</v>
      </c>
      <c r="K33" s="45">
        <f t="shared" si="2"/>
        <v>19.230769230769234</v>
      </c>
      <c r="L33" s="52">
        <v>26</v>
      </c>
      <c r="M33" s="50">
        <v>1.05</v>
      </c>
      <c r="N33" s="48">
        <f t="shared" si="3"/>
        <v>100</v>
      </c>
    </row>
    <row r="34" spans="1:14" x14ac:dyDescent="0.2">
      <c r="A34" s="92"/>
      <c r="B34" s="21" t="s">
        <v>6</v>
      </c>
      <c r="C34" s="38">
        <v>0</v>
      </c>
      <c r="D34" s="44">
        <v>0</v>
      </c>
      <c r="E34" s="45">
        <f t="shared" si="0"/>
        <v>0</v>
      </c>
      <c r="F34" s="27">
        <v>19</v>
      </c>
      <c r="G34" s="44">
        <v>1</v>
      </c>
      <c r="H34" s="45">
        <f t="shared" si="1"/>
        <v>82.608695652173907</v>
      </c>
      <c r="I34" s="27">
        <v>4</v>
      </c>
      <c r="J34" s="44">
        <v>0.73</v>
      </c>
      <c r="K34" s="45">
        <f t="shared" si="2"/>
        <v>17.391304347826086</v>
      </c>
      <c r="L34" s="52">
        <v>23</v>
      </c>
      <c r="M34" s="50">
        <v>0.93</v>
      </c>
      <c r="N34" s="48">
        <f t="shared" si="3"/>
        <v>100</v>
      </c>
    </row>
    <row r="35" spans="1:14" x14ac:dyDescent="0.2">
      <c r="A35" s="92"/>
      <c r="B35" s="21" t="s">
        <v>7</v>
      </c>
      <c r="C35" s="38">
        <v>1</v>
      </c>
      <c r="D35" s="44">
        <v>3.45</v>
      </c>
      <c r="E35" s="45">
        <f t="shared" si="0"/>
        <v>0.43478260869565216</v>
      </c>
      <c r="F35" s="27">
        <v>185</v>
      </c>
      <c r="G35" s="44">
        <v>9.7200000000000006</v>
      </c>
      <c r="H35" s="45">
        <f t="shared" si="1"/>
        <v>80.434782608695656</v>
      </c>
      <c r="I35" s="27">
        <v>44</v>
      </c>
      <c r="J35" s="44">
        <v>8.0399999999999991</v>
      </c>
      <c r="K35" s="45">
        <f t="shared" si="2"/>
        <v>19.130434782608695</v>
      </c>
      <c r="L35" s="52">
        <v>230</v>
      </c>
      <c r="M35" s="50">
        <v>9.2799999999999994</v>
      </c>
      <c r="N35" s="48">
        <f t="shared" si="3"/>
        <v>100</v>
      </c>
    </row>
    <row r="36" spans="1:14" x14ac:dyDescent="0.2">
      <c r="A36" s="92"/>
      <c r="B36" s="21" t="s">
        <v>8</v>
      </c>
      <c r="C36" s="38">
        <v>6</v>
      </c>
      <c r="D36" s="44">
        <v>20.69</v>
      </c>
      <c r="E36" s="45">
        <f t="shared" si="0"/>
        <v>1.7291066282420751</v>
      </c>
      <c r="F36" s="27">
        <v>242</v>
      </c>
      <c r="G36" s="44">
        <v>12.72</v>
      </c>
      <c r="H36" s="45">
        <f t="shared" si="1"/>
        <v>69.740634005763695</v>
      </c>
      <c r="I36" s="27">
        <v>99</v>
      </c>
      <c r="J36" s="44">
        <v>18.100000000000001</v>
      </c>
      <c r="K36" s="45">
        <f t="shared" si="2"/>
        <v>28.530259365994237</v>
      </c>
      <c r="L36" s="52">
        <v>347</v>
      </c>
      <c r="M36" s="50">
        <v>14</v>
      </c>
      <c r="N36" s="48">
        <f t="shared" si="3"/>
        <v>100.00000000000001</v>
      </c>
    </row>
    <row r="37" spans="1:14" x14ac:dyDescent="0.2">
      <c r="A37" s="92"/>
      <c r="B37" s="21" t="s">
        <v>9</v>
      </c>
      <c r="C37" s="38">
        <v>0</v>
      </c>
      <c r="D37" s="44">
        <v>0</v>
      </c>
      <c r="E37" s="45">
        <f t="shared" si="0"/>
        <v>0</v>
      </c>
      <c r="F37" s="27">
        <v>41</v>
      </c>
      <c r="G37" s="44">
        <v>2.15</v>
      </c>
      <c r="H37" s="45">
        <f t="shared" si="1"/>
        <v>89.130434782608688</v>
      </c>
      <c r="I37" s="27">
        <v>5</v>
      </c>
      <c r="J37" s="44">
        <v>0.91</v>
      </c>
      <c r="K37" s="45">
        <f t="shared" si="2"/>
        <v>10.869565217391305</v>
      </c>
      <c r="L37" s="52">
        <v>46</v>
      </c>
      <c r="M37" s="50">
        <v>1.86</v>
      </c>
      <c r="N37" s="48">
        <f t="shared" si="3"/>
        <v>100</v>
      </c>
    </row>
    <row r="38" spans="1:14" x14ac:dyDescent="0.2">
      <c r="A38" s="92"/>
      <c r="B38" s="21" t="s">
        <v>10</v>
      </c>
      <c r="C38" s="38">
        <v>0</v>
      </c>
      <c r="D38" s="44">
        <v>0</v>
      </c>
      <c r="E38" s="45">
        <f t="shared" si="0"/>
        <v>0</v>
      </c>
      <c r="F38" s="27">
        <v>38</v>
      </c>
      <c r="G38" s="44">
        <v>2</v>
      </c>
      <c r="H38" s="45">
        <f t="shared" si="1"/>
        <v>74.509803921568633</v>
      </c>
      <c r="I38" s="27">
        <v>13</v>
      </c>
      <c r="J38" s="44">
        <v>2.38</v>
      </c>
      <c r="K38" s="45">
        <f t="shared" si="2"/>
        <v>25.490196078431371</v>
      </c>
      <c r="L38" s="52">
        <v>51</v>
      </c>
      <c r="M38" s="50">
        <v>2.06</v>
      </c>
      <c r="N38" s="48">
        <f t="shared" si="3"/>
        <v>100</v>
      </c>
    </row>
    <row r="39" spans="1:14" x14ac:dyDescent="0.2">
      <c r="A39" s="92"/>
      <c r="B39" s="21" t="s">
        <v>11</v>
      </c>
      <c r="C39" s="38">
        <v>3</v>
      </c>
      <c r="D39" s="44">
        <v>10.34</v>
      </c>
      <c r="E39" s="45">
        <f t="shared" si="0"/>
        <v>3</v>
      </c>
      <c r="F39" s="27">
        <v>82</v>
      </c>
      <c r="G39" s="44">
        <v>4.3099999999999996</v>
      </c>
      <c r="H39" s="45">
        <f t="shared" si="1"/>
        <v>82</v>
      </c>
      <c r="I39" s="27">
        <v>15</v>
      </c>
      <c r="J39" s="44">
        <v>2.74</v>
      </c>
      <c r="K39" s="45">
        <f t="shared" si="2"/>
        <v>15</v>
      </c>
      <c r="L39" s="52">
        <v>100</v>
      </c>
      <c r="M39" s="50">
        <v>4.03</v>
      </c>
      <c r="N39" s="48">
        <f t="shared" si="3"/>
        <v>100</v>
      </c>
    </row>
    <row r="40" spans="1:14" x14ac:dyDescent="0.2">
      <c r="A40" s="92"/>
      <c r="B40" s="21" t="s">
        <v>12</v>
      </c>
      <c r="C40" s="38">
        <v>4</v>
      </c>
      <c r="D40" s="44">
        <v>13.79</v>
      </c>
      <c r="E40" s="45">
        <f t="shared" si="0"/>
        <v>2.1621621621621623</v>
      </c>
      <c r="F40" s="27">
        <v>152</v>
      </c>
      <c r="G40" s="44">
        <v>7.99</v>
      </c>
      <c r="H40" s="45">
        <f t="shared" si="1"/>
        <v>82.162162162162161</v>
      </c>
      <c r="I40" s="27">
        <v>29</v>
      </c>
      <c r="J40" s="44">
        <v>5.3</v>
      </c>
      <c r="K40" s="45">
        <f t="shared" si="2"/>
        <v>15.675675675675677</v>
      </c>
      <c r="L40" s="52">
        <v>185</v>
      </c>
      <c r="M40" s="50">
        <v>7.46</v>
      </c>
      <c r="N40" s="48">
        <f t="shared" si="3"/>
        <v>100</v>
      </c>
    </row>
    <row r="41" spans="1:14" x14ac:dyDescent="0.2">
      <c r="A41" s="92"/>
      <c r="B41" s="21" t="s">
        <v>13</v>
      </c>
      <c r="C41" s="38">
        <v>1</v>
      </c>
      <c r="D41" s="44">
        <v>3.45</v>
      </c>
      <c r="E41" s="45">
        <f t="shared" si="0"/>
        <v>4</v>
      </c>
      <c r="F41" s="27">
        <v>19</v>
      </c>
      <c r="G41" s="44">
        <v>1</v>
      </c>
      <c r="H41" s="45">
        <f t="shared" si="1"/>
        <v>76</v>
      </c>
      <c r="I41" s="27">
        <v>5</v>
      </c>
      <c r="J41" s="44">
        <v>0.91</v>
      </c>
      <c r="K41" s="45">
        <f t="shared" si="2"/>
        <v>20</v>
      </c>
      <c r="L41" s="52">
        <v>25</v>
      </c>
      <c r="M41" s="50">
        <v>1.01</v>
      </c>
      <c r="N41" s="48">
        <f t="shared" si="3"/>
        <v>100</v>
      </c>
    </row>
    <row r="42" spans="1:14" x14ac:dyDescent="0.2">
      <c r="A42" s="92"/>
      <c r="B42" s="21" t="s">
        <v>14</v>
      </c>
      <c r="C42" s="38">
        <v>0</v>
      </c>
      <c r="D42" s="44">
        <v>0</v>
      </c>
      <c r="E42" s="45">
        <f t="shared" si="0"/>
        <v>0</v>
      </c>
      <c r="F42" s="27">
        <v>15</v>
      </c>
      <c r="G42" s="44">
        <v>0.79</v>
      </c>
      <c r="H42" s="45">
        <f t="shared" si="1"/>
        <v>75</v>
      </c>
      <c r="I42" s="27">
        <v>5</v>
      </c>
      <c r="J42" s="44">
        <v>0.91</v>
      </c>
      <c r="K42" s="45">
        <f t="shared" si="2"/>
        <v>25</v>
      </c>
      <c r="L42" s="52">
        <v>20</v>
      </c>
      <c r="M42" s="50">
        <v>0.81</v>
      </c>
      <c r="N42" s="48">
        <f t="shared" si="3"/>
        <v>100</v>
      </c>
    </row>
    <row r="43" spans="1:14" x14ac:dyDescent="0.2">
      <c r="A43" s="92"/>
      <c r="B43" s="21" t="s">
        <v>15</v>
      </c>
      <c r="C43" s="38">
        <v>0</v>
      </c>
      <c r="D43" s="44">
        <v>0</v>
      </c>
      <c r="E43" s="45">
        <f t="shared" si="0"/>
        <v>0</v>
      </c>
      <c r="F43" s="27">
        <v>39</v>
      </c>
      <c r="G43" s="44">
        <v>2.0499999999999998</v>
      </c>
      <c r="H43" s="45">
        <f t="shared" si="1"/>
        <v>81.25</v>
      </c>
      <c r="I43" s="27">
        <v>9</v>
      </c>
      <c r="J43" s="44">
        <v>1.65</v>
      </c>
      <c r="K43" s="45">
        <f t="shared" si="2"/>
        <v>18.75</v>
      </c>
      <c r="L43" s="52">
        <v>48</v>
      </c>
      <c r="M43" s="50">
        <v>1.94</v>
      </c>
      <c r="N43" s="48">
        <f t="shared" si="3"/>
        <v>100</v>
      </c>
    </row>
    <row r="44" spans="1:14" x14ac:dyDescent="0.2">
      <c r="A44" s="92"/>
      <c r="B44" s="21" t="s">
        <v>16</v>
      </c>
      <c r="C44" s="38">
        <v>0</v>
      </c>
      <c r="D44" s="44">
        <v>0</v>
      </c>
      <c r="E44" s="45">
        <f t="shared" si="0"/>
        <v>0</v>
      </c>
      <c r="F44" s="27">
        <v>70</v>
      </c>
      <c r="G44" s="44">
        <v>3.68</v>
      </c>
      <c r="H44" s="45">
        <f t="shared" si="1"/>
        <v>82.35294117647058</v>
      </c>
      <c r="I44" s="27">
        <v>15</v>
      </c>
      <c r="J44" s="44">
        <v>2.74</v>
      </c>
      <c r="K44" s="45">
        <f t="shared" si="2"/>
        <v>17.647058823529413</v>
      </c>
      <c r="L44" s="52">
        <v>85</v>
      </c>
      <c r="M44" s="50">
        <v>3.43</v>
      </c>
      <c r="N44" s="48">
        <f t="shared" si="3"/>
        <v>100</v>
      </c>
    </row>
    <row r="45" spans="1:14" x14ac:dyDescent="0.2">
      <c r="A45" s="92"/>
      <c r="B45" s="21" t="s">
        <v>17</v>
      </c>
      <c r="C45" s="38">
        <v>0</v>
      </c>
      <c r="D45" s="44">
        <v>0</v>
      </c>
      <c r="E45" s="45">
        <f t="shared" si="0"/>
        <v>0</v>
      </c>
      <c r="F45" s="27">
        <v>18</v>
      </c>
      <c r="G45" s="44">
        <v>0.95</v>
      </c>
      <c r="H45" s="45">
        <f t="shared" si="1"/>
        <v>90</v>
      </c>
      <c r="I45" s="27">
        <v>2</v>
      </c>
      <c r="J45" s="44">
        <v>0.37</v>
      </c>
      <c r="K45" s="45">
        <f t="shared" si="2"/>
        <v>10</v>
      </c>
      <c r="L45" s="52">
        <v>20</v>
      </c>
      <c r="M45" s="50">
        <v>0.81</v>
      </c>
      <c r="N45" s="48">
        <f t="shared" si="3"/>
        <v>100</v>
      </c>
    </row>
    <row r="46" spans="1:14" x14ac:dyDescent="0.2">
      <c r="A46" s="92"/>
      <c r="B46" s="21" t="s">
        <v>18</v>
      </c>
      <c r="C46" s="38">
        <v>0</v>
      </c>
      <c r="D46" s="44">
        <v>0</v>
      </c>
      <c r="E46" s="45">
        <f t="shared" si="0"/>
        <v>0</v>
      </c>
      <c r="F46" s="27">
        <v>19</v>
      </c>
      <c r="G46" s="44">
        <v>1</v>
      </c>
      <c r="H46" s="45">
        <f t="shared" si="1"/>
        <v>95</v>
      </c>
      <c r="I46" s="27">
        <v>1</v>
      </c>
      <c r="J46" s="44">
        <v>0.18</v>
      </c>
      <c r="K46" s="45">
        <f t="shared" si="2"/>
        <v>5</v>
      </c>
      <c r="L46" s="52">
        <v>20</v>
      </c>
      <c r="M46" s="50">
        <v>0.81</v>
      </c>
      <c r="N46" s="48">
        <f t="shared" si="3"/>
        <v>100</v>
      </c>
    </row>
    <row r="47" spans="1:14" x14ac:dyDescent="0.2">
      <c r="A47" s="92"/>
      <c r="B47" s="21" t="s">
        <v>19</v>
      </c>
      <c r="C47" s="38">
        <v>0</v>
      </c>
      <c r="D47" s="44">
        <v>0</v>
      </c>
      <c r="E47" s="45">
        <f t="shared" si="0"/>
        <v>0</v>
      </c>
      <c r="F47" s="27">
        <v>1</v>
      </c>
      <c r="G47" s="44">
        <v>0.05</v>
      </c>
      <c r="H47" s="45">
        <f t="shared" si="1"/>
        <v>100</v>
      </c>
      <c r="I47" s="27">
        <v>0</v>
      </c>
      <c r="J47" s="44">
        <v>0</v>
      </c>
      <c r="K47" s="45">
        <f t="shared" si="2"/>
        <v>0</v>
      </c>
      <c r="L47" s="52">
        <v>1</v>
      </c>
      <c r="M47" s="50">
        <v>0.04</v>
      </c>
      <c r="N47" s="48">
        <f t="shared" si="3"/>
        <v>100</v>
      </c>
    </row>
    <row r="48" spans="1:14" ht="16" thickBot="1" x14ac:dyDescent="0.25">
      <c r="A48" s="93"/>
      <c r="B48" s="22" t="s">
        <v>21</v>
      </c>
      <c r="C48" s="39">
        <v>29</v>
      </c>
      <c r="D48" s="46">
        <v>100</v>
      </c>
      <c r="E48" s="47">
        <f t="shared" si="0"/>
        <v>1.1698265429608712</v>
      </c>
      <c r="F48" s="29">
        <v>1903</v>
      </c>
      <c r="G48" s="46">
        <v>100</v>
      </c>
      <c r="H48" s="47">
        <f t="shared" si="1"/>
        <v>76.764824526018558</v>
      </c>
      <c r="I48" s="29">
        <v>547</v>
      </c>
      <c r="J48" s="46">
        <v>100</v>
      </c>
      <c r="K48" s="47">
        <f t="shared" si="2"/>
        <v>22.065348931020573</v>
      </c>
      <c r="L48" s="29">
        <v>2479</v>
      </c>
      <c r="M48" s="46">
        <v>100</v>
      </c>
      <c r="N48" s="47">
        <f t="shared" si="3"/>
        <v>100</v>
      </c>
    </row>
    <row r="49" spans="1:14" ht="30" customHeight="1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</row>
    <row r="50" spans="1:14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</sheetData>
  <mergeCells count="11">
    <mergeCell ref="A49:N49"/>
    <mergeCell ref="A7:A11"/>
    <mergeCell ref="A12:A30"/>
    <mergeCell ref="A31:A48"/>
    <mergeCell ref="A3:B6"/>
    <mergeCell ref="C3:N3"/>
    <mergeCell ref="C4:N4"/>
    <mergeCell ref="L5:N5"/>
    <mergeCell ref="I5:K5"/>
    <mergeCell ref="F5:H5"/>
    <mergeCell ref="C5:E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C122-9A77-49F1-A1DF-30760A6446B0}">
  <dimension ref="A1:M51"/>
  <sheetViews>
    <sheetView workbookViewId="0">
      <selection activeCell="A2" sqref="A2"/>
    </sheetView>
  </sheetViews>
  <sheetFormatPr baseColWidth="10" defaultColWidth="8.83203125" defaultRowHeight="15" x14ac:dyDescent="0.2"/>
  <cols>
    <col min="2" max="2" width="71.83203125" customWidth="1"/>
    <col min="3" max="12" width="9.33203125" customWidth="1"/>
  </cols>
  <sheetData>
    <row r="1" spans="1:13" x14ac:dyDescent="0.2">
      <c r="A1" s="1" t="s">
        <v>140</v>
      </c>
    </row>
    <row r="2" spans="1:13" ht="16" thickBot="1" x14ac:dyDescent="0.25">
      <c r="A2" s="72" t="s">
        <v>150</v>
      </c>
      <c r="B2" s="1"/>
      <c r="C2" s="75"/>
      <c r="D2" s="75"/>
      <c r="E2" s="76"/>
      <c r="F2" s="76"/>
      <c r="G2" s="76"/>
      <c r="H2" s="76"/>
      <c r="I2" s="76"/>
      <c r="J2" s="76"/>
      <c r="K2" s="76"/>
      <c r="L2" s="75"/>
    </row>
    <row r="3" spans="1:13" ht="16" thickBot="1" x14ac:dyDescent="0.25">
      <c r="A3" s="94" t="s">
        <v>189</v>
      </c>
      <c r="B3" s="95"/>
      <c r="C3" s="128" t="s">
        <v>148</v>
      </c>
      <c r="D3" s="129"/>
      <c r="E3" s="129"/>
      <c r="F3" s="129"/>
      <c r="G3" s="129"/>
      <c r="H3" s="129"/>
      <c r="I3" s="129"/>
      <c r="J3" s="129"/>
      <c r="K3" s="129"/>
      <c r="L3" s="130"/>
    </row>
    <row r="4" spans="1:13" ht="16" thickBot="1" x14ac:dyDescent="0.25">
      <c r="A4" s="96"/>
      <c r="B4" s="97"/>
      <c r="C4" s="131" t="s">
        <v>151</v>
      </c>
      <c r="D4" s="132"/>
      <c r="E4" s="132"/>
      <c r="F4" s="132"/>
      <c r="G4" s="132"/>
      <c r="H4" s="132"/>
      <c r="I4" s="132"/>
      <c r="J4" s="132"/>
      <c r="K4" s="132"/>
      <c r="L4" s="133"/>
    </row>
    <row r="5" spans="1:13" ht="16" thickBot="1" x14ac:dyDescent="0.25">
      <c r="A5" s="96"/>
      <c r="B5" s="97"/>
      <c r="C5" s="131" t="s">
        <v>152</v>
      </c>
      <c r="D5" s="132"/>
      <c r="E5" s="132"/>
      <c r="F5" s="132"/>
      <c r="G5" s="132"/>
      <c r="H5" s="132" t="s">
        <v>149</v>
      </c>
      <c r="I5" s="132"/>
      <c r="J5" s="132"/>
      <c r="K5" s="132"/>
      <c r="L5" s="133"/>
    </row>
    <row r="6" spans="1:13" ht="16" thickBot="1" x14ac:dyDescent="0.25">
      <c r="A6" s="96"/>
      <c r="B6" s="97"/>
      <c r="C6" s="134" t="s">
        <v>133</v>
      </c>
      <c r="D6" s="136" t="s">
        <v>134</v>
      </c>
      <c r="E6" s="136"/>
      <c r="F6" s="101" t="s">
        <v>135</v>
      </c>
      <c r="G6" s="101"/>
      <c r="H6" s="137" t="s">
        <v>133</v>
      </c>
      <c r="I6" s="139" t="s">
        <v>134</v>
      </c>
      <c r="J6" s="139"/>
      <c r="K6" s="101" t="s">
        <v>135</v>
      </c>
      <c r="L6" s="108"/>
    </row>
    <row r="7" spans="1:13" ht="16" thickBot="1" x14ac:dyDescent="0.25">
      <c r="A7" s="96"/>
      <c r="B7" s="97"/>
      <c r="C7" s="135"/>
      <c r="D7" s="77" t="s">
        <v>136</v>
      </c>
      <c r="E7" s="78" t="s">
        <v>137</v>
      </c>
      <c r="F7" s="78" t="s">
        <v>114</v>
      </c>
      <c r="G7" s="78" t="s">
        <v>20</v>
      </c>
      <c r="H7" s="138"/>
      <c r="I7" s="78" t="s">
        <v>136</v>
      </c>
      <c r="J7" s="78" t="s">
        <v>137</v>
      </c>
      <c r="K7" s="78" t="s">
        <v>114</v>
      </c>
      <c r="L7" s="79" t="s">
        <v>20</v>
      </c>
    </row>
    <row r="8" spans="1:13" x14ac:dyDescent="0.2">
      <c r="A8" s="88" t="s">
        <v>22</v>
      </c>
      <c r="B8" s="17" t="s">
        <v>23</v>
      </c>
      <c r="C8" s="24">
        <v>20.2</v>
      </c>
      <c r="D8" s="25">
        <v>1</v>
      </c>
      <c r="E8" s="25">
        <v>100</v>
      </c>
      <c r="F8" s="25">
        <v>15</v>
      </c>
      <c r="G8" s="43">
        <f>F8/F$12*100</f>
        <v>55.555555555555557</v>
      </c>
      <c r="H8" s="24">
        <v>81.5</v>
      </c>
      <c r="I8" s="80">
        <v>0</v>
      </c>
      <c r="J8" s="25">
        <v>200</v>
      </c>
      <c r="K8" s="25">
        <v>856</v>
      </c>
      <c r="L8" s="43">
        <f>K8/K$12*100</f>
        <v>51.288196524865192</v>
      </c>
    </row>
    <row r="9" spans="1:13" x14ac:dyDescent="0.2">
      <c r="A9" s="89"/>
      <c r="B9" s="18" t="s">
        <v>24</v>
      </c>
      <c r="C9" s="26">
        <v>29</v>
      </c>
      <c r="D9" s="27">
        <v>5</v>
      </c>
      <c r="E9" s="27">
        <v>70</v>
      </c>
      <c r="F9" s="27">
        <v>5</v>
      </c>
      <c r="G9" s="45">
        <f t="shared" ref="G9:G11" si="0">F9/F$12*100</f>
        <v>18.518518518518519</v>
      </c>
      <c r="H9" s="26">
        <v>82</v>
      </c>
      <c r="I9" s="81">
        <v>0</v>
      </c>
      <c r="J9" s="27">
        <v>500</v>
      </c>
      <c r="K9" s="27">
        <v>460</v>
      </c>
      <c r="L9" s="45">
        <f t="shared" ref="L9:L11" si="1">K9/K$12*100</f>
        <v>27.561414020371476</v>
      </c>
    </row>
    <row r="10" spans="1:13" x14ac:dyDescent="0.2">
      <c r="A10" s="89"/>
      <c r="B10" s="18" t="s">
        <v>25</v>
      </c>
      <c r="C10" s="26">
        <v>37.5</v>
      </c>
      <c r="D10" s="27">
        <v>10</v>
      </c>
      <c r="E10" s="27">
        <v>100</v>
      </c>
      <c r="F10" s="27">
        <v>4</v>
      </c>
      <c r="G10" s="45">
        <f t="shared" si="0"/>
        <v>14.814814814814813</v>
      </c>
      <c r="H10" s="26">
        <v>76.400000000000006</v>
      </c>
      <c r="I10" s="81">
        <v>0</v>
      </c>
      <c r="J10" s="27">
        <v>150</v>
      </c>
      <c r="K10" s="27">
        <v>227</v>
      </c>
      <c r="L10" s="45">
        <f t="shared" si="1"/>
        <v>13.600958657878969</v>
      </c>
    </row>
    <row r="11" spans="1:13" x14ac:dyDescent="0.2">
      <c r="A11" s="89"/>
      <c r="B11" s="18" t="s">
        <v>26</v>
      </c>
      <c r="C11" s="26">
        <v>15</v>
      </c>
      <c r="D11" s="27">
        <v>10</v>
      </c>
      <c r="E11" s="27">
        <v>20</v>
      </c>
      <c r="F11" s="27">
        <v>3</v>
      </c>
      <c r="G11" s="45">
        <f t="shared" si="0"/>
        <v>11.111111111111111</v>
      </c>
      <c r="H11" s="26">
        <v>74.900000000000006</v>
      </c>
      <c r="I11" s="81">
        <v>0</v>
      </c>
      <c r="J11" s="27">
        <v>100</v>
      </c>
      <c r="K11" s="27">
        <v>126</v>
      </c>
      <c r="L11" s="45">
        <f t="shared" si="1"/>
        <v>7.5494307968843612</v>
      </c>
    </row>
    <row r="12" spans="1:13" ht="16" thickBot="1" x14ac:dyDescent="0.25">
      <c r="A12" s="90"/>
      <c r="B12" s="19" t="s">
        <v>21</v>
      </c>
      <c r="C12" s="28">
        <v>23.8</v>
      </c>
      <c r="D12" s="29">
        <v>1</v>
      </c>
      <c r="E12" s="29">
        <v>100</v>
      </c>
      <c r="F12" s="29">
        <f>SUM(F8:F11)</f>
        <v>27</v>
      </c>
      <c r="G12" s="47">
        <f>SUM(G8:G11)</f>
        <v>100</v>
      </c>
      <c r="H12" s="28">
        <v>80.400000000000006</v>
      </c>
      <c r="I12" s="82">
        <v>0</v>
      </c>
      <c r="J12" s="29">
        <v>500</v>
      </c>
      <c r="K12" s="29">
        <f>SUM(K8:K11)</f>
        <v>1669</v>
      </c>
      <c r="L12" s="47">
        <f>SUM(L8:L11)</f>
        <v>100</v>
      </c>
      <c r="M12" s="83"/>
    </row>
    <row r="13" spans="1:13" x14ac:dyDescent="0.2">
      <c r="A13" s="125" t="s">
        <v>117</v>
      </c>
      <c r="B13" s="30" t="s">
        <v>182</v>
      </c>
      <c r="C13" s="24">
        <v>0</v>
      </c>
      <c r="D13" s="25">
        <v>0</v>
      </c>
      <c r="E13" s="25">
        <v>0</v>
      </c>
      <c r="F13" s="25">
        <v>0</v>
      </c>
      <c r="G13" s="43">
        <f>F13/F$31*100</f>
        <v>0</v>
      </c>
      <c r="H13" s="24">
        <v>78</v>
      </c>
      <c r="I13" s="25">
        <v>50</v>
      </c>
      <c r="J13" s="25">
        <v>100</v>
      </c>
      <c r="K13" s="25">
        <v>12</v>
      </c>
      <c r="L13" s="43">
        <f>K13/K$31*100</f>
        <v>0.7189934092270821</v>
      </c>
    </row>
    <row r="14" spans="1:13" x14ac:dyDescent="0.2">
      <c r="A14" s="126"/>
      <c r="B14" s="31" t="s">
        <v>118</v>
      </c>
      <c r="C14" s="26">
        <v>41.7</v>
      </c>
      <c r="D14" s="27">
        <v>10</v>
      </c>
      <c r="E14" s="27">
        <v>100</v>
      </c>
      <c r="F14" s="27">
        <v>3</v>
      </c>
      <c r="G14" s="45">
        <f t="shared" ref="G14:G30" si="2">F14/F$31*100</f>
        <v>11.111111111111111</v>
      </c>
      <c r="H14" s="26">
        <v>80.7</v>
      </c>
      <c r="I14" s="27">
        <v>0</v>
      </c>
      <c r="J14" s="27">
        <v>200</v>
      </c>
      <c r="K14" s="27">
        <v>180</v>
      </c>
      <c r="L14" s="45">
        <f t="shared" ref="L14:L30" si="3">K14/K$31*100</f>
        <v>10.784901138406232</v>
      </c>
    </row>
    <row r="15" spans="1:13" x14ac:dyDescent="0.2">
      <c r="A15" s="126"/>
      <c r="B15" s="31" t="s">
        <v>183</v>
      </c>
      <c r="C15" s="26">
        <v>10</v>
      </c>
      <c r="D15" s="27">
        <v>10</v>
      </c>
      <c r="E15" s="27">
        <v>10</v>
      </c>
      <c r="F15" s="27">
        <v>1</v>
      </c>
      <c r="G15" s="45">
        <f t="shared" si="2"/>
        <v>3.7037037037037033</v>
      </c>
      <c r="H15" s="26">
        <v>65.5</v>
      </c>
      <c r="I15" s="27">
        <v>0</v>
      </c>
      <c r="J15" s="27">
        <v>100</v>
      </c>
      <c r="K15" s="27">
        <v>22</v>
      </c>
      <c r="L15" s="45">
        <f t="shared" si="3"/>
        <v>1.318154583582984</v>
      </c>
    </row>
    <row r="16" spans="1:13" x14ac:dyDescent="0.2">
      <c r="A16" s="126"/>
      <c r="B16" s="31" t="s">
        <v>184</v>
      </c>
      <c r="C16" s="26">
        <v>0</v>
      </c>
      <c r="D16" s="27">
        <v>0</v>
      </c>
      <c r="E16" s="27">
        <v>0</v>
      </c>
      <c r="F16" s="27">
        <v>0</v>
      </c>
      <c r="G16" s="45">
        <f t="shared" si="2"/>
        <v>0</v>
      </c>
      <c r="H16" s="26">
        <v>90</v>
      </c>
      <c r="I16" s="27">
        <v>80</v>
      </c>
      <c r="J16" s="27">
        <v>100</v>
      </c>
      <c r="K16" s="27">
        <v>3</v>
      </c>
      <c r="L16" s="45">
        <f t="shared" si="3"/>
        <v>0.17974835230677053</v>
      </c>
    </row>
    <row r="17" spans="1:12" x14ac:dyDescent="0.2">
      <c r="A17" s="126"/>
      <c r="B17" s="31" t="s">
        <v>1</v>
      </c>
      <c r="C17" s="26">
        <v>15.9</v>
      </c>
      <c r="D17" s="27">
        <v>1.7</v>
      </c>
      <c r="E17" s="27">
        <v>30</v>
      </c>
      <c r="F17" s="27">
        <v>2</v>
      </c>
      <c r="G17" s="45">
        <f t="shared" si="2"/>
        <v>7.4074074074074066</v>
      </c>
      <c r="H17" s="26">
        <v>81.8</v>
      </c>
      <c r="I17" s="27">
        <v>0</v>
      </c>
      <c r="J17" s="27">
        <v>100</v>
      </c>
      <c r="K17" s="27">
        <v>124</v>
      </c>
      <c r="L17" s="45">
        <f t="shared" si="3"/>
        <v>7.4295985620131813</v>
      </c>
    </row>
    <row r="18" spans="1:12" x14ac:dyDescent="0.2">
      <c r="A18" s="126"/>
      <c r="B18" s="31" t="s">
        <v>119</v>
      </c>
      <c r="C18" s="26">
        <v>20.9</v>
      </c>
      <c r="D18" s="27">
        <v>5</v>
      </c>
      <c r="E18" s="27">
        <v>100</v>
      </c>
      <c r="F18" s="27">
        <v>11</v>
      </c>
      <c r="G18" s="45">
        <f t="shared" si="2"/>
        <v>40.74074074074074</v>
      </c>
      <c r="H18" s="26">
        <v>80.8</v>
      </c>
      <c r="I18" s="27">
        <v>0</v>
      </c>
      <c r="J18" s="27">
        <v>230</v>
      </c>
      <c r="K18" s="27">
        <v>375</v>
      </c>
      <c r="L18" s="45">
        <f t="shared" si="3"/>
        <v>22.468544038346316</v>
      </c>
    </row>
    <row r="19" spans="1:12" x14ac:dyDescent="0.2">
      <c r="A19" s="126"/>
      <c r="B19" s="31" t="s">
        <v>2</v>
      </c>
      <c r="C19" s="26">
        <v>0</v>
      </c>
      <c r="D19" s="27">
        <v>0</v>
      </c>
      <c r="E19" s="27">
        <v>0</v>
      </c>
      <c r="F19" s="27">
        <v>0</v>
      </c>
      <c r="G19" s="45">
        <f t="shared" si="2"/>
        <v>0</v>
      </c>
      <c r="H19" s="26">
        <v>70.3</v>
      </c>
      <c r="I19" s="27">
        <v>0</v>
      </c>
      <c r="J19" s="27">
        <v>100</v>
      </c>
      <c r="K19" s="27">
        <v>51</v>
      </c>
      <c r="L19" s="45">
        <f t="shared" si="3"/>
        <v>3.0557219892150989</v>
      </c>
    </row>
    <row r="20" spans="1:12" x14ac:dyDescent="0.2">
      <c r="A20" s="126"/>
      <c r="B20" s="31" t="s">
        <v>120</v>
      </c>
      <c r="C20" s="26">
        <v>5</v>
      </c>
      <c r="D20" s="27">
        <v>5</v>
      </c>
      <c r="E20" s="27">
        <v>5</v>
      </c>
      <c r="F20" s="27">
        <v>1</v>
      </c>
      <c r="G20" s="45">
        <f t="shared" si="2"/>
        <v>3.7037037037037033</v>
      </c>
      <c r="H20" s="26">
        <v>88</v>
      </c>
      <c r="I20" s="27">
        <v>0</v>
      </c>
      <c r="J20" s="27">
        <v>500</v>
      </c>
      <c r="K20" s="27">
        <v>266</v>
      </c>
      <c r="L20" s="45">
        <f t="shared" si="3"/>
        <v>15.937687237866987</v>
      </c>
    </row>
    <row r="21" spans="1:12" x14ac:dyDescent="0.2">
      <c r="A21" s="126"/>
      <c r="B21" s="31" t="s">
        <v>121</v>
      </c>
      <c r="C21" s="26">
        <v>30.3</v>
      </c>
      <c r="D21" s="27">
        <v>20</v>
      </c>
      <c r="E21" s="27">
        <v>56</v>
      </c>
      <c r="F21" s="27">
        <v>4</v>
      </c>
      <c r="G21" s="45">
        <f t="shared" si="2"/>
        <v>14.814814814814813</v>
      </c>
      <c r="H21" s="26">
        <v>69.900000000000006</v>
      </c>
      <c r="I21" s="27">
        <v>0</v>
      </c>
      <c r="J21" s="27">
        <v>100</v>
      </c>
      <c r="K21" s="27">
        <v>119</v>
      </c>
      <c r="L21" s="45">
        <f t="shared" si="3"/>
        <v>7.1300179748352299</v>
      </c>
    </row>
    <row r="22" spans="1:12" x14ac:dyDescent="0.2">
      <c r="A22" s="126"/>
      <c r="B22" s="31" t="s">
        <v>122</v>
      </c>
      <c r="C22" s="26">
        <v>70</v>
      </c>
      <c r="D22" s="27">
        <v>70</v>
      </c>
      <c r="E22" s="27">
        <v>70</v>
      </c>
      <c r="F22" s="27">
        <v>1</v>
      </c>
      <c r="G22" s="45">
        <f t="shared" si="2"/>
        <v>3.7037037037037033</v>
      </c>
      <c r="H22" s="26">
        <v>77.5</v>
      </c>
      <c r="I22" s="27">
        <v>15</v>
      </c>
      <c r="J22" s="27">
        <v>100</v>
      </c>
      <c r="K22" s="27">
        <v>59</v>
      </c>
      <c r="L22" s="45">
        <f t="shared" si="3"/>
        <v>3.5350509286998206</v>
      </c>
    </row>
    <row r="23" spans="1:12" x14ac:dyDescent="0.2">
      <c r="A23" s="126"/>
      <c r="B23" s="31" t="s">
        <v>123</v>
      </c>
      <c r="C23" s="26">
        <v>1</v>
      </c>
      <c r="D23" s="27">
        <v>1</v>
      </c>
      <c r="E23" s="27">
        <v>1</v>
      </c>
      <c r="F23" s="27">
        <v>1</v>
      </c>
      <c r="G23" s="45">
        <f t="shared" si="2"/>
        <v>3.7037037037037033</v>
      </c>
      <c r="H23" s="26">
        <v>75.5</v>
      </c>
      <c r="I23" s="27">
        <v>0</v>
      </c>
      <c r="J23" s="27">
        <v>100</v>
      </c>
      <c r="K23" s="27">
        <v>43</v>
      </c>
      <c r="L23" s="45">
        <f t="shared" si="3"/>
        <v>2.5763930497303775</v>
      </c>
    </row>
    <row r="24" spans="1:12" x14ac:dyDescent="0.2">
      <c r="A24" s="126"/>
      <c r="B24" s="31" t="s">
        <v>185</v>
      </c>
      <c r="C24" s="26">
        <v>0</v>
      </c>
      <c r="D24" s="27">
        <v>0</v>
      </c>
      <c r="E24" s="27">
        <v>0</v>
      </c>
      <c r="F24" s="27">
        <v>0</v>
      </c>
      <c r="G24" s="45">
        <f t="shared" si="2"/>
        <v>0</v>
      </c>
      <c r="H24" s="26">
        <v>74.400000000000006</v>
      </c>
      <c r="I24" s="27">
        <v>0</v>
      </c>
      <c r="J24" s="27">
        <v>100</v>
      </c>
      <c r="K24" s="27">
        <v>68</v>
      </c>
      <c r="L24" s="45">
        <f t="shared" si="3"/>
        <v>4.0742959856201324</v>
      </c>
    </row>
    <row r="25" spans="1:12" x14ac:dyDescent="0.2">
      <c r="A25" s="126"/>
      <c r="B25" s="31" t="s">
        <v>124</v>
      </c>
      <c r="C25" s="26">
        <v>0</v>
      </c>
      <c r="D25" s="27">
        <v>0</v>
      </c>
      <c r="E25" s="27">
        <v>0</v>
      </c>
      <c r="F25" s="27">
        <v>0</v>
      </c>
      <c r="G25" s="45">
        <f t="shared" si="2"/>
        <v>0</v>
      </c>
      <c r="H25" s="26">
        <v>74.3</v>
      </c>
      <c r="I25" s="27">
        <v>0</v>
      </c>
      <c r="J25" s="27">
        <v>200</v>
      </c>
      <c r="K25" s="27">
        <v>38</v>
      </c>
      <c r="L25" s="45">
        <f t="shared" si="3"/>
        <v>2.2768124625524266</v>
      </c>
    </row>
    <row r="26" spans="1:12" x14ac:dyDescent="0.2">
      <c r="A26" s="126"/>
      <c r="B26" s="31" t="s">
        <v>125</v>
      </c>
      <c r="C26" s="26">
        <v>0</v>
      </c>
      <c r="D26" s="27">
        <v>0</v>
      </c>
      <c r="E26" s="27">
        <v>0</v>
      </c>
      <c r="F26" s="27">
        <v>0</v>
      </c>
      <c r="G26" s="45">
        <f t="shared" si="2"/>
        <v>0</v>
      </c>
      <c r="H26" s="26">
        <v>30</v>
      </c>
      <c r="I26" s="27">
        <v>30</v>
      </c>
      <c r="J26" s="27">
        <v>30</v>
      </c>
      <c r="K26" s="27">
        <v>1</v>
      </c>
      <c r="L26" s="45">
        <f t="shared" si="3"/>
        <v>5.9916117435590173E-2</v>
      </c>
    </row>
    <row r="27" spans="1:12" x14ac:dyDescent="0.2">
      <c r="A27" s="126"/>
      <c r="B27" s="31" t="s">
        <v>126</v>
      </c>
      <c r="C27" s="26">
        <v>0</v>
      </c>
      <c r="D27" s="27">
        <v>0</v>
      </c>
      <c r="E27" s="27">
        <v>0</v>
      </c>
      <c r="F27" s="27">
        <v>0</v>
      </c>
      <c r="G27" s="45">
        <f t="shared" si="2"/>
        <v>0</v>
      </c>
      <c r="H27" s="26">
        <v>84.9</v>
      </c>
      <c r="I27" s="27">
        <v>20</v>
      </c>
      <c r="J27" s="27">
        <v>100</v>
      </c>
      <c r="K27" s="27">
        <v>17</v>
      </c>
      <c r="L27" s="45">
        <f t="shared" si="3"/>
        <v>1.0185739964050331</v>
      </c>
    </row>
    <row r="28" spans="1:12" x14ac:dyDescent="0.2">
      <c r="A28" s="126"/>
      <c r="B28" s="31" t="s">
        <v>127</v>
      </c>
      <c r="C28" s="26">
        <v>0</v>
      </c>
      <c r="D28" s="27">
        <v>0</v>
      </c>
      <c r="E28" s="27">
        <v>0</v>
      </c>
      <c r="F28" s="27">
        <v>0</v>
      </c>
      <c r="G28" s="45">
        <f>F28/F$31*100</f>
        <v>0</v>
      </c>
      <c r="H28" s="26">
        <v>95</v>
      </c>
      <c r="I28" s="27">
        <v>75</v>
      </c>
      <c r="J28" s="27">
        <v>100</v>
      </c>
      <c r="K28" s="27">
        <v>9</v>
      </c>
      <c r="L28" s="45">
        <f t="shared" si="3"/>
        <v>0.53924505692031155</v>
      </c>
    </row>
    <row r="29" spans="1:12" x14ac:dyDescent="0.2">
      <c r="A29" s="126"/>
      <c r="B29" s="31" t="s">
        <v>186</v>
      </c>
      <c r="C29" s="26">
        <v>10</v>
      </c>
      <c r="D29" s="27">
        <v>10</v>
      </c>
      <c r="E29" s="27">
        <v>10</v>
      </c>
      <c r="F29" s="27">
        <v>1</v>
      </c>
      <c r="G29" s="45">
        <f t="shared" si="2"/>
        <v>3.7037037037037033</v>
      </c>
      <c r="H29" s="26">
        <v>93.4</v>
      </c>
      <c r="I29" s="27">
        <v>50</v>
      </c>
      <c r="J29" s="27">
        <v>100</v>
      </c>
      <c r="K29" s="27">
        <v>35</v>
      </c>
      <c r="L29" s="45">
        <f t="shared" si="3"/>
        <v>2.0970641102456562</v>
      </c>
    </row>
    <row r="30" spans="1:12" x14ac:dyDescent="0.2">
      <c r="A30" s="126"/>
      <c r="B30" s="31" t="s">
        <v>128</v>
      </c>
      <c r="C30" s="26">
        <v>20</v>
      </c>
      <c r="D30" s="27">
        <v>20</v>
      </c>
      <c r="E30" s="27">
        <v>20</v>
      </c>
      <c r="F30" s="27">
        <v>2</v>
      </c>
      <c r="G30" s="45">
        <f t="shared" si="2"/>
        <v>7.4074074074074066</v>
      </c>
      <c r="H30" s="26">
        <v>81.2</v>
      </c>
      <c r="I30" s="27">
        <v>0</v>
      </c>
      <c r="J30" s="27">
        <v>100</v>
      </c>
      <c r="K30" s="27">
        <v>247</v>
      </c>
      <c r="L30" s="45">
        <f t="shared" si="3"/>
        <v>14.799281006590773</v>
      </c>
    </row>
    <row r="31" spans="1:12" ht="16" thickBot="1" x14ac:dyDescent="0.25">
      <c r="A31" s="127"/>
      <c r="B31" s="32" t="s">
        <v>21</v>
      </c>
      <c r="C31" s="28">
        <v>23.8</v>
      </c>
      <c r="D31" s="29">
        <v>1</v>
      </c>
      <c r="E31" s="29">
        <v>100</v>
      </c>
      <c r="F31" s="29">
        <f>SUM(F13:F30)</f>
        <v>27</v>
      </c>
      <c r="G31" s="47">
        <f>SUM(G13:G30)</f>
        <v>100.00000000000001</v>
      </c>
      <c r="H31" s="28">
        <v>80.400000000000006</v>
      </c>
      <c r="I31" s="29">
        <v>0</v>
      </c>
      <c r="J31" s="29">
        <v>500</v>
      </c>
      <c r="K31" s="29">
        <f>SUM(K13:K30)</f>
        <v>1669</v>
      </c>
      <c r="L31" s="47">
        <f>SUM(L13:L30)</f>
        <v>100</v>
      </c>
    </row>
    <row r="32" spans="1:12" x14ac:dyDescent="0.2">
      <c r="A32" s="92" t="s">
        <v>27</v>
      </c>
      <c r="B32" s="18" t="s">
        <v>3</v>
      </c>
      <c r="C32" s="44">
        <v>18.100000000000001</v>
      </c>
      <c r="D32" s="27">
        <v>1.7</v>
      </c>
      <c r="E32" s="27">
        <v>56</v>
      </c>
      <c r="F32" s="27">
        <v>12</v>
      </c>
      <c r="G32" s="45">
        <f>F32/F$49*100</f>
        <v>44.444444444444443</v>
      </c>
      <c r="H32" s="44">
        <v>81.900000000000006</v>
      </c>
      <c r="I32" s="27">
        <v>0</v>
      </c>
      <c r="J32" s="27">
        <v>300</v>
      </c>
      <c r="K32" s="27">
        <v>813</v>
      </c>
      <c r="L32" s="45">
        <f>K32/K$49*100</f>
        <v>48.711803475134815</v>
      </c>
    </row>
    <row r="33" spans="1:12" x14ac:dyDescent="0.2">
      <c r="A33" s="92"/>
      <c r="B33" s="18" t="s">
        <v>4</v>
      </c>
      <c r="C33" s="44">
        <v>0</v>
      </c>
      <c r="D33" s="27">
        <v>0</v>
      </c>
      <c r="E33" s="27">
        <v>0</v>
      </c>
      <c r="F33" s="27">
        <v>0</v>
      </c>
      <c r="G33" s="45">
        <f t="shared" ref="G33:G48" si="4">F33/F$49*100</f>
        <v>0</v>
      </c>
      <c r="H33" s="44">
        <v>68.599999999999994</v>
      </c>
      <c r="I33" s="27">
        <v>0</v>
      </c>
      <c r="J33" s="27">
        <v>100</v>
      </c>
      <c r="K33" s="27">
        <v>18</v>
      </c>
      <c r="L33" s="45">
        <f t="shared" ref="L33:L48" si="5">K33/K$49*100</f>
        <v>1.0784901138406231</v>
      </c>
    </row>
    <row r="34" spans="1:12" x14ac:dyDescent="0.2">
      <c r="A34" s="92"/>
      <c r="B34" s="18" t="s">
        <v>5</v>
      </c>
      <c r="C34" s="44">
        <v>20</v>
      </c>
      <c r="D34" s="27">
        <v>20</v>
      </c>
      <c r="E34" s="27">
        <v>20</v>
      </c>
      <c r="F34" s="27">
        <v>1</v>
      </c>
      <c r="G34" s="45">
        <f t="shared" si="4"/>
        <v>3.7037037037037033</v>
      </c>
      <c r="H34" s="44">
        <v>85</v>
      </c>
      <c r="I34" s="27">
        <v>50</v>
      </c>
      <c r="J34" s="27">
        <v>100</v>
      </c>
      <c r="K34" s="27">
        <v>18</v>
      </c>
      <c r="L34" s="45">
        <f t="shared" si="5"/>
        <v>1.0784901138406231</v>
      </c>
    </row>
    <row r="35" spans="1:12" x14ac:dyDescent="0.2">
      <c r="A35" s="92"/>
      <c r="B35" s="18" t="s">
        <v>6</v>
      </c>
      <c r="C35" s="44">
        <v>0</v>
      </c>
      <c r="D35" s="27">
        <v>0</v>
      </c>
      <c r="E35" s="27">
        <v>0</v>
      </c>
      <c r="F35" s="27">
        <v>0</v>
      </c>
      <c r="G35" s="45">
        <f t="shared" si="4"/>
        <v>0</v>
      </c>
      <c r="H35" s="44">
        <v>82.3</v>
      </c>
      <c r="I35" s="27">
        <v>25</v>
      </c>
      <c r="J35" s="27">
        <v>100</v>
      </c>
      <c r="K35" s="27">
        <v>15</v>
      </c>
      <c r="L35" s="45">
        <f t="shared" si="5"/>
        <v>0.89874176153385255</v>
      </c>
    </row>
    <row r="36" spans="1:12" x14ac:dyDescent="0.2">
      <c r="A36" s="92"/>
      <c r="B36" s="18" t="s">
        <v>7</v>
      </c>
      <c r="C36" s="44">
        <v>10</v>
      </c>
      <c r="D36" s="27">
        <v>10</v>
      </c>
      <c r="E36" s="27">
        <v>10</v>
      </c>
      <c r="F36" s="27">
        <v>1</v>
      </c>
      <c r="G36" s="45">
        <f t="shared" si="4"/>
        <v>3.7037037037037033</v>
      </c>
      <c r="H36" s="44">
        <v>82</v>
      </c>
      <c r="I36" s="27">
        <v>0</v>
      </c>
      <c r="J36" s="27">
        <v>100</v>
      </c>
      <c r="K36" s="27">
        <v>157</v>
      </c>
      <c r="L36" s="45">
        <f t="shared" si="5"/>
        <v>9.4068304373876579</v>
      </c>
    </row>
    <row r="37" spans="1:12" x14ac:dyDescent="0.2">
      <c r="A37" s="92"/>
      <c r="B37" s="18" t="s">
        <v>8</v>
      </c>
      <c r="C37" s="44">
        <v>45.2</v>
      </c>
      <c r="D37" s="27">
        <v>1</v>
      </c>
      <c r="E37" s="27">
        <v>100</v>
      </c>
      <c r="F37" s="27">
        <v>5</v>
      </c>
      <c r="G37" s="45">
        <f t="shared" si="4"/>
        <v>18.518518518518519</v>
      </c>
      <c r="H37" s="44">
        <v>82.2</v>
      </c>
      <c r="I37" s="27">
        <v>0</v>
      </c>
      <c r="J37" s="27">
        <v>500</v>
      </c>
      <c r="K37" s="27">
        <v>215</v>
      </c>
      <c r="L37" s="45">
        <f t="shared" si="5"/>
        <v>12.881965248651889</v>
      </c>
    </row>
    <row r="38" spans="1:12" x14ac:dyDescent="0.2">
      <c r="A38" s="92"/>
      <c r="B38" s="18" t="s">
        <v>9</v>
      </c>
      <c r="C38" s="44">
        <v>0</v>
      </c>
      <c r="D38" s="27">
        <v>0</v>
      </c>
      <c r="E38" s="27">
        <v>0</v>
      </c>
      <c r="F38" s="27">
        <v>0</v>
      </c>
      <c r="G38" s="45">
        <f t="shared" si="4"/>
        <v>0</v>
      </c>
      <c r="H38" s="44">
        <v>81.900000000000006</v>
      </c>
      <c r="I38" s="27">
        <v>1</v>
      </c>
      <c r="J38" s="27">
        <v>100</v>
      </c>
      <c r="K38" s="27">
        <v>37</v>
      </c>
      <c r="L38" s="45">
        <f t="shared" si="5"/>
        <v>2.2168963451168362</v>
      </c>
    </row>
    <row r="39" spans="1:12" x14ac:dyDescent="0.2">
      <c r="A39" s="92"/>
      <c r="B39" s="18" t="s">
        <v>10</v>
      </c>
      <c r="C39" s="44">
        <v>0</v>
      </c>
      <c r="D39" s="27">
        <v>0</v>
      </c>
      <c r="E39" s="27">
        <v>0</v>
      </c>
      <c r="F39" s="27">
        <v>0</v>
      </c>
      <c r="G39" s="45">
        <f t="shared" si="4"/>
        <v>0</v>
      </c>
      <c r="H39" s="44">
        <v>84.9</v>
      </c>
      <c r="I39" s="27">
        <v>10</v>
      </c>
      <c r="J39" s="27">
        <v>100</v>
      </c>
      <c r="K39" s="27">
        <v>33</v>
      </c>
      <c r="L39" s="45">
        <f t="shared" si="5"/>
        <v>1.9772318753744758</v>
      </c>
    </row>
    <row r="40" spans="1:12" x14ac:dyDescent="0.2">
      <c r="A40" s="92"/>
      <c r="B40" s="18" t="s">
        <v>11</v>
      </c>
      <c r="C40" s="44">
        <v>28.3</v>
      </c>
      <c r="D40" s="27">
        <v>5</v>
      </c>
      <c r="E40" s="27">
        <v>70</v>
      </c>
      <c r="F40" s="27">
        <v>3</v>
      </c>
      <c r="G40" s="45">
        <f t="shared" si="4"/>
        <v>11.111111111111111</v>
      </c>
      <c r="H40" s="44">
        <v>78.8</v>
      </c>
      <c r="I40" s="27">
        <v>0</v>
      </c>
      <c r="J40" s="27">
        <v>100</v>
      </c>
      <c r="K40" s="27">
        <v>76</v>
      </c>
      <c r="L40" s="45">
        <f t="shared" si="5"/>
        <v>4.5536249251048533</v>
      </c>
    </row>
    <row r="41" spans="1:12" x14ac:dyDescent="0.2">
      <c r="A41" s="92"/>
      <c r="B41" s="18" t="s">
        <v>12</v>
      </c>
      <c r="C41" s="44">
        <v>15</v>
      </c>
      <c r="D41" s="27">
        <v>5</v>
      </c>
      <c r="E41" s="27">
        <v>30</v>
      </c>
      <c r="F41" s="27">
        <v>4</v>
      </c>
      <c r="G41" s="45">
        <f t="shared" si="4"/>
        <v>14.814814814814813</v>
      </c>
      <c r="H41" s="44">
        <v>73.7</v>
      </c>
      <c r="I41" s="27">
        <v>0</v>
      </c>
      <c r="J41" s="27">
        <v>150</v>
      </c>
      <c r="K41" s="27">
        <v>135</v>
      </c>
      <c r="L41" s="45">
        <f t="shared" si="5"/>
        <v>8.0886758538046735</v>
      </c>
    </row>
    <row r="42" spans="1:12" x14ac:dyDescent="0.2">
      <c r="A42" s="92"/>
      <c r="B42" s="18" t="s">
        <v>13</v>
      </c>
      <c r="C42" s="44">
        <v>25</v>
      </c>
      <c r="D42" s="27">
        <v>25</v>
      </c>
      <c r="E42" s="27">
        <v>25</v>
      </c>
      <c r="F42" s="27">
        <v>1</v>
      </c>
      <c r="G42" s="45">
        <f t="shared" si="4"/>
        <v>3.7037037037037033</v>
      </c>
      <c r="H42" s="44">
        <v>64.400000000000006</v>
      </c>
      <c r="I42" s="27">
        <v>5</v>
      </c>
      <c r="J42" s="27">
        <v>100</v>
      </c>
      <c r="K42" s="27">
        <v>16</v>
      </c>
      <c r="L42" s="45">
        <f t="shared" si="5"/>
        <v>0.95865787896944277</v>
      </c>
    </row>
    <row r="43" spans="1:12" x14ac:dyDescent="0.2">
      <c r="A43" s="92"/>
      <c r="B43" s="18" t="s">
        <v>14</v>
      </c>
      <c r="C43" s="44">
        <v>0</v>
      </c>
      <c r="D43" s="27">
        <v>0</v>
      </c>
      <c r="E43" s="27">
        <v>0</v>
      </c>
      <c r="F43" s="27">
        <v>0</v>
      </c>
      <c r="G43" s="45">
        <f t="shared" si="4"/>
        <v>0</v>
      </c>
      <c r="H43" s="44">
        <v>71</v>
      </c>
      <c r="I43" s="27">
        <v>0</v>
      </c>
      <c r="J43" s="27">
        <v>100</v>
      </c>
      <c r="K43" s="27">
        <v>14</v>
      </c>
      <c r="L43" s="45">
        <f t="shared" si="5"/>
        <v>0.83882564409826244</v>
      </c>
    </row>
    <row r="44" spans="1:12" x14ac:dyDescent="0.2">
      <c r="A44" s="92"/>
      <c r="B44" s="18" t="s">
        <v>15</v>
      </c>
      <c r="C44" s="44">
        <v>0</v>
      </c>
      <c r="D44" s="27">
        <v>0</v>
      </c>
      <c r="E44" s="27">
        <v>0</v>
      </c>
      <c r="F44" s="27">
        <v>0</v>
      </c>
      <c r="G44" s="45">
        <f t="shared" si="4"/>
        <v>0</v>
      </c>
      <c r="H44" s="44">
        <v>70.900000000000006</v>
      </c>
      <c r="I44" s="27">
        <v>15</v>
      </c>
      <c r="J44" s="27">
        <v>100</v>
      </c>
      <c r="K44" s="27">
        <v>33</v>
      </c>
      <c r="L44" s="45">
        <f t="shared" si="5"/>
        <v>1.9772318753744758</v>
      </c>
    </row>
    <row r="45" spans="1:12" x14ac:dyDescent="0.2">
      <c r="A45" s="92"/>
      <c r="B45" s="18" t="s">
        <v>16</v>
      </c>
      <c r="C45" s="44">
        <v>0</v>
      </c>
      <c r="D45" s="27">
        <v>0</v>
      </c>
      <c r="E45" s="27">
        <v>0</v>
      </c>
      <c r="F45" s="27">
        <v>0</v>
      </c>
      <c r="G45" s="45">
        <f t="shared" si="4"/>
        <v>0</v>
      </c>
      <c r="H45" s="44">
        <v>79.7</v>
      </c>
      <c r="I45" s="27">
        <v>0</v>
      </c>
      <c r="J45" s="27">
        <v>100</v>
      </c>
      <c r="K45" s="27">
        <v>53</v>
      </c>
      <c r="L45" s="45">
        <f t="shared" si="5"/>
        <v>3.1755542240862793</v>
      </c>
    </row>
    <row r="46" spans="1:12" x14ac:dyDescent="0.2">
      <c r="A46" s="92"/>
      <c r="B46" s="18" t="s">
        <v>17</v>
      </c>
      <c r="C46" s="44">
        <v>0</v>
      </c>
      <c r="D46" s="27">
        <v>0</v>
      </c>
      <c r="E46" s="27">
        <v>0</v>
      </c>
      <c r="F46" s="27">
        <v>0</v>
      </c>
      <c r="G46" s="45">
        <f t="shared" si="4"/>
        <v>0</v>
      </c>
      <c r="H46" s="44">
        <v>81.8</v>
      </c>
      <c r="I46" s="27">
        <v>25</v>
      </c>
      <c r="J46" s="27">
        <v>150</v>
      </c>
      <c r="K46" s="27">
        <v>17</v>
      </c>
      <c r="L46" s="45">
        <f t="shared" si="5"/>
        <v>1.0185739964050331</v>
      </c>
    </row>
    <row r="47" spans="1:12" x14ac:dyDescent="0.2">
      <c r="A47" s="92"/>
      <c r="B47" s="18" t="s">
        <v>18</v>
      </c>
      <c r="C47" s="44">
        <v>0</v>
      </c>
      <c r="D47" s="27">
        <v>0</v>
      </c>
      <c r="E47" s="27">
        <v>0</v>
      </c>
      <c r="F47" s="27">
        <v>0</v>
      </c>
      <c r="G47" s="45">
        <f t="shared" si="4"/>
        <v>0</v>
      </c>
      <c r="H47" s="44">
        <v>71.099999999999994</v>
      </c>
      <c r="I47" s="27">
        <v>25</v>
      </c>
      <c r="J47" s="27">
        <v>100</v>
      </c>
      <c r="K47" s="27">
        <v>18</v>
      </c>
      <c r="L47" s="45">
        <f t="shared" si="5"/>
        <v>1.0784901138406231</v>
      </c>
    </row>
    <row r="48" spans="1:12" x14ac:dyDescent="0.2">
      <c r="A48" s="92"/>
      <c r="B48" s="18" t="s">
        <v>19</v>
      </c>
      <c r="C48" s="44">
        <v>0</v>
      </c>
      <c r="D48" s="27">
        <v>0</v>
      </c>
      <c r="E48" s="27">
        <v>0</v>
      </c>
      <c r="F48" s="27">
        <v>0</v>
      </c>
      <c r="G48" s="45">
        <f t="shared" si="4"/>
        <v>0</v>
      </c>
      <c r="H48" s="44">
        <v>70</v>
      </c>
      <c r="I48" s="27">
        <v>70</v>
      </c>
      <c r="J48" s="27">
        <v>70</v>
      </c>
      <c r="K48" s="27">
        <v>1</v>
      </c>
      <c r="L48" s="45">
        <f t="shared" si="5"/>
        <v>5.9916117435590173E-2</v>
      </c>
    </row>
    <row r="49" spans="1:12" ht="16" thickBot="1" x14ac:dyDescent="0.25">
      <c r="A49" s="93"/>
      <c r="B49" s="19" t="s">
        <v>21</v>
      </c>
      <c r="C49" s="46">
        <v>23.8</v>
      </c>
      <c r="D49" s="29">
        <v>1</v>
      </c>
      <c r="E49" s="29">
        <v>100</v>
      </c>
      <c r="F49" s="29">
        <f>SUM(F32:F48)</f>
        <v>27</v>
      </c>
      <c r="G49" s="47">
        <f>SUM(G32:G48)</f>
        <v>100</v>
      </c>
      <c r="H49" s="46">
        <v>80.400000000000006</v>
      </c>
      <c r="I49" s="29">
        <v>0</v>
      </c>
      <c r="J49" s="29">
        <v>500</v>
      </c>
      <c r="K49" s="29">
        <f>SUM(K32:K48)</f>
        <v>1669</v>
      </c>
      <c r="L49" s="47">
        <f>SUM(L32:L48)</f>
        <v>100.00000000000003</v>
      </c>
    </row>
    <row r="50" spans="1:12" ht="30" customHeight="1" x14ac:dyDescent="0.2">
      <c r="A50" s="87" t="s">
        <v>188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 x14ac:dyDescent="0.2">
      <c r="A51" s="15" t="s">
        <v>142</v>
      </c>
      <c r="B51" s="15"/>
      <c r="C51" s="84"/>
      <c r="D51" s="84"/>
      <c r="E51" s="85"/>
      <c r="F51" s="85"/>
      <c r="G51" s="85"/>
      <c r="H51" s="85"/>
      <c r="I51" s="85"/>
      <c r="J51" s="85"/>
      <c r="K51" s="85"/>
      <c r="L51" s="84"/>
    </row>
  </sheetData>
  <mergeCells count="15">
    <mergeCell ref="A50:L50"/>
    <mergeCell ref="K6:L6"/>
    <mergeCell ref="A8:A12"/>
    <mergeCell ref="A13:A31"/>
    <mergeCell ref="A32:A49"/>
    <mergeCell ref="A3:B7"/>
    <mergeCell ref="C3:L3"/>
    <mergeCell ref="C4:L4"/>
    <mergeCell ref="C5:G5"/>
    <mergeCell ref="H5:L5"/>
    <mergeCell ref="C6:C7"/>
    <mergeCell ref="D6:E6"/>
    <mergeCell ref="F6:G6"/>
    <mergeCell ref="H6:H7"/>
    <mergeCell ref="I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A6B39-EF7E-42FA-8ED7-46F0138B53CD}">
  <dimension ref="A1:V53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2" max="2" width="72.33203125" customWidth="1"/>
    <col min="3" max="22" width="9.5" customWidth="1"/>
  </cols>
  <sheetData>
    <row r="1" spans="1:22" x14ac:dyDescent="0.2">
      <c r="A1" s="1" t="s">
        <v>140</v>
      </c>
    </row>
    <row r="2" spans="1:22" ht="16" thickBot="1" x14ac:dyDescent="0.25">
      <c r="A2" s="72" t="s">
        <v>191</v>
      </c>
      <c r="B2" s="1"/>
      <c r="C2" s="4"/>
      <c r="D2" s="4"/>
      <c r="E2" s="4"/>
      <c r="F2" s="5"/>
      <c r="G2" s="4"/>
      <c r="H2" s="4"/>
      <c r="I2" s="4"/>
      <c r="J2" s="5"/>
      <c r="K2" s="4"/>
      <c r="L2" s="4"/>
      <c r="M2" s="6"/>
      <c r="N2" s="5"/>
      <c r="O2" s="4"/>
      <c r="P2" s="4"/>
      <c r="Q2" s="4"/>
      <c r="R2" s="5"/>
      <c r="S2" s="4"/>
      <c r="T2" s="4"/>
      <c r="U2" s="4"/>
      <c r="V2" s="5"/>
    </row>
    <row r="3" spans="1:22" ht="16" thickBot="1" x14ac:dyDescent="0.25">
      <c r="A3" s="94" t="s">
        <v>189</v>
      </c>
      <c r="B3" s="95"/>
      <c r="C3" s="145" t="s">
        <v>31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7"/>
    </row>
    <row r="4" spans="1:22" ht="15" customHeight="1" thickBot="1" x14ac:dyDescent="0.25">
      <c r="A4" s="96"/>
      <c r="B4" s="97"/>
      <c r="C4" s="148" t="s">
        <v>154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0"/>
    </row>
    <row r="5" spans="1:22" ht="15" customHeight="1" thickBot="1" x14ac:dyDescent="0.25">
      <c r="A5" s="96"/>
      <c r="B5" s="97"/>
      <c r="C5" s="148" t="s">
        <v>129</v>
      </c>
      <c r="D5" s="149"/>
      <c r="E5" s="149"/>
      <c r="F5" s="149"/>
      <c r="G5" s="149" t="s">
        <v>130</v>
      </c>
      <c r="H5" s="149"/>
      <c r="I5" s="149"/>
      <c r="J5" s="149"/>
      <c r="K5" s="149" t="s">
        <v>131</v>
      </c>
      <c r="L5" s="149"/>
      <c r="M5" s="149"/>
      <c r="N5" s="149"/>
      <c r="O5" s="149" t="s">
        <v>139</v>
      </c>
      <c r="P5" s="149"/>
      <c r="Q5" s="149"/>
      <c r="R5" s="149"/>
      <c r="S5" s="149" t="s">
        <v>132</v>
      </c>
      <c r="T5" s="149"/>
      <c r="U5" s="149"/>
      <c r="V5" s="150"/>
    </row>
    <row r="6" spans="1:22" ht="15" customHeight="1" thickBot="1" x14ac:dyDescent="0.25">
      <c r="A6" s="96"/>
      <c r="B6" s="97"/>
      <c r="C6" s="151" t="s">
        <v>133</v>
      </c>
      <c r="D6" s="144" t="s">
        <v>134</v>
      </c>
      <c r="E6" s="144"/>
      <c r="F6" s="140" t="s">
        <v>135</v>
      </c>
      <c r="G6" s="142" t="s">
        <v>133</v>
      </c>
      <c r="H6" s="144" t="s">
        <v>134</v>
      </c>
      <c r="I6" s="144"/>
      <c r="J6" s="140" t="s">
        <v>135</v>
      </c>
      <c r="K6" s="142" t="s">
        <v>133</v>
      </c>
      <c r="L6" s="144" t="s">
        <v>134</v>
      </c>
      <c r="M6" s="144"/>
      <c r="N6" s="140" t="s">
        <v>135</v>
      </c>
      <c r="O6" s="142" t="s">
        <v>133</v>
      </c>
      <c r="P6" s="144" t="s">
        <v>134</v>
      </c>
      <c r="Q6" s="144"/>
      <c r="R6" s="140" t="s">
        <v>135</v>
      </c>
      <c r="S6" s="142" t="s">
        <v>133</v>
      </c>
      <c r="T6" s="144" t="s">
        <v>134</v>
      </c>
      <c r="U6" s="144"/>
      <c r="V6" s="153" t="s">
        <v>135</v>
      </c>
    </row>
    <row r="7" spans="1:22" ht="16" thickBot="1" x14ac:dyDescent="0.25">
      <c r="A7" s="96"/>
      <c r="B7" s="97"/>
      <c r="C7" s="152"/>
      <c r="D7" s="7" t="s">
        <v>136</v>
      </c>
      <c r="E7" s="7" t="s">
        <v>137</v>
      </c>
      <c r="F7" s="141"/>
      <c r="G7" s="143"/>
      <c r="H7" s="7" t="s">
        <v>136</v>
      </c>
      <c r="I7" s="7" t="s">
        <v>137</v>
      </c>
      <c r="J7" s="141"/>
      <c r="K7" s="143"/>
      <c r="L7" s="7" t="s">
        <v>136</v>
      </c>
      <c r="M7" s="8" t="s">
        <v>137</v>
      </c>
      <c r="N7" s="141"/>
      <c r="O7" s="143"/>
      <c r="P7" s="7" t="s">
        <v>136</v>
      </c>
      <c r="Q7" s="7" t="s">
        <v>137</v>
      </c>
      <c r="R7" s="141"/>
      <c r="S7" s="143"/>
      <c r="T7" s="7" t="s">
        <v>136</v>
      </c>
      <c r="U7" s="7" t="s">
        <v>137</v>
      </c>
      <c r="V7" s="154"/>
    </row>
    <row r="8" spans="1:22" x14ac:dyDescent="0.2">
      <c r="A8" s="91" t="s">
        <v>22</v>
      </c>
      <c r="B8" s="17" t="s">
        <v>23</v>
      </c>
      <c r="C8" s="24">
        <v>1.5</v>
      </c>
      <c r="D8" s="25">
        <v>0</v>
      </c>
      <c r="E8" s="25">
        <v>231</v>
      </c>
      <c r="F8" s="25">
        <v>1272</v>
      </c>
      <c r="G8" s="24">
        <v>1.3</v>
      </c>
      <c r="H8" s="25">
        <v>0</v>
      </c>
      <c r="I8" s="25">
        <v>150</v>
      </c>
      <c r="J8" s="25">
        <v>1272</v>
      </c>
      <c r="K8" s="24">
        <v>3.7</v>
      </c>
      <c r="L8" s="25">
        <v>0</v>
      </c>
      <c r="M8" s="25">
        <v>1515</v>
      </c>
      <c r="N8" s="25">
        <v>1272</v>
      </c>
      <c r="O8" s="24">
        <v>3.8</v>
      </c>
      <c r="P8" s="25">
        <v>0</v>
      </c>
      <c r="Q8" s="25">
        <v>700</v>
      </c>
      <c r="R8" s="25">
        <v>1272</v>
      </c>
      <c r="S8" s="24">
        <v>3.7</v>
      </c>
      <c r="T8" s="25">
        <v>0</v>
      </c>
      <c r="U8" s="25">
        <v>377</v>
      </c>
      <c r="V8" s="62">
        <v>1272</v>
      </c>
    </row>
    <row r="9" spans="1:22" x14ac:dyDescent="0.2">
      <c r="A9" s="92"/>
      <c r="B9" s="18" t="s">
        <v>24</v>
      </c>
      <c r="C9" s="26">
        <v>3.2</v>
      </c>
      <c r="D9" s="40">
        <v>0</v>
      </c>
      <c r="E9" s="40">
        <v>188</v>
      </c>
      <c r="F9" s="40">
        <v>671</v>
      </c>
      <c r="G9" s="26">
        <v>2.5</v>
      </c>
      <c r="H9" s="40">
        <v>0</v>
      </c>
      <c r="I9" s="40">
        <v>280</v>
      </c>
      <c r="J9" s="40">
        <v>671</v>
      </c>
      <c r="K9" s="26">
        <v>6.8</v>
      </c>
      <c r="L9" s="40">
        <v>0</v>
      </c>
      <c r="M9" s="40">
        <v>200</v>
      </c>
      <c r="N9" s="40">
        <v>671</v>
      </c>
      <c r="O9" s="26">
        <v>7.5</v>
      </c>
      <c r="P9" s="40">
        <v>0</v>
      </c>
      <c r="Q9" s="40">
        <v>313</v>
      </c>
      <c r="R9" s="40">
        <v>671</v>
      </c>
      <c r="S9" s="26">
        <v>9.3000000000000007</v>
      </c>
      <c r="T9" s="27">
        <v>0</v>
      </c>
      <c r="U9" s="27">
        <v>600</v>
      </c>
      <c r="V9" s="63">
        <v>671</v>
      </c>
    </row>
    <row r="10" spans="1:22" x14ac:dyDescent="0.2">
      <c r="A10" s="92"/>
      <c r="B10" s="18" t="s">
        <v>25</v>
      </c>
      <c r="C10" s="26">
        <v>3.7</v>
      </c>
      <c r="D10" s="40">
        <v>0</v>
      </c>
      <c r="E10" s="40">
        <v>156</v>
      </c>
      <c r="F10" s="40">
        <v>320</v>
      </c>
      <c r="G10" s="26">
        <v>3.4</v>
      </c>
      <c r="H10" s="40">
        <v>0</v>
      </c>
      <c r="I10" s="40">
        <v>200</v>
      </c>
      <c r="J10" s="40">
        <v>320</v>
      </c>
      <c r="K10" s="26">
        <v>16.399999999999999</v>
      </c>
      <c r="L10" s="40">
        <v>0</v>
      </c>
      <c r="M10" s="40">
        <v>450</v>
      </c>
      <c r="N10" s="40">
        <v>320</v>
      </c>
      <c r="O10" s="26">
        <v>9.8000000000000007</v>
      </c>
      <c r="P10" s="40">
        <v>0</v>
      </c>
      <c r="Q10" s="40">
        <v>445</v>
      </c>
      <c r="R10" s="40">
        <v>320</v>
      </c>
      <c r="S10" s="26">
        <v>14.6</v>
      </c>
      <c r="T10" s="27">
        <v>0</v>
      </c>
      <c r="U10" s="27">
        <v>508</v>
      </c>
      <c r="V10" s="63">
        <v>320</v>
      </c>
    </row>
    <row r="11" spans="1:22" x14ac:dyDescent="0.2">
      <c r="A11" s="92"/>
      <c r="B11" s="18" t="s">
        <v>26</v>
      </c>
      <c r="C11" s="26">
        <v>7.5</v>
      </c>
      <c r="D11" s="40">
        <v>0</v>
      </c>
      <c r="E11" s="40">
        <v>353</v>
      </c>
      <c r="F11" s="40">
        <v>181</v>
      </c>
      <c r="G11" s="26">
        <v>3.1</v>
      </c>
      <c r="H11" s="40">
        <v>0</v>
      </c>
      <c r="I11" s="40">
        <v>138</v>
      </c>
      <c r="J11" s="40">
        <v>181</v>
      </c>
      <c r="K11" s="26">
        <v>29.4</v>
      </c>
      <c r="L11" s="40">
        <v>0</v>
      </c>
      <c r="M11" s="40">
        <v>750</v>
      </c>
      <c r="N11" s="40">
        <v>181</v>
      </c>
      <c r="O11" s="26">
        <v>15.2</v>
      </c>
      <c r="P11" s="40">
        <v>0</v>
      </c>
      <c r="Q11" s="40">
        <v>512</v>
      </c>
      <c r="R11" s="40">
        <v>181</v>
      </c>
      <c r="S11" s="26">
        <v>50.6</v>
      </c>
      <c r="T11" s="27">
        <v>0</v>
      </c>
      <c r="U11" s="27">
        <v>4355</v>
      </c>
      <c r="V11" s="63">
        <v>181</v>
      </c>
    </row>
    <row r="12" spans="1:22" ht="16" thickBot="1" x14ac:dyDescent="0.25">
      <c r="A12" s="93"/>
      <c r="B12" s="23" t="s">
        <v>21</v>
      </c>
      <c r="C12" s="26">
        <v>2.7</v>
      </c>
      <c r="D12" s="40">
        <v>0</v>
      </c>
      <c r="E12" s="40">
        <v>353</v>
      </c>
      <c r="F12" s="40">
        <v>2444</v>
      </c>
      <c r="G12" s="26">
        <v>2</v>
      </c>
      <c r="H12" s="40">
        <v>0</v>
      </c>
      <c r="I12" s="40">
        <v>280</v>
      </c>
      <c r="J12" s="40">
        <v>2444</v>
      </c>
      <c r="K12" s="26">
        <v>8.1</v>
      </c>
      <c r="L12" s="40">
        <v>0</v>
      </c>
      <c r="M12" s="40">
        <v>1515</v>
      </c>
      <c r="N12" s="40">
        <v>2444</v>
      </c>
      <c r="O12" s="26">
        <v>6.4</v>
      </c>
      <c r="P12" s="40">
        <v>0</v>
      </c>
      <c r="Q12" s="40">
        <v>700</v>
      </c>
      <c r="R12" s="40">
        <v>2444</v>
      </c>
      <c r="S12" s="26">
        <v>10.1</v>
      </c>
      <c r="T12" s="27">
        <v>0</v>
      </c>
      <c r="U12" s="27">
        <v>4355</v>
      </c>
      <c r="V12" s="63">
        <v>2444</v>
      </c>
    </row>
    <row r="13" spans="1:22" x14ac:dyDescent="0.2">
      <c r="A13" s="91" t="s">
        <v>117</v>
      </c>
      <c r="B13" s="30" t="s">
        <v>182</v>
      </c>
      <c r="C13" s="24">
        <v>1.1000000000000001</v>
      </c>
      <c r="D13" s="25">
        <v>0</v>
      </c>
      <c r="E13" s="25">
        <v>16</v>
      </c>
      <c r="F13" s="25">
        <v>18</v>
      </c>
      <c r="G13" s="24">
        <v>0.4</v>
      </c>
      <c r="H13" s="25">
        <v>0</v>
      </c>
      <c r="I13" s="25">
        <v>5</v>
      </c>
      <c r="J13" s="25">
        <v>18</v>
      </c>
      <c r="K13" s="24">
        <v>8.6999999999999993</v>
      </c>
      <c r="L13" s="25">
        <v>0</v>
      </c>
      <c r="M13" s="25">
        <v>70</v>
      </c>
      <c r="N13" s="25">
        <v>18</v>
      </c>
      <c r="O13" s="24">
        <v>4.7</v>
      </c>
      <c r="P13" s="25">
        <v>0</v>
      </c>
      <c r="Q13" s="25">
        <v>65</v>
      </c>
      <c r="R13" s="25">
        <v>18</v>
      </c>
      <c r="S13" s="24">
        <v>11.1</v>
      </c>
      <c r="T13" s="25">
        <v>0</v>
      </c>
      <c r="U13" s="25">
        <v>73</v>
      </c>
      <c r="V13" s="62">
        <v>18</v>
      </c>
    </row>
    <row r="14" spans="1:22" x14ac:dyDescent="0.2">
      <c r="A14" s="92"/>
      <c r="B14" s="31" t="s">
        <v>118</v>
      </c>
      <c r="C14" s="26">
        <v>4.2</v>
      </c>
      <c r="D14" s="40">
        <v>0</v>
      </c>
      <c r="E14" s="40">
        <v>191</v>
      </c>
      <c r="F14" s="40">
        <v>254</v>
      </c>
      <c r="G14" s="26">
        <v>2.8</v>
      </c>
      <c r="H14" s="40">
        <v>0</v>
      </c>
      <c r="I14" s="40">
        <v>200</v>
      </c>
      <c r="J14" s="40">
        <v>254</v>
      </c>
      <c r="K14" s="26">
        <v>12.4</v>
      </c>
      <c r="L14" s="40">
        <v>0</v>
      </c>
      <c r="M14" s="40">
        <v>320</v>
      </c>
      <c r="N14" s="40">
        <v>254</v>
      </c>
      <c r="O14" s="26">
        <v>10.3</v>
      </c>
      <c r="P14" s="40">
        <v>0</v>
      </c>
      <c r="Q14" s="40">
        <v>321</v>
      </c>
      <c r="R14" s="40">
        <v>254</v>
      </c>
      <c r="S14" s="26">
        <v>11.6</v>
      </c>
      <c r="T14" s="27">
        <v>0</v>
      </c>
      <c r="U14" s="27">
        <v>321</v>
      </c>
      <c r="V14" s="63">
        <v>254</v>
      </c>
    </row>
    <row r="15" spans="1:22" x14ac:dyDescent="0.2">
      <c r="A15" s="92"/>
      <c r="B15" s="31" t="s">
        <v>183</v>
      </c>
      <c r="C15" s="26">
        <v>1.1000000000000001</v>
      </c>
      <c r="D15" s="40">
        <v>0</v>
      </c>
      <c r="E15" s="40">
        <v>16</v>
      </c>
      <c r="F15" s="40">
        <v>29</v>
      </c>
      <c r="G15" s="26">
        <v>0.9</v>
      </c>
      <c r="H15" s="40">
        <v>0</v>
      </c>
      <c r="I15" s="40">
        <v>10</v>
      </c>
      <c r="J15" s="40">
        <v>29</v>
      </c>
      <c r="K15" s="26">
        <v>2.2000000000000002</v>
      </c>
      <c r="L15" s="40">
        <v>0</v>
      </c>
      <c r="M15" s="40">
        <v>15</v>
      </c>
      <c r="N15" s="40">
        <v>29</v>
      </c>
      <c r="O15" s="26">
        <v>5.8</v>
      </c>
      <c r="P15" s="40">
        <v>0</v>
      </c>
      <c r="Q15" s="40">
        <v>30</v>
      </c>
      <c r="R15" s="40">
        <v>29</v>
      </c>
      <c r="S15" s="26">
        <v>3.8</v>
      </c>
      <c r="T15" s="27">
        <v>0</v>
      </c>
      <c r="U15" s="27">
        <v>16</v>
      </c>
      <c r="V15" s="63">
        <v>29</v>
      </c>
    </row>
    <row r="16" spans="1:22" x14ac:dyDescent="0.2">
      <c r="A16" s="92"/>
      <c r="B16" s="31" t="s">
        <v>184</v>
      </c>
      <c r="C16" s="26">
        <v>0.8</v>
      </c>
      <c r="D16" s="40">
        <v>0</v>
      </c>
      <c r="E16" s="40">
        <v>4</v>
      </c>
      <c r="F16" s="40">
        <v>5</v>
      </c>
      <c r="G16" s="26">
        <v>0</v>
      </c>
      <c r="H16" s="40">
        <v>0</v>
      </c>
      <c r="I16" s="40">
        <v>0</v>
      </c>
      <c r="J16" s="40">
        <v>5</v>
      </c>
      <c r="K16" s="26">
        <v>17</v>
      </c>
      <c r="L16" s="40">
        <v>0</v>
      </c>
      <c r="M16" s="40">
        <v>62</v>
      </c>
      <c r="N16" s="40">
        <v>5</v>
      </c>
      <c r="O16" s="26">
        <v>4</v>
      </c>
      <c r="P16" s="40">
        <v>0</v>
      </c>
      <c r="Q16" s="40">
        <v>20</v>
      </c>
      <c r="R16" s="40">
        <v>5</v>
      </c>
      <c r="S16" s="26">
        <v>16.8</v>
      </c>
      <c r="T16" s="27">
        <v>0</v>
      </c>
      <c r="U16" s="27">
        <v>62</v>
      </c>
      <c r="V16" s="63">
        <v>5</v>
      </c>
    </row>
    <row r="17" spans="1:22" x14ac:dyDescent="0.2">
      <c r="A17" s="92"/>
      <c r="B17" s="31" t="s">
        <v>1</v>
      </c>
      <c r="C17" s="26">
        <v>2.7</v>
      </c>
      <c r="D17" s="40">
        <v>0</v>
      </c>
      <c r="E17" s="40">
        <v>154</v>
      </c>
      <c r="F17" s="40">
        <v>211</v>
      </c>
      <c r="G17" s="26">
        <v>4.5</v>
      </c>
      <c r="H17" s="40">
        <v>0</v>
      </c>
      <c r="I17" s="40">
        <v>138</v>
      </c>
      <c r="J17" s="40">
        <v>211</v>
      </c>
      <c r="K17" s="26">
        <v>7.9</v>
      </c>
      <c r="L17" s="40">
        <v>0</v>
      </c>
      <c r="M17" s="40">
        <v>486</v>
      </c>
      <c r="N17" s="40">
        <v>211</v>
      </c>
      <c r="O17" s="26">
        <v>3.9</v>
      </c>
      <c r="P17" s="40">
        <v>0</v>
      </c>
      <c r="Q17" s="40">
        <v>148</v>
      </c>
      <c r="R17" s="40">
        <v>211</v>
      </c>
      <c r="S17" s="26">
        <v>6.5</v>
      </c>
      <c r="T17" s="27">
        <v>0</v>
      </c>
      <c r="U17" s="27">
        <v>211</v>
      </c>
      <c r="V17" s="63">
        <v>211</v>
      </c>
    </row>
    <row r="18" spans="1:22" x14ac:dyDescent="0.2">
      <c r="A18" s="92"/>
      <c r="B18" s="31" t="s">
        <v>119</v>
      </c>
      <c r="C18" s="26">
        <v>1.8</v>
      </c>
      <c r="D18" s="40">
        <v>0</v>
      </c>
      <c r="E18" s="40">
        <v>188</v>
      </c>
      <c r="F18" s="40">
        <v>528</v>
      </c>
      <c r="G18" s="26">
        <v>0.7</v>
      </c>
      <c r="H18" s="40">
        <v>0</v>
      </c>
      <c r="I18" s="40">
        <v>89</v>
      </c>
      <c r="J18" s="40">
        <v>528</v>
      </c>
      <c r="K18" s="26">
        <v>5.3</v>
      </c>
      <c r="L18" s="40">
        <v>0</v>
      </c>
      <c r="M18" s="40">
        <v>212</v>
      </c>
      <c r="N18" s="40">
        <v>528</v>
      </c>
      <c r="O18" s="26">
        <v>4.0999999999999996</v>
      </c>
      <c r="P18" s="40">
        <v>0</v>
      </c>
      <c r="Q18" s="40">
        <v>133</v>
      </c>
      <c r="R18" s="40">
        <v>528</v>
      </c>
      <c r="S18" s="26">
        <v>8.1</v>
      </c>
      <c r="T18" s="27">
        <v>0</v>
      </c>
      <c r="U18" s="27">
        <v>957</v>
      </c>
      <c r="V18" s="63">
        <v>528</v>
      </c>
    </row>
    <row r="19" spans="1:22" x14ac:dyDescent="0.2">
      <c r="A19" s="92"/>
      <c r="B19" s="31" t="s">
        <v>2</v>
      </c>
      <c r="C19" s="26">
        <v>4.9000000000000004</v>
      </c>
      <c r="D19" s="40">
        <v>0</v>
      </c>
      <c r="E19" s="40">
        <v>119</v>
      </c>
      <c r="F19" s="40">
        <v>81</v>
      </c>
      <c r="G19" s="26">
        <v>1.7</v>
      </c>
      <c r="H19" s="40">
        <v>0</v>
      </c>
      <c r="I19" s="40">
        <v>50</v>
      </c>
      <c r="J19" s="40">
        <v>81</v>
      </c>
      <c r="K19" s="26">
        <v>13.9</v>
      </c>
      <c r="L19" s="40">
        <v>0</v>
      </c>
      <c r="M19" s="40">
        <v>750</v>
      </c>
      <c r="N19" s="40">
        <v>81</v>
      </c>
      <c r="O19" s="26">
        <v>5.2</v>
      </c>
      <c r="P19" s="40">
        <v>0</v>
      </c>
      <c r="Q19" s="40">
        <v>55</v>
      </c>
      <c r="R19" s="40">
        <v>81</v>
      </c>
      <c r="S19" s="26">
        <v>12.2</v>
      </c>
      <c r="T19" s="27">
        <v>0</v>
      </c>
      <c r="U19" s="27">
        <v>400</v>
      </c>
      <c r="V19" s="63">
        <v>81</v>
      </c>
    </row>
    <row r="20" spans="1:22" x14ac:dyDescent="0.2">
      <c r="A20" s="92"/>
      <c r="B20" s="31" t="s">
        <v>120</v>
      </c>
      <c r="C20" s="26">
        <v>2.4</v>
      </c>
      <c r="D20" s="40">
        <v>0</v>
      </c>
      <c r="E20" s="40">
        <v>125</v>
      </c>
      <c r="F20" s="40">
        <v>353</v>
      </c>
      <c r="G20" s="26">
        <v>2.4</v>
      </c>
      <c r="H20" s="40">
        <v>0</v>
      </c>
      <c r="I20" s="40">
        <v>120</v>
      </c>
      <c r="J20" s="40">
        <v>353</v>
      </c>
      <c r="K20" s="26">
        <v>5.0999999999999996</v>
      </c>
      <c r="L20" s="40">
        <v>0</v>
      </c>
      <c r="M20" s="40">
        <v>120</v>
      </c>
      <c r="N20" s="40">
        <v>353</v>
      </c>
      <c r="O20" s="26">
        <v>5.0999999999999996</v>
      </c>
      <c r="P20" s="40">
        <v>0</v>
      </c>
      <c r="Q20" s="40">
        <v>125</v>
      </c>
      <c r="R20" s="40">
        <v>353</v>
      </c>
      <c r="S20" s="26">
        <v>5</v>
      </c>
      <c r="T20" s="27">
        <v>0</v>
      </c>
      <c r="U20" s="27">
        <v>100</v>
      </c>
      <c r="V20" s="63">
        <v>353</v>
      </c>
    </row>
    <row r="21" spans="1:22" x14ac:dyDescent="0.2">
      <c r="A21" s="92"/>
      <c r="B21" s="31" t="s">
        <v>121</v>
      </c>
      <c r="C21" s="26">
        <v>3.4</v>
      </c>
      <c r="D21" s="40">
        <v>0</v>
      </c>
      <c r="E21" s="40">
        <v>100</v>
      </c>
      <c r="F21" s="40">
        <v>187</v>
      </c>
      <c r="G21" s="26">
        <v>2</v>
      </c>
      <c r="H21" s="40">
        <v>0</v>
      </c>
      <c r="I21" s="40">
        <v>80</v>
      </c>
      <c r="J21" s="40">
        <v>187</v>
      </c>
      <c r="K21" s="26">
        <v>11.7</v>
      </c>
      <c r="L21" s="40">
        <v>0</v>
      </c>
      <c r="M21" s="40">
        <v>500</v>
      </c>
      <c r="N21" s="40">
        <v>187</v>
      </c>
      <c r="O21" s="26">
        <v>10.5</v>
      </c>
      <c r="P21" s="40">
        <v>0</v>
      </c>
      <c r="Q21" s="40">
        <v>700</v>
      </c>
      <c r="R21" s="40">
        <v>187</v>
      </c>
      <c r="S21" s="26">
        <v>10.9</v>
      </c>
      <c r="T21" s="27">
        <v>0</v>
      </c>
      <c r="U21" s="27">
        <v>445</v>
      </c>
      <c r="V21" s="63">
        <v>187</v>
      </c>
    </row>
    <row r="22" spans="1:22" x14ac:dyDescent="0.2">
      <c r="A22" s="92"/>
      <c r="B22" s="31" t="s">
        <v>122</v>
      </c>
      <c r="C22" s="26">
        <v>5.5</v>
      </c>
      <c r="D22" s="40">
        <v>0</v>
      </c>
      <c r="E22" s="40">
        <v>353</v>
      </c>
      <c r="F22" s="40">
        <v>109</v>
      </c>
      <c r="G22" s="26">
        <v>0.6</v>
      </c>
      <c r="H22" s="40">
        <v>0</v>
      </c>
      <c r="I22" s="40">
        <v>55</v>
      </c>
      <c r="J22" s="40">
        <v>109</v>
      </c>
      <c r="K22" s="26">
        <v>10.5</v>
      </c>
      <c r="L22" s="40">
        <v>0</v>
      </c>
      <c r="M22" s="40">
        <v>496</v>
      </c>
      <c r="N22" s="40">
        <v>109</v>
      </c>
      <c r="O22" s="26">
        <v>2.5</v>
      </c>
      <c r="P22" s="40">
        <v>0</v>
      </c>
      <c r="Q22" s="40">
        <v>30</v>
      </c>
      <c r="R22" s="40">
        <v>109</v>
      </c>
      <c r="S22" s="26">
        <v>46.6</v>
      </c>
      <c r="T22" s="27">
        <v>0</v>
      </c>
      <c r="U22" s="27">
        <v>4355</v>
      </c>
      <c r="V22" s="63">
        <v>109</v>
      </c>
    </row>
    <row r="23" spans="1:22" x14ac:dyDescent="0.2">
      <c r="A23" s="92"/>
      <c r="B23" s="31" t="s">
        <v>123</v>
      </c>
      <c r="C23" s="26">
        <v>1.3</v>
      </c>
      <c r="D23" s="40">
        <v>0</v>
      </c>
      <c r="E23" s="40">
        <v>22</v>
      </c>
      <c r="F23" s="40">
        <v>73</v>
      </c>
      <c r="G23" s="26">
        <v>0.8</v>
      </c>
      <c r="H23" s="40">
        <v>0</v>
      </c>
      <c r="I23" s="40">
        <v>23</v>
      </c>
      <c r="J23" s="40">
        <v>73</v>
      </c>
      <c r="K23" s="26">
        <v>1.5</v>
      </c>
      <c r="L23" s="40">
        <v>0</v>
      </c>
      <c r="M23" s="40">
        <v>16</v>
      </c>
      <c r="N23" s="40">
        <v>73</v>
      </c>
      <c r="O23" s="26">
        <v>8.3000000000000007</v>
      </c>
      <c r="P23" s="40">
        <v>0</v>
      </c>
      <c r="Q23" s="40">
        <v>402</v>
      </c>
      <c r="R23" s="40">
        <v>73</v>
      </c>
      <c r="S23" s="26">
        <v>2.7</v>
      </c>
      <c r="T23" s="27">
        <v>0</v>
      </c>
      <c r="U23" s="27">
        <v>22</v>
      </c>
      <c r="V23" s="63">
        <v>73</v>
      </c>
    </row>
    <row r="24" spans="1:22" x14ac:dyDescent="0.2">
      <c r="A24" s="92"/>
      <c r="B24" s="31" t="s">
        <v>185</v>
      </c>
      <c r="C24" s="26">
        <v>1.2</v>
      </c>
      <c r="D24" s="40">
        <v>0</v>
      </c>
      <c r="E24" s="40">
        <v>53</v>
      </c>
      <c r="F24" s="40">
        <v>96</v>
      </c>
      <c r="G24" s="26">
        <v>2.1</v>
      </c>
      <c r="H24" s="40">
        <v>0</v>
      </c>
      <c r="I24" s="40">
        <v>111</v>
      </c>
      <c r="J24" s="40">
        <v>96</v>
      </c>
      <c r="K24" s="26">
        <v>4.5</v>
      </c>
      <c r="L24" s="40">
        <v>0</v>
      </c>
      <c r="M24" s="40">
        <v>53</v>
      </c>
      <c r="N24" s="40">
        <v>96</v>
      </c>
      <c r="O24" s="26">
        <v>4.3</v>
      </c>
      <c r="P24" s="40">
        <v>0</v>
      </c>
      <c r="Q24" s="40">
        <v>53</v>
      </c>
      <c r="R24" s="40">
        <v>96</v>
      </c>
      <c r="S24" s="26">
        <v>5.9</v>
      </c>
      <c r="T24" s="27">
        <v>0</v>
      </c>
      <c r="U24" s="27">
        <v>53</v>
      </c>
      <c r="V24" s="63">
        <v>96</v>
      </c>
    </row>
    <row r="25" spans="1:22" x14ac:dyDescent="0.2">
      <c r="A25" s="92"/>
      <c r="B25" s="31" t="s">
        <v>124</v>
      </c>
      <c r="C25" s="26">
        <v>4.0999999999999996</v>
      </c>
      <c r="D25" s="40">
        <v>0</v>
      </c>
      <c r="E25" s="40">
        <v>56</v>
      </c>
      <c r="F25" s="40">
        <v>52</v>
      </c>
      <c r="G25" s="26">
        <v>1.8</v>
      </c>
      <c r="H25" s="40">
        <v>0</v>
      </c>
      <c r="I25" s="40">
        <v>50</v>
      </c>
      <c r="J25" s="40">
        <v>52</v>
      </c>
      <c r="K25" s="26">
        <v>12.1</v>
      </c>
      <c r="L25" s="40">
        <v>0</v>
      </c>
      <c r="M25" s="40">
        <v>450</v>
      </c>
      <c r="N25" s="40">
        <v>52</v>
      </c>
      <c r="O25" s="26">
        <v>12.5</v>
      </c>
      <c r="P25" s="40">
        <v>0</v>
      </c>
      <c r="Q25" s="40">
        <v>377</v>
      </c>
      <c r="R25" s="40">
        <v>52</v>
      </c>
      <c r="S25" s="26">
        <v>24.7</v>
      </c>
      <c r="T25" s="27">
        <v>0</v>
      </c>
      <c r="U25" s="27">
        <v>600</v>
      </c>
      <c r="V25" s="63">
        <v>52</v>
      </c>
    </row>
    <row r="26" spans="1:22" x14ac:dyDescent="0.2">
      <c r="A26" s="92"/>
      <c r="B26" s="31" t="s">
        <v>125</v>
      </c>
      <c r="C26" s="26">
        <v>0</v>
      </c>
      <c r="D26" s="40">
        <v>0</v>
      </c>
      <c r="E26" s="40">
        <v>0</v>
      </c>
      <c r="F26" s="40">
        <v>1</v>
      </c>
      <c r="G26" s="26">
        <v>0</v>
      </c>
      <c r="H26" s="40">
        <v>0</v>
      </c>
      <c r="I26" s="40">
        <v>0</v>
      </c>
      <c r="J26" s="40">
        <v>1</v>
      </c>
      <c r="K26" s="26">
        <v>0</v>
      </c>
      <c r="L26" s="40">
        <v>0</v>
      </c>
      <c r="M26" s="40">
        <v>0</v>
      </c>
      <c r="N26" s="40">
        <v>1</v>
      </c>
      <c r="O26" s="26">
        <v>0</v>
      </c>
      <c r="P26" s="40">
        <v>0</v>
      </c>
      <c r="Q26" s="40">
        <v>0</v>
      </c>
      <c r="R26" s="40">
        <v>1</v>
      </c>
      <c r="S26" s="26">
        <v>0</v>
      </c>
      <c r="T26" s="27">
        <v>0</v>
      </c>
      <c r="U26" s="27">
        <v>0</v>
      </c>
      <c r="V26" s="63">
        <v>1</v>
      </c>
    </row>
    <row r="27" spans="1:22" x14ac:dyDescent="0.2">
      <c r="A27" s="92"/>
      <c r="B27" s="31" t="s">
        <v>126</v>
      </c>
      <c r="C27" s="26">
        <v>0.4</v>
      </c>
      <c r="D27" s="40">
        <v>0</v>
      </c>
      <c r="E27" s="40">
        <v>8</v>
      </c>
      <c r="F27" s="40">
        <v>31</v>
      </c>
      <c r="G27" s="26">
        <v>1.5</v>
      </c>
      <c r="H27" s="40">
        <v>0</v>
      </c>
      <c r="I27" s="40">
        <v>25</v>
      </c>
      <c r="J27" s="40">
        <v>31</v>
      </c>
      <c r="K27" s="26">
        <v>2.7</v>
      </c>
      <c r="L27" s="40">
        <v>0</v>
      </c>
      <c r="M27" s="40">
        <v>20</v>
      </c>
      <c r="N27" s="40">
        <v>31</v>
      </c>
      <c r="O27" s="26">
        <v>2.8</v>
      </c>
      <c r="P27" s="40">
        <v>0</v>
      </c>
      <c r="Q27" s="40">
        <v>24</v>
      </c>
      <c r="R27" s="40">
        <v>31</v>
      </c>
      <c r="S27" s="26">
        <v>2.1</v>
      </c>
      <c r="T27" s="27">
        <v>0</v>
      </c>
      <c r="U27" s="27">
        <v>21</v>
      </c>
      <c r="V27" s="63">
        <v>31</v>
      </c>
    </row>
    <row r="28" spans="1:22" x14ac:dyDescent="0.2">
      <c r="A28" s="92"/>
      <c r="B28" s="31" t="s">
        <v>127</v>
      </c>
      <c r="C28" s="26">
        <v>0.8</v>
      </c>
      <c r="D28" s="40">
        <v>0</v>
      </c>
      <c r="E28" s="40">
        <v>10</v>
      </c>
      <c r="F28" s="40">
        <v>15</v>
      </c>
      <c r="G28" s="26">
        <v>0</v>
      </c>
      <c r="H28" s="40">
        <v>0</v>
      </c>
      <c r="I28" s="40">
        <v>0</v>
      </c>
      <c r="J28" s="40">
        <v>15</v>
      </c>
      <c r="K28" s="26">
        <v>5.0999999999999996</v>
      </c>
      <c r="L28" s="40">
        <v>0</v>
      </c>
      <c r="M28" s="40">
        <v>30</v>
      </c>
      <c r="N28" s="40">
        <v>15</v>
      </c>
      <c r="O28" s="26">
        <v>2.2999999999999998</v>
      </c>
      <c r="P28" s="40">
        <v>0</v>
      </c>
      <c r="Q28" s="40">
        <v>10</v>
      </c>
      <c r="R28" s="40">
        <v>15</v>
      </c>
      <c r="S28" s="26">
        <v>2.2000000000000002</v>
      </c>
      <c r="T28" s="27">
        <v>0</v>
      </c>
      <c r="U28" s="27">
        <v>10</v>
      </c>
      <c r="V28" s="63">
        <v>15</v>
      </c>
    </row>
    <row r="29" spans="1:22" x14ac:dyDescent="0.2">
      <c r="A29" s="92"/>
      <c r="B29" s="31" t="s">
        <v>186</v>
      </c>
      <c r="C29" s="26">
        <v>2.1</v>
      </c>
      <c r="D29" s="40">
        <v>0</v>
      </c>
      <c r="E29" s="40">
        <v>26</v>
      </c>
      <c r="F29" s="40">
        <v>56</v>
      </c>
      <c r="G29" s="26">
        <v>1.1000000000000001</v>
      </c>
      <c r="H29" s="40">
        <v>0</v>
      </c>
      <c r="I29" s="40">
        <v>33</v>
      </c>
      <c r="J29" s="40">
        <v>56</v>
      </c>
      <c r="K29" s="26">
        <v>4.2</v>
      </c>
      <c r="L29" s="40">
        <v>0</v>
      </c>
      <c r="M29" s="40">
        <v>90</v>
      </c>
      <c r="N29" s="40">
        <v>56</v>
      </c>
      <c r="O29" s="26">
        <v>3.1</v>
      </c>
      <c r="P29" s="40">
        <v>0</v>
      </c>
      <c r="Q29" s="40">
        <v>50</v>
      </c>
      <c r="R29" s="40">
        <v>56</v>
      </c>
      <c r="S29" s="26">
        <v>2.7</v>
      </c>
      <c r="T29" s="27">
        <v>0</v>
      </c>
      <c r="U29" s="27">
        <v>50</v>
      </c>
      <c r="V29" s="63">
        <v>56</v>
      </c>
    </row>
    <row r="30" spans="1:22" x14ac:dyDescent="0.2">
      <c r="A30" s="92"/>
      <c r="B30" s="31" t="s">
        <v>128</v>
      </c>
      <c r="C30" s="26">
        <v>2.8</v>
      </c>
      <c r="D30" s="40">
        <v>0</v>
      </c>
      <c r="E30" s="40">
        <v>231</v>
      </c>
      <c r="F30" s="40">
        <v>345</v>
      </c>
      <c r="G30" s="26">
        <v>2.8</v>
      </c>
      <c r="H30" s="40">
        <v>0</v>
      </c>
      <c r="I30" s="40">
        <v>280</v>
      </c>
      <c r="J30" s="40">
        <v>345</v>
      </c>
      <c r="K30" s="26">
        <v>12</v>
      </c>
      <c r="L30" s="40">
        <v>0</v>
      </c>
      <c r="M30" s="40">
        <v>1515</v>
      </c>
      <c r="N30" s="40">
        <v>345</v>
      </c>
      <c r="O30" s="26">
        <v>9.9</v>
      </c>
      <c r="P30" s="40">
        <v>0</v>
      </c>
      <c r="Q30" s="40">
        <v>512</v>
      </c>
      <c r="R30" s="40">
        <v>345</v>
      </c>
      <c r="S30" s="26">
        <v>10.5</v>
      </c>
      <c r="T30" s="27">
        <v>0</v>
      </c>
      <c r="U30" s="27">
        <v>508</v>
      </c>
      <c r="V30" s="63">
        <v>345</v>
      </c>
    </row>
    <row r="31" spans="1:22" ht="16" thickBot="1" x14ac:dyDescent="0.25">
      <c r="A31" s="93"/>
      <c r="B31" s="61" t="s">
        <v>21</v>
      </c>
      <c r="C31" s="54">
        <v>2.7</v>
      </c>
      <c r="D31" s="41">
        <v>0</v>
      </c>
      <c r="E31" s="41">
        <v>353</v>
      </c>
      <c r="F31" s="41">
        <v>2444</v>
      </c>
      <c r="G31" s="54">
        <v>2</v>
      </c>
      <c r="H31" s="41">
        <v>0</v>
      </c>
      <c r="I31" s="41">
        <v>280</v>
      </c>
      <c r="J31" s="41">
        <v>2444</v>
      </c>
      <c r="K31" s="54">
        <v>8.1</v>
      </c>
      <c r="L31" s="41">
        <v>0</v>
      </c>
      <c r="M31" s="41">
        <v>1515</v>
      </c>
      <c r="N31" s="41">
        <v>2444</v>
      </c>
      <c r="O31" s="54">
        <v>6.4</v>
      </c>
      <c r="P31" s="41">
        <v>0</v>
      </c>
      <c r="Q31" s="41">
        <v>700</v>
      </c>
      <c r="R31" s="41">
        <v>2444</v>
      </c>
      <c r="S31" s="28">
        <v>10.1</v>
      </c>
      <c r="T31" s="29">
        <v>0</v>
      </c>
      <c r="U31" s="29">
        <v>4355</v>
      </c>
      <c r="V31" s="65">
        <v>2444</v>
      </c>
    </row>
    <row r="32" spans="1:22" x14ac:dyDescent="0.2">
      <c r="A32" s="91" t="s">
        <v>27</v>
      </c>
      <c r="B32" s="17" t="s">
        <v>3</v>
      </c>
      <c r="C32" s="24">
        <v>2.8</v>
      </c>
      <c r="D32" s="25">
        <v>0</v>
      </c>
      <c r="E32" s="25">
        <v>353</v>
      </c>
      <c r="F32" s="25">
        <v>1218</v>
      </c>
      <c r="G32" s="24">
        <v>1.8</v>
      </c>
      <c r="H32" s="25">
        <v>0</v>
      </c>
      <c r="I32" s="25">
        <v>280</v>
      </c>
      <c r="J32" s="25">
        <v>1218</v>
      </c>
      <c r="K32" s="24">
        <v>10</v>
      </c>
      <c r="L32" s="25">
        <v>0</v>
      </c>
      <c r="M32" s="25">
        <v>1515</v>
      </c>
      <c r="N32" s="25">
        <v>1218</v>
      </c>
      <c r="O32" s="24">
        <v>5.8</v>
      </c>
      <c r="P32" s="25">
        <v>0</v>
      </c>
      <c r="Q32" s="25">
        <v>500</v>
      </c>
      <c r="R32" s="25">
        <v>1218</v>
      </c>
      <c r="S32" s="24">
        <v>11.9</v>
      </c>
      <c r="T32" s="25">
        <v>0</v>
      </c>
      <c r="U32" s="25">
        <v>4355</v>
      </c>
      <c r="V32" s="62">
        <v>1218</v>
      </c>
    </row>
    <row r="33" spans="1:22" x14ac:dyDescent="0.2">
      <c r="A33" s="92"/>
      <c r="B33" s="18" t="s">
        <v>4</v>
      </c>
      <c r="C33" s="26">
        <v>1.5</v>
      </c>
      <c r="D33" s="40">
        <v>0</v>
      </c>
      <c r="E33" s="40">
        <v>18</v>
      </c>
      <c r="F33" s="40">
        <v>23</v>
      </c>
      <c r="G33" s="26">
        <v>2.5</v>
      </c>
      <c r="H33" s="40">
        <v>0</v>
      </c>
      <c r="I33" s="40">
        <v>48</v>
      </c>
      <c r="J33" s="40">
        <v>23</v>
      </c>
      <c r="K33" s="26">
        <v>12</v>
      </c>
      <c r="L33" s="40">
        <v>0</v>
      </c>
      <c r="M33" s="40">
        <v>155</v>
      </c>
      <c r="N33" s="40">
        <v>23</v>
      </c>
      <c r="O33" s="26">
        <v>22.1</v>
      </c>
      <c r="P33" s="40">
        <v>0</v>
      </c>
      <c r="Q33" s="40">
        <v>445</v>
      </c>
      <c r="R33" s="40">
        <v>23</v>
      </c>
      <c r="S33" s="26">
        <v>22.1</v>
      </c>
      <c r="T33" s="27">
        <v>0</v>
      </c>
      <c r="U33" s="27">
        <v>445</v>
      </c>
      <c r="V33" s="63">
        <v>23</v>
      </c>
    </row>
    <row r="34" spans="1:22" x14ac:dyDescent="0.2">
      <c r="A34" s="92"/>
      <c r="B34" s="18" t="s">
        <v>5</v>
      </c>
      <c r="C34" s="26">
        <v>11.6</v>
      </c>
      <c r="D34" s="40">
        <v>0</v>
      </c>
      <c r="E34" s="40">
        <v>188</v>
      </c>
      <c r="F34" s="40">
        <v>25</v>
      </c>
      <c r="G34" s="26">
        <v>2.1</v>
      </c>
      <c r="H34" s="40">
        <v>0</v>
      </c>
      <c r="I34" s="40">
        <v>42</v>
      </c>
      <c r="J34" s="40">
        <v>25</v>
      </c>
      <c r="K34" s="26">
        <v>11.1</v>
      </c>
      <c r="L34" s="40">
        <v>0</v>
      </c>
      <c r="M34" s="40">
        <v>200</v>
      </c>
      <c r="N34" s="40">
        <v>25</v>
      </c>
      <c r="O34" s="26">
        <v>18</v>
      </c>
      <c r="P34" s="40">
        <v>0</v>
      </c>
      <c r="Q34" s="40">
        <v>350</v>
      </c>
      <c r="R34" s="40">
        <v>25</v>
      </c>
      <c r="S34" s="26">
        <v>21.8</v>
      </c>
      <c r="T34" s="27">
        <v>0</v>
      </c>
      <c r="U34" s="27">
        <v>350</v>
      </c>
      <c r="V34" s="63">
        <v>25</v>
      </c>
    </row>
    <row r="35" spans="1:22" x14ac:dyDescent="0.2">
      <c r="A35" s="92"/>
      <c r="B35" s="18" t="s">
        <v>6</v>
      </c>
      <c r="C35" s="26">
        <v>0.7</v>
      </c>
      <c r="D35" s="40">
        <v>0</v>
      </c>
      <c r="E35" s="40">
        <v>5</v>
      </c>
      <c r="F35" s="40">
        <v>23</v>
      </c>
      <c r="G35" s="26">
        <v>0.6</v>
      </c>
      <c r="H35" s="40">
        <v>0</v>
      </c>
      <c r="I35" s="40">
        <v>5</v>
      </c>
      <c r="J35" s="40">
        <v>23</v>
      </c>
      <c r="K35" s="26">
        <v>4.4000000000000004</v>
      </c>
      <c r="L35" s="40">
        <v>0</v>
      </c>
      <c r="M35" s="40">
        <v>39</v>
      </c>
      <c r="N35" s="40">
        <v>23</v>
      </c>
      <c r="O35" s="26">
        <v>3.8</v>
      </c>
      <c r="P35" s="40">
        <v>0</v>
      </c>
      <c r="Q35" s="40">
        <v>35</v>
      </c>
      <c r="R35" s="40">
        <v>23</v>
      </c>
      <c r="S35" s="26">
        <v>4.9000000000000004</v>
      </c>
      <c r="T35" s="27">
        <v>0</v>
      </c>
      <c r="U35" s="27">
        <v>35</v>
      </c>
      <c r="V35" s="63">
        <v>23</v>
      </c>
    </row>
    <row r="36" spans="1:22" x14ac:dyDescent="0.2">
      <c r="A36" s="92"/>
      <c r="B36" s="18" t="s">
        <v>7</v>
      </c>
      <c r="C36" s="26">
        <v>1.8</v>
      </c>
      <c r="D36" s="40">
        <v>0</v>
      </c>
      <c r="E36" s="40">
        <v>79</v>
      </c>
      <c r="F36" s="40">
        <v>229</v>
      </c>
      <c r="G36" s="26">
        <v>2</v>
      </c>
      <c r="H36" s="40">
        <v>0</v>
      </c>
      <c r="I36" s="40">
        <v>150</v>
      </c>
      <c r="J36" s="40">
        <v>229</v>
      </c>
      <c r="K36" s="26">
        <v>3.7</v>
      </c>
      <c r="L36" s="40">
        <v>0</v>
      </c>
      <c r="M36" s="40">
        <v>89</v>
      </c>
      <c r="N36" s="40">
        <v>229</v>
      </c>
      <c r="O36" s="26">
        <v>4.0999999999999996</v>
      </c>
      <c r="P36" s="40">
        <v>0</v>
      </c>
      <c r="Q36" s="40">
        <v>106</v>
      </c>
      <c r="R36" s="40">
        <v>229</v>
      </c>
      <c r="S36" s="26">
        <v>6.9</v>
      </c>
      <c r="T36" s="27">
        <v>0</v>
      </c>
      <c r="U36" s="27">
        <v>600</v>
      </c>
      <c r="V36" s="63">
        <v>229</v>
      </c>
    </row>
    <row r="37" spans="1:22" x14ac:dyDescent="0.2">
      <c r="A37" s="92"/>
      <c r="B37" s="18" t="s">
        <v>8</v>
      </c>
      <c r="C37" s="26">
        <v>3.3</v>
      </c>
      <c r="D37" s="40">
        <v>0</v>
      </c>
      <c r="E37" s="40">
        <v>191</v>
      </c>
      <c r="F37" s="40">
        <v>337</v>
      </c>
      <c r="G37" s="26">
        <v>2.5</v>
      </c>
      <c r="H37" s="40">
        <v>0</v>
      </c>
      <c r="I37" s="40">
        <v>120</v>
      </c>
      <c r="J37" s="40">
        <v>337</v>
      </c>
      <c r="K37" s="26">
        <v>6.3</v>
      </c>
      <c r="L37" s="40">
        <v>0</v>
      </c>
      <c r="M37" s="40">
        <v>185</v>
      </c>
      <c r="N37" s="40">
        <v>337</v>
      </c>
      <c r="O37" s="26">
        <v>8.9</v>
      </c>
      <c r="P37" s="40">
        <v>0</v>
      </c>
      <c r="Q37" s="40">
        <v>512</v>
      </c>
      <c r="R37" s="40">
        <v>337</v>
      </c>
      <c r="S37" s="26">
        <v>8.6999999999999993</v>
      </c>
      <c r="T37" s="27">
        <v>0</v>
      </c>
      <c r="U37" s="27">
        <v>377</v>
      </c>
      <c r="V37" s="63">
        <v>337</v>
      </c>
    </row>
    <row r="38" spans="1:22" x14ac:dyDescent="0.2">
      <c r="A38" s="92"/>
      <c r="B38" s="18" t="s">
        <v>9</v>
      </c>
      <c r="C38" s="26">
        <v>2.2000000000000002</v>
      </c>
      <c r="D38" s="40">
        <v>0</v>
      </c>
      <c r="E38" s="40">
        <v>40</v>
      </c>
      <c r="F38" s="40">
        <v>46</v>
      </c>
      <c r="G38" s="26">
        <v>3.2</v>
      </c>
      <c r="H38" s="40">
        <v>0</v>
      </c>
      <c r="I38" s="40">
        <v>35</v>
      </c>
      <c r="J38" s="40">
        <v>46</v>
      </c>
      <c r="K38" s="26">
        <v>7.7</v>
      </c>
      <c r="L38" s="40">
        <v>0</v>
      </c>
      <c r="M38" s="40">
        <v>114</v>
      </c>
      <c r="N38" s="40">
        <v>46</v>
      </c>
      <c r="O38" s="26">
        <v>5.9</v>
      </c>
      <c r="P38" s="40">
        <v>0</v>
      </c>
      <c r="Q38" s="40">
        <v>56</v>
      </c>
      <c r="R38" s="40">
        <v>46</v>
      </c>
      <c r="S38" s="26">
        <v>8.3000000000000007</v>
      </c>
      <c r="T38" s="27">
        <v>0</v>
      </c>
      <c r="U38" s="27">
        <v>90</v>
      </c>
      <c r="V38" s="63">
        <v>46</v>
      </c>
    </row>
    <row r="39" spans="1:22" x14ac:dyDescent="0.2">
      <c r="A39" s="92"/>
      <c r="B39" s="18" t="s">
        <v>10</v>
      </c>
      <c r="C39" s="26">
        <v>1</v>
      </c>
      <c r="D39" s="40">
        <v>0</v>
      </c>
      <c r="E39" s="40">
        <v>22</v>
      </c>
      <c r="F39" s="40">
        <v>50</v>
      </c>
      <c r="G39" s="26">
        <v>1.4</v>
      </c>
      <c r="H39" s="40">
        <v>0</v>
      </c>
      <c r="I39" s="40">
        <v>20</v>
      </c>
      <c r="J39" s="40">
        <v>50</v>
      </c>
      <c r="K39" s="26">
        <v>9.3000000000000007</v>
      </c>
      <c r="L39" s="40">
        <v>0</v>
      </c>
      <c r="M39" s="40">
        <v>254</v>
      </c>
      <c r="N39" s="40">
        <v>50</v>
      </c>
      <c r="O39" s="26">
        <v>1.6</v>
      </c>
      <c r="P39" s="40">
        <v>0</v>
      </c>
      <c r="Q39" s="40">
        <v>16</v>
      </c>
      <c r="R39" s="40">
        <v>50</v>
      </c>
      <c r="S39" s="26">
        <v>9.4</v>
      </c>
      <c r="T39" s="27">
        <v>0</v>
      </c>
      <c r="U39" s="27">
        <v>175</v>
      </c>
      <c r="V39" s="63">
        <v>50</v>
      </c>
    </row>
    <row r="40" spans="1:22" x14ac:dyDescent="0.2">
      <c r="A40" s="92"/>
      <c r="B40" s="18" t="s">
        <v>11</v>
      </c>
      <c r="C40" s="26">
        <v>4.2</v>
      </c>
      <c r="D40" s="40">
        <v>0</v>
      </c>
      <c r="E40" s="40">
        <v>156</v>
      </c>
      <c r="F40" s="40">
        <v>97</v>
      </c>
      <c r="G40" s="26">
        <v>0.9</v>
      </c>
      <c r="H40" s="40">
        <v>0</v>
      </c>
      <c r="I40" s="40">
        <v>20</v>
      </c>
      <c r="J40" s="40">
        <v>97</v>
      </c>
      <c r="K40" s="26">
        <v>4.4000000000000004</v>
      </c>
      <c r="L40" s="40">
        <v>0</v>
      </c>
      <c r="M40" s="40">
        <v>95</v>
      </c>
      <c r="N40" s="40">
        <v>97</v>
      </c>
      <c r="O40" s="26">
        <v>2.9</v>
      </c>
      <c r="P40" s="40">
        <v>0</v>
      </c>
      <c r="Q40" s="40">
        <v>57</v>
      </c>
      <c r="R40" s="40">
        <v>97</v>
      </c>
      <c r="S40" s="26">
        <v>5.2</v>
      </c>
      <c r="T40" s="27">
        <v>0</v>
      </c>
      <c r="U40" s="27">
        <v>75</v>
      </c>
      <c r="V40" s="63">
        <v>97</v>
      </c>
    </row>
    <row r="41" spans="1:22" x14ac:dyDescent="0.2">
      <c r="A41" s="92"/>
      <c r="B41" s="18" t="s">
        <v>12</v>
      </c>
      <c r="C41" s="26">
        <v>2.5</v>
      </c>
      <c r="D41" s="40">
        <v>0</v>
      </c>
      <c r="E41" s="40">
        <v>62</v>
      </c>
      <c r="F41" s="40">
        <v>183</v>
      </c>
      <c r="G41" s="26">
        <v>3.8</v>
      </c>
      <c r="H41" s="40">
        <v>0</v>
      </c>
      <c r="I41" s="40">
        <v>200</v>
      </c>
      <c r="J41" s="40">
        <v>183</v>
      </c>
      <c r="K41" s="26">
        <v>7.5</v>
      </c>
      <c r="L41" s="40">
        <v>0</v>
      </c>
      <c r="M41" s="40">
        <v>200</v>
      </c>
      <c r="N41" s="40">
        <v>183</v>
      </c>
      <c r="O41" s="26">
        <v>7.5</v>
      </c>
      <c r="P41" s="40">
        <v>0</v>
      </c>
      <c r="Q41" s="40">
        <v>402</v>
      </c>
      <c r="R41" s="40">
        <v>183</v>
      </c>
      <c r="S41" s="26">
        <v>9.9</v>
      </c>
      <c r="T41" s="27">
        <v>0</v>
      </c>
      <c r="U41" s="27">
        <v>400</v>
      </c>
      <c r="V41" s="63">
        <v>183</v>
      </c>
    </row>
    <row r="42" spans="1:22" x14ac:dyDescent="0.2">
      <c r="A42" s="92"/>
      <c r="B42" s="18" t="s">
        <v>13</v>
      </c>
      <c r="C42" s="26">
        <v>2.2999999999999998</v>
      </c>
      <c r="D42" s="40">
        <v>0</v>
      </c>
      <c r="E42" s="40">
        <v>24</v>
      </c>
      <c r="F42" s="40">
        <v>23</v>
      </c>
      <c r="G42" s="26">
        <v>2</v>
      </c>
      <c r="H42" s="40">
        <v>0</v>
      </c>
      <c r="I42" s="40">
        <v>37</v>
      </c>
      <c r="J42" s="40">
        <v>23</v>
      </c>
      <c r="K42" s="26">
        <v>1</v>
      </c>
      <c r="L42" s="40">
        <v>0</v>
      </c>
      <c r="M42" s="40">
        <v>11</v>
      </c>
      <c r="N42" s="40">
        <v>23</v>
      </c>
      <c r="O42" s="26">
        <v>31.6</v>
      </c>
      <c r="P42" s="40">
        <v>0</v>
      </c>
      <c r="Q42" s="40">
        <v>700</v>
      </c>
      <c r="R42" s="40">
        <v>23</v>
      </c>
      <c r="S42" s="26">
        <v>5</v>
      </c>
      <c r="T42" s="27">
        <v>0</v>
      </c>
      <c r="U42" s="27">
        <v>21</v>
      </c>
      <c r="V42" s="63">
        <v>23</v>
      </c>
    </row>
    <row r="43" spans="1:22" x14ac:dyDescent="0.2">
      <c r="A43" s="92"/>
      <c r="B43" s="18" t="s">
        <v>14</v>
      </c>
      <c r="C43" s="26">
        <v>0.5</v>
      </c>
      <c r="D43" s="40">
        <v>0</v>
      </c>
      <c r="E43" s="40">
        <v>4</v>
      </c>
      <c r="F43" s="40">
        <v>20</v>
      </c>
      <c r="G43" s="26">
        <v>0.1</v>
      </c>
      <c r="H43" s="40">
        <v>0</v>
      </c>
      <c r="I43" s="40">
        <v>1</v>
      </c>
      <c r="J43" s="40">
        <v>20</v>
      </c>
      <c r="K43" s="26">
        <v>4</v>
      </c>
      <c r="L43" s="40">
        <v>0</v>
      </c>
      <c r="M43" s="40">
        <v>70</v>
      </c>
      <c r="N43" s="40">
        <v>20</v>
      </c>
      <c r="O43" s="26">
        <v>7.9</v>
      </c>
      <c r="P43" s="40">
        <v>0</v>
      </c>
      <c r="Q43" s="40">
        <v>148</v>
      </c>
      <c r="R43" s="40">
        <v>20</v>
      </c>
      <c r="S43" s="26">
        <v>6.6</v>
      </c>
      <c r="T43" s="27">
        <v>0</v>
      </c>
      <c r="U43" s="27">
        <v>64</v>
      </c>
      <c r="V43" s="63">
        <v>20</v>
      </c>
    </row>
    <row r="44" spans="1:22" x14ac:dyDescent="0.2">
      <c r="A44" s="92"/>
      <c r="B44" s="18" t="s">
        <v>15</v>
      </c>
      <c r="C44" s="26">
        <v>0.7</v>
      </c>
      <c r="D44" s="40">
        <v>0</v>
      </c>
      <c r="E44" s="40">
        <v>8</v>
      </c>
      <c r="F44" s="40">
        <v>46</v>
      </c>
      <c r="G44" s="26">
        <v>2.5</v>
      </c>
      <c r="H44" s="40">
        <v>0</v>
      </c>
      <c r="I44" s="40">
        <v>58</v>
      </c>
      <c r="J44" s="40">
        <v>46</v>
      </c>
      <c r="K44" s="26">
        <v>13.8</v>
      </c>
      <c r="L44" s="40">
        <v>0</v>
      </c>
      <c r="M44" s="40">
        <v>486</v>
      </c>
      <c r="N44" s="40">
        <v>46</v>
      </c>
      <c r="O44" s="26">
        <v>2.5</v>
      </c>
      <c r="P44" s="40">
        <v>0</v>
      </c>
      <c r="Q44" s="40">
        <v>31</v>
      </c>
      <c r="R44" s="40">
        <v>46</v>
      </c>
      <c r="S44" s="26">
        <v>11.3</v>
      </c>
      <c r="T44" s="27">
        <v>0</v>
      </c>
      <c r="U44" s="27">
        <v>211</v>
      </c>
      <c r="V44" s="63">
        <v>46</v>
      </c>
    </row>
    <row r="45" spans="1:22" x14ac:dyDescent="0.2">
      <c r="A45" s="92"/>
      <c r="B45" s="18" t="s">
        <v>16</v>
      </c>
      <c r="C45" s="26">
        <v>3</v>
      </c>
      <c r="D45" s="40">
        <v>0</v>
      </c>
      <c r="E45" s="40">
        <v>119</v>
      </c>
      <c r="F45" s="40">
        <v>84</v>
      </c>
      <c r="G45" s="26">
        <v>1.5</v>
      </c>
      <c r="H45" s="40">
        <v>0</v>
      </c>
      <c r="I45" s="40">
        <v>25</v>
      </c>
      <c r="J45" s="40">
        <v>84</v>
      </c>
      <c r="K45" s="26">
        <v>6.8</v>
      </c>
      <c r="L45" s="40">
        <v>0</v>
      </c>
      <c r="M45" s="40">
        <v>200</v>
      </c>
      <c r="N45" s="40">
        <v>84</v>
      </c>
      <c r="O45" s="26">
        <v>5.8</v>
      </c>
      <c r="P45" s="40">
        <v>0</v>
      </c>
      <c r="Q45" s="40">
        <v>85</v>
      </c>
      <c r="R45" s="40">
        <v>84</v>
      </c>
      <c r="S45" s="26">
        <v>5.7</v>
      </c>
      <c r="T45" s="27">
        <v>0</v>
      </c>
      <c r="U45" s="27">
        <v>85</v>
      </c>
      <c r="V45" s="63">
        <v>84</v>
      </c>
    </row>
    <row r="46" spans="1:22" x14ac:dyDescent="0.2">
      <c r="A46" s="92"/>
      <c r="B46" s="18" t="s">
        <v>17</v>
      </c>
      <c r="C46" s="26">
        <v>0.6</v>
      </c>
      <c r="D46" s="40">
        <v>0</v>
      </c>
      <c r="E46" s="40">
        <v>12</v>
      </c>
      <c r="F46" s="40">
        <v>19</v>
      </c>
      <c r="G46" s="26">
        <v>1.6</v>
      </c>
      <c r="H46" s="40">
        <v>0</v>
      </c>
      <c r="I46" s="40">
        <v>15</v>
      </c>
      <c r="J46" s="40">
        <v>19</v>
      </c>
      <c r="K46" s="26">
        <v>6.5</v>
      </c>
      <c r="L46" s="40">
        <v>0</v>
      </c>
      <c r="M46" s="40">
        <v>35</v>
      </c>
      <c r="N46" s="40">
        <v>19</v>
      </c>
      <c r="O46" s="26">
        <v>10.8</v>
      </c>
      <c r="P46" s="40">
        <v>0</v>
      </c>
      <c r="Q46" s="40">
        <v>150</v>
      </c>
      <c r="R46" s="40">
        <v>19</v>
      </c>
      <c r="S46" s="26">
        <v>6.4</v>
      </c>
      <c r="T46" s="27">
        <v>0</v>
      </c>
      <c r="U46" s="27">
        <v>70</v>
      </c>
      <c r="V46" s="63">
        <v>19</v>
      </c>
    </row>
    <row r="47" spans="1:22" x14ac:dyDescent="0.2">
      <c r="A47" s="92"/>
      <c r="B47" s="18" t="s">
        <v>18</v>
      </c>
      <c r="C47" s="26">
        <v>1.1000000000000001</v>
      </c>
      <c r="D47" s="40">
        <v>0</v>
      </c>
      <c r="E47" s="40">
        <v>6</v>
      </c>
      <c r="F47" s="40">
        <v>20</v>
      </c>
      <c r="G47" s="26">
        <v>0.6</v>
      </c>
      <c r="H47" s="40">
        <v>0</v>
      </c>
      <c r="I47" s="40">
        <v>8</v>
      </c>
      <c r="J47" s="40">
        <v>20</v>
      </c>
      <c r="K47" s="26">
        <v>1.5</v>
      </c>
      <c r="L47" s="40">
        <v>0</v>
      </c>
      <c r="M47" s="40">
        <v>8</v>
      </c>
      <c r="N47" s="40">
        <v>20</v>
      </c>
      <c r="O47" s="26">
        <v>2.1</v>
      </c>
      <c r="P47" s="40">
        <v>0</v>
      </c>
      <c r="Q47" s="40">
        <v>23</v>
      </c>
      <c r="R47" s="40">
        <v>20</v>
      </c>
      <c r="S47" s="26">
        <v>4</v>
      </c>
      <c r="T47" s="27">
        <v>0</v>
      </c>
      <c r="U47" s="27">
        <v>28</v>
      </c>
      <c r="V47" s="63">
        <v>20</v>
      </c>
    </row>
    <row r="48" spans="1:22" x14ac:dyDescent="0.2">
      <c r="A48" s="92"/>
      <c r="B48" s="18" t="s">
        <v>19</v>
      </c>
      <c r="C48" s="26">
        <v>0</v>
      </c>
      <c r="D48" s="40">
        <v>0</v>
      </c>
      <c r="E48" s="40">
        <v>0</v>
      </c>
      <c r="F48" s="40">
        <v>1</v>
      </c>
      <c r="G48" s="26">
        <v>0</v>
      </c>
      <c r="H48" s="40">
        <v>0</v>
      </c>
      <c r="I48" s="40">
        <v>0</v>
      </c>
      <c r="J48" s="40">
        <v>1</v>
      </c>
      <c r="K48" s="26">
        <v>0</v>
      </c>
      <c r="L48" s="40">
        <v>0</v>
      </c>
      <c r="M48" s="40">
        <v>0</v>
      </c>
      <c r="N48" s="40">
        <v>1</v>
      </c>
      <c r="O48" s="26">
        <v>0</v>
      </c>
      <c r="P48" s="40">
        <v>0</v>
      </c>
      <c r="Q48" s="40">
        <v>0</v>
      </c>
      <c r="R48" s="40">
        <v>1</v>
      </c>
      <c r="S48" s="26">
        <v>9</v>
      </c>
      <c r="T48" s="27">
        <v>9</v>
      </c>
      <c r="U48" s="27">
        <v>9</v>
      </c>
      <c r="V48" s="63">
        <v>1</v>
      </c>
    </row>
    <row r="49" spans="1:22" ht="16" thickBot="1" x14ac:dyDescent="0.25">
      <c r="A49" s="93"/>
      <c r="B49" s="32" t="s">
        <v>21</v>
      </c>
      <c r="C49" s="46">
        <v>2.7</v>
      </c>
      <c r="D49" s="29">
        <v>0</v>
      </c>
      <c r="E49" s="29">
        <v>353</v>
      </c>
      <c r="F49" s="65">
        <v>2444</v>
      </c>
      <c r="G49" s="46">
        <v>2</v>
      </c>
      <c r="H49" s="29">
        <v>0</v>
      </c>
      <c r="I49" s="29">
        <v>280</v>
      </c>
      <c r="J49" s="65">
        <v>2444</v>
      </c>
      <c r="K49" s="46">
        <v>8.1</v>
      </c>
      <c r="L49" s="29">
        <v>0</v>
      </c>
      <c r="M49" s="29">
        <v>1515</v>
      </c>
      <c r="N49" s="65">
        <v>2444</v>
      </c>
      <c r="O49" s="46">
        <v>6.4</v>
      </c>
      <c r="P49" s="29">
        <v>0</v>
      </c>
      <c r="Q49" s="29">
        <v>700</v>
      </c>
      <c r="R49" s="65">
        <v>2444</v>
      </c>
      <c r="S49" s="28">
        <v>10.1</v>
      </c>
      <c r="T49" s="29">
        <v>0</v>
      </c>
      <c r="U49" s="29">
        <v>4355</v>
      </c>
      <c r="V49" s="65">
        <v>2444</v>
      </c>
    </row>
    <row r="50" spans="1:22" x14ac:dyDescent="0.2">
      <c r="A50" s="87" t="s">
        <v>188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</row>
    <row r="51" spans="1:22" x14ac:dyDescent="0.2">
      <c r="A51" s="15" t="s">
        <v>153</v>
      </c>
      <c r="B51" s="86"/>
      <c r="C51" s="50"/>
      <c r="D51" s="52"/>
      <c r="E51" s="52"/>
      <c r="F51" s="52"/>
      <c r="G51" s="50"/>
      <c r="H51" s="52"/>
      <c r="I51" s="52"/>
      <c r="J51" s="52"/>
      <c r="K51" s="50"/>
      <c r="L51" s="52"/>
      <c r="M51" s="52"/>
      <c r="N51" s="52"/>
      <c r="O51" s="50"/>
      <c r="P51" s="52"/>
      <c r="Q51" s="52"/>
      <c r="R51" s="52"/>
      <c r="S51" s="50"/>
      <c r="T51" s="52"/>
      <c r="U51" s="52"/>
      <c r="V51" s="52"/>
    </row>
    <row r="52" spans="1:22" x14ac:dyDescent="0.2">
      <c r="A52" s="15" t="s">
        <v>142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</sheetData>
  <mergeCells count="27">
    <mergeCell ref="G5:J5"/>
    <mergeCell ref="K5:N5"/>
    <mergeCell ref="O5:R5"/>
    <mergeCell ref="S5:V5"/>
    <mergeCell ref="C6:C7"/>
    <mergeCell ref="D6:E6"/>
    <mergeCell ref="V6:V7"/>
    <mergeCell ref="P6:Q6"/>
    <mergeCell ref="R6:R7"/>
    <mergeCell ref="S6:S7"/>
    <mergeCell ref="T6:U6"/>
    <mergeCell ref="A50:V50"/>
    <mergeCell ref="A8:A12"/>
    <mergeCell ref="A13:A31"/>
    <mergeCell ref="A32:A49"/>
    <mergeCell ref="N6:N7"/>
    <mergeCell ref="O6:O7"/>
    <mergeCell ref="F6:F7"/>
    <mergeCell ref="G6:G7"/>
    <mergeCell ref="H6:I6"/>
    <mergeCell ref="J6:J7"/>
    <mergeCell ref="K6:K7"/>
    <mergeCell ref="L6:M6"/>
    <mergeCell ref="A3:B7"/>
    <mergeCell ref="C3:V3"/>
    <mergeCell ref="C4:V4"/>
    <mergeCell ref="C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1F5D-C00B-4610-8FD6-6F5E43D3214C}">
  <dimension ref="A1:V52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2" max="2" width="71.6640625" customWidth="1"/>
    <col min="3" max="5" width="9.33203125" bestFit="1" customWidth="1"/>
    <col min="6" max="6" width="10.1640625" bestFit="1" customWidth="1"/>
    <col min="7" max="9" width="9.33203125" bestFit="1" customWidth="1"/>
    <col min="10" max="10" width="10.1640625" bestFit="1" customWidth="1"/>
    <col min="11" max="12" width="9.33203125" bestFit="1" customWidth="1"/>
    <col min="13" max="14" width="10.1640625" bestFit="1" customWidth="1"/>
    <col min="15" max="17" width="9.33203125" bestFit="1" customWidth="1"/>
    <col min="18" max="18" width="10.1640625" bestFit="1" customWidth="1"/>
    <col min="19" max="21" width="9.33203125" bestFit="1" customWidth="1"/>
    <col min="22" max="22" width="10.1640625" bestFit="1" customWidth="1"/>
  </cols>
  <sheetData>
    <row r="1" spans="1:22" x14ac:dyDescent="0.2">
      <c r="A1" s="1" t="s">
        <v>140</v>
      </c>
    </row>
    <row r="2" spans="1:22" s="71" customFormat="1" ht="16" thickBot="1" x14ac:dyDescent="0.25">
      <c r="A2" s="72" t="s">
        <v>192</v>
      </c>
      <c r="B2" s="67"/>
      <c r="C2" s="68"/>
      <c r="D2" s="68"/>
      <c r="E2" s="68"/>
      <c r="F2" s="69"/>
      <c r="G2" s="68"/>
      <c r="H2" s="68"/>
      <c r="I2" s="68"/>
      <c r="J2" s="69"/>
      <c r="K2" s="68"/>
      <c r="L2" s="68"/>
      <c r="M2" s="70"/>
      <c r="N2" s="69"/>
      <c r="O2" s="68"/>
      <c r="P2" s="68"/>
      <c r="Q2" s="68"/>
      <c r="R2" s="69"/>
      <c r="S2" s="68"/>
      <c r="T2" s="68"/>
      <c r="U2" s="68"/>
      <c r="V2" s="69"/>
    </row>
    <row r="3" spans="1:22" ht="16" thickBot="1" x14ac:dyDescent="0.25">
      <c r="A3" s="94" t="s">
        <v>189</v>
      </c>
      <c r="B3" s="95"/>
      <c r="C3" s="145" t="s">
        <v>31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7"/>
    </row>
    <row r="4" spans="1:22" ht="16" thickBot="1" x14ac:dyDescent="0.25">
      <c r="A4" s="96"/>
      <c r="B4" s="97"/>
      <c r="C4" s="148" t="s">
        <v>157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50"/>
    </row>
    <row r="5" spans="1:22" ht="16" thickBot="1" x14ac:dyDescent="0.25">
      <c r="A5" s="96"/>
      <c r="B5" s="97"/>
      <c r="C5" s="148" t="s">
        <v>129</v>
      </c>
      <c r="D5" s="149"/>
      <c r="E5" s="149"/>
      <c r="F5" s="149"/>
      <c r="G5" s="149" t="s">
        <v>130</v>
      </c>
      <c r="H5" s="149"/>
      <c r="I5" s="149"/>
      <c r="J5" s="149"/>
      <c r="K5" s="149" t="s">
        <v>131</v>
      </c>
      <c r="L5" s="149"/>
      <c r="M5" s="149"/>
      <c r="N5" s="149"/>
      <c r="O5" s="149" t="s">
        <v>139</v>
      </c>
      <c r="P5" s="149"/>
      <c r="Q5" s="149"/>
      <c r="R5" s="149"/>
      <c r="S5" s="149" t="s">
        <v>132</v>
      </c>
      <c r="T5" s="149"/>
      <c r="U5" s="149"/>
      <c r="V5" s="150"/>
    </row>
    <row r="6" spans="1:22" ht="16" thickBot="1" x14ac:dyDescent="0.25">
      <c r="A6" s="96"/>
      <c r="B6" s="97"/>
      <c r="C6" s="151" t="s">
        <v>133</v>
      </c>
      <c r="D6" s="144" t="s">
        <v>134</v>
      </c>
      <c r="E6" s="144"/>
      <c r="F6" s="140" t="s">
        <v>135</v>
      </c>
      <c r="G6" s="142" t="s">
        <v>133</v>
      </c>
      <c r="H6" s="144" t="s">
        <v>134</v>
      </c>
      <c r="I6" s="144"/>
      <c r="J6" s="140" t="s">
        <v>135</v>
      </c>
      <c r="K6" s="142" t="s">
        <v>133</v>
      </c>
      <c r="L6" s="144" t="s">
        <v>134</v>
      </c>
      <c r="M6" s="144"/>
      <c r="N6" s="140" t="s">
        <v>135</v>
      </c>
      <c r="O6" s="142" t="s">
        <v>133</v>
      </c>
      <c r="P6" s="144" t="s">
        <v>134</v>
      </c>
      <c r="Q6" s="144"/>
      <c r="R6" s="140" t="s">
        <v>135</v>
      </c>
      <c r="S6" s="142" t="s">
        <v>133</v>
      </c>
      <c r="T6" s="144" t="s">
        <v>134</v>
      </c>
      <c r="U6" s="144"/>
      <c r="V6" s="153" t="s">
        <v>135</v>
      </c>
    </row>
    <row r="7" spans="1:22" ht="16" thickBot="1" x14ac:dyDescent="0.25">
      <c r="A7" s="96"/>
      <c r="B7" s="97"/>
      <c r="C7" s="152"/>
      <c r="D7" s="7" t="s">
        <v>136</v>
      </c>
      <c r="E7" s="7" t="s">
        <v>137</v>
      </c>
      <c r="F7" s="141"/>
      <c r="G7" s="143"/>
      <c r="H7" s="7" t="s">
        <v>136</v>
      </c>
      <c r="I7" s="7" t="s">
        <v>137</v>
      </c>
      <c r="J7" s="141"/>
      <c r="K7" s="143"/>
      <c r="L7" s="7" t="s">
        <v>136</v>
      </c>
      <c r="M7" s="8" t="s">
        <v>137</v>
      </c>
      <c r="N7" s="141"/>
      <c r="O7" s="143"/>
      <c r="P7" s="7" t="s">
        <v>136</v>
      </c>
      <c r="Q7" s="7" t="s">
        <v>137</v>
      </c>
      <c r="R7" s="141"/>
      <c r="S7" s="143"/>
      <c r="T7" s="7" t="s">
        <v>136</v>
      </c>
      <c r="U7" s="7" t="s">
        <v>137</v>
      </c>
      <c r="V7" s="154"/>
    </row>
    <row r="8" spans="1:22" x14ac:dyDescent="0.2">
      <c r="A8" s="91" t="s">
        <v>22</v>
      </c>
      <c r="B8" s="17" t="s">
        <v>23</v>
      </c>
      <c r="C8" s="24">
        <v>0.5</v>
      </c>
      <c r="D8" s="25">
        <v>0</v>
      </c>
      <c r="E8" s="25">
        <v>38</v>
      </c>
      <c r="F8" s="25">
        <v>1272</v>
      </c>
      <c r="G8" s="24">
        <v>1.2</v>
      </c>
      <c r="H8" s="40">
        <v>0</v>
      </c>
      <c r="I8" s="40">
        <v>200</v>
      </c>
      <c r="J8" s="40">
        <v>1272</v>
      </c>
      <c r="K8" s="24">
        <v>4.2</v>
      </c>
      <c r="L8" s="25">
        <v>0</v>
      </c>
      <c r="M8" s="25">
        <v>2626</v>
      </c>
      <c r="N8" s="62">
        <v>1272</v>
      </c>
      <c r="O8" s="24">
        <v>3.1</v>
      </c>
      <c r="P8" s="25">
        <v>0</v>
      </c>
      <c r="Q8" s="25">
        <v>754</v>
      </c>
      <c r="R8" s="62">
        <v>1272</v>
      </c>
      <c r="S8" s="35">
        <v>2.7</v>
      </c>
      <c r="T8" s="40">
        <v>0</v>
      </c>
      <c r="U8" s="40">
        <v>754</v>
      </c>
      <c r="V8" s="63">
        <v>1272</v>
      </c>
    </row>
    <row r="9" spans="1:22" x14ac:dyDescent="0.2">
      <c r="A9" s="92"/>
      <c r="B9" s="18" t="s">
        <v>24</v>
      </c>
      <c r="C9" s="26">
        <v>1.2</v>
      </c>
      <c r="D9" s="40">
        <v>0</v>
      </c>
      <c r="E9" s="40">
        <v>90</v>
      </c>
      <c r="F9" s="40">
        <v>671</v>
      </c>
      <c r="G9" s="26">
        <v>1.7</v>
      </c>
      <c r="H9" s="40">
        <v>0</v>
      </c>
      <c r="I9" s="40">
        <v>116</v>
      </c>
      <c r="J9" s="40">
        <v>671</v>
      </c>
      <c r="K9" s="26">
        <v>2.5</v>
      </c>
      <c r="L9" s="40">
        <v>0</v>
      </c>
      <c r="M9" s="40">
        <v>200</v>
      </c>
      <c r="N9" s="63">
        <v>671</v>
      </c>
      <c r="O9" s="26">
        <v>3.7</v>
      </c>
      <c r="P9" s="40">
        <v>0</v>
      </c>
      <c r="Q9" s="40">
        <v>268</v>
      </c>
      <c r="R9" s="63">
        <v>671</v>
      </c>
      <c r="S9" s="35">
        <v>4.5999999999999996</v>
      </c>
      <c r="T9" s="40">
        <v>0</v>
      </c>
      <c r="U9" s="40">
        <v>270</v>
      </c>
      <c r="V9" s="63">
        <v>671</v>
      </c>
    </row>
    <row r="10" spans="1:22" x14ac:dyDescent="0.2">
      <c r="A10" s="92"/>
      <c r="B10" s="18" t="s">
        <v>25</v>
      </c>
      <c r="C10" s="26">
        <v>1.3</v>
      </c>
      <c r="D10" s="40">
        <v>0</v>
      </c>
      <c r="E10" s="40">
        <v>68</v>
      </c>
      <c r="F10" s="40">
        <v>320</v>
      </c>
      <c r="G10" s="26">
        <v>1.1000000000000001</v>
      </c>
      <c r="H10" s="40">
        <v>0</v>
      </c>
      <c r="I10" s="40">
        <v>96</v>
      </c>
      <c r="J10" s="40">
        <v>320</v>
      </c>
      <c r="K10" s="26">
        <v>5.4</v>
      </c>
      <c r="L10" s="40">
        <v>0</v>
      </c>
      <c r="M10" s="40">
        <v>408</v>
      </c>
      <c r="N10" s="63">
        <v>320</v>
      </c>
      <c r="O10" s="26">
        <v>4</v>
      </c>
      <c r="P10" s="40">
        <v>0</v>
      </c>
      <c r="Q10" s="40">
        <v>455</v>
      </c>
      <c r="R10" s="63">
        <v>320</v>
      </c>
      <c r="S10" s="35">
        <v>7.1</v>
      </c>
      <c r="T10" s="40">
        <v>0</v>
      </c>
      <c r="U10" s="40">
        <v>508</v>
      </c>
      <c r="V10" s="63">
        <v>320</v>
      </c>
    </row>
    <row r="11" spans="1:22" x14ac:dyDescent="0.2">
      <c r="A11" s="92"/>
      <c r="B11" s="18" t="s">
        <v>26</v>
      </c>
      <c r="C11" s="26">
        <v>3.1</v>
      </c>
      <c r="D11" s="40">
        <v>0</v>
      </c>
      <c r="E11" s="40">
        <v>300</v>
      </c>
      <c r="F11" s="40">
        <v>181</v>
      </c>
      <c r="G11" s="26">
        <v>1.5</v>
      </c>
      <c r="H11" s="40">
        <v>0</v>
      </c>
      <c r="I11" s="40">
        <v>103</v>
      </c>
      <c r="J11" s="40">
        <v>181</v>
      </c>
      <c r="K11" s="26">
        <v>9.6</v>
      </c>
      <c r="L11" s="40">
        <v>0</v>
      </c>
      <c r="M11" s="40">
        <v>700</v>
      </c>
      <c r="N11" s="63">
        <v>181</v>
      </c>
      <c r="O11" s="26">
        <v>7</v>
      </c>
      <c r="P11" s="40">
        <v>0</v>
      </c>
      <c r="Q11" s="40">
        <v>512</v>
      </c>
      <c r="R11" s="63">
        <v>181</v>
      </c>
      <c r="S11" s="35">
        <v>6.5</v>
      </c>
      <c r="T11" s="40">
        <v>0</v>
      </c>
      <c r="U11" s="40">
        <v>250</v>
      </c>
      <c r="V11" s="63">
        <v>181</v>
      </c>
    </row>
    <row r="12" spans="1:22" ht="16" thickBot="1" x14ac:dyDescent="0.25">
      <c r="A12" s="93"/>
      <c r="B12" s="23" t="s">
        <v>21</v>
      </c>
      <c r="C12" s="54">
        <v>1</v>
      </c>
      <c r="D12" s="41">
        <v>0</v>
      </c>
      <c r="E12" s="41">
        <v>300</v>
      </c>
      <c r="F12" s="41">
        <v>2444</v>
      </c>
      <c r="G12" s="54">
        <v>1.4</v>
      </c>
      <c r="H12" s="41">
        <v>0</v>
      </c>
      <c r="I12" s="41">
        <v>200</v>
      </c>
      <c r="J12" s="41">
        <v>2444</v>
      </c>
      <c r="K12" s="54">
        <v>4.3</v>
      </c>
      <c r="L12" s="41">
        <v>0</v>
      </c>
      <c r="M12" s="41">
        <v>2626</v>
      </c>
      <c r="N12" s="64">
        <v>2444</v>
      </c>
      <c r="O12" s="54">
        <v>3.7</v>
      </c>
      <c r="P12" s="41">
        <v>0</v>
      </c>
      <c r="Q12" s="41">
        <v>754</v>
      </c>
      <c r="R12" s="64">
        <v>2444</v>
      </c>
      <c r="S12" s="36">
        <v>4.0999999999999996</v>
      </c>
      <c r="T12" s="41">
        <v>0</v>
      </c>
      <c r="U12" s="41">
        <v>754</v>
      </c>
      <c r="V12" s="64">
        <v>2444</v>
      </c>
    </row>
    <row r="13" spans="1:22" x14ac:dyDescent="0.2">
      <c r="A13" s="91" t="s">
        <v>117</v>
      </c>
      <c r="B13" s="30" t="s">
        <v>182</v>
      </c>
      <c r="C13" s="24">
        <v>0.6</v>
      </c>
      <c r="D13" s="25">
        <v>0</v>
      </c>
      <c r="E13" s="25">
        <v>8</v>
      </c>
      <c r="F13" s="25">
        <v>18</v>
      </c>
      <c r="G13" s="24">
        <v>0.9</v>
      </c>
      <c r="H13" s="25">
        <v>0</v>
      </c>
      <c r="I13" s="25">
        <v>5</v>
      </c>
      <c r="J13" s="25">
        <v>18</v>
      </c>
      <c r="K13" s="24">
        <v>0.7</v>
      </c>
      <c r="L13" s="25">
        <v>0</v>
      </c>
      <c r="M13" s="25">
        <v>8</v>
      </c>
      <c r="N13" s="62">
        <v>18</v>
      </c>
      <c r="O13" s="24">
        <v>0.6</v>
      </c>
      <c r="P13" s="25">
        <v>0</v>
      </c>
      <c r="Q13" s="25">
        <v>5</v>
      </c>
      <c r="R13" s="62">
        <v>18</v>
      </c>
      <c r="S13" s="42">
        <v>0.6</v>
      </c>
      <c r="T13" s="25">
        <v>0</v>
      </c>
      <c r="U13" s="25">
        <v>5</v>
      </c>
      <c r="V13" s="62">
        <v>18</v>
      </c>
    </row>
    <row r="14" spans="1:22" x14ac:dyDescent="0.2">
      <c r="A14" s="92"/>
      <c r="B14" s="31" t="s">
        <v>118</v>
      </c>
      <c r="C14" s="26">
        <v>1</v>
      </c>
      <c r="D14" s="40">
        <v>0</v>
      </c>
      <c r="E14" s="40">
        <v>47</v>
      </c>
      <c r="F14" s="40">
        <v>254</v>
      </c>
      <c r="G14" s="26">
        <v>0.7</v>
      </c>
      <c r="H14" s="40">
        <v>0</v>
      </c>
      <c r="I14" s="40">
        <v>24</v>
      </c>
      <c r="J14" s="40">
        <v>254</v>
      </c>
      <c r="K14" s="26">
        <v>2.6</v>
      </c>
      <c r="L14" s="40">
        <v>0</v>
      </c>
      <c r="M14" s="40">
        <v>100</v>
      </c>
      <c r="N14" s="63">
        <v>254</v>
      </c>
      <c r="O14" s="26">
        <v>2.2000000000000002</v>
      </c>
      <c r="P14" s="40">
        <v>0</v>
      </c>
      <c r="Q14" s="40">
        <v>71</v>
      </c>
      <c r="R14" s="63">
        <v>254</v>
      </c>
      <c r="S14" s="35">
        <v>3</v>
      </c>
      <c r="T14" s="40">
        <v>0</v>
      </c>
      <c r="U14" s="40">
        <v>75</v>
      </c>
      <c r="V14" s="63">
        <v>254</v>
      </c>
    </row>
    <row r="15" spans="1:22" x14ac:dyDescent="0.2">
      <c r="A15" s="92"/>
      <c r="B15" s="31" t="s">
        <v>183</v>
      </c>
      <c r="C15" s="26">
        <v>0</v>
      </c>
      <c r="D15" s="40">
        <v>0</v>
      </c>
      <c r="E15" s="40">
        <v>1</v>
      </c>
      <c r="F15" s="40">
        <v>29</v>
      </c>
      <c r="G15" s="26">
        <v>0</v>
      </c>
      <c r="H15" s="40">
        <v>0</v>
      </c>
      <c r="I15" s="40">
        <v>1</v>
      </c>
      <c r="J15" s="40">
        <v>29</v>
      </c>
      <c r="K15" s="26">
        <v>0.2</v>
      </c>
      <c r="L15" s="40">
        <v>0</v>
      </c>
      <c r="M15" s="40">
        <v>2</v>
      </c>
      <c r="N15" s="63">
        <v>29</v>
      </c>
      <c r="O15" s="26">
        <v>0.2</v>
      </c>
      <c r="P15" s="40">
        <v>0</v>
      </c>
      <c r="Q15" s="40">
        <v>3</v>
      </c>
      <c r="R15" s="63">
        <v>29</v>
      </c>
      <c r="S15" s="35">
        <v>0.3</v>
      </c>
      <c r="T15" s="40">
        <v>0</v>
      </c>
      <c r="U15" s="40">
        <v>3</v>
      </c>
      <c r="V15" s="63">
        <v>29</v>
      </c>
    </row>
    <row r="16" spans="1:22" x14ac:dyDescent="0.2">
      <c r="A16" s="92"/>
      <c r="B16" s="31" t="s">
        <v>184</v>
      </c>
      <c r="C16" s="26">
        <v>0</v>
      </c>
      <c r="D16" s="40">
        <v>0</v>
      </c>
      <c r="E16" s="40">
        <v>0</v>
      </c>
      <c r="F16" s="40">
        <v>5</v>
      </c>
      <c r="G16" s="26">
        <v>0</v>
      </c>
      <c r="H16" s="40">
        <v>0</v>
      </c>
      <c r="I16" s="40">
        <v>0</v>
      </c>
      <c r="J16" s="40">
        <v>5</v>
      </c>
      <c r="K16" s="26">
        <v>2.4</v>
      </c>
      <c r="L16" s="40">
        <v>0</v>
      </c>
      <c r="M16" s="40">
        <v>12</v>
      </c>
      <c r="N16" s="63">
        <v>5</v>
      </c>
      <c r="O16" s="26">
        <v>0</v>
      </c>
      <c r="P16" s="40">
        <v>0</v>
      </c>
      <c r="Q16" s="40">
        <v>0</v>
      </c>
      <c r="R16" s="63">
        <v>5</v>
      </c>
      <c r="S16" s="35">
        <v>2.2000000000000002</v>
      </c>
      <c r="T16" s="40">
        <v>0</v>
      </c>
      <c r="U16" s="40">
        <v>11</v>
      </c>
      <c r="V16" s="63">
        <v>5</v>
      </c>
    </row>
    <row r="17" spans="1:22" x14ac:dyDescent="0.2">
      <c r="A17" s="92"/>
      <c r="B17" s="31" t="s">
        <v>1</v>
      </c>
      <c r="C17" s="26">
        <v>3</v>
      </c>
      <c r="D17" s="40">
        <v>0</v>
      </c>
      <c r="E17" s="40">
        <v>300</v>
      </c>
      <c r="F17" s="40">
        <v>211</v>
      </c>
      <c r="G17" s="26">
        <v>5.3</v>
      </c>
      <c r="H17" s="40">
        <v>0</v>
      </c>
      <c r="I17" s="40">
        <v>103</v>
      </c>
      <c r="J17" s="40">
        <v>211</v>
      </c>
      <c r="K17" s="26">
        <v>5.4</v>
      </c>
      <c r="L17" s="40">
        <v>0</v>
      </c>
      <c r="M17" s="40">
        <v>300</v>
      </c>
      <c r="N17" s="63">
        <v>211</v>
      </c>
      <c r="O17" s="26">
        <v>3.8</v>
      </c>
      <c r="P17" s="40">
        <v>0</v>
      </c>
      <c r="Q17" s="40">
        <v>125</v>
      </c>
      <c r="R17" s="63">
        <v>211</v>
      </c>
      <c r="S17" s="35">
        <v>6.4</v>
      </c>
      <c r="T17" s="40">
        <v>0</v>
      </c>
      <c r="U17" s="40">
        <v>270</v>
      </c>
      <c r="V17" s="63">
        <v>211</v>
      </c>
    </row>
    <row r="18" spans="1:22" x14ac:dyDescent="0.2">
      <c r="A18" s="92"/>
      <c r="B18" s="31" t="s">
        <v>119</v>
      </c>
      <c r="C18" s="26">
        <v>0.5</v>
      </c>
      <c r="D18" s="40">
        <v>0</v>
      </c>
      <c r="E18" s="40">
        <v>80</v>
      </c>
      <c r="F18" s="40">
        <v>528</v>
      </c>
      <c r="G18" s="26">
        <v>0.5</v>
      </c>
      <c r="H18" s="40">
        <v>0</v>
      </c>
      <c r="I18" s="40">
        <v>60</v>
      </c>
      <c r="J18" s="40">
        <v>528</v>
      </c>
      <c r="K18" s="26">
        <v>1.7</v>
      </c>
      <c r="L18" s="40">
        <v>0</v>
      </c>
      <c r="M18" s="40">
        <v>80</v>
      </c>
      <c r="N18" s="63">
        <v>528</v>
      </c>
      <c r="O18" s="26">
        <v>1.6</v>
      </c>
      <c r="P18" s="40">
        <v>0</v>
      </c>
      <c r="Q18" s="40">
        <v>100</v>
      </c>
      <c r="R18" s="63">
        <v>528</v>
      </c>
      <c r="S18" s="35">
        <v>2.6</v>
      </c>
      <c r="T18" s="40">
        <v>0</v>
      </c>
      <c r="U18" s="40">
        <v>160</v>
      </c>
      <c r="V18" s="63">
        <v>528</v>
      </c>
    </row>
    <row r="19" spans="1:22" x14ac:dyDescent="0.2">
      <c r="A19" s="92"/>
      <c r="B19" s="31" t="s">
        <v>2</v>
      </c>
      <c r="C19" s="26">
        <v>2.5</v>
      </c>
      <c r="D19" s="40">
        <v>0</v>
      </c>
      <c r="E19" s="40">
        <v>60</v>
      </c>
      <c r="F19" s="40">
        <v>81</v>
      </c>
      <c r="G19" s="26">
        <v>1.7</v>
      </c>
      <c r="H19" s="40">
        <v>0</v>
      </c>
      <c r="I19" s="40">
        <v>30</v>
      </c>
      <c r="J19" s="40">
        <v>81</v>
      </c>
      <c r="K19" s="26">
        <v>33.799999999999997</v>
      </c>
      <c r="L19" s="40">
        <v>0</v>
      </c>
      <c r="M19" s="40">
        <v>2626</v>
      </c>
      <c r="N19" s="63">
        <v>81</v>
      </c>
      <c r="O19" s="26">
        <v>1.8</v>
      </c>
      <c r="P19" s="40">
        <v>0</v>
      </c>
      <c r="Q19" s="40">
        <v>28</v>
      </c>
      <c r="R19" s="63">
        <v>81</v>
      </c>
      <c r="S19" s="35">
        <v>2.6</v>
      </c>
      <c r="T19" s="40">
        <v>0</v>
      </c>
      <c r="U19" s="40">
        <v>40</v>
      </c>
      <c r="V19" s="63">
        <v>81</v>
      </c>
    </row>
    <row r="20" spans="1:22" x14ac:dyDescent="0.2">
      <c r="A20" s="92"/>
      <c r="B20" s="31" t="s">
        <v>120</v>
      </c>
      <c r="C20" s="26">
        <v>0.5</v>
      </c>
      <c r="D20" s="40">
        <v>0</v>
      </c>
      <c r="E20" s="40">
        <v>50</v>
      </c>
      <c r="F20" s="40">
        <v>353</v>
      </c>
      <c r="G20" s="26">
        <v>1.3</v>
      </c>
      <c r="H20" s="40">
        <v>0</v>
      </c>
      <c r="I20" s="40">
        <v>116</v>
      </c>
      <c r="J20" s="40">
        <v>353</v>
      </c>
      <c r="K20" s="26">
        <v>1.5</v>
      </c>
      <c r="L20" s="40">
        <v>0</v>
      </c>
      <c r="M20" s="40">
        <v>100</v>
      </c>
      <c r="N20" s="63">
        <v>353</v>
      </c>
      <c r="O20" s="26">
        <v>1.9</v>
      </c>
      <c r="P20" s="40">
        <v>0</v>
      </c>
      <c r="Q20" s="40">
        <v>100</v>
      </c>
      <c r="R20" s="63">
        <v>353</v>
      </c>
      <c r="S20" s="35">
        <v>2.2000000000000002</v>
      </c>
      <c r="T20" s="40">
        <v>0</v>
      </c>
      <c r="U20" s="40">
        <v>100</v>
      </c>
      <c r="V20" s="63">
        <v>353</v>
      </c>
    </row>
    <row r="21" spans="1:22" x14ac:dyDescent="0.2">
      <c r="A21" s="92"/>
      <c r="B21" s="31" t="s">
        <v>121</v>
      </c>
      <c r="C21" s="26">
        <v>0.6</v>
      </c>
      <c r="D21" s="40">
        <v>0</v>
      </c>
      <c r="E21" s="40">
        <v>40</v>
      </c>
      <c r="F21" s="40">
        <v>187</v>
      </c>
      <c r="G21" s="26">
        <v>1</v>
      </c>
      <c r="H21" s="40">
        <v>0</v>
      </c>
      <c r="I21" s="40">
        <v>30</v>
      </c>
      <c r="J21" s="40">
        <v>187</v>
      </c>
      <c r="K21" s="26">
        <v>6</v>
      </c>
      <c r="L21" s="40">
        <v>0</v>
      </c>
      <c r="M21" s="40">
        <v>700</v>
      </c>
      <c r="N21" s="63">
        <v>187</v>
      </c>
      <c r="O21" s="26">
        <v>8</v>
      </c>
      <c r="P21" s="40">
        <v>0</v>
      </c>
      <c r="Q21" s="40">
        <v>700</v>
      </c>
      <c r="R21" s="63">
        <v>187</v>
      </c>
      <c r="S21" s="35">
        <v>5.8</v>
      </c>
      <c r="T21" s="40">
        <v>0</v>
      </c>
      <c r="U21" s="40">
        <v>455</v>
      </c>
      <c r="V21" s="63">
        <v>187</v>
      </c>
    </row>
    <row r="22" spans="1:22" x14ac:dyDescent="0.2">
      <c r="A22" s="92"/>
      <c r="B22" s="31" t="s">
        <v>122</v>
      </c>
      <c r="C22" s="26">
        <v>1.6</v>
      </c>
      <c r="D22" s="40">
        <v>0</v>
      </c>
      <c r="E22" s="40">
        <v>105</v>
      </c>
      <c r="F22" s="40">
        <v>109</v>
      </c>
      <c r="G22" s="26">
        <v>0.1</v>
      </c>
      <c r="H22" s="40">
        <v>0</v>
      </c>
      <c r="I22" s="40">
        <v>5</v>
      </c>
      <c r="J22" s="40">
        <v>109</v>
      </c>
      <c r="K22" s="26">
        <v>1.8</v>
      </c>
      <c r="L22" s="40">
        <v>0</v>
      </c>
      <c r="M22" s="40">
        <v>120</v>
      </c>
      <c r="N22" s="63">
        <v>109</v>
      </c>
      <c r="O22" s="26">
        <v>0.6</v>
      </c>
      <c r="P22" s="40">
        <v>0</v>
      </c>
      <c r="Q22" s="40">
        <v>30</v>
      </c>
      <c r="R22" s="63">
        <v>109</v>
      </c>
      <c r="S22" s="35">
        <v>3.4</v>
      </c>
      <c r="T22" s="40">
        <v>0</v>
      </c>
      <c r="U22" s="40">
        <v>120</v>
      </c>
      <c r="V22" s="63">
        <v>109</v>
      </c>
    </row>
    <row r="23" spans="1:22" x14ac:dyDescent="0.2">
      <c r="A23" s="92"/>
      <c r="B23" s="31" t="s">
        <v>123</v>
      </c>
      <c r="C23" s="26">
        <v>0.2</v>
      </c>
      <c r="D23" s="40">
        <v>0</v>
      </c>
      <c r="E23" s="40">
        <v>9</v>
      </c>
      <c r="F23" s="40">
        <v>73</v>
      </c>
      <c r="G23" s="26">
        <v>0.5</v>
      </c>
      <c r="H23" s="40">
        <v>0</v>
      </c>
      <c r="I23" s="40">
        <v>11</v>
      </c>
      <c r="J23" s="40">
        <v>73</v>
      </c>
      <c r="K23" s="26">
        <v>0.2</v>
      </c>
      <c r="L23" s="40">
        <v>0</v>
      </c>
      <c r="M23" s="40">
        <v>8</v>
      </c>
      <c r="N23" s="63">
        <v>73</v>
      </c>
      <c r="O23" s="26">
        <v>6.2</v>
      </c>
      <c r="P23" s="40">
        <v>0</v>
      </c>
      <c r="Q23" s="40">
        <v>404</v>
      </c>
      <c r="R23" s="63">
        <v>73</v>
      </c>
      <c r="S23" s="35">
        <v>2</v>
      </c>
      <c r="T23" s="40">
        <v>0</v>
      </c>
      <c r="U23" s="40">
        <v>50</v>
      </c>
      <c r="V23" s="63">
        <v>73</v>
      </c>
    </row>
    <row r="24" spans="1:22" x14ac:dyDescent="0.2">
      <c r="A24" s="92"/>
      <c r="B24" s="31" t="s">
        <v>185</v>
      </c>
      <c r="C24" s="26">
        <v>0.2</v>
      </c>
      <c r="D24" s="40">
        <v>0</v>
      </c>
      <c r="E24" s="40">
        <v>7</v>
      </c>
      <c r="F24" s="40">
        <v>96</v>
      </c>
      <c r="G24" s="26">
        <v>1.6</v>
      </c>
      <c r="H24" s="40">
        <v>0</v>
      </c>
      <c r="I24" s="40">
        <v>100</v>
      </c>
      <c r="J24" s="40">
        <v>96</v>
      </c>
      <c r="K24" s="26">
        <v>0.8</v>
      </c>
      <c r="L24" s="40">
        <v>0</v>
      </c>
      <c r="M24" s="40">
        <v>27</v>
      </c>
      <c r="N24" s="63">
        <v>96</v>
      </c>
      <c r="O24" s="26">
        <v>4.4000000000000004</v>
      </c>
      <c r="P24" s="40">
        <v>0</v>
      </c>
      <c r="Q24" s="40">
        <v>200</v>
      </c>
      <c r="R24" s="63">
        <v>96</v>
      </c>
      <c r="S24" s="35">
        <v>2.9</v>
      </c>
      <c r="T24" s="40">
        <v>0</v>
      </c>
      <c r="U24" s="40">
        <v>100</v>
      </c>
      <c r="V24" s="63">
        <v>96</v>
      </c>
    </row>
    <row r="25" spans="1:22" x14ac:dyDescent="0.2">
      <c r="A25" s="92"/>
      <c r="B25" s="31" t="s">
        <v>124</v>
      </c>
      <c r="C25" s="26">
        <v>3.3</v>
      </c>
      <c r="D25" s="40">
        <v>0</v>
      </c>
      <c r="E25" s="40">
        <v>90</v>
      </c>
      <c r="F25" s="40">
        <v>52</v>
      </c>
      <c r="G25" s="26">
        <v>1.3</v>
      </c>
      <c r="H25" s="40">
        <v>0</v>
      </c>
      <c r="I25" s="40">
        <v>50</v>
      </c>
      <c r="J25" s="40">
        <v>52</v>
      </c>
      <c r="K25" s="26">
        <v>2.8</v>
      </c>
      <c r="L25" s="40">
        <v>0</v>
      </c>
      <c r="M25" s="40">
        <v>50</v>
      </c>
      <c r="N25" s="63">
        <v>52</v>
      </c>
      <c r="O25" s="26">
        <v>20.2</v>
      </c>
      <c r="P25" s="40">
        <v>0</v>
      </c>
      <c r="Q25" s="40">
        <v>754</v>
      </c>
      <c r="R25" s="63">
        <v>52</v>
      </c>
      <c r="S25" s="35">
        <v>20.3</v>
      </c>
      <c r="T25" s="40">
        <v>0</v>
      </c>
      <c r="U25" s="40">
        <v>754</v>
      </c>
      <c r="V25" s="63">
        <v>52</v>
      </c>
    </row>
    <row r="26" spans="1:22" x14ac:dyDescent="0.2">
      <c r="A26" s="92"/>
      <c r="B26" s="31" t="s">
        <v>125</v>
      </c>
      <c r="C26" s="26">
        <v>0</v>
      </c>
      <c r="D26" s="40">
        <v>0</v>
      </c>
      <c r="E26" s="40">
        <v>0</v>
      </c>
      <c r="F26" s="40">
        <v>1</v>
      </c>
      <c r="G26" s="26">
        <v>0</v>
      </c>
      <c r="H26" s="40">
        <v>0</v>
      </c>
      <c r="I26" s="40">
        <v>0</v>
      </c>
      <c r="J26" s="40">
        <v>1</v>
      </c>
      <c r="K26" s="26">
        <v>0</v>
      </c>
      <c r="L26" s="40">
        <v>0</v>
      </c>
      <c r="M26" s="40">
        <v>0</v>
      </c>
      <c r="N26" s="63">
        <v>1</v>
      </c>
      <c r="O26" s="26">
        <v>0</v>
      </c>
      <c r="P26" s="40">
        <v>0</v>
      </c>
      <c r="Q26" s="40">
        <v>0</v>
      </c>
      <c r="R26" s="63">
        <v>1</v>
      </c>
      <c r="S26" s="35">
        <v>0</v>
      </c>
      <c r="T26" s="40">
        <v>0</v>
      </c>
      <c r="U26" s="40">
        <v>0</v>
      </c>
      <c r="V26" s="63">
        <v>1</v>
      </c>
    </row>
    <row r="27" spans="1:22" x14ac:dyDescent="0.2">
      <c r="A27" s="92"/>
      <c r="B27" s="31" t="s">
        <v>126</v>
      </c>
      <c r="C27" s="26">
        <v>0.7</v>
      </c>
      <c r="D27" s="40">
        <v>0</v>
      </c>
      <c r="E27" s="40">
        <v>8</v>
      </c>
      <c r="F27" s="40">
        <v>31</v>
      </c>
      <c r="G27" s="26">
        <v>1.1000000000000001</v>
      </c>
      <c r="H27" s="40">
        <v>0</v>
      </c>
      <c r="I27" s="40">
        <v>11</v>
      </c>
      <c r="J27" s="40">
        <v>31</v>
      </c>
      <c r="K27" s="26">
        <v>1.1000000000000001</v>
      </c>
      <c r="L27" s="40">
        <v>0</v>
      </c>
      <c r="M27" s="40">
        <v>11</v>
      </c>
      <c r="N27" s="63">
        <v>31</v>
      </c>
      <c r="O27" s="26">
        <v>2.5</v>
      </c>
      <c r="P27" s="40">
        <v>0</v>
      </c>
      <c r="Q27" s="40">
        <v>30</v>
      </c>
      <c r="R27" s="63">
        <v>31</v>
      </c>
      <c r="S27" s="35">
        <v>1.6</v>
      </c>
      <c r="T27" s="40">
        <v>0</v>
      </c>
      <c r="U27" s="40">
        <v>10</v>
      </c>
      <c r="V27" s="63">
        <v>31</v>
      </c>
    </row>
    <row r="28" spans="1:22" x14ac:dyDescent="0.2">
      <c r="A28" s="92"/>
      <c r="B28" s="31" t="s">
        <v>127</v>
      </c>
      <c r="C28" s="26">
        <v>5.3</v>
      </c>
      <c r="D28" s="40">
        <v>0</v>
      </c>
      <c r="E28" s="40">
        <v>80</v>
      </c>
      <c r="F28" s="40">
        <v>15</v>
      </c>
      <c r="G28" s="26">
        <v>1.3</v>
      </c>
      <c r="H28" s="40">
        <v>0</v>
      </c>
      <c r="I28" s="40">
        <v>20</v>
      </c>
      <c r="J28" s="40">
        <v>15</v>
      </c>
      <c r="K28" s="26">
        <v>2</v>
      </c>
      <c r="L28" s="40">
        <v>0</v>
      </c>
      <c r="M28" s="40">
        <v>20</v>
      </c>
      <c r="N28" s="63">
        <v>15</v>
      </c>
      <c r="O28" s="26">
        <v>4.3</v>
      </c>
      <c r="P28" s="40">
        <v>0</v>
      </c>
      <c r="Q28" s="40">
        <v>50</v>
      </c>
      <c r="R28" s="63">
        <v>15</v>
      </c>
      <c r="S28" s="35">
        <v>4.5999999999999996</v>
      </c>
      <c r="T28" s="40">
        <v>0</v>
      </c>
      <c r="U28" s="40">
        <v>50</v>
      </c>
      <c r="V28" s="63">
        <v>15</v>
      </c>
    </row>
    <row r="29" spans="1:22" x14ac:dyDescent="0.2">
      <c r="A29" s="92"/>
      <c r="B29" s="31" t="s">
        <v>186</v>
      </c>
      <c r="C29" s="26">
        <v>0.2</v>
      </c>
      <c r="D29" s="40">
        <v>0</v>
      </c>
      <c r="E29" s="40">
        <v>4</v>
      </c>
      <c r="F29" s="40">
        <v>56</v>
      </c>
      <c r="G29" s="26">
        <v>0.9</v>
      </c>
      <c r="H29" s="40">
        <v>0</v>
      </c>
      <c r="I29" s="40">
        <v>33</v>
      </c>
      <c r="J29" s="40">
        <v>56</v>
      </c>
      <c r="K29" s="26">
        <v>2.9</v>
      </c>
      <c r="L29" s="40">
        <v>0</v>
      </c>
      <c r="M29" s="40">
        <v>90</v>
      </c>
      <c r="N29" s="63">
        <v>56</v>
      </c>
      <c r="O29" s="26">
        <v>1.5</v>
      </c>
      <c r="P29" s="40">
        <v>0</v>
      </c>
      <c r="Q29" s="40">
        <v>20</v>
      </c>
      <c r="R29" s="63">
        <v>56</v>
      </c>
      <c r="S29" s="35">
        <v>1.4</v>
      </c>
      <c r="T29" s="40">
        <v>0</v>
      </c>
      <c r="U29" s="40">
        <v>15</v>
      </c>
      <c r="V29" s="63">
        <v>56</v>
      </c>
    </row>
    <row r="30" spans="1:22" x14ac:dyDescent="0.2">
      <c r="A30" s="92"/>
      <c r="B30" s="31" t="s">
        <v>128</v>
      </c>
      <c r="C30" s="26">
        <v>0.6</v>
      </c>
      <c r="D30" s="40">
        <v>0</v>
      </c>
      <c r="E30" s="40">
        <v>35</v>
      </c>
      <c r="F30" s="40">
        <v>345</v>
      </c>
      <c r="G30" s="26">
        <v>1.9</v>
      </c>
      <c r="H30" s="40">
        <v>0</v>
      </c>
      <c r="I30" s="40">
        <v>200</v>
      </c>
      <c r="J30" s="40">
        <v>345</v>
      </c>
      <c r="K30" s="26">
        <v>8.1</v>
      </c>
      <c r="L30" s="40">
        <v>0</v>
      </c>
      <c r="M30" s="40">
        <v>1515</v>
      </c>
      <c r="N30" s="63">
        <v>345</v>
      </c>
      <c r="O30" s="26">
        <v>6.6</v>
      </c>
      <c r="P30" s="40">
        <v>0</v>
      </c>
      <c r="Q30" s="40">
        <v>512</v>
      </c>
      <c r="R30" s="63">
        <v>345</v>
      </c>
      <c r="S30" s="35">
        <v>6.7</v>
      </c>
      <c r="T30" s="40">
        <v>0</v>
      </c>
      <c r="U30" s="40">
        <v>508</v>
      </c>
      <c r="V30" s="63">
        <v>345</v>
      </c>
    </row>
    <row r="31" spans="1:22" ht="16" thickBot="1" x14ac:dyDescent="0.25">
      <c r="A31" s="93"/>
      <c r="B31" s="61" t="s">
        <v>21</v>
      </c>
      <c r="C31" s="54">
        <v>1</v>
      </c>
      <c r="D31" s="41">
        <v>0</v>
      </c>
      <c r="E31" s="41">
        <v>300</v>
      </c>
      <c r="F31" s="41">
        <v>2444</v>
      </c>
      <c r="G31" s="54">
        <v>1.4</v>
      </c>
      <c r="H31" s="41">
        <v>0</v>
      </c>
      <c r="I31" s="41">
        <v>200</v>
      </c>
      <c r="J31" s="41">
        <v>2444</v>
      </c>
      <c r="K31" s="54">
        <v>4.3</v>
      </c>
      <c r="L31" s="41">
        <v>0</v>
      </c>
      <c r="M31" s="41">
        <v>2626</v>
      </c>
      <c r="N31" s="64">
        <v>2444</v>
      </c>
      <c r="O31" s="54">
        <v>3.7</v>
      </c>
      <c r="P31" s="41">
        <v>0</v>
      </c>
      <c r="Q31" s="41">
        <v>754</v>
      </c>
      <c r="R31" s="64">
        <v>2444</v>
      </c>
      <c r="S31" s="36">
        <v>4.0999999999999996</v>
      </c>
      <c r="T31" s="41">
        <v>0</v>
      </c>
      <c r="U31" s="41">
        <v>754</v>
      </c>
      <c r="V31" s="64">
        <v>2444</v>
      </c>
    </row>
    <row r="32" spans="1:22" x14ac:dyDescent="0.2">
      <c r="A32" s="91" t="s">
        <v>27</v>
      </c>
      <c r="B32" s="17" t="s">
        <v>3</v>
      </c>
      <c r="C32" s="24">
        <v>0.9</v>
      </c>
      <c r="D32" s="25">
        <v>0</v>
      </c>
      <c r="E32" s="25">
        <v>105</v>
      </c>
      <c r="F32" s="25">
        <v>1218</v>
      </c>
      <c r="G32" s="24">
        <v>1.5</v>
      </c>
      <c r="H32" s="25">
        <v>0</v>
      </c>
      <c r="I32" s="25">
        <v>200</v>
      </c>
      <c r="J32" s="25">
        <v>1218</v>
      </c>
      <c r="K32" s="24">
        <v>6.5</v>
      </c>
      <c r="L32" s="25">
        <v>0</v>
      </c>
      <c r="M32" s="25">
        <v>2626</v>
      </c>
      <c r="N32" s="62">
        <v>1218</v>
      </c>
      <c r="O32" s="24">
        <v>2.4</v>
      </c>
      <c r="P32" s="25">
        <v>0</v>
      </c>
      <c r="Q32" s="25">
        <v>200</v>
      </c>
      <c r="R32" s="62">
        <v>1218</v>
      </c>
      <c r="S32" s="42">
        <v>3.5</v>
      </c>
      <c r="T32" s="25">
        <v>0</v>
      </c>
      <c r="U32" s="25">
        <v>508</v>
      </c>
      <c r="V32" s="62">
        <v>1218</v>
      </c>
    </row>
    <row r="33" spans="1:22" x14ac:dyDescent="0.2">
      <c r="A33" s="92"/>
      <c r="B33" s="18" t="s">
        <v>4</v>
      </c>
      <c r="C33" s="26">
        <v>0.4</v>
      </c>
      <c r="D33" s="40">
        <v>0</v>
      </c>
      <c r="E33" s="40">
        <v>8</v>
      </c>
      <c r="F33" s="40">
        <v>23</v>
      </c>
      <c r="G33" s="26">
        <v>0.1</v>
      </c>
      <c r="H33" s="40">
        <v>0</v>
      </c>
      <c r="I33" s="40">
        <v>2</v>
      </c>
      <c r="J33" s="40">
        <v>23</v>
      </c>
      <c r="K33" s="26">
        <v>9.6</v>
      </c>
      <c r="L33" s="40">
        <v>0</v>
      </c>
      <c r="M33" s="40">
        <v>155</v>
      </c>
      <c r="N33" s="63">
        <v>23</v>
      </c>
      <c r="O33" s="26">
        <v>19.899999999999999</v>
      </c>
      <c r="P33" s="40">
        <v>0</v>
      </c>
      <c r="Q33" s="40">
        <v>455</v>
      </c>
      <c r="R33" s="63">
        <v>23</v>
      </c>
      <c r="S33" s="35">
        <v>20.399999999999999</v>
      </c>
      <c r="T33" s="40">
        <v>0</v>
      </c>
      <c r="U33" s="40">
        <v>455</v>
      </c>
      <c r="V33" s="63">
        <v>23</v>
      </c>
    </row>
    <row r="34" spans="1:22" x14ac:dyDescent="0.2">
      <c r="A34" s="92"/>
      <c r="B34" s="18" t="s">
        <v>5</v>
      </c>
      <c r="C34" s="26">
        <v>2</v>
      </c>
      <c r="D34" s="40">
        <v>0</v>
      </c>
      <c r="E34" s="40">
        <v>38</v>
      </c>
      <c r="F34" s="40">
        <v>25</v>
      </c>
      <c r="G34" s="26">
        <v>0</v>
      </c>
      <c r="H34" s="40">
        <v>0</v>
      </c>
      <c r="I34" s="40">
        <v>1</v>
      </c>
      <c r="J34" s="40">
        <v>25</v>
      </c>
      <c r="K34" s="26">
        <v>0.3</v>
      </c>
      <c r="L34" s="40">
        <v>0</v>
      </c>
      <c r="M34" s="40">
        <v>4</v>
      </c>
      <c r="N34" s="63">
        <v>25</v>
      </c>
      <c r="O34" s="26">
        <v>2.8</v>
      </c>
      <c r="P34" s="40">
        <v>0</v>
      </c>
      <c r="Q34" s="40">
        <v>47</v>
      </c>
      <c r="R34" s="63">
        <v>25</v>
      </c>
      <c r="S34" s="35">
        <v>3.3</v>
      </c>
      <c r="T34" s="40">
        <v>0</v>
      </c>
      <c r="U34" s="40">
        <v>40</v>
      </c>
      <c r="V34" s="63">
        <v>25</v>
      </c>
    </row>
    <row r="35" spans="1:22" x14ac:dyDescent="0.2">
      <c r="A35" s="92"/>
      <c r="B35" s="18" t="s">
        <v>6</v>
      </c>
      <c r="C35" s="26">
        <v>0.4</v>
      </c>
      <c r="D35" s="40">
        <v>0</v>
      </c>
      <c r="E35" s="40">
        <v>5</v>
      </c>
      <c r="F35" s="40">
        <v>23</v>
      </c>
      <c r="G35" s="26">
        <v>0.7</v>
      </c>
      <c r="H35" s="40">
        <v>0</v>
      </c>
      <c r="I35" s="40">
        <v>11</v>
      </c>
      <c r="J35" s="40">
        <v>23</v>
      </c>
      <c r="K35" s="26">
        <v>2.1</v>
      </c>
      <c r="L35" s="40">
        <v>0</v>
      </c>
      <c r="M35" s="40">
        <v>18</v>
      </c>
      <c r="N35" s="63">
        <v>23</v>
      </c>
      <c r="O35" s="26">
        <v>1.8</v>
      </c>
      <c r="P35" s="40">
        <v>0</v>
      </c>
      <c r="Q35" s="40">
        <v>35</v>
      </c>
      <c r="R35" s="63">
        <v>23</v>
      </c>
      <c r="S35" s="35">
        <v>3.5</v>
      </c>
      <c r="T35" s="40">
        <v>0</v>
      </c>
      <c r="U35" s="40">
        <v>35</v>
      </c>
      <c r="V35" s="63">
        <v>23</v>
      </c>
    </row>
    <row r="36" spans="1:22" x14ac:dyDescent="0.2">
      <c r="A36" s="92"/>
      <c r="B36" s="18" t="s">
        <v>7</v>
      </c>
      <c r="C36" s="26">
        <v>0.8</v>
      </c>
      <c r="D36" s="40">
        <v>0</v>
      </c>
      <c r="E36" s="40">
        <v>52</v>
      </c>
      <c r="F36" s="40">
        <v>229</v>
      </c>
      <c r="G36" s="26">
        <v>1.5</v>
      </c>
      <c r="H36" s="40">
        <v>0</v>
      </c>
      <c r="I36" s="40">
        <v>100</v>
      </c>
      <c r="J36" s="40">
        <v>229</v>
      </c>
      <c r="K36" s="26">
        <v>1.7</v>
      </c>
      <c r="L36" s="40">
        <v>0</v>
      </c>
      <c r="M36" s="40">
        <v>50</v>
      </c>
      <c r="N36" s="63">
        <v>229</v>
      </c>
      <c r="O36" s="26">
        <v>1.6</v>
      </c>
      <c r="P36" s="40">
        <v>0</v>
      </c>
      <c r="Q36" s="40">
        <v>64</v>
      </c>
      <c r="R36" s="63">
        <v>229</v>
      </c>
      <c r="S36" s="35">
        <v>1.9</v>
      </c>
      <c r="T36" s="40">
        <v>0</v>
      </c>
      <c r="U36" s="40">
        <v>64</v>
      </c>
      <c r="V36" s="63">
        <v>229</v>
      </c>
    </row>
    <row r="37" spans="1:22" x14ac:dyDescent="0.2">
      <c r="A37" s="92"/>
      <c r="B37" s="18" t="s">
        <v>8</v>
      </c>
      <c r="C37" s="26">
        <v>1.8</v>
      </c>
      <c r="D37" s="40">
        <v>0</v>
      </c>
      <c r="E37" s="40">
        <v>300</v>
      </c>
      <c r="F37" s="40">
        <v>337</v>
      </c>
      <c r="G37" s="26">
        <v>0.7</v>
      </c>
      <c r="H37" s="40">
        <v>0</v>
      </c>
      <c r="I37" s="40">
        <v>26</v>
      </c>
      <c r="J37" s="40">
        <v>337</v>
      </c>
      <c r="K37" s="26">
        <v>2.6</v>
      </c>
      <c r="L37" s="40">
        <v>0</v>
      </c>
      <c r="M37" s="40">
        <v>300</v>
      </c>
      <c r="N37" s="63">
        <v>337</v>
      </c>
      <c r="O37" s="26">
        <v>7.6</v>
      </c>
      <c r="P37" s="40">
        <v>0</v>
      </c>
      <c r="Q37" s="40">
        <v>754</v>
      </c>
      <c r="R37" s="63">
        <v>337</v>
      </c>
      <c r="S37" s="35">
        <v>8.1</v>
      </c>
      <c r="T37" s="40">
        <v>0</v>
      </c>
      <c r="U37" s="40">
        <v>754</v>
      </c>
      <c r="V37" s="63">
        <v>337</v>
      </c>
    </row>
    <row r="38" spans="1:22" x14ac:dyDescent="0.2">
      <c r="A38" s="92"/>
      <c r="B38" s="18" t="s">
        <v>9</v>
      </c>
      <c r="C38" s="26">
        <v>1.4</v>
      </c>
      <c r="D38" s="40">
        <v>0</v>
      </c>
      <c r="E38" s="40">
        <v>45</v>
      </c>
      <c r="F38" s="40">
        <v>46</v>
      </c>
      <c r="G38" s="26">
        <v>1.7</v>
      </c>
      <c r="H38" s="40">
        <v>0</v>
      </c>
      <c r="I38" s="40">
        <v>35</v>
      </c>
      <c r="J38" s="40">
        <v>46</v>
      </c>
      <c r="K38" s="26">
        <v>0.9</v>
      </c>
      <c r="L38" s="40">
        <v>0</v>
      </c>
      <c r="M38" s="40">
        <v>8</v>
      </c>
      <c r="N38" s="63">
        <v>46</v>
      </c>
      <c r="O38" s="26">
        <v>1.5</v>
      </c>
      <c r="P38" s="40">
        <v>0</v>
      </c>
      <c r="Q38" s="40">
        <v>17</v>
      </c>
      <c r="R38" s="63">
        <v>46</v>
      </c>
      <c r="S38" s="35">
        <v>2.1</v>
      </c>
      <c r="T38" s="40">
        <v>0</v>
      </c>
      <c r="U38" s="40">
        <v>23</v>
      </c>
      <c r="V38" s="63">
        <v>46</v>
      </c>
    </row>
    <row r="39" spans="1:22" x14ac:dyDescent="0.2">
      <c r="A39" s="92"/>
      <c r="B39" s="18" t="s">
        <v>10</v>
      </c>
      <c r="C39" s="26">
        <v>0.5</v>
      </c>
      <c r="D39" s="40">
        <v>0</v>
      </c>
      <c r="E39" s="40">
        <v>7</v>
      </c>
      <c r="F39" s="40">
        <v>50</v>
      </c>
      <c r="G39" s="26">
        <v>2.9</v>
      </c>
      <c r="H39" s="40">
        <v>0</v>
      </c>
      <c r="I39" s="40">
        <v>116</v>
      </c>
      <c r="J39" s="40">
        <v>50</v>
      </c>
      <c r="K39" s="26">
        <v>2.6</v>
      </c>
      <c r="L39" s="40">
        <v>0</v>
      </c>
      <c r="M39" s="40">
        <v>42</v>
      </c>
      <c r="N39" s="63">
        <v>50</v>
      </c>
      <c r="O39" s="26">
        <v>1.4</v>
      </c>
      <c r="P39" s="40">
        <v>0</v>
      </c>
      <c r="Q39" s="40">
        <v>48</v>
      </c>
      <c r="R39" s="63">
        <v>50</v>
      </c>
      <c r="S39" s="35">
        <v>2.1</v>
      </c>
      <c r="T39" s="40">
        <v>0</v>
      </c>
      <c r="U39" s="40">
        <v>48</v>
      </c>
      <c r="V39" s="63">
        <v>50</v>
      </c>
    </row>
    <row r="40" spans="1:22" x14ac:dyDescent="0.2">
      <c r="A40" s="92"/>
      <c r="B40" s="18" t="s">
        <v>11</v>
      </c>
      <c r="C40" s="26">
        <v>1.1000000000000001</v>
      </c>
      <c r="D40" s="40">
        <v>0</v>
      </c>
      <c r="E40" s="40">
        <v>60</v>
      </c>
      <c r="F40" s="40">
        <v>97</v>
      </c>
      <c r="G40" s="26">
        <v>1</v>
      </c>
      <c r="H40" s="40">
        <v>0</v>
      </c>
      <c r="I40" s="40">
        <v>30</v>
      </c>
      <c r="J40" s="40">
        <v>97</v>
      </c>
      <c r="K40" s="26">
        <v>1.4</v>
      </c>
      <c r="L40" s="40">
        <v>0</v>
      </c>
      <c r="M40" s="40">
        <v>36</v>
      </c>
      <c r="N40" s="63">
        <v>97</v>
      </c>
      <c r="O40" s="26">
        <v>0.6</v>
      </c>
      <c r="P40" s="40">
        <v>0</v>
      </c>
      <c r="Q40" s="40">
        <v>15</v>
      </c>
      <c r="R40" s="63">
        <v>97</v>
      </c>
      <c r="S40" s="35">
        <v>2.2000000000000002</v>
      </c>
      <c r="T40" s="40">
        <v>0</v>
      </c>
      <c r="U40" s="40">
        <v>75</v>
      </c>
      <c r="V40" s="63">
        <v>97</v>
      </c>
    </row>
    <row r="41" spans="1:22" x14ac:dyDescent="0.2">
      <c r="A41" s="92"/>
      <c r="B41" s="18" t="s">
        <v>12</v>
      </c>
      <c r="C41" s="26">
        <v>0.6</v>
      </c>
      <c r="D41" s="40">
        <v>0</v>
      </c>
      <c r="E41" s="40">
        <v>24</v>
      </c>
      <c r="F41" s="40">
        <v>183</v>
      </c>
      <c r="G41" s="26">
        <v>1.4</v>
      </c>
      <c r="H41" s="40">
        <v>0</v>
      </c>
      <c r="I41" s="40">
        <v>80</v>
      </c>
      <c r="J41" s="40">
        <v>183</v>
      </c>
      <c r="K41" s="26">
        <v>1.9</v>
      </c>
      <c r="L41" s="40">
        <v>0</v>
      </c>
      <c r="M41" s="40">
        <v>45</v>
      </c>
      <c r="N41" s="63">
        <v>183</v>
      </c>
      <c r="O41" s="26">
        <v>5.4</v>
      </c>
      <c r="P41" s="40">
        <v>0</v>
      </c>
      <c r="Q41" s="40">
        <v>404</v>
      </c>
      <c r="R41" s="63">
        <v>183</v>
      </c>
      <c r="S41" s="35">
        <v>3.6</v>
      </c>
      <c r="T41" s="40">
        <v>0</v>
      </c>
      <c r="U41" s="40">
        <v>260</v>
      </c>
      <c r="V41" s="63">
        <v>183</v>
      </c>
    </row>
    <row r="42" spans="1:22" x14ac:dyDescent="0.2">
      <c r="A42" s="92"/>
      <c r="B42" s="18" t="s">
        <v>13</v>
      </c>
      <c r="C42" s="26">
        <v>0.5</v>
      </c>
      <c r="D42" s="40">
        <v>0</v>
      </c>
      <c r="E42" s="40">
        <v>8</v>
      </c>
      <c r="F42" s="40">
        <v>23</v>
      </c>
      <c r="G42" s="26">
        <v>2.8</v>
      </c>
      <c r="H42" s="40">
        <v>0</v>
      </c>
      <c r="I42" s="40">
        <v>40</v>
      </c>
      <c r="J42" s="40">
        <v>23</v>
      </c>
      <c r="K42" s="26">
        <v>0.6</v>
      </c>
      <c r="L42" s="40">
        <v>0</v>
      </c>
      <c r="M42" s="40">
        <v>10</v>
      </c>
      <c r="N42" s="63">
        <v>23</v>
      </c>
      <c r="O42" s="26">
        <v>34.4</v>
      </c>
      <c r="P42" s="40">
        <v>0</v>
      </c>
      <c r="Q42" s="40">
        <v>700</v>
      </c>
      <c r="R42" s="63">
        <v>23</v>
      </c>
      <c r="S42" s="35">
        <v>3.7</v>
      </c>
      <c r="T42" s="40">
        <v>0</v>
      </c>
      <c r="U42" s="40">
        <v>42</v>
      </c>
      <c r="V42" s="63">
        <v>23</v>
      </c>
    </row>
    <row r="43" spans="1:22" x14ac:dyDescent="0.2">
      <c r="A43" s="92"/>
      <c r="B43" s="18" t="s">
        <v>14</v>
      </c>
      <c r="C43" s="26">
        <v>0.2</v>
      </c>
      <c r="D43" s="40">
        <v>0</v>
      </c>
      <c r="E43" s="40">
        <v>4</v>
      </c>
      <c r="F43" s="40">
        <v>20</v>
      </c>
      <c r="G43" s="26">
        <v>0.4</v>
      </c>
      <c r="H43" s="40">
        <v>0</v>
      </c>
      <c r="I43" s="40">
        <v>6</v>
      </c>
      <c r="J43" s="40">
        <v>20</v>
      </c>
      <c r="K43" s="26">
        <v>0.3</v>
      </c>
      <c r="L43" s="40">
        <v>0</v>
      </c>
      <c r="M43" s="40">
        <v>7</v>
      </c>
      <c r="N43" s="63">
        <v>20</v>
      </c>
      <c r="O43" s="26">
        <v>0.2</v>
      </c>
      <c r="P43" s="40">
        <v>0</v>
      </c>
      <c r="Q43" s="40">
        <v>4</v>
      </c>
      <c r="R43" s="63">
        <v>20</v>
      </c>
      <c r="S43" s="35">
        <v>0.2</v>
      </c>
      <c r="T43" s="40">
        <v>0</v>
      </c>
      <c r="U43" s="40">
        <v>4</v>
      </c>
      <c r="V43" s="63">
        <v>20</v>
      </c>
    </row>
    <row r="44" spans="1:22" x14ac:dyDescent="0.2">
      <c r="A44" s="92"/>
      <c r="B44" s="18" t="s">
        <v>15</v>
      </c>
      <c r="C44" s="26">
        <v>0.5</v>
      </c>
      <c r="D44" s="40">
        <v>0</v>
      </c>
      <c r="E44" s="40">
        <v>10</v>
      </c>
      <c r="F44" s="40">
        <v>46</v>
      </c>
      <c r="G44" s="26">
        <v>1</v>
      </c>
      <c r="H44" s="40">
        <v>0</v>
      </c>
      <c r="I44" s="40">
        <v>18</v>
      </c>
      <c r="J44" s="40">
        <v>46</v>
      </c>
      <c r="K44" s="26">
        <v>1.8</v>
      </c>
      <c r="L44" s="40">
        <v>0</v>
      </c>
      <c r="M44" s="40">
        <v>53</v>
      </c>
      <c r="N44" s="63">
        <v>46</v>
      </c>
      <c r="O44" s="26">
        <v>6.3</v>
      </c>
      <c r="P44" s="40">
        <v>0</v>
      </c>
      <c r="Q44" s="40">
        <v>268</v>
      </c>
      <c r="R44" s="63">
        <v>46</v>
      </c>
      <c r="S44" s="35">
        <v>3.5</v>
      </c>
      <c r="T44" s="40">
        <v>0</v>
      </c>
      <c r="U44" s="40">
        <v>125</v>
      </c>
      <c r="V44" s="63">
        <v>46</v>
      </c>
    </row>
    <row r="45" spans="1:22" x14ac:dyDescent="0.2">
      <c r="A45" s="92"/>
      <c r="B45" s="18" t="s">
        <v>16</v>
      </c>
      <c r="C45" s="26">
        <v>0.7</v>
      </c>
      <c r="D45" s="40">
        <v>0</v>
      </c>
      <c r="E45" s="40">
        <v>35</v>
      </c>
      <c r="F45" s="40">
        <v>84</v>
      </c>
      <c r="G45" s="26">
        <v>2.2999999999999998</v>
      </c>
      <c r="H45" s="40">
        <v>0</v>
      </c>
      <c r="I45" s="40">
        <v>75</v>
      </c>
      <c r="J45" s="40">
        <v>84</v>
      </c>
      <c r="K45" s="26">
        <v>3.7</v>
      </c>
      <c r="L45" s="40">
        <v>0</v>
      </c>
      <c r="M45" s="40">
        <v>200</v>
      </c>
      <c r="N45" s="63">
        <v>84</v>
      </c>
      <c r="O45" s="26">
        <v>2.5</v>
      </c>
      <c r="P45" s="40">
        <v>0</v>
      </c>
      <c r="Q45" s="40">
        <v>36</v>
      </c>
      <c r="R45" s="63">
        <v>84</v>
      </c>
      <c r="S45" s="35">
        <v>5</v>
      </c>
      <c r="T45" s="40">
        <v>0</v>
      </c>
      <c r="U45" s="40">
        <v>270</v>
      </c>
      <c r="V45" s="63">
        <v>84</v>
      </c>
    </row>
    <row r="46" spans="1:22" x14ac:dyDescent="0.2">
      <c r="A46" s="92"/>
      <c r="B46" s="18" t="s">
        <v>17</v>
      </c>
      <c r="C46" s="26">
        <v>0</v>
      </c>
      <c r="D46" s="40">
        <v>0</v>
      </c>
      <c r="E46" s="40">
        <v>0</v>
      </c>
      <c r="F46" s="40">
        <v>19</v>
      </c>
      <c r="G46" s="26">
        <v>1.4</v>
      </c>
      <c r="H46" s="40">
        <v>0</v>
      </c>
      <c r="I46" s="40">
        <v>25</v>
      </c>
      <c r="J46" s="40">
        <v>19</v>
      </c>
      <c r="K46" s="26">
        <v>2.4</v>
      </c>
      <c r="L46" s="40">
        <v>0</v>
      </c>
      <c r="M46" s="40">
        <v>35</v>
      </c>
      <c r="N46" s="63">
        <v>19</v>
      </c>
      <c r="O46" s="26">
        <v>2.9</v>
      </c>
      <c r="P46" s="40">
        <v>0</v>
      </c>
      <c r="Q46" s="40">
        <v>35</v>
      </c>
      <c r="R46" s="63">
        <v>19</v>
      </c>
      <c r="S46" s="35">
        <v>2.2999999999999998</v>
      </c>
      <c r="T46" s="40">
        <v>0</v>
      </c>
      <c r="U46" s="40">
        <v>30</v>
      </c>
      <c r="V46" s="63">
        <v>19</v>
      </c>
    </row>
    <row r="47" spans="1:22" x14ac:dyDescent="0.2">
      <c r="A47" s="92"/>
      <c r="B47" s="18" t="s">
        <v>18</v>
      </c>
      <c r="C47" s="26">
        <v>1.1000000000000001</v>
      </c>
      <c r="D47" s="40">
        <v>0</v>
      </c>
      <c r="E47" s="40">
        <v>6</v>
      </c>
      <c r="F47" s="40">
        <v>20</v>
      </c>
      <c r="G47" s="26">
        <v>0.7</v>
      </c>
      <c r="H47" s="40">
        <v>0</v>
      </c>
      <c r="I47" s="40">
        <v>8</v>
      </c>
      <c r="J47" s="40">
        <v>20</v>
      </c>
      <c r="K47" s="26">
        <v>1.4</v>
      </c>
      <c r="L47" s="40">
        <v>0</v>
      </c>
      <c r="M47" s="40">
        <v>8</v>
      </c>
      <c r="N47" s="63">
        <v>20</v>
      </c>
      <c r="O47" s="26">
        <v>0.9</v>
      </c>
      <c r="P47" s="40">
        <v>0</v>
      </c>
      <c r="Q47" s="40">
        <v>7</v>
      </c>
      <c r="R47" s="63">
        <v>20</v>
      </c>
      <c r="S47" s="35">
        <v>1.9</v>
      </c>
      <c r="T47" s="40">
        <v>0</v>
      </c>
      <c r="U47" s="40">
        <v>10</v>
      </c>
      <c r="V47" s="63">
        <v>20</v>
      </c>
    </row>
    <row r="48" spans="1:22" x14ac:dyDescent="0.2">
      <c r="A48" s="92"/>
      <c r="B48" s="18" t="s">
        <v>19</v>
      </c>
      <c r="C48" s="26">
        <v>0</v>
      </c>
      <c r="D48" s="40">
        <v>0</v>
      </c>
      <c r="E48" s="40">
        <v>0</v>
      </c>
      <c r="F48" s="40">
        <v>1</v>
      </c>
      <c r="G48" s="26">
        <v>0</v>
      </c>
      <c r="H48" s="40">
        <v>0</v>
      </c>
      <c r="I48" s="40">
        <v>0</v>
      </c>
      <c r="J48" s="40">
        <v>1</v>
      </c>
      <c r="K48" s="26">
        <v>0</v>
      </c>
      <c r="L48" s="40">
        <v>0</v>
      </c>
      <c r="M48" s="40">
        <v>0</v>
      </c>
      <c r="N48" s="63">
        <v>1</v>
      </c>
      <c r="O48" s="26">
        <v>0</v>
      </c>
      <c r="P48" s="40">
        <v>0</v>
      </c>
      <c r="Q48" s="40">
        <v>0</v>
      </c>
      <c r="R48" s="63">
        <v>1</v>
      </c>
      <c r="S48" s="35">
        <v>0</v>
      </c>
      <c r="T48" s="40">
        <v>0</v>
      </c>
      <c r="U48" s="40">
        <v>0</v>
      </c>
      <c r="V48" s="63">
        <v>1</v>
      </c>
    </row>
    <row r="49" spans="1:22" ht="16" thickBot="1" x14ac:dyDescent="0.25">
      <c r="A49" s="93"/>
      <c r="B49" s="32" t="s">
        <v>21</v>
      </c>
      <c r="C49" s="46">
        <v>1</v>
      </c>
      <c r="D49" s="29">
        <v>0</v>
      </c>
      <c r="E49" s="29">
        <v>300</v>
      </c>
      <c r="F49" s="65">
        <v>2444</v>
      </c>
      <c r="G49" s="46">
        <v>1.4</v>
      </c>
      <c r="H49" s="29">
        <v>0</v>
      </c>
      <c r="I49" s="29">
        <v>200</v>
      </c>
      <c r="J49" s="65">
        <v>2444</v>
      </c>
      <c r="K49" s="46">
        <v>4.3</v>
      </c>
      <c r="L49" s="29">
        <v>0</v>
      </c>
      <c r="M49" s="29">
        <v>2626</v>
      </c>
      <c r="N49" s="29">
        <v>2444</v>
      </c>
      <c r="O49" s="28">
        <v>3.7</v>
      </c>
      <c r="P49" s="29">
        <v>0</v>
      </c>
      <c r="Q49" s="29">
        <v>754</v>
      </c>
      <c r="R49" s="29">
        <v>2444</v>
      </c>
      <c r="S49" s="28">
        <v>4.0999999999999996</v>
      </c>
      <c r="T49" s="29">
        <v>0</v>
      </c>
      <c r="U49" s="29">
        <v>754</v>
      </c>
      <c r="V49" s="65">
        <v>2444</v>
      </c>
    </row>
    <row r="50" spans="1:22" x14ac:dyDescent="0.2">
      <c r="A50" s="87" t="s">
        <v>188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</row>
    <row r="51" spans="1:22" x14ac:dyDescent="0.2">
      <c r="A51" s="15" t="s">
        <v>153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x14ac:dyDescent="0.2">
      <c r="A52" s="15" t="s">
        <v>142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</sheetData>
  <mergeCells count="27">
    <mergeCell ref="G5:J5"/>
    <mergeCell ref="K5:N5"/>
    <mergeCell ref="O5:R5"/>
    <mergeCell ref="S5:V5"/>
    <mergeCell ref="C6:C7"/>
    <mergeCell ref="D6:E6"/>
    <mergeCell ref="V6:V7"/>
    <mergeCell ref="P6:Q6"/>
    <mergeCell ref="R6:R7"/>
    <mergeCell ref="S6:S7"/>
    <mergeCell ref="T6:U6"/>
    <mergeCell ref="A50:V50"/>
    <mergeCell ref="A8:A12"/>
    <mergeCell ref="A13:A31"/>
    <mergeCell ref="A32:A49"/>
    <mergeCell ref="N6:N7"/>
    <mergeCell ref="O6:O7"/>
    <mergeCell ref="F6:F7"/>
    <mergeCell ref="G6:G7"/>
    <mergeCell ref="H6:I6"/>
    <mergeCell ref="J6:J7"/>
    <mergeCell ref="K6:K7"/>
    <mergeCell ref="L6:M6"/>
    <mergeCell ref="A3:B7"/>
    <mergeCell ref="C3:V3"/>
    <mergeCell ref="C4:V4"/>
    <mergeCell ref="C5:F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FBC1-5D5C-429D-8E35-5A87AD9FB6BB}">
  <dimension ref="A1:AI53"/>
  <sheetViews>
    <sheetView zoomScale="86" zoomScaleNormal="86" workbookViewId="0">
      <selection activeCell="A2" sqref="A2"/>
    </sheetView>
  </sheetViews>
  <sheetFormatPr baseColWidth="10" defaultColWidth="8.83203125" defaultRowHeight="15" x14ac:dyDescent="0.2"/>
  <cols>
    <col min="1" max="1" width="9.83203125" customWidth="1"/>
    <col min="2" max="2" width="66.6640625" customWidth="1"/>
    <col min="3" max="35" width="7.83203125" customWidth="1"/>
  </cols>
  <sheetData>
    <row r="1" spans="1:35" x14ac:dyDescent="0.2">
      <c r="A1" s="1" t="s">
        <v>140</v>
      </c>
    </row>
    <row r="2" spans="1:35" ht="16" thickBot="1" x14ac:dyDescent="0.25">
      <c r="A2" s="72" t="s">
        <v>155</v>
      </c>
      <c r="B2" s="1"/>
    </row>
    <row r="3" spans="1:35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1"/>
    </row>
    <row r="4" spans="1:35" ht="15" customHeight="1" thickBot="1" x14ac:dyDescent="0.25">
      <c r="A4" s="96"/>
      <c r="B4" s="97"/>
      <c r="C4" s="122" t="s">
        <v>156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55"/>
    </row>
    <row r="5" spans="1:35" ht="16" thickBot="1" x14ac:dyDescent="0.25">
      <c r="A5" s="96"/>
      <c r="B5" s="97"/>
      <c r="C5" s="122" t="s">
        <v>48</v>
      </c>
      <c r="D5" s="123"/>
      <c r="E5" s="124"/>
      <c r="F5" s="115" t="s">
        <v>49</v>
      </c>
      <c r="G5" s="113"/>
      <c r="H5" s="100"/>
      <c r="I5" s="115" t="s">
        <v>50</v>
      </c>
      <c r="J5" s="113"/>
      <c r="K5" s="100"/>
      <c r="L5" s="115" t="s">
        <v>51</v>
      </c>
      <c r="M5" s="113"/>
      <c r="N5" s="100"/>
      <c r="O5" s="115" t="s">
        <v>52</v>
      </c>
      <c r="P5" s="113"/>
      <c r="Q5" s="100"/>
      <c r="R5" s="115" t="s">
        <v>53</v>
      </c>
      <c r="S5" s="113"/>
      <c r="T5" s="100"/>
      <c r="U5" s="115" t="s">
        <v>54</v>
      </c>
      <c r="V5" s="113"/>
      <c r="W5" s="100"/>
      <c r="X5" s="115" t="s">
        <v>55</v>
      </c>
      <c r="Y5" s="113"/>
      <c r="Z5" s="100"/>
      <c r="AA5" s="115" t="s">
        <v>56</v>
      </c>
      <c r="AB5" s="113"/>
      <c r="AC5" s="100"/>
      <c r="AD5" s="115" t="s">
        <v>57</v>
      </c>
      <c r="AE5" s="113"/>
      <c r="AF5" s="100"/>
      <c r="AG5" s="115" t="s">
        <v>21</v>
      </c>
      <c r="AH5" s="113"/>
      <c r="AI5" s="114"/>
    </row>
    <row r="6" spans="1:35" ht="16" thickBot="1" x14ac:dyDescent="0.25">
      <c r="A6" s="98"/>
      <c r="B6" s="99"/>
      <c r="C6" s="14" t="s">
        <v>114</v>
      </c>
      <c r="D6" s="13" t="s">
        <v>115</v>
      </c>
      <c r="E6" s="13" t="s">
        <v>116</v>
      </c>
      <c r="F6" s="14" t="s">
        <v>114</v>
      </c>
      <c r="G6" s="13" t="s">
        <v>115</v>
      </c>
      <c r="H6" s="13" t="s">
        <v>116</v>
      </c>
      <c r="I6" s="14" t="s">
        <v>114</v>
      </c>
      <c r="J6" s="13" t="s">
        <v>115</v>
      </c>
      <c r="K6" s="13" t="s">
        <v>116</v>
      </c>
      <c r="L6" s="14" t="s">
        <v>114</v>
      </c>
      <c r="M6" s="13" t="s">
        <v>115</v>
      </c>
      <c r="N6" s="13" t="s">
        <v>116</v>
      </c>
      <c r="O6" s="14" t="s">
        <v>114</v>
      </c>
      <c r="P6" s="13" t="s">
        <v>115</v>
      </c>
      <c r="Q6" s="13" t="s">
        <v>116</v>
      </c>
      <c r="R6" s="14" t="s">
        <v>114</v>
      </c>
      <c r="S6" s="13" t="s">
        <v>115</v>
      </c>
      <c r="T6" s="13" t="s">
        <v>116</v>
      </c>
      <c r="U6" s="14" t="s">
        <v>114</v>
      </c>
      <c r="V6" s="13" t="s">
        <v>115</v>
      </c>
      <c r="W6" s="13" t="s">
        <v>116</v>
      </c>
      <c r="X6" s="14" t="s">
        <v>114</v>
      </c>
      <c r="Y6" s="13" t="s">
        <v>115</v>
      </c>
      <c r="Z6" s="13" t="s">
        <v>116</v>
      </c>
      <c r="AA6" s="14" t="s">
        <v>114</v>
      </c>
      <c r="AB6" s="13" t="s">
        <v>115</v>
      </c>
      <c r="AC6" s="13" t="s">
        <v>116</v>
      </c>
      <c r="AD6" s="14" t="s">
        <v>114</v>
      </c>
      <c r="AE6" s="13" t="s">
        <v>115</v>
      </c>
      <c r="AF6" s="13" t="s">
        <v>116</v>
      </c>
      <c r="AG6" s="14" t="s">
        <v>114</v>
      </c>
      <c r="AH6" s="13" t="s">
        <v>115</v>
      </c>
      <c r="AI6" s="33" t="s">
        <v>116</v>
      </c>
    </row>
    <row r="7" spans="1:35" x14ac:dyDescent="0.2">
      <c r="A7" s="88" t="s">
        <v>22</v>
      </c>
      <c r="B7" s="20" t="s">
        <v>23</v>
      </c>
      <c r="C7" s="37">
        <v>719</v>
      </c>
      <c r="D7" s="42">
        <v>58.74</v>
      </c>
      <c r="E7" s="43">
        <f>C7/$AG7*100</f>
        <v>55.822981366459622</v>
      </c>
      <c r="F7" s="25">
        <v>146</v>
      </c>
      <c r="G7" s="42">
        <v>44.24</v>
      </c>
      <c r="H7" s="43">
        <f>F7/$AG7*100</f>
        <v>11.335403726708075</v>
      </c>
      <c r="I7" s="25">
        <v>105</v>
      </c>
      <c r="J7" s="42">
        <v>43.39</v>
      </c>
      <c r="K7" s="43">
        <f>I7/$AG7*100</f>
        <v>8.1521739130434785</v>
      </c>
      <c r="L7" s="25">
        <v>40</v>
      </c>
      <c r="M7" s="42">
        <v>35.71</v>
      </c>
      <c r="N7" s="43">
        <f>L7/$AG7*100</f>
        <v>3.1055900621118013</v>
      </c>
      <c r="O7" s="25">
        <v>15</v>
      </c>
      <c r="P7" s="42">
        <v>46.88</v>
      </c>
      <c r="Q7" s="43">
        <f>O7/$AG7*100</f>
        <v>1.1645962732919255</v>
      </c>
      <c r="R7" s="25">
        <v>246</v>
      </c>
      <c r="S7" s="42">
        <v>49.9</v>
      </c>
      <c r="T7" s="43">
        <f>R7/$AG7*100</f>
        <v>19.099378881987576</v>
      </c>
      <c r="U7" s="25">
        <v>1</v>
      </c>
      <c r="V7" s="42">
        <v>10</v>
      </c>
      <c r="W7" s="43">
        <f>U7/$AG7*100</f>
        <v>7.7639751552795025E-2</v>
      </c>
      <c r="X7" s="25">
        <v>6</v>
      </c>
      <c r="Y7" s="42">
        <v>35.29</v>
      </c>
      <c r="Z7" s="43">
        <f>X7/$AG7*100</f>
        <v>0.46583850931677018</v>
      </c>
      <c r="AA7" s="25">
        <v>4</v>
      </c>
      <c r="AB7" s="42">
        <v>44.44</v>
      </c>
      <c r="AC7" s="43">
        <f>AA7/$AG7*100</f>
        <v>0.3105590062111801</v>
      </c>
      <c r="AD7" s="25">
        <v>6</v>
      </c>
      <c r="AE7" s="42">
        <v>50</v>
      </c>
      <c r="AF7" s="42">
        <f>AD7/$AG7*100</f>
        <v>0.46583850931677018</v>
      </c>
      <c r="AG7" s="37">
        <v>1288</v>
      </c>
      <c r="AH7" s="42">
        <v>51.91</v>
      </c>
      <c r="AI7" s="43">
        <f>E7+H7+K7+N7+Q7+T7+W7+Z7+AC7+AF7</f>
        <v>99.999999999999986</v>
      </c>
    </row>
    <row r="8" spans="1:35" x14ac:dyDescent="0.2">
      <c r="A8" s="89"/>
      <c r="B8" s="21" t="s">
        <v>24</v>
      </c>
      <c r="C8" s="38">
        <v>297</v>
      </c>
      <c r="D8" s="44">
        <v>24.26</v>
      </c>
      <c r="E8" s="45">
        <f t="shared" ref="E8:E48" si="0">C8/$AG8*100</f>
        <v>43.934911242603555</v>
      </c>
      <c r="F8" s="27">
        <v>105</v>
      </c>
      <c r="G8" s="44">
        <v>31.82</v>
      </c>
      <c r="H8" s="45">
        <f t="shared" ref="H8:H48" si="1">F8/$AG8*100</f>
        <v>15.532544378698224</v>
      </c>
      <c r="I8" s="27">
        <v>75</v>
      </c>
      <c r="J8" s="44">
        <v>30.99</v>
      </c>
      <c r="K8" s="45">
        <f t="shared" ref="K8:K48" si="2">I8/$AG8*100</f>
        <v>11.094674556213018</v>
      </c>
      <c r="L8" s="27">
        <v>37</v>
      </c>
      <c r="M8" s="44">
        <v>33.04</v>
      </c>
      <c r="N8" s="45">
        <f t="shared" ref="N8:N48" si="3">L8/$AG8*100</f>
        <v>5.4733727810650894</v>
      </c>
      <c r="O8" s="27">
        <v>7</v>
      </c>
      <c r="P8" s="44">
        <v>21.88</v>
      </c>
      <c r="Q8" s="45">
        <f t="shared" ref="Q8:Q48" si="4">O8/$AG8*100</f>
        <v>1.0355029585798818</v>
      </c>
      <c r="R8" s="27">
        <v>141</v>
      </c>
      <c r="S8" s="44">
        <v>28.6</v>
      </c>
      <c r="T8" s="45">
        <f t="shared" ref="T8:T48" si="5">R8/$AG8*100</f>
        <v>20.857988165680474</v>
      </c>
      <c r="U8" s="27">
        <v>4</v>
      </c>
      <c r="V8" s="44">
        <v>40</v>
      </c>
      <c r="W8" s="45">
        <f t="shared" ref="W8:W48" si="6">U8/$AG8*100</f>
        <v>0.59171597633136097</v>
      </c>
      <c r="X8" s="27">
        <v>5</v>
      </c>
      <c r="Y8" s="44">
        <v>29.41</v>
      </c>
      <c r="Z8" s="45">
        <f t="shared" ref="Z8:Z48" si="7">X8/$AG8*100</f>
        <v>0.73964497041420119</v>
      </c>
      <c r="AA8" s="27">
        <v>3</v>
      </c>
      <c r="AB8" s="44">
        <v>33.33</v>
      </c>
      <c r="AC8" s="45">
        <f t="shared" ref="AC8:AC48" si="8">AA8/$AG8*100</f>
        <v>0.4437869822485207</v>
      </c>
      <c r="AD8" s="27">
        <v>2</v>
      </c>
      <c r="AE8" s="44">
        <v>16.670000000000002</v>
      </c>
      <c r="AF8" s="44">
        <f t="shared" ref="AF8:AF48" si="9">AD8/$AG8*100</f>
        <v>0.29585798816568049</v>
      </c>
      <c r="AG8" s="38">
        <v>676</v>
      </c>
      <c r="AH8" s="44">
        <v>27.25</v>
      </c>
      <c r="AI8" s="45">
        <f t="shared" ref="AI8:AI48" si="10">E8+H8+K8+N8+Q8+T8+W8+Z8+AC8+AF8</f>
        <v>100.00000000000003</v>
      </c>
    </row>
    <row r="9" spans="1:35" x14ac:dyDescent="0.2">
      <c r="A9" s="89"/>
      <c r="B9" s="21" t="s">
        <v>25</v>
      </c>
      <c r="C9" s="38">
        <v>124</v>
      </c>
      <c r="D9" s="44">
        <v>10.130000000000001</v>
      </c>
      <c r="E9" s="45">
        <f t="shared" si="0"/>
        <v>37.462235649546827</v>
      </c>
      <c r="F9" s="27">
        <v>54</v>
      </c>
      <c r="G9" s="44">
        <v>16.36</v>
      </c>
      <c r="H9" s="45">
        <f t="shared" si="1"/>
        <v>16.314199395770395</v>
      </c>
      <c r="I9" s="27">
        <v>48</v>
      </c>
      <c r="J9" s="44">
        <v>19.829999999999998</v>
      </c>
      <c r="K9" s="45">
        <f t="shared" si="2"/>
        <v>14.501510574018129</v>
      </c>
      <c r="L9" s="27">
        <v>29</v>
      </c>
      <c r="M9" s="44">
        <v>25.89</v>
      </c>
      <c r="N9" s="45">
        <f t="shared" si="3"/>
        <v>8.761329305135952</v>
      </c>
      <c r="O9" s="27">
        <v>7</v>
      </c>
      <c r="P9" s="44">
        <v>21.88</v>
      </c>
      <c r="Q9" s="45">
        <f t="shared" si="4"/>
        <v>2.1148036253776437</v>
      </c>
      <c r="R9" s="27">
        <v>59</v>
      </c>
      <c r="S9" s="44">
        <v>11.97</v>
      </c>
      <c r="T9" s="45">
        <f t="shared" si="5"/>
        <v>17.82477341389728</v>
      </c>
      <c r="U9" s="27">
        <v>4</v>
      </c>
      <c r="V9" s="44">
        <v>40</v>
      </c>
      <c r="W9" s="45">
        <f t="shared" si="6"/>
        <v>1.2084592145015105</v>
      </c>
      <c r="X9" s="27">
        <v>4</v>
      </c>
      <c r="Y9" s="44">
        <v>23.53</v>
      </c>
      <c r="Z9" s="45">
        <f t="shared" si="7"/>
        <v>1.2084592145015105</v>
      </c>
      <c r="AA9" s="27">
        <v>1</v>
      </c>
      <c r="AB9" s="44">
        <v>11.11</v>
      </c>
      <c r="AC9" s="45">
        <f t="shared" si="8"/>
        <v>0.30211480362537763</v>
      </c>
      <c r="AD9" s="27">
        <v>1</v>
      </c>
      <c r="AE9" s="44">
        <v>8.33</v>
      </c>
      <c r="AF9" s="44">
        <f t="shared" si="9"/>
        <v>0.30211480362537763</v>
      </c>
      <c r="AG9" s="38">
        <v>331</v>
      </c>
      <c r="AH9" s="44">
        <v>13.34</v>
      </c>
      <c r="AI9" s="45">
        <f t="shared" si="10"/>
        <v>100</v>
      </c>
    </row>
    <row r="10" spans="1:35" x14ac:dyDescent="0.2">
      <c r="A10" s="89"/>
      <c r="B10" s="21" t="s">
        <v>26</v>
      </c>
      <c r="C10" s="38">
        <v>84</v>
      </c>
      <c r="D10" s="44">
        <v>6.86</v>
      </c>
      <c r="E10" s="45">
        <f t="shared" si="0"/>
        <v>45.161290322580641</v>
      </c>
      <c r="F10" s="27">
        <v>25</v>
      </c>
      <c r="G10" s="44">
        <v>7.58</v>
      </c>
      <c r="H10" s="45">
        <f t="shared" si="1"/>
        <v>13.440860215053762</v>
      </c>
      <c r="I10" s="27">
        <v>14</v>
      </c>
      <c r="J10" s="44">
        <v>5.79</v>
      </c>
      <c r="K10" s="45">
        <f t="shared" si="2"/>
        <v>7.5268817204301079</v>
      </c>
      <c r="L10" s="27">
        <v>6</v>
      </c>
      <c r="M10" s="44">
        <v>5.36</v>
      </c>
      <c r="N10" s="45">
        <f t="shared" si="3"/>
        <v>3.225806451612903</v>
      </c>
      <c r="O10" s="27">
        <v>3</v>
      </c>
      <c r="P10" s="44">
        <v>9.3800000000000008</v>
      </c>
      <c r="Q10" s="45">
        <f t="shared" si="4"/>
        <v>1.6129032258064515</v>
      </c>
      <c r="R10" s="27">
        <v>47</v>
      </c>
      <c r="S10" s="44">
        <v>9.5299999999999994</v>
      </c>
      <c r="T10" s="45">
        <f t="shared" si="5"/>
        <v>25.268817204301076</v>
      </c>
      <c r="U10" s="27">
        <v>1</v>
      </c>
      <c r="V10" s="44">
        <v>10</v>
      </c>
      <c r="W10" s="45">
        <f t="shared" si="6"/>
        <v>0.53763440860215062</v>
      </c>
      <c r="X10" s="27">
        <v>2</v>
      </c>
      <c r="Y10" s="44">
        <v>11.76</v>
      </c>
      <c r="Z10" s="45">
        <f t="shared" si="7"/>
        <v>1.0752688172043012</v>
      </c>
      <c r="AA10" s="27">
        <v>1</v>
      </c>
      <c r="AB10" s="44">
        <v>11.11</v>
      </c>
      <c r="AC10" s="45">
        <f t="shared" si="8"/>
        <v>0.53763440860215062</v>
      </c>
      <c r="AD10" s="27">
        <v>3</v>
      </c>
      <c r="AE10" s="44">
        <v>25</v>
      </c>
      <c r="AF10" s="44">
        <f t="shared" si="9"/>
        <v>1.6129032258064515</v>
      </c>
      <c r="AG10" s="38">
        <v>186</v>
      </c>
      <c r="AH10" s="44">
        <v>7.5</v>
      </c>
      <c r="AI10" s="45">
        <f t="shared" si="10"/>
        <v>99.999999999999972</v>
      </c>
    </row>
    <row r="11" spans="1:35" ht="16" thickBot="1" x14ac:dyDescent="0.25">
      <c r="A11" s="90"/>
      <c r="B11" s="22" t="s">
        <v>21</v>
      </c>
      <c r="C11" s="38">
        <v>1224</v>
      </c>
      <c r="D11" s="44">
        <v>100</v>
      </c>
      <c r="E11" s="45">
        <f t="shared" si="0"/>
        <v>49.334945586457074</v>
      </c>
      <c r="F11" s="27">
        <v>330</v>
      </c>
      <c r="G11" s="44">
        <v>100</v>
      </c>
      <c r="H11" s="45">
        <f t="shared" si="1"/>
        <v>13.301088270858525</v>
      </c>
      <c r="I11" s="27">
        <v>242</v>
      </c>
      <c r="J11" s="44">
        <v>100</v>
      </c>
      <c r="K11" s="45">
        <f t="shared" si="2"/>
        <v>9.7541313986295854</v>
      </c>
      <c r="L11" s="27">
        <v>112</v>
      </c>
      <c r="M11" s="44">
        <v>100</v>
      </c>
      <c r="N11" s="45">
        <f t="shared" si="3"/>
        <v>4.5143087464731959</v>
      </c>
      <c r="O11" s="27">
        <v>32</v>
      </c>
      <c r="P11" s="44">
        <v>100</v>
      </c>
      <c r="Q11" s="45">
        <f t="shared" si="4"/>
        <v>1.2898024989923418</v>
      </c>
      <c r="R11" s="27">
        <v>493</v>
      </c>
      <c r="S11" s="44">
        <v>100</v>
      </c>
      <c r="T11" s="45">
        <f t="shared" si="5"/>
        <v>19.871019750100764</v>
      </c>
      <c r="U11" s="27">
        <v>10</v>
      </c>
      <c r="V11" s="44">
        <v>100</v>
      </c>
      <c r="W11" s="45">
        <f t="shared" si="6"/>
        <v>0.40306328093510679</v>
      </c>
      <c r="X11" s="27">
        <v>17</v>
      </c>
      <c r="Y11" s="44">
        <v>100</v>
      </c>
      <c r="Z11" s="45">
        <f t="shared" si="7"/>
        <v>0.68520757758968154</v>
      </c>
      <c r="AA11" s="27">
        <v>9</v>
      </c>
      <c r="AB11" s="44">
        <v>100</v>
      </c>
      <c r="AC11" s="45">
        <f t="shared" si="8"/>
        <v>0.36275695284159615</v>
      </c>
      <c r="AD11" s="27">
        <v>12</v>
      </c>
      <c r="AE11" s="44">
        <v>100</v>
      </c>
      <c r="AF11" s="44">
        <f t="shared" si="9"/>
        <v>0.48367593712212814</v>
      </c>
      <c r="AG11" s="38">
        <v>2481</v>
      </c>
      <c r="AH11" s="44">
        <v>100</v>
      </c>
      <c r="AI11" s="45">
        <f t="shared" si="10"/>
        <v>99.999999999999986</v>
      </c>
    </row>
    <row r="12" spans="1:35" x14ac:dyDescent="0.2">
      <c r="A12" s="91" t="s">
        <v>117</v>
      </c>
      <c r="B12" s="20" t="s">
        <v>182</v>
      </c>
      <c r="C12" s="37">
        <v>6</v>
      </c>
      <c r="D12" s="42">
        <v>0.49</v>
      </c>
      <c r="E12" s="43">
        <f t="shared" si="0"/>
        <v>33.333333333333329</v>
      </c>
      <c r="F12" s="37">
        <v>5</v>
      </c>
      <c r="G12" s="42">
        <v>1.52</v>
      </c>
      <c r="H12" s="43">
        <f t="shared" si="1"/>
        <v>27.777777777777779</v>
      </c>
      <c r="I12" s="37">
        <v>3</v>
      </c>
      <c r="J12" s="42">
        <v>1.24</v>
      </c>
      <c r="K12" s="43">
        <f t="shared" si="2"/>
        <v>16.666666666666664</v>
      </c>
      <c r="L12" s="37">
        <v>3</v>
      </c>
      <c r="M12" s="42">
        <v>2.68</v>
      </c>
      <c r="N12" s="43">
        <f t="shared" si="3"/>
        <v>16.666666666666664</v>
      </c>
      <c r="O12" s="37">
        <v>0</v>
      </c>
      <c r="P12" s="42">
        <v>0</v>
      </c>
      <c r="Q12" s="43">
        <f t="shared" si="4"/>
        <v>0</v>
      </c>
      <c r="R12" s="37">
        <v>1</v>
      </c>
      <c r="S12" s="42">
        <v>0.2</v>
      </c>
      <c r="T12" s="43">
        <f t="shared" si="5"/>
        <v>5.5555555555555554</v>
      </c>
      <c r="U12" s="37">
        <v>0</v>
      </c>
      <c r="V12" s="42">
        <v>0</v>
      </c>
      <c r="W12" s="43">
        <f t="shared" si="6"/>
        <v>0</v>
      </c>
      <c r="X12" s="37">
        <v>0</v>
      </c>
      <c r="Y12" s="42">
        <v>0</v>
      </c>
      <c r="Z12" s="43">
        <f t="shared" si="7"/>
        <v>0</v>
      </c>
      <c r="AA12" s="37">
        <v>0</v>
      </c>
      <c r="AB12" s="42">
        <v>0</v>
      </c>
      <c r="AC12" s="43">
        <f t="shared" si="8"/>
        <v>0</v>
      </c>
      <c r="AD12" s="37">
        <v>0</v>
      </c>
      <c r="AE12" s="42">
        <v>0</v>
      </c>
      <c r="AF12" s="43">
        <f t="shared" si="9"/>
        <v>0</v>
      </c>
      <c r="AG12" s="59">
        <v>18</v>
      </c>
      <c r="AH12" s="49">
        <v>0.73</v>
      </c>
      <c r="AI12" s="53">
        <f t="shared" si="10"/>
        <v>99.999999999999986</v>
      </c>
    </row>
    <row r="13" spans="1:35" x14ac:dyDescent="0.2">
      <c r="A13" s="92"/>
      <c r="B13" s="21" t="s">
        <v>118</v>
      </c>
      <c r="C13" s="38">
        <v>138</v>
      </c>
      <c r="D13" s="44">
        <v>11.27</v>
      </c>
      <c r="E13" s="45">
        <f t="shared" si="0"/>
        <v>52.873563218390807</v>
      </c>
      <c r="F13" s="38">
        <v>37</v>
      </c>
      <c r="G13" s="44">
        <v>11.21</v>
      </c>
      <c r="H13" s="45">
        <f t="shared" si="1"/>
        <v>14.17624521072797</v>
      </c>
      <c r="I13" s="38">
        <v>19</v>
      </c>
      <c r="J13" s="44">
        <v>7.85</v>
      </c>
      <c r="K13" s="45">
        <f t="shared" si="2"/>
        <v>7.2796934865900385</v>
      </c>
      <c r="L13" s="38">
        <v>8</v>
      </c>
      <c r="M13" s="44">
        <v>7.14</v>
      </c>
      <c r="N13" s="45">
        <f t="shared" si="3"/>
        <v>3.0651340996168579</v>
      </c>
      <c r="O13" s="38">
        <v>4</v>
      </c>
      <c r="P13" s="44">
        <v>12.5</v>
      </c>
      <c r="Q13" s="45">
        <f t="shared" si="4"/>
        <v>1.5325670498084289</v>
      </c>
      <c r="R13" s="38">
        <v>51</v>
      </c>
      <c r="S13" s="44">
        <v>10.34</v>
      </c>
      <c r="T13" s="45">
        <f t="shared" si="5"/>
        <v>19.540229885057471</v>
      </c>
      <c r="U13" s="38">
        <v>1</v>
      </c>
      <c r="V13" s="44">
        <v>10</v>
      </c>
      <c r="W13" s="45">
        <f t="shared" si="6"/>
        <v>0.38314176245210724</v>
      </c>
      <c r="X13" s="38">
        <v>1</v>
      </c>
      <c r="Y13" s="44">
        <v>5.88</v>
      </c>
      <c r="Z13" s="45">
        <f t="shared" si="7"/>
        <v>0.38314176245210724</v>
      </c>
      <c r="AA13" s="38">
        <v>0</v>
      </c>
      <c r="AB13" s="44">
        <v>0</v>
      </c>
      <c r="AC13" s="45">
        <f t="shared" si="8"/>
        <v>0</v>
      </c>
      <c r="AD13" s="38">
        <v>2</v>
      </c>
      <c r="AE13" s="44">
        <v>16.670000000000002</v>
      </c>
      <c r="AF13" s="45">
        <f t="shared" si="9"/>
        <v>0.76628352490421447</v>
      </c>
      <c r="AG13" s="56">
        <v>261</v>
      </c>
      <c r="AH13" s="50">
        <v>10.52</v>
      </c>
      <c r="AI13" s="48">
        <f t="shared" si="10"/>
        <v>100</v>
      </c>
    </row>
    <row r="14" spans="1:35" x14ac:dyDescent="0.2">
      <c r="A14" s="92"/>
      <c r="B14" s="21" t="s">
        <v>183</v>
      </c>
      <c r="C14" s="38">
        <v>7</v>
      </c>
      <c r="D14" s="44">
        <v>0.56999999999999995</v>
      </c>
      <c r="E14" s="45">
        <f t="shared" si="0"/>
        <v>24.137931034482758</v>
      </c>
      <c r="F14" s="38">
        <v>4</v>
      </c>
      <c r="G14" s="44">
        <v>1.21</v>
      </c>
      <c r="H14" s="45">
        <f t="shared" si="1"/>
        <v>13.793103448275861</v>
      </c>
      <c r="I14" s="38">
        <v>7</v>
      </c>
      <c r="J14" s="44">
        <v>2.89</v>
      </c>
      <c r="K14" s="45">
        <f t="shared" si="2"/>
        <v>24.137931034482758</v>
      </c>
      <c r="L14" s="38">
        <v>2</v>
      </c>
      <c r="M14" s="44">
        <v>1.79</v>
      </c>
      <c r="N14" s="45">
        <f t="shared" si="3"/>
        <v>6.8965517241379306</v>
      </c>
      <c r="O14" s="38">
        <v>0</v>
      </c>
      <c r="P14" s="44">
        <v>0</v>
      </c>
      <c r="Q14" s="45">
        <f t="shared" si="4"/>
        <v>0</v>
      </c>
      <c r="R14" s="38">
        <v>9</v>
      </c>
      <c r="S14" s="44">
        <v>1.83</v>
      </c>
      <c r="T14" s="45">
        <f t="shared" si="5"/>
        <v>31.03448275862069</v>
      </c>
      <c r="U14" s="38">
        <v>0</v>
      </c>
      <c r="V14" s="44">
        <v>0</v>
      </c>
      <c r="W14" s="45">
        <f t="shared" si="6"/>
        <v>0</v>
      </c>
      <c r="X14" s="38">
        <v>0</v>
      </c>
      <c r="Y14" s="44">
        <v>0</v>
      </c>
      <c r="Z14" s="45">
        <f t="shared" si="7"/>
        <v>0</v>
      </c>
      <c r="AA14" s="38">
        <v>0</v>
      </c>
      <c r="AB14" s="44">
        <v>0</v>
      </c>
      <c r="AC14" s="45">
        <f t="shared" si="8"/>
        <v>0</v>
      </c>
      <c r="AD14" s="38">
        <v>0</v>
      </c>
      <c r="AE14" s="44">
        <v>0</v>
      </c>
      <c r="AF14" s="45">
        <f t="shared" si="9"/>
        <v>0</v>
      </c>
      <c r="AG14" s="56">
        <v>29</v>
      </c>
      <c r="AH14" s="50">
        <v>1.17</v>
      </c>
      <c r="AI14" s="48">
        <f t="shared" si="10"/>
        <v>100</v>
      </c>
    </row>
    <row r="15" spans="1:35" x14ac:dyDescent="0.2">
      <c r="A15" s="92"/>
      <c r="B15" s="21" t="s">
        <v>184</v>
      </c>
      <c r="C15" s="38">
        <v>2</v>
      </c>
      <c r="D15" s="44">
        <v>0.16</v>
      </c>
      <c r="E15" s="45">
        <f t="shared" si="0"/>
        <v>40</v>
      </c>
      <c r="F15" s="38">
        <v>0</v>
      </c>
      <c r="G15" s="44">
        <v>0</v>
      </c>
      <c r="H15" s="45">
        <f t="shared" si="1"/>
        <v>0</v>
      </c>
      <c r="I15" s="38">
        <v>0</v>
      </c>
      <c r="J15" s="44">
        <v>0</v>
      </c>
      <c r="K15" s="45">
        <f t="shared" si="2"/>
        <v>0</v>
      </c>
      <c r="L15" s="38">
        <v>2</v>
      </c>
      <c r="M15" s="44">
        <v>1.79</v>
      </c>
      <c r="N15" s="45">
        <f t="shared" si="3"/>
        <v>40</v>
      </c>
      <c r="O15" s="38">
        <v>0</v>
      </c>
      <c r="P15" s="44">
        <v>0</v>
      </c>
      <c r="Q15" s="45">
        <f t="shared" si="4"/>
        <v>0</v>
      </c>
      <c r="R15" s="38">
        <v>1</v>
      </c>
      <c r="S15" s="44">
        <v>0.2</v>
      </c>
      <c r="T15" s="45">
        <f t="shared" si="5"/>
        <v>20</v>
      </c>
      <c r="U15" s="38">
        <v>0</v>
      </c>
      <c r="V15" s="44">
        <v>0</v>
      </c>
      <c r="W15" s="45">
        <f t="shared" si="6"/>
        <v>0</v>
      </c>
      <c r="X15" s="38">
        <v>0</v>
      </c>
      <c r="Y15" s="44">
        <v>0</v>
      </c>
      <c r="Z15" s="45">
        <f t="shared" si="7"/>
        <v>0</v>
      </c>
      <c r="AA15" s="38">
        <v>0</v>
      </c>
      <c r="AB15" s="44">
        <v>0</v>
      </c>
      <c r="AC15" s="45">
        <f t="shared" si="8"/>
        <v>0</v>
      </c>
      <c r="AD15" s="38">
        <v>0</v>
      </c>
      <c r="AE15" s="44">
        <v>0</v>
      </c>
      <c r="AF15" s="45">
        <f t="shared" si="9"/>
        <v>0</v>
      </c>
      <c r="AG15" s="56">
        <v>5</v>
      </c>
      <c r="AH15" s="50">
        <v>0.2</v>
      </c>
      <c r="AI15" s="48">
        <f t="shared" si="10"/>
        <v>100</v>
      </c>
    </row>
    <row r="16" spans="1:35" x14ac:dyDescent="0.2">
      <c r="A16" s="92"/>
      <c r="B16" s="21" t="s">
        <v>1</v>
      </c>
      <c r="C16" s="38">
        <v>118</v>
      </c>
      <c r="D16" s="44">
        <v>9.64</v>
      </c>
      <c r="E16" s="45">
        <f t="shared" si="0"/>
        <v>55.140186915887845</v>
      </c>
      <c r="F16" s="38">
        <v>30</v>
      </c>
      <c r="G16" s="44">
        <v>9.09</v>
      </c>
      <c r="H16" s="45">
        <f t="shared" si="1"/>
        <v>14.018691588785046</v>
      </c>
      <c r="I16" s="38">
        <v>22</v>
      </c>
      <c r="J16" s="44">
        <v>9.09</v>
      </c>
      <c r="K16" s="45">
        <f t="shared" si="2"/>
        <v>10.2803738317757</v>
      </c>
      <c r="L16" s="38">
        <v>5</v>
      </c>
      <c r="M16" s="44">
        <v>4.46</v>
      </c>
      <c r="N16" s="45">
        <f t="shared" si="3"/>
        <v>2.3364485981308412</v>
      </c>
      <c r="O16" s="38">
        <v>3</v>
      </c>
      <c r="P16" s="44">
        <v>9.3800000000000008</v>
      </c>
      <c r="Q16" s="45">
        <f t="shared" si="4"/>
        <v>1.4018691588785046</v>
      </c>
      <c r="R16" s="38">
        <v>34</v>
      </c>
      <c r="S16" s="44">
        <v>6.9</v>
      </c>
      <c r="T16" s="45">
        <f t="shared" si="5"/>
        <v>15.887850467289718</v>
      </c>
      <c r="U16" s="38">
        <v>0</v>
      </c>
      <c r="V16" s="44">
        <v>0</v>
      </c>
      <c r="W16" s="45">
        <f t="shared" si="6"/>
        <v>0</v>
      </c>
      <c r="X16" s="38">
        <v>1</v>
      </c>
      <c r="Y16" s="44">
        <v>5.88</v>
      </c>
      <c r="Z16" s="45">
        <f t="shared" si="7"/>
        <v>0.46728971962616817</v>
      </c>
      <c r="AA16" s="38">
        <v>0</v>
      </c>
      <c r="AB16" s="44">
        <v>0</v>
      </c>
      <c r="AC16" s="45">
        <f t="shared" si="8"/>
        <v>0</v>
      </c>
      <c r="AD16" s="38">
        <v>1</v>
      </c>
      <c r="AE16" s="44">
        <v>8.33</v>
      </c>
      <c r="AF16" s="45">
        <f t="shared" si="9"/>
        <v>0.46728971962616817</v>
      </c>
      <c r="AG16" s="56">
        <v>214</v>
      </c>
      <c r="AH16" s="50">
        <v>8.6300000000000008</v>
      </c>
      <c r="AI16" s="48">
        <f t="shared" si="10"/>
        <v>100</v>
      </c>
    </row>
    <row r="17" spans="1:35" x14ac:dyDescent="0.2">
      <c r="A17" s="92"/>
      <c r="B17" s="21" t="s">
        <v>119</v>
      </c>
      <c r="C17" s="38">
        <v>250</v>
      </c>
      <c r="D17" s="44">
        <v>20.420000000000002</v>
      </c>
      <c r="E17" s="45">
        <f t="shared" si="0"/>
        <v>46.81647940074906</v>
      </c>
      <c r="F17" s="38">
        <v>66</v>
      </c>
      <c r="G17" s="44">
        <v>20</v>
      </c>
      <c r="H17" s="45">
        <f t="shared" si="1"/>
        <v>12.359550561797752</v>
      </c>
      <c r="I17" s="38">
        <v>51</v>
      </c>
      <c r="J17" s="44">
        <v>21.07</v>
      </c>
      <c r="K17" s="45">
        <f t="shared" si="2"/>
        <v>9.5505617977528079</v>
      </c>
      <c r="L17" s="38">
        <v>21</v>
      </c>
      <c r="M17" s="44">
        <v>18.75</v>
      </c>
      <c r="N17" s="45">
        <f t="shared" si="3"/>
        <v>3.9325842696629212</v>
      </c>
      <c r="O17" s="38">
        <v>6</v>
      </c>
      <c r="P17" s="44">
        <v>18.75</v>
      </c>
      <c r="Q17" s="45">
        <f t="shared" si="4"/>
        <v>1.1235955056179776</v>
      </c>
      <c r="R17" s="38">
        <v>133</v>
      </c>
      <c r="S17" s="44">
        <v>26.98</v>
      </c>
      <c r="T17" s="45">
        <f t="shared" si="5"/>
        <v>24.9063670411985</v>
      </c>
      <c r="U17" s="38">
        <v>0</v>
      </c>
      <c r="V17" s="44">
        <v>0</v>
      </c>
      <c r="W17" s="45">
        <f t="shared" si="6"/>
        <v>0</v>
      </c>
      <c r="X17" s="38">
        <v>4</v>
      </c>
      <c r="Y17" s="44">
        <v>23.53</v>
      </c>
      <c r="Z17" s="45">
        <f t="shared" si="7"/>
        <v>0.74906367041198507</v>
      </c>
      <c r="AA17" s="38">
        <v>2</v>
      </c>
      <c r="AB17" s="44">
        <v>22.22</v>
      </c>
      <c r="AC17" s="45">
        <f t="shared" si="8"/>
        <v>0.37453183520599254</v>
      </c>
      <c r="AD17" s="38">
        <v>1</v>
      </c>
      <c r="AE17" s="44">
        <v>8.33</v>
      </c>
      <c r="AF17" s="45">
        <f t="shared" si="9"/>
        <v>0.18726591760299627</v>
      </c>
      <c r="AG17" s="56">
        <v>534</v>
      </c>
      <c r="AH17" s="50">
        <v>21.52</v>
      </c>
      <c r="AI17" s="48">
        <f t="shared" si="10"/>
        <v>100.00000000000001</v>
      </c>
    </row>
    <row r="18" spans="1:35" x14ac:dyDescent="0.2">
      <c r="A18" s="92"/>
      <c r="B18" s="21" t="s">
        <v>2</v>
      </c>
      <c r="C18" s="38">
        <v>30</v>
      </c>
      <c r="D18" s="44">
        <v>2.4500000000000002</v>
      </c>
      <c r="E18" s="45">
        <f t="shared" si="0"/>
        <v>36.585365853658537</v>
      </c>
      <c r="F18" s="38">
        <v>22</v>
      </c>
      <c r="G18" s="44">
        <v>6.67</v>
      </c>
      <c r="H18" s="45">
        <f t="shared" si="1"/>
        <v>26.829268292682929</v>
      </c>
      <c r="I18" s="38">
        <v>10</v>
      </c>
      <c r="J18" s="44">
        <v>4.13</v>
      </c>
      <c r="K18" s="45">
        <f t="shared" si="2"/>
        <v>12.195121951219512</v>
      </c>
      <c r="L18" s="38">
        <v>6</v>
      </c>
      <c r="M18" s="44">
        <v>5.36</v>
      </c>
      <c r="N18" s="45">
        <f t="shared" si="3"/>
        <v>7.3170731707317067</v>
      </c>
      <c r="O18" s="38">
        <v>0</v>
      </c>
      <c r="P18" s="44">
        <v>0</v>
      </c>
      <c r="Q18" s="45">
        <f t="shared" si="4"/>
        <v>0</v>
      </c>
      <c r="R18" s="38">
        <v>13</v>
      </c>
      <c r="S18" s="44">
        <v>2.64</v>
      </c>
      <c r="T18" s="45">
        <f t="shared" si="5"/>
        <v>15.853658536585366</v>
      </c>
      <c r="U18" s="38">
        <v>0</v>
      </c>
      <c r="V18" s="44">
        <v>0</v>
      </c>
      <c r="W18" s="45">
        <f t="shared" si="6"/>
        <v>0</v>
      </c>
      <c r="X18" s="38">
        <v>0</v>
      </c>
      <c r="Y18" s="44">
        <v>0</v>
      </c>
      <c r="Z18" s="45">
        <f t="shared" si="7"/>
        <v>0</v>
      </c>
      <c r="AA18" s="38">
        <v>0</v>
      </c>
      <c r="AB18" s="44">
        <v>0</v>
      </c>
      <c r="AC18" s="45">
        <f t="shared" si="8"/>
        <v>0</v>
      </c>
      <c r="AD18" s="38">
        <v>1</v>
      </c>
      <c r="AE18" s="44">
        <v>8.33</v>
      </c>
      <c r="AF18" s="45">
        <f t="shared" si="9"/>
        <v>1.2195121951219512</v>
      </c>
      <c r="AG18" s="56">
        <v>82</v>
      </c>
      <c r="AH18" s="50">
        <v>3.31</v>
      </c>
      <c r="AI18" s="48">
        <f t="shared" si="10"/>
        <v>100.00000000000001</v>
      </c>
    </row>
    <row r="19" spans="1:35" x14ac:dyDescent="0.2">
      <c r="A19" s="92"/>
      <c r="B19" s="21" t="s">
        <v>120</v>
      </c>
      <c r="C19" s="38">
        <v>212</v>
      </c>
      <c r="D19" s="44">
        <v>17.32</v>
      </c>
      <c r="E19" s="45">
        <f t="shared" si="0"/>
        <v>59.550561797752813</v>
      </c>
      <c r="F19" s="38">
        <v>47</v>
      </c>
      <c r="G19" s="44">
        <v>14.24</v>
      </c>
      <c r="H19" s="45">
        <f t="shared" si="1"/>
        <v>13.202247191011235</v>
      </c>
      <c r="I19" s="38">
        <v>30</v>
      </c>
      <c r="J19" s="44">
        <v>12.4</v>
      </c>
      <c r="K19" s="45">
        <f t="shared" si="2"/>
        <v>8.4269662921348321</v>
      </c>
      <c r="L19" s="38">
        <v>10</v>
      </c>
      <c r="M19" s="44">
        <v>8.93</v>
      </c>
      <c r="N19" s="45">
        <f t="shared" si="3"/>
        <v>2.8089887640449436</v>
      </c>
      <c r="O19" s="38">
        <v>3</v>
      </c>
      <c r="P19" s="44">
        <v>9.3800000000000008</v>
      </c>
      <c r="Q19" s="45">
        <f t="shared" si="4"/>
        <v>0.84269662921348309</v>
      </c>
      <c r="R19" s="38">
        <v>45</v>
      </c>
      <c r="S19" s="44">
        <v>9.1300000000000008</v>
      </c>
      <c r="T19" s="45">
        <f t="shared" si="5"/>
        <v>12.640449438202248</v>
      </c>
      <c r="U19" s="38">
        <v>1</v>
      </c>
      <c r="V19" s="44">
        <v>10</v>
      </c>
      <c r="W19" s="45">
        <f t="shared" si="6"/>
        <v>0.2808988764044944</v>
      </c>
      <c r="X19" s="38">
        <v>3</v>
      </c>
      <c r="Y19" s="44">
        <v>17.649999999999999</v>
      </c>
      <c r="Z19" s="45">
        <f t="shared" si="7"/>
        <v>0.84269662921348309</v>
      </c>
      <c r="AA19" s="38">
        <v>2</v>
      </c>
      <c r="AB19" s="44">
        <v>22.22</v>
      </c>
      <c r="AC19" s="45">
        <f t="shared" si="8"/>
        <v>0.5617977528089888</v>
      </c>
      <c r="AD19" s="38">
        <v>3</v>
      </c>
      <c r="AE19" s="44">
        <v>25</v>
      </c>
      <c r="AF19" s="45">
        <f t="shared" si="9"/>
        <v>0.84269662921348309</v>
      </c>
      <c r="AG19" s="56">
        <v>356</v>
      </c>
      <c r="AH19" s="50">
        <v>14.35</v>
      </c>
      <c r="AI19" s="48">
        <f t="shared" si="10"/>
        <v>99.999999999999986</v>
      </c>
    </row>
    <row r="20" spans="1:35" x14ac:dyDescent="0.2">
      <c r="A20" s="92"/>
      <c r="B20" s="21" t="s">
        <v>121</v>
      </c>
      <c r="C20" s="38">
        <v>64</v>
      </c>
      <c r="D20" s="44">
        <v>5.23</v>
      </c>
      <c r="E20" s="45">
        <f t="shared" si="0"/>
        <v>33.862433862433861</v>
      </c>
      <c r="F20" s="38">
        <v>19</v>
      </c>
      <c r="G20" s="44">
        <v>5.76</v>
      </c>
      <c r="H20" s="45">
        <f t="shared" si="1"/>
        <v>10.052910052910052</v>
      </c>
      <c r="I20" s="38">
        <v>27</v>
      </c>
      <c r="J20" s="44">
        <v>11.16</v>
      </c>
      <c r="K20" s="45">
        <f t="shared" si="2"/>
        <v>14.285714285714285</v>
      </c>
      <c r="L20" s="38">
        <v>20</v>
      </c>
      <c r="M20" s="44">
        <v>17.86</v>
      </c>
      <c r="N20" s="45">
        <f t="shared" si="3"/>
        <v>10.582010582010582</v>
      </c>
      <c r="O20" s="38">
        <v>7</v>
      </c>
      <c r="P20" s="44">
        <v>21.88</v>
      </c>
      <c r="Q20" s="45">
        <f t="shared" si="4"/>
        <v>3.7037037037037033</v>
      </c>
      <c r="R20" s="38">
        <v>44</v>
      </c>
      <c r="S20" s="44">
        <v>8.92</v>
      </c>
      <c r="T20" s="45">
        <f t="shared" si="5"/>
        <v>23.280423280423278</v>
      </c>
      <c r="U20" s="38">
        <v>2</v>
      </c>
      <c r="V20" s="44">
        <v>20</v>
      </c>
      <c r="W20" s="45">
        <f t="shared" si="6"/>
        <v>1.0582010582010581</v>
      </c>
      <c r="X20" s="38">
        <v>2</v>
      </c>
      <c r="Y20" s="44">
        <v>11.76</v>
      </c>
      <c r="Z20" s="45">
        <f t="shared" si="7"/>
        <v>1.0582010582010581</v>
      </c>
      <c r="AA20" s="38">
        <v>3</v>
      </c>
      <c r="AB20" s="44">
        <v>33.33</v>
      </c>
      <c r="AC20" s="45">
        <f t="shared" si="8"/>
        <v>1.5873015873015872</v>
      </c>
      <c r="AD20" s="38">
        <v>1</v>
      </c>
      <c r="AE20" s="44">
        <v>8.33</v>
      </c>
      <c r="AF20" s="45">
        <f t="shared" si="9"/>
        <v>0.52910052910052907</v>
      </c>
      <c r="AG20" s="56">
        <v>189</v>
      </c>
      <c r="AH20" s="50">
        <v>7.62</v>
      </c>
      <c r="AI20" s="48">
        <f t="shared" si="10"/>
        <v>100.00000000000001</v>
      </c>
    </row>
    <row r="21" spans="1:35" x14ac:dyDescent="0.2">
      <c r="A21" s="92"/>
      <c r="B21" s="21" t="s">
        <v>122</v>
      </c>
      <c r="C21" s="38">
        <v>50</v>
      </c>
      <c r="D21" s="44">
        <v>4.08</v>
      </c>
      <c r="E21" s="45">
        <f t="shared" si="0"/>
        <v>45.871559633027523</v>
      </c>
      <c r="F21" s="38">
        <v>10</v>
      </c>
      <c r="G21" s="44">
        <v>3.03</v>
      </c>
      <c r="H21" s="45">
        <f t="shared" si="1"/>
        <v>9.1743119266055047</v>
      </c>
      <c r="I21" s="38">
        <v>12</v>
      </c>
      <c r="J21" s="44">
        <v>4.96</v>
      </c>
      <c r="K21" s="45">
        <f t="shared" si="2"/>
        <v>11.009174311926607</v>
      </c>
      <c r="L21" s="38">
        <v>3</v>
      </c>
      <c r="M21" s="44">
        <v>2.68</v>
      </c>
      <c r="N21" s="45">
        <f t="shared" si="3"/>
        <v>2.7522935779816518</v>
      </c>
      <c r="O21" s="38">
        <v>2</v>
      </c>
      <c r="P21" s="44">
        <v>6.25</v>
      </c>
      <c r="Q21" s="45">
        <f t="shared" si="4"/>
        <v>1.834862385321101</v>
      </c>
      <c r="R21" s="38">
        <v>31</v>
      </c>
      <c r="S21" s="44">
        <v>6.29</v>
      </c>
      <c r="T21" s="45">
        <f t="shared" si="5"/>
        <v>28.440366972477065</v>
      </c>
      <c r="U21" s="38">
        <v>1</v>
      </c>
      <c r="V21" s="44">
        <v>10</v>
      </c>
      <c r="W21" s="45">
        <f t="shared" si="6"/>
        <v>0.91743119266055051</v>
      </c>
      <c r="X21" s="38">
        <v>0</v>
      </c>
      <c r="Y21" s="44">
        <v>0</v>
      </c>
      <c r="Z21" s="45">
        <f t="shared" si="7"/>
        <v>0</v>
      </c>
      <c r="AA21" s="38">
        <v>0</v>
      </c>
      <c r="AB21" s="44">
        <v>0</v>
      </c>
      <c r="AC21" s="45">
        <f t="shared" si="8"/>
        <v>0</v>
      </c>
      <c r="AD21" s="38">
        <v>0</v>
      </c>
      <c r="AE21" s="44">
        <v>0</v>
      </c>
      <c r="AF21" s="45">
        <f t="shared" si="9"/>
        <v>0</v>
      </c>
      <c r="AG21" s="56">
        <v>109</v>
      </c>
      <c r="AH21" s="50">
        <v>4.3899999999999997</v>
      </c>
      <c r="AI21" s="48">
        <f t="shared" si="10"/>
        <v>99.999999999999986</v>
      </c>
    </row>
    <row r="22" spans="1:35" x14ac:dyDescent="0.2">
      <c r="A22" s="92"/>
      <c r="B22" s="21" t="s">
        <v>123</v>
      </c>
      <c r="C22" s="38">
        <v>39</v>
      </c>
      <c r="D22" s="44">
        <v>3.19</v>
      </c>
      <c r="E22" s="45">
        <f t="shared" si="0"/>
        <v>52</v>
      </c>
      <c r="F22" s="38">
        <v>10</v>
      </c>
      <c r="G22" s="44">
        <v>3.03</v>
      </c>
      <c r="H22" s="45">
        <f t="shared" si="1"/>
        <v>13.333333333333334</v>
      </c>
      <c r="I22" s="38">
        <v>12</v>
      </c>
      <c r="J22" s="44">
        <v>4.96</v>
      </c>
      <c r="K22" s="45">
        <f t="shared" si="2"/>
        <v>16</v>
      </c>
      <c r="L22" s="38">
        <v>0</v>
      </c>
      <c r="M22" s="44">
        <v>0</v>
      </c>
      <c r="N22" s="45">
        <f t="shared" si="3"/>
        <v>0</v>
      </c>
      <c r="O22" s="38">
        <v>1</v>
      </c>
      <c r="P22" s="44">
        <v>3.13</v>
      </c>
      <c r="Q22" s="45">
        <f t="shared" si="4"/>
        <v>1.3333333333333335</v>
      </c>
      <c r="R22" s="38">
        <v>11</v>
      </c>
      <c r="S22" s="44">
        <v>2.23</v>
      </c>
      <c r="T22" s="45">
        <f t="shared" si="5"/>
        <v>14.666666666666666</v>
      </c>
      <c r="U22" s="38">
        <v>1</v>
      </c>
      <c r="V22" s="44">
        <v>10</v>
      </c>
      <c r="W22" s="45">
        <f t="shared" si="6"/>
        <v>1.3333333333333335</v>
      </c>
      <c r="X22" s="38">
        <v>1</v>
      </c>
      <c r="Y22" s="44">
        <v>5.88</v>
      </c>
      <c r="Z22" s="45">
        <f t="shared" si="7"/>
        <v>1.3333333333333335</v>
      </c>
      <c r="AA22" s="38">
        <v>0</v>
      </c>
      <c r="AB22" s="44">
        <v>0</v>
      </c>
      <c r="AC22" s="45">
        <f t="shared" si="8"/>
        <v>0</v>
      </c>
      <c r="AD22" s="38">
        <v>0</v>
      </c>
      <c r="AE22" s="44">
        <v>0</v>
      </c>
      <c r="AF22" s="45">
        <f t="shared" si="9"/>
        <v>0</v>
      </c>
      <c r="AG22" s="56">
        <v>75</v>
      </c>
      <c r="AH22" s="50">
        <v>3.02</v>
      </c>
      <c r="AI22" s="48">
        <f t="shared" si="10"/>
        <v>99.999999999999986</v>
      </c>
    </row>
    <row r="23" spans="1:35" x14ac:dyDescent="0.2">
      <c r="A23" s="92"/>
      <c r="B23" s="21" t="s">
        <v>185</v>
      </c>
      <c r="C23" s="38">
        <v>43</v>
      </c>
      <c r="D23" s="44">
        <v>3.51</v>
      </c>
      <c r="E23" s="45">
        <f t="shared" si="0"/>
        <v>44.329896907216494</v>
      </c>
      <c r="F23" s="38">
        <v>15</v>
      </c>
      <c r="G23" s="44">
        <v>4.55</v>
      </c>
      <c r="H23" s="45">
        <f t="shared" si="1"/>
        <v>15.463917525773196</v>
      </c>
      <c r="I23" s="38">
        <v>9</v>
      </c>
      <c r="J23" s="44">
        <v>3.72</v>
      </c>
      <c r="K23" s="45">
        <f t="shared" si="2"/>
        <v>9.2783505154639183</v>
      </c>
      <c r="L23" s="38">
        <v>6</v>
      </c>
      <c r="M23" s="44">
        <v>5.36</v>
      </c>
      <c r="N23" s="45">
        <f t="shared" si="3"/>
        <v>6.1855670103092786</v>
      </c>
      <c r="O23" s="38">
        <v>2</v>
      </c>
      <c r="P23" s="44">
        <v>6.25</v>
      </c>
      <c r="Q23" s="45">
        <f t="shared" si="4"/>
        <v>2.0618556701030926</v>
      </c>
      <c r="R23" s="38">
        <v>19</v>
      </c>
      <c r="S23" s="44">
        <v>3.85</v>
      </c>
      <c r="T23" s="45">
        <f t="shared" si="5"/>
        <v>19.587628865979383</v>
      </c>
      <c r="U23" s="38">
        <v>0</v>
      </c>
      <c r="V23" s="44">
        <v>0</v>
      </c>
      <c r="W23" s="45">
        <f t="shared" si="6"/>
        <v>0</v>
      </c>
      <c r="X23" s="38">
        <v>1</v>
      </c>
      <c r="Y23" s="44">
        <v>5.88</v>
      </c>
      <c r="Z23" s="45">
        <f t="shared" si="7"/>
        <v>1.0309278350515463</v>
      </c>
      <c r="AA23" s="38">
        <v>1</v>
      </c>
      <c r="AB23" s="44">
        <v>11.11</v>
      </c>
      <c r="AC23" s="45">
        <f t="shared" si="8"/>
        <v>1.0309278350515463</v>
      </c>
      <c r="AD23" s="38">
        <v>1</v>
      </c>
      <c r="AE23" s="44">
        <v>8.33</v>
      </c>
      <c r="AF23" s="45">
        <f t="shared" si="9"/>
        <v>1.0309278350515463</v>
      </c>
      <c r="AG23" s="56">
        <v>97</v>
      </c>
      <c r="AH23" s="50">
        <v>3.91</v>
      </c>
      <c r="AI23" s="48">
        <f t="shared" si="10"/>
        <v>99.999999999999986</v>
      </c>
    </row>
    <row r="24" spans="1:35" x14ac:dyDescent="0.2">
      <c r="A24" s="92"/>
      <c r="B24" s="21" t="s">
        <v>124</v>
      </c>
      <c r="C24" s="38">
        <v>24</v>
      </c>
      <c r="D24" s="44">
        <v>1.96</v>
      </c>
      <c r="E24" s="45">
        <f t="shared" si="0"/>
        <v>45.283018867924532</v>
      </c>
      <c r="F24" s="38">
        <v>13</v>
      </c>
      <c r="G24" s="44">
        <v>3.94</v>
      </c>
      <c r="H24" s="45">
        <f t="shared" si="1"/>
        <v>24.528301886792452</v>
      </c>
      <c r="I24" s="38">
        <v>4</v>
      </c>
      <c r="J24" s="44">
        <v>1.65</v>
      </c>
      <c r="K24" s="45">
        <f t="shared" si="2"/>
        <v>7.5471698113207548</v>
      </c>
      <c r="L24" s="38">
        <v>1</v>
      </c>
      <c r="M24" s="44">
        <v>0.89</v>
      </c>
      <c r="N24" s="45">
        <f t="shared" si="3"/>
        <v>1.8867924528301887</v>
      </c>
      <c r="O24" s="38">
        <v>2</v>
      </c>
      <c r="P24" s="44">
        <v>6.25</v>
      </c>
      <c r="Q24" s="45">
        <f t="shared" si="4"/>
        <v>3.7735849056603774</v>
      </c>
      <c r="R24" s="38">
        <v>8</v>
      </c>
      <c r="S24" s="44">
        <v>1.62</v>
      </c>
      <c r="T24" s="45">
        <f t="shared" si="5"/>
        <v>15.09433962264151</v>
      </c>
      <c r="U24" s="38">
        <v>1</v>
      </c>
      <c r="V24" s="44">
        <v>10</v>
      </c>
      <c r="W24" s="45">
        <f t="shared" si="6"/>
        <v>1.8867924528301887</v>
      </c>
      <c r="X24" s="38">
        <v>0</v>
      </c>
      <c r="Y24" s="44">
        <v>0</v>
      </c>
      <c r="Z24" s="45">
        <f t="shared" si="7"/>
        <v>0</v>
      </c>
      <c r="AA24" s="38">
        <v>0</v>
      </c>
      <c r="AB24" s="44">
        <v>0</v>
      </c>
      <c r="AC24" s="45">
        <f t="shared" si="8"/>
        <v>0</v>
      </c>
      <c r="AD24" s="38">
        <v>0</v>
      </c>
      <c r="AE24" s="44">
        <v>0</v>
      </c>
      <c r="AF24" s="45">
        <f t="shared" si="9"/>
        <v>0</v>
      </c>
      <c r="AG24" s="56">
        <v>53</v>
      </c>
      <c r="AH24" s="50">
        <v>2.14</v>
      </c>
      <c r="AI24" s="48">
        <f t="shared" si="10"/>
        <v>100.00000000000001</v>
      </c>
    </row>
    <row r="25" spans="1:35" x14ac:dyDescent="0.2">
      <c r="A25" s="92"/>
      <c r="B25" s="21" t="s">
        <v>125</v>
      </c>
      <c r="C25" s="38">
        <v>0</v>
      </c>
      <c r="D25" s="44">
        <v>0</v>
      </c>
      <c r="E25" s="45">
        <f t="shared" si="0"/>
        <v>0</v>
      </c>
      <c r="F25" s="38">
        <v>0</v>
      </c>
      <c r="G25" s="44">
        <v>0</v>
      </c>
      <c r="H25" s="45">
        <f t="shared" si="1"/>
        <v>0</v>
      </c>
      <c r="I25" s="38">
        <v>0</v>
      </c>
      <c r="J25" s="44">
        <v>0</v>
      </c>
      <c r="K25" s="45">
        <f t="shared" si="2"/>
        <v>0</v>
      </c>
      <c r="L25" s="38">
        <v>0</v>
      </c>
      <c r="M25" s="44">
        <v>0</v>
      </c>
      <c r="N25" s="45">
        <f t="shared" si="3"/>
        <v>0</v>
      </c>
      <c r="O25" s="38">
        <v>0</v>
      </c>
      <c r="P25" s="44">
        <v>0</v>
      </c>
      <c r="Q25" s="45">
        <f t="shared" si="4"/>
        <v>0</v>
      </c>
      <c r="R25" s="38">
        <v>1</v>
      </c>
      <c r="S25" s="44">
        <v>0.2</v>
      </c>
      <c r="T25" s="45">
        <f t="shared" si="5"/>
        <v>100</v>
      </c>
      <c r="U25" s="38">
        <v>0</v>
      </c>
      <c r="V25" s="44">
        <v>0</v>
      </c>
      <c r="W25" s="45">
        <f t="shared" si="6"/>
        <v>0</v>
      </c>
      <c r="X25" s="38">
        <v>0</v>
      </c>
      <c r="Y25" s="44">
        <v>0</v>
      </c>
      <c r="Z25" s="45">
        <f t="shared" si="7"/>
        <v>0</v>
      </c>
      <c r="AA25" s="38">
        <v>0</v>
      </c>
      <c r="AB25" s="44">
        <v>0</v>
      </c>
      <c r="AC25" s="45">
        <f t="shared" si="8"/>
        <v>0</v>
      </c>
      <c r="AD25" s="38">
        <v>0</v>
      </c>
      <c r="AE25" s="44">
        <v>0</v>
      </c>
      <c r="AF25" s="45">
        <f t="shared" si="9"/>
        <v>0</v>
      </c>
      <c r="AG25" s="56">
        <v>1</v>
      </c>
      <c r="AH25" s="50">
        <v>0.04</v>
      </c>
      <c r="AI25" s="48">
        <f t="shared" si="10"/>
        <v>100</v>
      </c>
    </row>
    <row r="26" spans="1:35" x14ac:dyDescent="0.2">
      <c r="A26" s="92"/>
      <c r="B26" s="21" t="s">
        <v>126</v>
      </c>
      <c r="C26" s="38">
        <v>14</v>
      </c>
      <c r="D26" s="44">
        <v>1.1399999999999999</v>
      </c>
      <c r="E26" s="45">
        <f t="shared" si="0"/>
        <v>45.161290322580641</v>
      </c>
      <c r="F26" s="38">
        <v>4</v>
      </c>
      <c r="G26" s="44">
        <v>1.21</v>
      </c>
      <c r="H26" s="45">
        <f t="shared" si="1"/>
        <v>12.903225806451612</v>
      </c>
      <c r="I26" s="38">
        <v>3</v>
      </c>
      <c r="J26" s="44">
        <v>1.24</v>
      </c>
      <c r="K26" s="45">
        <f t="shared" si="2"/>
        <v>9.67741935483871</v>
      </c>
      <c r="L26" s="38">
        <v>1</v>
      </c>
      <c r="M26" s="44">
        <v>0.89</v>
      </c>
      <c r="N26" s="45">
        <f t="shared" si="3"/>
        <v>3.225806451612903</v>
      </c>
      <c r="O26" s="38">
        <v>0</v>
      </c>
      <c r="P26" s="44">
        <v>0</v>
      </c>
      <c r="Q26" s="45">
        <f t="shared" si="4"/>
        <v>0</v>
      </c>
      <c r="R26" s="38">
        <v>8</v>
      </c>
      <c r="S26" s="44">
        <v>1.62</v>
      </c>
      <c r="T26" s="45">
        <f t="shared" si="5"/>
        <v>25.806451612903224</v>
      </c>
      <c r="U26" s="38">
        <v>0</v>
      </c>
      <c r="V26" s="44">
        <v>0</v>
      </c>
      <c r="W26" s="45">
        <f t="shared" si="6"/>
        <v>0</v>
      </c>
      <c r="X26" s="38">
        <v>0</v>
      </c>
      <c r="Y26" s="44">
        <v>0</v>
      </c>
      <c r="Z26" s="45">
        <f t="shared" si="7"/>
        <v>0</v>
      </c>
      <c r="AA26" s="38">
        <v>1</v>
      </c>
      <c r="AB26" s="44">
        <v>11.11</v>
      </c>
      <c r="AC26" s="45">
        <f t="shared" si="8"/>
        <v>3.225806451612903</v>
      </c>
      <c r="AD26" s="38">
        <v>0</v>
      </c>
      <c r="AE26" s="44">
        <v>0</v>
      </c>
      <c r="AF26" s="45">
        <f t="shared" si="9"/>
        <v>0</v>
      </c>
      <c r="AG26" s="56">
        <v>31</v>
      </c>
      <c r="AH26" s="50">
        <v>1.25</v>
      </c>
      <c r="AI26" s="48">
        <f t="shared" si="10"/>
        <v>99.999999999999972</v>
      </c>
    </row>
    <row r="27" spans="1:35" x14ac:dyDescent="0.2">
      <c r="A27" s="92"/>
      <c r="B27" s="21" t="s">
        <v>127</v>
      </c>
      <c r="C27" s="38">
        <v>9</v>
      </c>
      <c r="D27" s="44">
        <v>0.74</v>
      </c>
      <c r="E27" s="45">
        <f t="shared" si="0"/>
        <v>60</v>
      </c>
      <c r="F27" s="38">
        <v>1</v>
      </c>
      <c r="G27" s="44">
        <v>0.3</v>
      </c>
      <c r="H27" s="45">
        <f t="shared" si="1"/>
        <v>6.666666666666667</v>
      </c>
      <c r="I27" s="38">
        <v>2</v>
      </c>
      <c r="J27" s="44">
        <v>0.83</v>
      </c>
      <c r="K27" s="45">
        <f t="shared" si="2"/>
        <v>13.333333333333334</v>
      </c>
      <c r="L27" s="38">
        <v>1</v>
      </c>
      <c r="M27" s="44">
        <v>0.89</v>
      </c>
      <c r="N27" s="45">
        <f t="shared" si="3"/>
        <v>6.666666666666667</v>
      </c>
      <c r="O27" s="38">
        <v>0</v>
      </c>
      <c r="P27" s="44">
        <v>0</v>
      </c>
      <c r="Q27" s="45">
        <f t="shared" si="4"/>
        <v>0</v>
      </c>
      <c r="R27" s="38">
        <v>2</v>
      </c>
      <c r="S27" s="44">
        <v>0.41</v>
      </c>
      <c r="T27" s="45">
        <f t="shared" si="5"/>
        <v>13.333333333333334</v>
      </c>
      <c r="U27" s="38">
        <v>0</v>
      </c>
      <c r="V27" s="44">
        <v>0</v>
      </c>
      <c r="W27" s="45">
        <f t="shared" si="6"/>
        <v>0</v>
      </c>
      <c r="X27" s="38">
        <v>0</v>
      </c>
      <c r="Y27" s="44">
        <v>0</v>
      </c>
      <c r="Z27" s="45">
        <f t="shared" si="7"/>
        <v>0</v>
      </c>
      <c r="AA27" s="38">
        <v>0</v>
      </c>
      <c r="AB27" s="44">
        <v>0</v>
      </c>
      <c r="AC27" s="45">
        <f t="shared" si="8"/>
        <v>0</v>
      </c>
      <c r="AD27" s="38">
        <v>0</v>
      </c>
      <c r="AE27" s="44">
        <v>0</v>
      </c>
      <c r="AF27" s="45">
        <f t="shared" si="9"/>
        <v>0</v>
      </c>
      <c r="AG27" s="56">
        <v>15</v>
      </c>
      <c r="AH27" s="50">
        <v>0.6</v>
      </c>
      <c r="AI27" s="48">
        <f t="shared" si="10"/>
        <v>100</v>
      </c>
    </row>
    <row r="28" spans="1:35" x14ac:dyDescent="0.2">
      <c r="A28" s="92"/>
      <c r="B28" s="21" t="s">
        <v>186</v>
      </c>
      <c r="C28" s="38">
        <v>33</v>
      </c>
      <c r="D28" s="44">
        <v>2.7</v>
      </c>
      <c r="E28" s="45">
        <f t="shared" si="0"/>
        <v>57.894736842105267</v>
      </c>
      <c r="F28" s="38">
        <v>9</v>
      </c>
      <c r="G28" s="44">
        <v>2.73</v>
      </c>
      <c r="H28" s="45">
        <f t="shared" si="1"/>
        <v>15.789473684210526</v>
      </c>
      <c r="I28" s="38">
        <v>4</v>
      </c>
      <c r="J28" s="44">
        <v>1.65</v>
      </c>
      <c r="K28" s="45">
        <f t="shared" si="2"/>
        <v>7.0175438596491224</v>
      </c>
      <c r="L28" s="38">
        <v>1</v>
      </c>
      <c r="M28" s="44">
        <v>0.89</v>
      </c>
      <c r="N28" s="45">
        <f t="shared" si="3"/>
        <v>1.7543859649122806</v>
      </c>
      <c r="O28" s="38">
        <v>1</v>
      </c>
      <c r="P28" s="44">
        <v>3.13</v>
      </c>
      <c r="Q28" s="45">
        <f t="shared" si="4"/>
        <v>1.7543859649122806</v>
      </c>
      <c r="R28" s="38">
        <v>8</v>
      </c>
      <c r="S28" s="44">
        <v>1.62</v>
      </c>
      <c r="T28" s="45">
        <f t="shared" si="5"/>
        <v>14.035087719298245</v>
      </c>
      <c r="U28" s="38">
        <v>1</v>
      </c>
      <c r="V28" s="44">
        <v>10</v>
      </c>
      <c r="W28" s="45">
        <f t="shared" si="6"/>
        <v>1.7543859649122806</v>
      </c>
      <c r="X28" s="38">
        <v>0</v>
      </c>
      <c r="Y28" s="44">
        <v>0</v>
      </c>
      <c r="Z28" s="45">
        <f t="shared" si="7"/>
        <v>0</v>
      </c>
      <c r="AA28" s="38">
        <v>0</v>
      </c>
      <c r="AB28" s="44">
        <v>0</v>
      </c>
      <c r="AC28" s="45">
        <f t="shared" si="8"/>
        <v>0</v>
      </c>
      <c r="AD28" s="38">
        <v>0</v>
      </c>
      <c r="AE28" s="44">
        <v>0</v>
      </c>
      <c r="AF28" s="45">
        <f t="shared" si="9"/>
        <v>0</v>
      </c>
      <c r="AG28" s="56">
        <v>57</v>
      </c>
      <c r="AH28" s="50">
        <v>2.2999999999999998</v>
      </c>
      <c r="AI28" s="48">
        <f t="shared" si="10"/>
        <v>99.999999999999986</v>
      </c>
    </row>
    <row r="29" spans="1:35" x14ac:dyDescent="0.2">
      <c r="A29" s="92"/>
      <c r="B29" s="21" t="s">
        <v>128</v>
      </c>
      <c r="C29" s="38">
        <v>185</v>
      </c>
      <c r="D29" s="44">
        <v>15.11</v>
      </c>
      <c r="E29" s="45">
        <f t="shared" si="0"/>
        <v>52.112676056338024</v>
      </c>
      <c r="F29" s="38">
        <v>38</v>
      </c>
      <c r="G29" s="44">
        <v>11.52</v>
      </c>
      <c r="H29" s="45">
        <f t="shared" si="1"/>
        <v>10.704225352112676</v>
      </c>
      <c r="I29" s="38">
        <v>27</v>
      </c>
      <c r="J29" s="44">
        <v>11.16</v>
      </c>
      <c r="K29" s="45">
        <f t="shared" si="2"/>
        <v>7.605633802816901</v>
      </c>
      <c r="L29" s="38">
        <v>22</v>
      </c>
      <c r="M29" s="44">
        <v>19.64</v>
      </c>
      <c r="N29" s="45">
        <f t="shared" si="3"/>
        <v>6.197183098591549</v>
      </c>
      <c r="O29" s="38">
        <v>1</v>
      </c>
      <c r="P29" s="44">
        <v>3.13</v>
      </c>
      <c r="Q29" s="45">
        <f t="shared" si="4"/>
        <v>0.28169014084507044</v>
      </c>
      <c r="R29" s="38">
        <v>74</v>
      </c>
      <c r="S29" s="44">
        <v>15.01</v>
      </c>
      <c r="T29" s="45">
        <f t="shared" si="5"/>
        <v>20.845070422535212</v>
      </c>
      <c r="U29" s="38">
        <v>2</v>
      </c>
      <c r="V29" s="44">
        <v>20</v>
      </c>
      <c r="W29" s="45">
        <f t="shared" si="6"/>
        <v>0.56338028169014087</v>
      </c>
      <c r="X29" s="38">
        <v>4</v>
      </c>
      <c r="Y29" s="44">
        <v>23.53</v>
      </c>
      <c r="Z29" s="45">
        <f t="shared" si="7"/>
        <v>1.1267605633802817</v>
      </c>
      <c r="AA29" s="38">
        <v>0</v>
      </c>
      <c r="AB29" s="44">
        <v>0</v>
      </c>
      <c r="AC29" s="45">
        <f t="shared" si="8"/>
        <v>0</v>
      </c>
      <c r="AD29" s="38">
        <v>2</v>
      </c>
      <c r="AE29" s="44">
        <v>16.670000000000002</v>
      </c>
      <c r="AF29" s="45">
        <f t="shared" si="9"/>
        <v>0.56338028169014087</v>
      </c>
      <c r="AG29" s="56">
        <v>355</v>
      </c>
      <c r="AH29" s="50">
        <v>14.31</v>
      </c>
      <c r="AI29" s="48">
        <f t="shared" si="10"/>
        <v>100.00000000000001</v>
      </c>
    </row>
    <row r="30" spans="1:35" ht="16" thickBot="1" x14ac:dyDescent="0.25">
      <c r="A30" s="93"/>
      <c r="B30" s="22" t="s">
        <v>21</v>
      </c>
      <c r="C30" s="39">
        <v>1224</v>
      </c>
      <c r="D30" s="46">
        <v>100</v>
      </c>
      <c r="E30" s="47">
        <f t="shared" si="0"/>
        <v>49.334945586457074</v>
      </c>
      <c r="F30" s="39">
        <v>330</v>
      </c>
      <c r="G30" s="46">
        <v>100</v>
      </c>
      <c r="H30" s="47">
        <f t="shared" si="1"/>
        <v>13.301088270858525</v>
      </c>
      <c r="I30" s="39">
        <v>242</v>
      </c>
      <c r="J30" s="46">
        <v>100</v>
      </c>
      <c r="K30" s="47">
        <f t="shared" si="2"/>
        <v>9.7541313986295854</v>
      </c>
      <c r="L30" s="39">
        <v>112</v>
      </c>
      <c r="M30" s="46">
        <v>100</v>
      </c>
      <c r="N30" s="47">
        <f t="shared" si="3"/>
        <v>4.5143087464731959</v>
      </c>
      <c r="O30" s="39">
        <v>32</v>
      </c>
      <c r="P30" s="46">
        <v>100</v>
      </c>
      <c r="Q30" s="47">
        <f t="shared" si="4"/>
        <v>1.2898024989923418</v>
      </c>
      <c r="R30" s="39">
        <v>493</v>
      </c>
      <c r="S30" s="46">
        <v>100</v>
      </c>
      <c r="T30" s="47">
        <f t="shared" si="5"/>
        <v>19.871019750100764</v>
      </c>
      <c r="U30" s="39">
        <v>10</v>
      </c>
      <c r="V30" s="46">
        <v>100</v>
      </c>
      <c r="W30" s="47">
        <f t="shared" si="6"/>
        <v>0.40306328093510679</v>
      </c>
      <c r="X30" s="39">
        <v>17</v>
      </c>
      <c r="Y30" s="46">
        <v>100</v>
      </c>
      <c r="Z30" s="47">
        <f t="shared" si="7"/>
        <v>0.68520757758968154</v>
      </c>
      <c r="AA30" s="39">
        <v>9</v>
      </c>
      <c r="AB30" s="46">
        <v>100</v>
      </c>
      <c r="AC30" s="47">
        <f t="shared" si="8"/>
        <v>0.36275695284159615</v>
      </c>
      <c r="AD30" s="39">
        <v>12</v>
      </c>
      <c r="AE30" s="46">
        <v>100</v>
      </c>
      <c r="AF30" s="47">
        <f t="shared" si="9"/>
        <v>0.48367593712212814</v>
      </c>
      <c r="AG30" s="39">
        <v>2481</v>
      </c>
      <c r="AH30" s="46">
        <v>100</v>
      </c>
      <c r="AI30" s="47">
        <f t="shared" si="10"/>
        <v>99.999999999999986</v>
      </c>
    </row>
    <row r="31" spans="1:35" x14ac:dyDescent="0.2">
      <c r="A31" s="92" t="s">
        <v>27</v>
      </c>
      <c r="B31" s="21" t="s">
        <v>3</v>
      </c>
      <c r="C31" s="38">
        <v>587</v>
      </c>
      <c r="D31" s="44">
        <v>47.96</v>
      </c>
      <c r="E31" s="45">
        <f t="shared" si="0"/>
        <v>47.684809098294068</v>
      </c>
      <c r="F31" s="27">
        <v>176</v>
      </c>
      <c r="G31" s="44">
        <v>53.33</v>
      </c>
      <c r="H31" s="45">
        <f t="shared" si="1"/>
        <v>14.297319252640131</v>
      </c>
      <c r="I31" s="27">
        <v>106</v>
      </c>
      <c r="J31" s="44">
        <v>43.8</v>
      </c>
      <c r="K31" s="45">
        <f t="shared" si="2"/>
        <v>8.6108854589764423</v>
      </c>
      <c r="L31" s="27">
        <v>58</v>
      </c>
      <c r="M31" s="44">
        <v>51.79</v>
      </c>
      <c r="N31" s="45">
        <f t="shared" si="3"/>
        <v>4.7116165718927707</v>
      </c>
      <c r="O31" s="27">
        <v>15</v>
      </c>
      <c r="P31" s="44">
        <v>46.88</v>
      </c>
      <c r="Q31" s="45">
        <f t="shared" si="4"/>
        <v>1.2185215272136474</v>
      </c>
      <c r="R31" s="27">
        <v>265</v>
      </c>
      <c r="S31" s="44">
        <v>53.75</v>
      </c>
      <c r="T31" s="45">
        <f t="shared" si="5"/>
        <v>21.527213647441105</v>
      </c>
      <c r="U31" s="27">
        <v>5</v>
      </c>
      <c r="V31" s="44">
        <v>50</v>
      </c>
      <c r="W31" s="45">
        <f t="shared" si="6"/>
        <v>0.40617384240454912</v>
      </c>
      <c r="X31" s="27">
        <v>8</v>
      </c>
      <c r="Y31" s="44">
        <v>47.06</v>
      </c>
      <c r="Z31" s="45">
        <f t="shared" si="7"/>
        <v>0.6498781478472786</v>
      </c>
      <c r="AA31" s="27">
        <v>3</v>
      </c>
      <c r="AB31" s="44">
        <v>33.33</v>
      </c>
      <c r="AC31" s="45">
        <f t="shared" si="8"/>
        <v>0.2437043054427295</v>
      </c>
      <c r="AD31" s="27">
        <v>8</v>
      </c>
      <c r="AE31" s="44">
        <v>66.67</v>
      </c>
      <c r="AF31" s="44">
        <f t="shared" si="9"/>
        <v>0.6498781478472786</v>
      </c>
      <c r="AG31" s="38">
        <v>1231</v>
      </c>
      <c r="AH31" s="44">
        <v>49.62</v>
      </c>
      <c r="AI31" s="45">
        <f t="shared" si="10"/>
        <v>100.00000000000001</v>
      </c>
    </row>
    <row r="32" spans="1:35" x14ac:dyDescent="0.2">
      <c r="A32" s="92"/>
      <c r="B32" s="21" t="s">
        <v>4</v>
      </c>
      <c r="C32" s="38">
        <v>11</v>
      </c>
      <c r="D32" s="44">
        <v>0.9</v>
      </c>
      <c r="E32" s="45">
        <f t="shared" si="0"/>
        <v>47.826086956521742</v>
      </c>
      <c r="F32" s="27">
        <v>7</v>
      </c>
      <c r="G32" s="44">
        <v>2.12</v>
      </c>
      <c r="H32" s="45">
        <f t="shared" si="1"/>
        <v>30.434782608695656</v>
      </c>
      <c r="I32" s="27">
        <v>3</v>
      </c>
      <c r="J32" s="44">
        <v>1.24</v>
      </c>
      <c r="K32" s="45">
        <f t="shared" si="2"/>
        <v>13.043478260869565</v>
      </c>
      <c r="L32" s="27">
        <v>0</v>
      </c>
      <c r="M32" s="44">
        <v>0</v>
      </c>
      <c r="N32" s="45">
        <f t="shared" si="3"/>
        <v>0</v>
      </c>
      <c r="O32" s="27">
        <v>1</v>
      </c>
      <c r="P32" s="44">
        <v>3.13</v>
      </c>
      <c r="Q32" s="45">
        <f t="shared" si="4"/>
        <v>4.3478260869565215</v>
      </c>
      <c r="R32" s="27">
        <v>1</v>
      </c>
      <c r="S32" s="44">
        <v>0.2</v>
      </c>
      <c r="T32" s="45">
        <f t="shared" si="5"/>
        <v>4.3478260869565215</v>
      </c>
      <c r="U32" s="27">
        <v>0</v>
      </c>
      <c r="V32" s="44">
        <v>0</v>
      </c>
      <c r="W32" s="45">
        <f t="shared" si="6"/>
        <v>0</v>
      </c>
      <c r="X32" s="27">
        <v>0</v>
      </c>
      <c r="Y32" s="44">
        <v>0</v>
      </c>
      <c r="Z32" s="45">
        <f t="shared" si="7"/>
        <v>0</v>
      </c>
      <c r="AA32" s="27">
        <v>0</v>
      </c>
      <c r="AB32" s="44">
        <v>0</v>
      </c>
      <c r="AC32" s="45">
        <f t="shared" si="8"/>
        <v>0</v>
      </c>
      <c r="AD32" s="27">
        <v>0</v>
      </c>
      <c r="AE32" s="44">
        <v>0</v>
      </c>
      <c r="AF32" s="44">
        <f t="shared" si="9"/>
        <v>0</v>
      </c>
      <c r="AG32" s="38">
        <v>23</v>
      </c>
      <c r="AH32" s="44">
        <v>0.93</v>
      </c>
      <c r="AI32" s="45">
        <f t="shared" si="10"/>
        <v>100</v>
      </c>
    </row>
    <row r="33" spans="1:35" x14ac:dyDescent="0.2">
      <c r="A33" s="92"/>
      <c r="B33" s="21" t="s">
        <v>5</v>
      </c>
      <c r="C33" s="38">
        <v>13</v>
      </c>
      <c r="D33" s="44">
        <v>1.06</v>
      </c>
      <c r="E33" s="45">
        <f t="shared" si="0"/>
        <v>50</v>
      </c>
      <c r="F33" s="27">
        <v>6</v>
      </c>
      <c r="G33" s="44">
        <v>1.82</v>
      </c>
      <c r="H33" s="45">
        <f t="shared" si="1"/>
        <v>23.076923076923077</v>
      </c>
      <c r="I33" s="27">
        <v>2</v>
      </c>
      <c r="J33" s="44">
        <v>0.83</v>
      </c>
      <c r="K33" s="45">
        <f t="shared" si="2"/>
        <v>7.6923076923076925</v>
      </c>
      <c r="L33" s="27">
        <v>1</v>
      </c>
      <c r="M33" s="44">
        <v>0.89</v>
      </c>
      <c r="N33" s="45">
        <f t="shared" si="3"/>
        <v>3.8461538461538463</v>
      </c>
      <c r="O33" s="27">
        <v>0</v>
      </c>
      <c r="P33" s="44">
        <v>0</v>
      </c>
      <c r="Q33" s="45">
        <f t="shared" si="4"/>
        <v>0</v>
      </c>
      <c r="R33" s="27">
        <v>4</v>
      </c>
      <c r="S33" s="44">
        <v>0.81</v>
      </c>
      <c r="T33" s="45">
        <f t="shared" si="5"/>
        <v>15.384615384615385</v>
      </c>
      <c r="U33" s="27">
        <v>0</v>
      </c>
      <c r="V33" s="44">
        <v>0</v>
      </c>
      <c r="W33" s="45">
        <f t="shared" si="6"/>
        <v>0</v>
      </c>
      <c r="X33" s="27">
        <v>0</v>
      </c>
      <c r="Y33" s="44">
        <v>0</v>
      </c>
      <c r="Z33" s="45">
        <f t="shared" si="7"/>
        <v>0</v>
      </c>
      <c r="AA33" s="27">
        <v>0</v>
      </c>
      <c r="AB33" s="44">
        <v>0</v>
      </c>
      <c r="AC33" s="45">
        <f t="shared" si="8"/>
        <v>0</v>
      </c>
      <c r="AD33" s="27">
        <v>0</v>
      </c>
      <c r="AE33" s="44">
        <v>0</v>
      </c>
      <c r="AF33" s="44">
        <f t="shared" si="9"/>
        <v>0</v>
      </c>
      <c r="AG33" s="38">
        <v>26</v>
      </c>
      <c r="AH33" s="44">
        <v>1.05</v>
      </c>
      <c r="AI33" s="45">
        <f t="shared" si="10"/>
        <v>100</v>
      </c>
    </row>
    <row r="34" spans="1:35" x14ac:dyDescent="0.2">
      <c r="A34" s="92"/>
      <c r="B34" s="21" t="s">
        <v>6</v>
      </c>
      <c r="C34" s="38">
        <v>13</v>
      </c>
      <c r="D34" s="44">
        <v>1.06</v>
      </c>
      <c r="E34" s="45">
        <f t="shared" si="0"/>
        <v>56.521739130434781</v>
      </c>
      <c r="F34" s="27">
        <v>2</v>
      </c>
      <c r="G34" s="44">
        <v>0.61</v>
      </c>
      <c r="H34" s="45">
        <f t="shared" si="1"/>
        <v>8.695652173913043</v>
      </c>
      <c r="I34" s="27">
        <v>2</v>
      </c>
      <c r="J34" s="44">
        <v>0.83</v>
      </c>
      <c r="K34" s="45">
        <f t="shared" si="2"/>
        <v>8.695652173913043</v>
      </c>
      <c r="L34" s="27">
        <v>0</v>
      </c>
      <c r="M34" s="44">
        <v>0</v>
      </c>
      <c r="N34" s="45">
        <f t="shared" si="3"/>
        <v>0</v>
      </c>
      <c r="O34" s="27">
        <v>0</v>
      </c>
      <c r="P34" s="44">
        <v>0</v>
      </c>
      <c r="Q34" s="45">
        <f t="shared" si="4"/>
        <v>0</v>
      </c>
      <c r="R34" s="27">
        <v>4</v>
      </c>
      <c r="S34" s="44">
        <v>0.81</v>
      </c>
      <c r="T34" s="45">
        <f t="shared" si="5"/>
        <v>17.391304347826086</v>
      </c>
      <c r="U34" s="27">
        <v>0</v>
      </c>
      <c r="V34" s="44">
        <v>0</v>
      </c>
      <c r="W34" s="45">
        <f t="shared" si="6"/>
        <v>0</v>
      </c>
      <c r="X34" s="27">
        <v>1</v>
      </c>
      <c r="Y34" s="44">
        <v>5.88</v>
      </c>
      <c r="Z34" s="45">
        <f t="shared" si="7"/>
        <v>4.3478260869565215</v>
      </c>
      <c r="AA34" s="27">
        <v>1</v>
      </c>
      <c r="AB34" s="44">
        <v>11.11</v>
      </c>
      <c r="AC34" s="45">
        <f t="shared" si="8"/>
        <v>4.3478260869565215</v>
      </c>
      <c r="AD34" s="27">
        <v>0</v>
      </c>
      <c r="AE34" s="44">
        <v>0</v>
      </c>
      <c r="AF34" s="44">
        <f t="shared" si="9"/>
        <v>0</v>
      </c>
      <c r="AG34" s="38">
        <v>23</v>
      </c>
      <c r="AH34" s="44">
        <v>0.93</v>
      </c>
      <c r="AI34" s="45">
        <f t="shared" si="10"/>
        <v>100</v>
      </c>
    </row>
    <row r="35" spans="1:35" x14ac:dyDescent="0.2">
      <c r="A35" s="92"/>
      <c r="B35" s="21" t="s">
        <v>7</v>
      </c>
      <c r="C35" s="38">
        <v>135</v>
      </c>
      <c r="D35" s="44">
        <v>11.03</v>
      </c>
      <c r="E35" s="45">
        <f t="shared" si="0"/>
        <v>58.695652173913047</v>
      </c>
      <c r="F35" s="27">
        <v>24</v>
      </c>
      <c r="G35" s="44">
        <v>7.27</v>
      </c>
      <c r="H35" s="45">
        <f t="shared" si="1"/>
        <v>10.434782608695652</v>
      </c>
      <c r="I35" s="27">
        <v>19</v>
      </c>
      <c r="J35" s="44">
        <v>7.85</v>
      </c>
      <c r="K35" s="45">
        <f t="shared" si="2"/>
        <v>8.2608695652173907</v>
      </c>
      <c r="L35" s="27">
        <v>5</v>
      </c>
      <c r="M35" s="44">
        <v>4.46</v>
      </c>
      <c r="N35" s="45">
        <f t="shared" si="3"/>
        <v>2.1739130434782608</v>
      </c>
      <c r="O35" s="27">
        <v>3</v>
      </c>
      <c r="P35" s="44">
        <v>9.3800000000000008</v>
      </c>
      <c r="Q35" s="45">
        <f t="shared" si="4"/>
        <v>1.3043478260869565</v>
      </c>
      <c r="R35" s="27">
        <v>42</v>
      </c>
      <c r="S35" s="44">
        <v>8.52</v>
      </c>
      <c r="T35" s="45">
        <f t="shared" si="5"/>
        <v>18.260869565217391</v>
      </c>
      <c r="U35" s="27">
        <v>0</v>
      </c>
      <c r="V35" s="44">
        <v>0</v>
      </c>
      <c r="W35" s="45">
        <f t="shared" si="6"/>
        <v>0</v>
      </c>
      <c r="X35" s="27">
        <v>1</v>
      </c>
      <c r="Y35" s="44">
        <v>5.88</v>
      </c>
      <c r="Z35" s="45">
        <f t="shared" si="7"/>
        <v>0.43478260869565216</v>
      </c>
      <c r="AA35" s="27">
        <v>0</v>
      </c>
      <c r="AB35" s="44">
        <v>0</v>
      </c>
      <c r="AC35" s="45">
        <f t="shared" si="8"/>
        <v>0</v>
      </c>
      <c r="AD35" s="27">
        <v>1</v>
      </c>
      <c r="AE35" s="44">
        <v>8.33</v>
      </c>
      <c r="AF35" s="44">
        <f t="shared" si="9"/>
        <v>0.43478260869565216</v>
      </c>
      <c r="AG35" s="38">
        <v>230</v>
      </c>
      <c r="AH35" s="44">
        <v>9.27</v>
      </c>
      <c r="AI35" s="45">
        <f t="shared" si="10"/>
        <v>100.00000000000001</v>
      </c>
    </row>
    <row r="36" spans="1:35" x14ac:dyDescent="0.2">
      <c r="A36" s="92"/>
      <c r="B36" s="21" t="s">
        <v>8</v>
      </c>
      <c r="C36" s="38">
        <v>193</v>
      </c>
      <c r="D36" s="44">
        <v>15.77</v>
      </c>
      <c r="E36" s="45">
        <f t="shared" si="0"/>
        <v>55.619596541786741</v>
      </c>
      <c r="F36" s="27">
        <v>37</v>
      </c>
      <c r="G36" s="44">
        <v>11.21</v>
      </c>
      <c r="H36" s="45">
        <f t="shared" si="1"/>
        <v>10.662824207492795</v>
      </c>
      <c r="I36" s="27">
        <v>37</v>
      </c>
      <c r="J36" s="44">
        <v>15.29</v>
      </c>
      <c r="K36" s="45">
        <f t="shared" si="2"/>
        <v>10.662824207492795</v>
      </c>
      <c r="L36" s="27">
        <v>7</v>
      </c>
      <c r="M36" s="44">
        <v>6.25</v>
      </c>
      <c r="N36" s="45">
        <f t="shared" si="3"/>
        <v>2.0172910662824206</v>
      </c>
      <c r="O36" s="27">
        <v>6</v>
      </c>
      <c r="P36" s="44">
        <v>18.75</v>
      </c>
      <c r="Q36" s="45">
        <f t="shared" si="4"/>
        <v>1.7291066282420751</v>
      </c>
      <c r="R36" s="27">
        <v>59</v>
      </c>
      <c r="S36" s="44">
        <v>11.97</v>
      </c>
      <c r="T36" s="45">
        <f t="shared" si="5"/>
        <v>17.002881844380404</v>
      </c>
      <c r="U36" s="27">
        <v>3</v>
      </c>
      <c r="V36" s="44">
        <v>30</v>
      </c>
      <c r="W36" s="45">
        <f t="shared" si="6"/>
        <v>0.86455331412103753</v>
      </c>
      <c r="X36" s="27">
        <v>2</v>
      </c>
      <c r="Y36" s="44">
        <v>11.76</v>
      </c>
      <c r="Z36" s="45">
        <f t="shared" si="7"/>
        <v>0.57636887608069165</v>
      </c>
      <c r="AA36" s="27">
        <v>3</v>
      </c>
      <c r="AB36" s="44">
        <v>33.33</v>
      </c>
      <c r="AC36" s="45">
        <f t="shared" si="8"/>
        <v>0.86455331412103753</v>
      </c>
      <c r="AD36" s="27">
        <v>0</v>
      </c>
      <c r="AE36" s="44">
        <v>0</v>
      </c>
      <c r="AF36" s="44">
        <f t="shared" si="9"/>
        <v>0</v>
      </c>
      <c r="AG36" s="38">
        <v>347</v>
      </c>
      <c r="AH36" s="44">
        <v>13.99</v>
      </c>
      <c r="AI36" s="45">
        <f t="shared" si="10"/>
        <v>100</v>
      </c>
    </row>
    <row r="37" spans="1:35" x14ac:dyDescent="0.2">
      <c r="A37" s="92"/>
      <c r="B37" s="21" t="s">
        <v>9</v>
      </c>
      <c r="C37" s="38">
        <v>26</v>
      </c>
      <c r="D37" s="44">
        <v>2.12</v>
      </c>
      <c r="E37" s="45">
        <f t="shared" si="0"/>
        <v>56.521739130434781</v>
      </c>
      <c r="F37" s="27">
        <v>6</v>
      </c>
      <c r="G37" s="44">
        <v>1.82</v>
      </c>
      <c r="H37" s="45">
        <f t="shared" si="1"/>
        <v>13.043478260869565</v>
      </c>
      <c r="I37" s="27">
        <v>6</v>
      </c>
      <c r="J37" s="44">
        <v>2.48</v>
      </c>
      <c r="K37" s="45">
        <f t="shared" si="2"/>
        <v>13.043478260869565</v>
      </c>
      <c r="L37" s="27">
        <v>0</v>
      </c>
      <c r="M37" s="44">
        <v>0</v>
      </c>
      <c r="N37" s="45">
        <f t="shared" si="3"/>
        <v>0</v>
      </c>
      <c r="O37" s="27">
        <v>1</v>
      </c>
      <c r="P37" s="44">
        <v>3.13</v>
      </c>
      <c r="Q37" s="45">
        <f t="shared" si="4"/>
        <v>2.1739130434782608</v>
      </c>
      <c r="R37" s="27">
        <v>6</v>
      </c>
      <c r="S37" s="44">
        <v>1.22</v>
      </c>
      <c r="T37" s="45">
        <f t="shared" si="5"/>
        <v>13.043478260869565</v>
      </c>
      <c r="U37" s="27">
        <v>0</v>
      </c>
      <c r="V37" s="44">
        <v>0</v>
      </c>
      <c r="W37" s="45">
        <f t="shared" si="6"/>
        <v>0</v>
      </c>
      <c r="X37" s="27">
        <v>0</v>
      </c>
      <c r="Y37" s="44">
        <v>0</v>
      </c>
      <c r="Z37" s="45">
        <f t="shared" si="7"/>
        <v>0</v>
      </c>
      <c r="AA37" s="27">
        <v>0</v>
      </c>
      <c r="AB37" s="44">
        <v>0</v>
      </c>
      <c r="AC37" s="45">
        <f t="shared" si="8"/>
        <v>0</v>
      </c>
      <c r="AD37" s="27">
        <v>1</v>
      </c>
      <c r="AE37" s="44">
        <v>8.33</v>
      </c>
      <c r="AF37" s="44">
        <f t="shared" si="9"/>
        <v>2.1739130434782608</v>
      </c>
      <c r="AG37" s="38">
        <v>46</v>
      </c>
      <c r="AH37" s="44">
        <v>1.85</v>
      </c>
      <c r="AI37" s="45">
        <f t="shared" si="10"/>
        <v>100</v>
      </c>
    </row>
    <row r="38" spans="1:35" x14ac:dyDescent="0.2">
      <c r="A38" s="92"/>
      <c r="B38" s="21" t="s">
        <v>10</v>
      </c>
      <c r="C38" s="38">
        <v>32</v>
      </c>
      <c r="D38" s="44">
        <v>2.61</v>
      </c>
      <c r="E38" s="45">
        <f t="shared" si="0"/>
        <v>62.745098039215684</v>
      </c>
      <c r="F38" s="27">
        <v>8</v>
      </c>
      <c r="G38" s="44">
        <v>2.42</v>
      </c>
      <c r="H38" s="45">
        <f t="shared" si="1"/>
        <v>15.686274509803921</v>
      </c>
      <c r="I38" s="27">
        <v>3</v>
      </c>
      <c r="J38" s="44">
        <v>1.24</v>
      </c>
      <c r="K38" s="45">
        <f t="shared" si="2"/>
        <v>5.8823529411764701</v>
      </c>
      <c r="L38" s="27">
        <v>2</v>
      </c>
      <c r="M38" s="44">
        <v>1.79</v>
      </c>
      <c r="N38" s="45">
        <f t="shared" si="3"/>
        <v>3.9215686274509802</v>
      </c>
      <c r="O38" s="27">
        <v>0</v>
      </c>
      <c r="P38" s="44">
        <v>0</v>
      </c>
      <c r="Q38" s="45">
        <f t="shared" si="4"/>
        <v>0</v>
      </c>
      <c r="R38" s="27">
        <v>6</v>
      </c>
      <c r="S38" s="44">
        <v>1.22</v>
      </c>
      <c r="T38" s="45">
        <f t="shared" si="5"/>
        <v>11.76470588235294</v>
      </c>
      <c r="U38" s="27">
        <v>0</v>
      </c>
      <c r="V38" s="44">
        <v>0</v>
      </c>
      <c r="W38" s="45">
        <f t="shared" si="6"/>
        <v>0</v>
      </c>
      <c r="X38" s="27">
        <v>0</v>
      </c>
      <c r="Y38" s="44">
        <v>0</v>
      </c>
      <c r="Z38" s="45">
        <f t="shared" si="7"/>
        <v>0</v>
      </c>
      <c r="AA38" s="27">
        <v>0</v>
      </c>
      <c r="AB38" s="44">
        <v>0</v>
      </c>
      <c r="AC38" s="45">
        <f t="shared" si="8"/>
        <v>0</v>
      </c>
      <c r="AD38" s="27">
        <v>0</v>
      </c>
      <c r="AE38" s="44">
        <v>0</v>
      </c>
      <c r="AF38" s="44">
        <f t="shared" si="9"/>
        <v>0</v>
      </c>
      <c r="AG38" s="38">
        <v>51</v>
      </c>
      <c r="AH38" s="44">
        <v>2.06</v>
      </c>
      <c r="AI38" s="45">
        <f t="shared" si="10"/>
        <v>99.999999999999986</v>
      </c>
    </row>
    <row r="39" spans="1:35" x14ac:dyDescent="0.2">
      <c r="A39" s="92"/>
      <c r="B39" s="21" t="s">
        <v>11</v>
      </c>
      <c r="C39" s="38">
        <v>45</v>
      </c>
      <c r="D39" s="44">
        <v>3.68</v>
      </c>
      <c r="E39" s="45">
        <f t="shared" si="0"/>
        <v>45</v>
      </c>
      <c r="F39" s="27">
        <v>13</v>
      </c>
      <c r="G39" s="44">
        <v>3.94</v>
      </c>
      <c r="H39" s="45">
        <f t="shared" si="1"/>
        <v>13</v>
      </c>
      <c r="I39" s="27">
        <v>9</v>
      </c>
      <c r="J39" s="44">
        <v>3.72</v>
      </c>
      <c r="K39" s="45">
        <f t="shared" si="2"/>
        <v>9</v>
      </c>
      <c r="L39" s="27">
        <v>10</v>
      </c>
      <c r="M39" s="44">
        <v>8.93</v>
      </c>
      <c r="N39" s="45">
        <f t="shared" si="3"/>
        <v>10</v>
      </c>
      <c r="O39" s="27">
        <v>0</v>
      </c>
      <c r="P39" s="44">
        <v>0</v>
      </c>
      <c r="Q39" s="45">
        <f t="shared" si="4"/>
        <v>0</v>
      </c>
      <c r="R39" s="27">
        <v>20</v>
      </c>
      <c r="S39" s="44">
        <v>4.0599999999999996</v>
      </c>
      <c r="T39" s="45">
        <f t="shared" si="5"/>
        <v>20</v>
      </c>
      <c r="U39" s="27">
        <v>0</v>
      </c>
      <c r="V39" s="44">
        <v>0</v>
      </c>
      <c r="W39" s="45">
        <f t="shared" si="6"/>
        <v>0</v>
      </c>
      <c r="X39" s="27">
        <v>2</v>
      </c>
      <c r="Y39" s="44">
        <v>11.76</v>
      </c>
      <c r="Z39" s="45">
        <f t="shared" si="7"/>
        <v>2</v>
      </c>
      <c r="AA39" s="27">
        <v>1</v>
      </c>
      <c r="AB39" s="44">
        <v>11.11</v>
      </c>
      <c r="AC39" s="45">
        <f t="shared" si="8"/>
        <v>1</v>
      </c>
      <c r="AD39" s="27">
        <v>0</v>
      </c>
      <c r="AE39" s="44">
        <v>0</v>
      </c>
      <c r="AF39" s="44">
        <f t="shared" si="9"/>
        <v>0</v>
      </c>
      <c r="AG39" s="38">
        <v>100</v>
      </c>
      <c r="AH39" s="44">
        <v>4.03</v>
      </c>
      <c r="AI39" s="45">
        <f t="shared" si="10"/>
        <v>100</v>
      </c>
    </row>
    <row r="40" spans="1:35" x14ac:dyDescent="0.2">
      <c r="A40" s="92"/>
      <c r="B40" s="21" t="s">
        <v>12</v>
      </c>
      <c r="C40" s="38">
        <v>76</v>
      </c>
      <c r="D40" s="44">
        <v>6.21</v>
      </c>
      <c r="E40" s="45">
        <f t="shared" si="0"/>
        <v>41.081081081081081</v>
      </c>
      <c r="F40" s="27">
        <v>19</v>
      </c>
      <c r="G40" s="44">
        <v>5.76</v>
      </c>
      <c r="H40" s="45">
        <f t="shared" si="1"/>
        <v>10.27027027027027</v>
      </c>
      <c r="I40" s="27">
        <v>29</v>
      </c>
      <c r="J40" s="44">
        <v>11.98</v>
      </c>
      <c r="K40" s="45">
        <f t="shared" si="2"/>
        <v>15.675675675675677</v>
      </c>
      <c r="L40" s="27">
        <v>13</v>
      </c>
      <c r="M40" s="44">
        <v>11.61</v>
      </c>
      <c r="N40" s="45">
        <f t="shared" si="3"/>
        <v>7.0270270270270272</v>
      </c>
      <c r="O40" s="27">
        <v>4</v>
      </c>
      <c r="P40" s="44">
        <v>12.5</v>
      </c>
      <c r="Q40" s="45">
        <f t="shared" si="4"/>
        <v>2.1621621621621623</v>
      </c>
      <c r="R40" s="27">
        <v>39</v>
      </c>
      <c r="S40" s="44">
        <v>7.91</v>
      </c>
      <c r="T40" s="45">
        <f t="shared" si="5"/>
        <v>21.081081081081081</v>
      </c>
      <c r="U40" s="27">
        <v>2</v>
      </c>
      <c r="V40" s="44">
        <v>20</v>
      </c>
      <c r="W40" s="45">
        <f t="shared" si="6"/>
        <v>1.0810810810810811</v>
      </c>
      <c r="X40" s="27">
        <v>1</v>
      </c>
      <c r="Y40" s="44">
        <v>5.88</v>
      </c>
      <c r="Z40" s="45">
        <f t="shared" si="7"/>
        <v>0.54054054054054057</v>
      </c>
      <c r="AA40" s="27">
        <v>0</v>
      </c>
      <c r="AB40" s="44">
        <v>0</v>
      </c>
      <c r="AC40" s="45">
        <f t="shared" si="8"/>
        <v>0</v>
      </c>
      <c r="AD40" s="27">
        <v>2</v>
      </c>
      <c r="AE40" s="44">
        <v>16.670000000000002</v>
      </c>
      <c r="AF40" s="44">
        <f t="shared" si="9"/>
        <v>1.0810810810810811</v>
      </c>
      <c r="AG40" s="38">
        <v>185</v>
      </c>
      <c r="AH40" s="44">
        <v>7.46</v>
      </c>
      <c r="AI40" s="45">
        <f t="shared" si="10"/>
        <v>100.00000000000001</v>
      </c>
    </row>
    <row r="41" spans="1:35" x14ac:dyDescent="0.2">
      <c r="A41" s="92"/>
      <c r="B41" s="21" t="s">
        <v>13</v>
      </c>
      <c r="C41" s="38">
        <v>7</v>
      </c>
      <c r="D41" s="44">
        <v>0.56999999999999995</v>
      </c>
      <c r="E41" s="45">
        <f t="shared" si="0"/>
        <v>28.000000000000004</v>
      </c>
      <c r="F41" s="27">
        <v>4</v>
      </c>
      <c r="G41" s="44">
        <v>1.21</v>
      </c>
      <c r="H41" s="45">
        <f t="shared" si="1"/>
        <v>16</v>
      </c>
      <c r="I41" s="27">
        <v>2</v>
      </c>
      <c r="J41" s="44">
        <v>0.83</v>
      </c>
      <c r="K41" s="45">
        <f t="shared" si="2"/>
        <v>8</v>
      </c>
      <c r="L41" s="27">
        <v>4</v>
      </c>
      <c r="M41" s="44">
        <v>3.57</v>
      </c>
      <c r="N41" s="45">
        <f t="shared" si="3"/>
        <v>16</v>
      </c>
      <c r="O41" s="27">
        <v>0</v>
      </c>
      <c r="P41" s="44">
        <v>0</v>
      </c>
      <c r="Q41" s="45">
        <f t="shared" si="4"/>
        <v>0</v>
      </c>
      <c r="R41" s="27">
        <v>7</v>
      </c>
      <c r="S41" s="44">
        <v>1.42</v>
      </c>
      <c r="T41" s="45">
        <f t="shared" si="5"/>
        <v>28.000000000000004</v>
      </c>
      <c r="U41" s="27">
        <v>0</v>
      </c>
      <c r="V41" s="44">
        <v>0</v>
      </c>
      <c r="W41" s="45">
        <f t="shared" si="6"/>
        <v>0</v>
      </c>
      <c r="X41" s="27">
        <v>1</v>
      </c>
      <c r="Y41" s="44">
        <v>5.88</v>
      </c>
      <c r="Z41" s="45">
        <f t="shared" si="7"/>
        <v>4</v>
      </c>
      <c r="AA41" s="27">
        <v>0</v>
      </c>
      <c r="AB41" s="44">
        <v>0</v>
      </c>
      <c r="AC41" s="45">
        <f t="shared" si="8"/>
        <v>0</v>
      </c>
      <c r="AD41" s="27">
        <v>0</v>
      </c>
      <c r="AE41" s="44">
        <v>0</v>
      </c>
      <c r="AF41" s="44">
        <f t="shared" si="9"/>
        <v>0</v>
      </c>
      <c r="AG41" s="38">
        <v>25</v>
      </c>
      <c r="AH41" s="44">
        <v>1.01</v>
      </c>
      <c r="AI41" s="45">
        <f t="shared" si="10"/>
        <v>100</v>
      </c>
    </row>
    <row r="42" spans="1:35" x14ac:dyDescent="0.2">
      <c r="A42" s="92"/>
      <c r="B42" s="21" t="s">
        <v>14</v>
      </c>
      <c r="C42" s="38">
        <v>8</v>
      </c>
      <c r="D42" s="44">
        <v>0.65</v>
      </c>
      <c r="E42" s="45">
        <f t="shared" si="0"/>
        <v>40</v>
      </c>
      <c r="F42" s="27">
        <v>2</v>
      </c>
      <c r="G42" s="44">
        <v>0.61</v>
      </c>
      <c r="H42" s="45">
        <f t="shared" si="1"/>
        <v>10</v>
      </c>
      <c r="I42" s="27">
        <v>1</v>
      </c>
      <c r="J42" s="44">
        <v>0.41</v>
      </c>
      <c r="K42" s="45">
        <f t="shared" si="2"/>
        <v>5</v>
      </c>
      <c r="L42" s="27">
        <v>2</v>
      </c>
      <c r="M42" s="44">
        <v>1.79</v>
      </c>
      <c r="N42" s="45">
        <f t="shared" si="3"/>
        <v>10</v>
      </c>
      <c r="O42" s="27">
        <v>0</v>
      </c>
      <c r="P42" s="44">
        <v>0</v>
      </c>
      <c r="Q42" s="45">
        <f t="shared" si="4"/>
        <v>0</v>
      </c>
      <c r="R42" s="27">
        <v>7</v>
      </c>
      <c r="S42" s="44">
        <v>1.42</v>
      </c>
      <c r="T42" s="45">
        <f t="shared" si="5"/>
        <v>35</v>
      </c>
      <c r="U42" s="27">
        <v>0</v>
      </c>
      <c r="V42" s="44">
        <v>0</v>
      </c>
      <c r="W42" s="45">
        <f t="shared" si="6"/>
        <v>0</v>
      </c>
      <c r="X42" s="27">
        <v>0</v>
      </c>
      <c r="Y42" s="44">
        <v>0</v>
      </c>
      <c r="Z42" s="45">
        <f t="shared" si="7"/>
        <v>0</v>
      </c>
      <c r="AA42" s="27">
        <v>0</v>
      </c>
      <c r="AB42" s="44">
        <v>0</v>
      </c>
      <c r="AC42" s="45">
        <f t="shared" si="8"/>
        <v>0</v>
      </c>
      <c r="AD42" s="27">
        <v>0</v>
      </c>
      <c r="AE42" s="44">
        <v>0</v>
      </c>
      <c r="AF42" s="44">
        <f t="shared" si="9"/>
        <v>0</v>
      </c>
      <c r="AG42" s="38">
        <v>20</v>
      </c>
      <c r="AH42" s="44">
        <v>0.81</v>
      </c>
      <c r="AI42" s="45">
        <f t="shared" si="10"/>
        <v>100</v>
      </c>
    </row>
    <row r="43" spans="1:35" x14ac:dyDescent="0.2">
      <c r="A43" s="92"/>
      <c r="B43" s="21" t="s">
        <v>15</v>
      </c>
      <c r="C43" s="38">
        <v>18</v>
      </c>
      <c r="D43" s="44">
        <v>1.47</v>
      </c>
      <c r="E43" s="45">
        <f t="shared" si="0"/>
        <v>37.5</v>
      </c>
      <c r="F43" s="27">
        <v>6</v>
      </c>
      <c r="G43" s="44">
        <v>1.82</v>
      </c>
      <c r="H43" s="45">
        <f t="shared" si="1"/>
        <v>12.5</v>
      </c>
      <c r="I43" s="27">
        <v>9</v>
      </c>
      <c r="J43" s="44">
        <v>3.72</v>
      </c>
      <c r="K43" s="45">
        <f t="shared" si="2"/>
        <v>18.75</v>
      </c>
      <c r="L43" s="27">
        <v>3</v>
      </c>
      <c r="M43" s="44">
        <v>2.68</v>
      </c>
      <c r="N43" s="45">
        <f t="shared" si="3"/>
        <v>6.25</v>
      </c>
      <c r="O43" s="27">
        <v>1</v>
      </c>
      <c r="P43" s="44">
        <v>3.13</v>
      </c>
      <c r="Q43" s="45">
        <f t="shared" si="4"/>
        <v>2.083333333333333</v>
      </c>
      <c r="R43" s="27">
        <v>10</v>
      </c>
      <c r="S43" s="44">
        <v>2.0299999999999998</v>
      </c>
      <c r="T43" s="45">
        <f t="shared" si="5"/>
        <v>20.833333333333336</v>
      </c>
      <c r="U43" s="27">
        <v>0</v>
      </c>
      <c r="V43" s="44">
        <v>0</v>
      </c>
      <c r="W43" s="45">
        <f t="shared" si="6"/>
        <v>0</v>
      </c>
      <c r="X43" s="27">
        <v>1</v>
      </c>
      <c r="Y43" s="44">
        <v>5.88</v>
      </c>
      <c r="Z43" s="45">
        <f t="shared" si="7"/>
        <v>2.083333333333333</v>
      </c>
      <c r="AA43" s="27">
        <v>0</v>
      </c>
      <c r="AB43" s="44">
        <v>0</v>
      </c>
      <c r="AC43" s="45">
        <f t="shared" si="8"/>
        <v>0</v>
      </c>
      <c r="AD43" s="27">
        <v>0</v>
      </c>
      <c r="AE43" s="44">
        <v>0</v>
      </c>
      <c r="AF43" s="44">
        <f t="shared" si="9"/>
        <v>0</v>
      </c>
      <c r="AG43" s="38">
        <v>48</v>
      </c>
      <c r="AH43" s="44">
        <v>1.93</v>
      </c>
      <c r="AI43" s="45">
        <f t="shared" si="10"/>
        <v>99.999999999999986</v>
      </c>
    </row>
    <row r="44" spans="1:35" x14ac:dyDescent="0.2">
      <c r="A44" s="92"/>
      <c r="B44" s="21" t="s">
        <v>16</v>
      </c>
      <c r="C44" s="38">
        <v>42</v>
      </c>
      <c r="D44" s="44">
        <v>3.43</v>
      </c>
      <c r="E44" s="45">
        <f t="shared" si="0"/>
        <v>49.411764705882355</v>
      </c>
      <c r="F44" s="27">
        <v>13</v>
      </c>
      <c r="G44" s="44">
        <v>3.94</v>
      </c>
      <c r="H44" s="45">
        <f t="shared" si="1"/>
        <v>15.294117647058824</v>
      </c>
      <c r="I44" s="27">
        <v>9</v>
      </c>
      <c r="J44" s="44">
        <v>3.72</v>
      </c>
      <c r="K44" s="45">
        <f t="shared" si="2"/>
        <v>10.588235294117647</v>
      </c>
      <c r="L44" s="27">
        <v>6</v>
      </c>
      <c r="M44" s="44">
        <v>5.36</v>
      </c>
      <c r="N44" s="45">
        <f t="shared" si="3"/>
        <v>7.0588235294117645</v>
      </c>
      <c r="O44" s="27">
        <v>0</v>
      </c>
      <c r="P44" s="44">
        <v>0</v>
      </c>
      <c r="Q44" s="45">
        <f t="shared" si="4"/>
        <v>0</v>
      </c>
      <c r="R44" s="27">
        <v>14</v>
      </c>
      <c r="S44" s="44">
        <v>2.84</v>
      </c>
      <c r="T44" s="45">
        <f t="shared" si="5"/>
        <v>16.470588235294116</v>
      </c>
      <c r="U44" s="27">
        <v>0</v>
      </c>
      <c r="V44" s="44">
        <v>0</v>
      </c>
      <c r="W44" s="45">
        <f t="shared" si="6"/>
        <v>0</v>
      </c>
      <c r="X44" s="27">
        <v>0</v>
      </c>
      <c r="Y44" s="44">
        <v>0</v>
      </c>
      <c r="Z44" s="45">
        <f t="shared" si="7"/>
        <v>0</v>
      </c>
      <c r="AA44" s="27">
        <v>1</v>
      </c>
      <c r="AB44" s="44">
        <v>11.11</v>
      </c>
      <c r="AC44" s="45">
        <f t="shared" si="8"/>
        <v>1.1764705882352942</v>
      </c>
      <c r="AD44" s="27">
        <v>0</v>
      </c>
      <c r="AE44" s="44">
        <v>0</v>
      </c>
      <c r="AF44" s="44">
        <f t="shared" si="9"/>
        <v>0</v>
      </c>
      <c r="AG44" s="38">
        <v>85</v>
      </c>
      <c r="AH44" s="44">
        <v>3.43</v>
      </c>
      <c r="AI44" s="45">
        <f t="shared" si="10"/>
        <v>100</v>
      </c>
    </row>
    <row r="45" spans="1:35" x14ac:dyDescent="0.2">
      <c r="A45" s="92"/>
      <c r="B45" s="21" t="s">
        <v>17</v>
      </c>
      <c r="C45" s="38">
        <v>11</v>
      </c>
      <c r="D45" s="44">
        <v>0.9</v>
      </c>
      <c r="E45" s="45">
        <f t="shared" si="0"/>
        <v>55.000000000000007</v>
      </c>
      <c r="F45" s="27">
        <v>5</v>
      </c>
      <c r="G45" s="44">
        <v>1.52</v>
      </c>
      <c r="H45" s="45">
        <f t="shared" si="1"/>
        <v>25</v>
      </c>
      <c r="I45" s="27">
        <v>1</v>
      </c>
      <c r="J45" s="44">
        <v>0.41</v>
      </c>
      <c r="K45" s="45">
        <f t="shared" si="2"/>
        <v>5</v>
      </c>
      <c r="L45" s="27">
        <v>0</v>
      </c>
      <c r="M45" s="44">
        <v>0</v>
      </c>
      <c r="N45" s="45">
        <f t="shared" si="3"/>
        <v>0</v>
      </c>
      <c r="O45" s="27">
        <v>1</v>
      </c>
      <c r="P45" s="44">
        <v>3.13</v>
      </c>
      <c r="Q45" s="45">
        <f t="shared" si="4"/>
        <v>5</v>
      </c>
      <c r="R45" s="27">
        <v>2</v>
      </c>
      <c r="S45" s="44">
        <v>0.41</v>
      </c>
      <c r="T45" s="45">
        <f t="shared" si="5"/>
        <v>10</v>
      </c>
      <c r="U45" s="27">
        <v>0</v>
      </c>
      <c r="V45" s="44">
        <v>0</v>
      </c>
      <c r="W45" s="45">
        <f t="shared" si="6"/>
        <v>0</v>
      </c>
      <c r="X45" s="27">
        <v>0</v>
      </c>
      <c r="Y45" s="44">
        <v>0</v>
      </c>
      <c r="Z45" s="45">
        <f t="shared" si="7"/>
        <v>0</v>
      </c>
      <c r="AA45" s="27">
        <v>0</v>
      </c>
      <c r="AB45" s="44">
        <v>0</v>
      </c>
      <c r="AC45" s="45">
        <f t="shared" si="8"/>
        <v>0</v>
      </c>
      <c r="AD45" s="27">
        <v>0</v>
      </c>
      <c r="AE45" s="44">
        <v>0</v>
      </c>
      <c r="AF45" s="44">
        <f t="shared" si="9"/>
        <v>0</v>
      </c>
      <c r="AG45" s="38">
        <v>20</v>
      </c>
      <c r="AH45" s="44">
        <v>0.81</v>
      </c>
      <c r="AI45" s="45">
        <f t="shared" si="10"/>
        <v>100</v>
      </c>
    </row>
    <row r="46" spans="1:35" x14ac:dyDescent="0.2">
      <c r="A46" s="92"/>
      <c r="B46" s="21" t="s">
        <v>18</v>
      </c>
      <c r="C46" s="38">
        <v>6</v>
      </c>
      <c r="D46" s="44">
        <v>0.49</v>
      </c>
      <c r="E46" s="45">
        <f t="shared" si="0"/>
        <v>30</v>
      </c>
      <c r="F46" s="27">
        <v>2</v>
      </c>
      <c r="G46" s="44">
        <v>0.61</v>
      </c>
      <c r="H46" s="45">
        <f t="shared" si="1"/>
        <v>10</v>
      </c>
      <c r="I46" s="27">
        <v>4</v>
      </c>
      <c r="J46" s="44">
        <v>1.65</v>
      </c>
      <c r="K46" s="45">
        <f t="shared" si="2"/>
        <v>20</v>
      </c>
      <c r="L46" s="27">
        <v>1</v>
      </c>
      <c r="M46" s="44">
        <v>0.89</v>
      </c>
      <c r="N46" s="45">
        <f t="shared" si="3"/>
        <v>5</v>
      </c>
      <c r="O46" s="27">
        <v>0</v>
      </c>
      <c r="P46" s="44">
        <v>0</v>
      </c>
      <c r="Q46" s="45">
        <f t="shared" si="4"/>
        <v>0</v>
      </c>
      <c r="R46" s="27">
        <v>7</v>
      </c>
      <c r="S46" s="44">
        <v>1.42</v>
      </c>
      <c r="T46" s="45">
        <f t="shared" si="5"/>
        <v>35</v>
      </c>
      <c r="U46" s="27">
        <v>0</v>
      </c>
      <c r="V46" s="44">
        <v>0</v>
      </c>
      <c r="W46" s="45">
        <f t="shared" si="6"/>
        <v>0</v>
      </c>
      <c r="X46" s="27">
        <v>0</v>
      </c>
      <c r="Y46" s="44">
        <v>0</v>
      </c>
      <c r="Z46" s="45">
        <f t="shared" si="7"/>
        <v>0</v>
      </c>
      <c r="AA46" s="27">
        <v>0</v>
      </c>
      <c r="AB46" s="44">
        <v>0</v>
      </c>
      <c r="AC46" s="45">
        <f t="shared" si="8"/>
        <v>0</v>
      </c>
      <c r="AD46" s="27">
        <v>0</v>
      </c>
      <c r="AE46" s="44">
        <v>0</v>
      </c>
      <c r="AF46" s="44">
        <f t="shared" si="9"/>
        <v>0</v>
      </c>
      <c r="AG46" s="38">
        <v>20</v>
      </c>
      <c r="AH46" s="44">
        <v>0.81</v>
      </c>
      <c r="AI46" s="45">
        <f t="shared" si="10"/>
        <v>100</v>
      </c>
    </row>
    <row r="47" spans="1:35" x14ac:dyDescent="0.2">
      <c r="A47" s="92"/>
      <c r="B47" s="21" t="s">
        <v>19</v>
      </c>
      <c r="C47" s="38">
        <v>1</v>
      </c>
      <c r="D47" s="44">
        <v>0.08</v>
      </c>
      <c r="E47" s="45">
        <f t="shared" si="0"/>
        <v>100</v>
      </c>
      <c r="F47" s="27">
        <v>0</v>
      </c>
      <c r="G47" s="44">
        <v>0</v>
      </c>
      <c r="H47" s="45">
        <f t="shared" si="1"/>
        <v>0</v>
      </c>
      <c r="I47" s="27">
        <v>0</v>
      </c>
      <c r="J47" s="44">
        <v>0</v>
      </c>
      <c r="K47" s="45">
        <f t="shared" si="2"/>
        <v>0</v>
      </c>
      <c r="L47" s="27">
        <v>0</v>
      </c>
      <c r="M47" s="44">
        <v>0</v>
      </c>
      <c r="N47" s="45">
        <f t="shared" si="3"/>
        <v>0</v>
      </c>
      <c r="O47" s="27">
        <v>0</v>
      </c>
      <c r="P47" s="44">
        <v>0</v>
      </c>
      <c r="Q47" s="45">
        <f t="shared" si="4"/>
        <v>0</v>
      </c>
      <c r="R47" s="27">
        <v>0</v>
      </c>
      <c r="S47" s="44">
        <v>0</v>
      </c>
      <c r="T47" s="45">
        <f t="shared" si="5"/>
        <v>0</v>
      </c>
      <c r="U47" s="27">
        <v>0</v>
      </c>
      <c r="V47" s="44">
        <v>0</v>
      </c>
      <c r="W47" s="45">
        <f t="shared" si="6"/>
        <v>0</v>
      </c>
      <c r="X47" s="27">
        <v>0</v>
      </c>
      <c r="Y47" s="44">
        <v>0</v>
      </c>
      <c r="Z47" s="45">
        <f t="shared" si="7"/>
        <v>0</v>
      </c>
      <c r="AA47" s="27">
        <v>0</v>
      </c>
      <c r="AB47" s="44">
        <v>0</v>
      </c>
      <c r="AC47" s="45">
        <f t="shared" si="8"/>
        <v>0</v>
      </c>
      <c r="AD47" s="27">
        <v>0</v>
      </c>
      <c r="AE47" s="44">
        <v>0</v>
      </c>
      <c r="AF47" s="44">
        <f t="shared" si="9"/>
        <v>0</v>
      </c>
      <c r="AG47" s="38">
        <v>1</v>
      </c>
      <c r="AH47" s="44">
        <v>0.04</v>
      </c>
      <c r="AI47" s="45">
        <f t="shared" si="10"/>
        <v>100</v>
      </c>
    </row>
    <row r="48" spans="1:35" ht="16" thickBot="1" x14ac:dyDescent="0.25">
      <c r="A48" s="93"/>
      <c r="B48" s="22" t="s">
        <v>21</v>
      </c>
      <c r="C48" s="57">
        <v>1224</v>
      </c>
      <c r="D48" s="55">
        <v>100</v>
      </c>
      <c r="E48" s="66">
        <f t="shared" si="0"/>
        <v>49.334945586457074</v>
      </c>
      <c r="F48" s="58">
        <v>330</v>
      </c>
      <c r="G48" s="55">
        <v>100</v>
      </c>
      <c r="H48" s="66">
        <f t="shared" si="1"/>
        <v>13.301088270858525</v>
      </c>
      <c r="I48" s="58">
        <v>242</v>
      </c>
      <c r="J48" s="55">
        <v>100</v>
      </c>
      <c r="K48" s="66">
        <f t="shared" si="2"/>
        <v>9.7541313986295854</v>
      </c>
      <c r="L48" s="58">
        <v>112</v>
      </c>
      <c r="M48" s="55">
        <v>100</v>
      </c>
      <c r="N48" s="66">
        <f t="shared" si="3"/>
        <v>4.5143087464731959</v>
      </c>
      <c r="O48" s="58">
        <v>32</v>
      </c>
      <c r="P48" s="55">
        <v>100</v>
      </c>
      <c r="Q48" s="66">
        <f t="shared" si="4"/>
        <v>1.2898024989923418</v>
      </c>
      <c r="R48" s="58">
        <v>493</v>
      </c>
      <c r="S48" s="55">
        <v>100</v>
      </c>
      <c r="T48" s="66">
        <f t="shared" si="5"/>
        <v>19.871019750100764</v>
      </c>
      <c r="U48" s="58">
        <v>10</v>
      </c>
      <c r="V48" s="55">
        <v>100</v>
      </c>
      <c r="W48" s="66">
        <f t="shared" si="6"/>
        <v>0.40306328093510679</v>
      </c>
      <c r="X48" s="58">
        <v>17</v>
      </c>
      <c r="Y48" s="55">
        <v>100</v>
      </c>
      <c r="Z48" s="66">
        <f t="shared" si="7"/>
        <v>0.68520757758968154</v>
      </c>
      <c r="AA48" s="58">
        <v>9</v>
      </c>
      <c r="AB48" s="55">
        <v>100</v>
      </c>
      <c r="AC48" s="66">
        <f t="shared" si="8"/>
        <v>0.36275695284159615</v>
      </c>
      <c r="AD48" s="58">
        <v>12</v>
      </c>
      <c r="AE48" s="55">
        <v>100</v>
      </c>
      <c r="AF48" s="55">
        <f t="shared" si="9"/>
        <v>0.48367593712212814</v>
      </c>
      <c r="AG48" s="57">
        <v>2481</v>
      </c>
      <c r="AH48" s="55">
        <v>100</v>
      </c>
      <c r="AI48" s="66">
        <f t="shared" si="10"/>
        <v>99.999999999999986</v>
      </c>
    </row>
    <row r="49" spans="1:35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</row>
    <row r="50" spans="1:35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  <c r="AI50" s="15"/>
    </row>
    <row r="51" spans="1:35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  <c r="AI51" s="15"/>
    </row>
    <row r="52" spans="1:35" x14ac:dyDescent="0.2">
      <c r="AH52" s="2"/>
    </row>
    <row r="53" spans="1:35" x14ac:dyDescent="0.2">
      <c r="AH53" s="2"/>
    </row>
  </sheetData>
  <mergeCells count="18">
    <mergeCell ref="R5:T5"/>
    <mergeCell ref="U5:W5"/>
    <mergeCell ref="X5:Z5"/>
    <mergeCell ref="A49:AI49"/>
    <mergeCell ref="AA5:AC5"/>
    <mergeCell ref="A7:A11"/>
    <mergeCell ref="A12:A30"/>
    <mergeCell ref="A31:A48"/>
    <mergeCell ref="A3:B6"/>
    <mergeCell ref="C3:AI3"/>
    <mergeCell ref="C4:AI4"/>
    <mergeCell ref="AG5:AI5"/>
    <mergeCell ref="AD5:AF5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4E45-FBB6-4C3C-A9FE-9DBE74C7F250}">
  <dimension ref="A1:T53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1" width="10.5" customWidth="1"/>
    <col min="2" max="2" width="66.5" customWidth="1"/>
    <col min="3" max="20" width="9.6640625" customWidth="1"/>
  </cols>
  <sheetData>
    <row r="1" spans="1:20" x14ac:dyDescent="0.2">
      <c r="A1" s="1" t="s">
        <v>140</v>
      </c>
    </row>
    <row r="2" spans="1:20" ht="16" thickBot="1" x14ac:dyDescent="0.25">
      <c r="A2" s="72" t="s">
        <v>159</v>
      </c>
      <c r="B2" s="1"/>
    </row>
    <row r="3" spans="1:20" ht="16" thickBot="1" x14ac:dyDescent="0.25">
      <c r="A3" s="94" t="s">
        <v>189</v>
      </c>
      <c r="B3" s="95"/>
      <c r="C3" s="109" t="s">
        <v>31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</row>
    <row r="4" spans="1:20" ht="16" thickBot="1" x14ac:dyDescent="0.25">
      <c r="A4" s="96"/>
      <c r="B4" s="97"/>
      <c r="C4" s="112" t="s">
        <v>158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4"/>
    </row>
    <row r="5" spans="1:20" ht="27.75" customHeight="1" thickBot="1" x14ac:dyDescent="0.25">
      <c r="A5" s="96"/>
      <c r="B5" s="97"/>
      <c r="C5" s="160" t="s">
        <v>58</v>
      </c>
      <c r="D5" s="157"/>
      <c r="E5" s="159"/>
      <c r="F5" s="156" t="s">
        <v>59</v>
      </c>
      <c r="G5" s="157"/>
      <c r="H5" s="159"/>
      <c r="I5" s="156" t="s">
        <v>60</v>
      </c>
      <c r="J5" s="157"/>
      <c r="K5" s="159"/>
      <c r="L5" s="156" t="s">
        <v>61</v>
      </c>
      <c r="M5" s="157"/>
      <c r="N5" s="159"/>
      <c r="O5" s="156" t="s">
        <v>62</v>
      </c>
      <c r="P5" s="157"/>
      <c r="Q5" s="159"/>
      <c r="R5" s="156" t="s">
        <v>21</v>
      </c>
      <c r="S5" s="157"/>
      <c r="T5" s="158"/>
    </row>
    <row r="6" spans="1:20" ht="16" thickBot="1" x14ac:dyDescent="0.25">
      <c r="A6" s="98"/>
      <c r="B6" s="99"/>
      <c r="C6" s="14" t="s">
        <v>114</v>
      </c>
      <c r="D6" s="13" t="s">
        <v>115</v>
      </c>
      <c r="E6" s="3" t="s">
        <v>116</v>
      </c>
      <c r="F6" s="14" t="s">
        <v>114</v>
      </c>
      <c r="G6" s="13" t="s">
        <v>115</v>
      </c>
      <c r="H6" s="3" t="s">
        <v>116</v>
      </c>
      <c r="I6" s="14" t="s">
        <v>114</v>
      </c>
      <c r="J6" s="13" t="s">
        <v>115</v>
      </c>
      <c r="K6" s="3" t="s">
        <v>116</v>
      </c>
      <c r="L6" s="14" t="s">
        <v>114</v>
      </c>
      <c r="M6" s="13" t="s">
        <v>115</v>
      </c>
      <c r="N6" s="3" t="s">
        <v>116</v>
      </c>
      <c r="O6" s="14" t="s">
        <v>114</v>
      </c>
      <c r="P6" s="13" t="s">
        <v>115</v>
      </c>
      <c r="Q6" s="3" t="s">
        <v>116</v>
      </c>
      <c r="R6" s="14" t="s">
        <v>114</v>
      </c>
      <c r="S6" s="13" t="s">
        <v>115</v>
      </c>
      <c r="T6" s="33" t="s">
        <v>116</v>
      </c>
    </row>
    <row r="7" spans="1:20" x14ac:dyDescent="0.2">
      <c r="A7" s="88" t="s">
        <v>22</v>
      </c>
      <c r="B7" s="20" t="s">
        <v>23</v>
      </c>
      <c r="C7" s="37">
        <v>811</v>
      </c>
      <c r="D7" s="42">
        <v>57.31</v>
      </c>
      <c r="E7" s="43">
        <f>C7/$R7*100</f>
        <v>62.965838509316775</v>
      </c>
      <c r="F7" s="25">
        <v>146</v>
      </c>
      <c r="G7" s="42">
        <v>54.48</v>
      </c>
      <c r="H7" s="43">
        <f>F7/$R7*100</f>
        <v>11.335403726708075</v>
      </c>
      <c r="I7" s="25">
        <v>86</v>
      </c>
      <c r="J7" s="42">
        <v>55.13</v>
      </c>
      <c r="K7" s="43">
        <f>I7/$R7*100</f>
        <v>6.6770186335403725</v>
      </c>
      <c r="L7" s="25">
        <v>82</v>
      </c>
      <c r="M7" s="42">
        <v>40</v>
      </c>
      <c r="N7" s="43">
        <f>L7/$R7*100</f>
        <v>6.366459627329192</v>
      </c>
      <c r="O7" s="25">
        <v>163</v>
      </c>
      <c r="P7" s="42">
        <v>37.299999999999997</v>
      </c>
      <c r="Q7" s="43">
        <f>O7/$R7*100</f>
        <v>12.655279503105591</v>
      </c>
      <c r="R7" s="51">
        <v>1288</v>
      </c>
      <c r="S7" s="49">
        <v>51.91</v>
      </c>
      <c r="T7" s="53">
        <f>E7+H7+K7+N7+Q7</f>
        <v>100</v>
      </c>
    </row>
    <row r="8" spans="1:20" x14ac:dyDescent="0.2">
      <c r="A8" s="89"/>
      <c r="B8" s="21" t="s">
        <v>24</v>
      </c>
      <c r="C8" s="38">
        <v>354</v>
      </c>
      <c r="D8" s="44">
        <v>25.02</v>
      </c>
      <c r="E8" s="45">
        <f t="shared" ref="E8:E48" si="0">C8/$R8*100</f>
        <v>52.366863905325445</v>
      </c>
      <c r="F8" s="27">
        <v>64</v>
      </c>
      <c r="G8" s="44">
        <v>23.88</v>
      </c>
      <c r="H8" s="45">
        <f t="shared" ref="H8:H48" si="1">F8/$R8*100</f>
        <v>9.4674556213017755</v>
      </c>
      <c r="I8" s="27">
        <v>35</v>
      </c>
      <c r="J8" s="44">
        <v>22.44</v>
      </c>
      <c r="K8" s="45">
        <f t="shared" ref="K8:K48" si="2">I8/$R8*100</f>
        <v>5.1775147928994087</v>
      </c>
      <c r="L8" s="27">
        <v>69</v>
      </c>
      <c r="M8" s="44">
        <v>33.659999999999997</v>
      </c>
      <c r="N8" s="45">
        <f t="shared" ref="N8:N48" si="3">L8/$R8*100</f>
        <v>10.207100591715976</v>
      </c>
      <c r="O8" s="27">
        <v>154</v>
      </c>
      <c r="P8" s="44">
        <v>35.24</v>
      </c>
      <c r="Q8" s="45">
        <f t="shared" ref="Q8:Q48" si="4">O8/$R8*100</f>
        <v>22.781065088757398</v>
      </c>
      <c r="R8" s="52">
        <v>676</v>
      </c>
      <c r="S8" s="50">
        <v>27.25</v>
      </c>
      <c r="T8" s="48">
        <f t="shared" ref="T8:T48" si="5">E8+H8+K8+N8+Q8</f>
        <v>100</v>
      </c>
    </row>
    <row r="9" spans="1:20" x14ac:dyDescent="0.2">
      <c r="A9" s="89"/>
      <c r="B9" s="21" t="s">
        <v>25</v>
      </c>
      <c r="C9" s="38">
        <v>157</v>
      </c>
      <c r="D9" s="44">
        <v>11.1</v>
      </c>
      <c r="E9" s="45">
        <f t="shared" si="0"/>
        <v>47.432024169184288</v>
      </c>
      <c r="F9" s="27">
        <v>32</v>
      </c>
      <c r="G9" s="44">
        <v>11.94</v>
      </c>
      <c r="H9" s="45">
        <f t="shared" si="1"/>
        <v>9.667673716012084</v>
      </c>
      <c r="I9" s="27">
        <v>21</v>
      </c>
      <c r="J9" s="44">
        <v>13.46</v>
      </c>
      <c r="K9" s="45">
        <f t="shared" si="2"/>
        <v>6.3444108761329305</v>
      </c>
      <c r="L9" s="27">
        <v>35</v>
      </c>
      <c r="M9" s="44">
        <v>17.07</v>
      </c>
      <c r="N9" s="45">
        <f t="shared" si="3"/>
        <v>10.574018126888216</v>
      </c>
      <c r="O9" s="27">
        <v>86</v>
      </c>
      <c r="P9" s="44">
        <v>19.68</v>
      </c>
      <c r="Q9" s="45">
        <f t="shared" si="4"/>
        <v>25.981873111782477</v>
      </c>
      <c r="R9" s="52">
        <v>331</v>
      </c>
      <c r="S9" s="50">
        <v>13.34</v>
      </c>
      <c r="T9" s="48">
        <f t="shared" si="5"/>
        <v>100</v>
      </c>
    </row>
    <row r="10" spans="1:20" x14ac:dyDescent="0.2">
      <c r="A10" s="89"/>
      <c r="B10" s="21" t="s">
        <v>26</v>
      </c>
      <c r="C10" s="38">
        <v>93</v>
      </c>
      <c r="D10" s="44">
        <v>6.57</v>
      </c>
      <c r="E10" s="45">
        <f t="shared" si="0"/>
        <v>50</v>
      </c>
      <c r="F10" s="27">
        <v>26</v>
      </c>
      <c r="G10" s="44">
        <v>9.6999999999999993</v>
      </c>
      <c r="H10" s="45">
        <f t="shared" si="1"/>
        <v>13.978494623655912</v>
      </c>
      <c r="I10" s="27">
        <v>14</v>
      </c>
      <c r="J10" s="44">
        <v>8.9700000000000006</v>
      </c>
      <c r="K10" s="45">
        <f t="shared" si="2"/>
        <v>7.5268817204301079</v>
      </c>
      <c r="L10" s="27">
        <v>19</v>
      </c>
      <c r="M10" s="44">
        <v>9.27</v>
      </c>
      <c r="N10" s="45">
        <f t="shared" si="3"/>
        <v>10.21505376344086</v>
      </c>
      <c r="O10" s="27">
        <v>34</v>
      </c>
      <c r="P10" s="44">
        <v>7.78</v>
      </c>
      <c r="Q10" s="45">
        <f t="shared" si="4"/>
        <v>18.27956989247312</v>
      </c>
      <c r="R10" s="52">
        <v>186</v>
      </c>
      <c r="S10" s="50">
        <v>7.5</v>
      </c>
      <c r="T10" s="48">
        <f t="shared" si="5"/>
        <v>100</v>
      </c>
    </row>
    <row r="11" spans="1:20" ht="16" thickBot="1" x14ac:dyDescent="0.25">
      <c r="A11" s="90"/>
      <c r="B11" s="22" t="s">
        <v>21</v>
      </c>
      <c r="C11" s="39">
        <v>1415</v>
      </c>
      <c r="D11" s="46">
        <v>100</v>
      </c>
      <c r="E11" s="66">
        <f t="shared" si="0"/>
        <v>57.033454252317618</v>
      </c>
      <c r="F11" s="52">
        <v>268</v>
      </c>
      <c r="G11" s="50">
        <v>100</v>
      </c>
      <c r="H11" s="48">
        <f t="shared" si="1"/>
        <v>10.802095929060862</v>
      </c>
      <c r="I11" s="52">
        <v>156</v>
      </c>
      <c r="J11" s="50">
        <v>100</v>
      </c>
      <c r="K11" s="48">
        <f t="shared" si="2"/>
        <v>6.2877871825876657</v>
      </c>
      <c r="L11" s="52">
        <v>205</v>
      </c>
      <c r="M11" s="50">
        <v>100</v>
      </c>
      <c r="N11" s="48">
        <f t="shared" si="3"/>
        <v>8.2627972591696892</v>
      </c>
      <c r="O11" s="29">
        <v>437</v>
      </c>
      <c r="P11" s="46">
        <v>100</v>
      </c>
      <c r="Q11" s="47">
        <f t="shared" si="4"/>
        <v>17.613865376864169</v>
      </c>
      <c r="R11" s="52">
        <v>2481</v>
      </c>
      <c r="S11" s="50">
        <v>100</v>
      </c>
      <c r="T11" s="48">
        <f t="shared" si="5"/>
        <v>100</v>
      </c>
    </row>
    <row r="12" spans="1:20" x14ac:dyDescent="0.2">
      <c r="A12" s="91" t="s">
        <v>117</v>
      </c>
      <c r="B12" s="17" t="s">
        <v>182</v>
      </c>
      <c r="C12" s="37">
        <v>11</v>
      </c>
      <c r="D12" s="42">
        <v>0.78</v>
      </c>
      <c r="E12" s="42">
        <f t="shared" si="0"/>
        <v>61.111111111111114</v>
      </c>
      <c r="F12" s="37">
        <v>2</v>
      </c>
      <c r="G12" s="42">
        <v>0.75</v>
      </c>
      <c r="H12" s="43">
        <f t="shared" si="1"/>
        <v>11.111111111111111</v>
      </c>
      <c r="I12" s="37">
        <v>1</v>
      </c>
      <c r="J12" s="42">
        <v>0.64</v>
      </c>
      <c r="K12" s="43">
        <f t="shared" si="2"/>
        <v>5.5555555555555554</v>
      </c>
      <c r="L12" s="37">
        <v>2</v>
      </c>
      <c r="M12" s="42">
        <v>0.98</v>
      </c>
      <c r="N12" s="43">
        <f t="shared" si="3"/>
        <v>11.111111111111111</v>
      </c>
      <c r="O12" s="25">
        <v>2</v>
      </c>
      <c r="P12" s="42">
        <v>0.46</v>
      </c>
      <c r="Q12" s="42">
        <f t="shared" si="4"/>
        <v>11.111111111111111</v>
      </c>
      <c r="R12" s="59">
        <v>18</v>
      </c>
      <c r="S12" s="49">
        <v>0.73</v>
      </c>
      <c r="T12" s="53">
        <f t="shared" si="5"/>
        <v>100.00000000000001</v>
      </c>
    </row>
    <row r="13" spans="1:20" x14ac:dyDescent="0.2">
      <c r="A13" s="92"/>
      <c r="B13" s="18" t="s">
        <v>118</v>
      </c>
      <c r="C13" s="38">
        <v>167</v>
      </c>
      <c r="D13" s="44">
        <v>11.8</v>
      </c>
      <c r="E13" s="44">
        <f t="shared" si="0"/>
        <v>63.984674329501914</v>
      </c>
      <c r="F13" s="38">
        <v>11</v>
      </c>
      <c r="G13" s="44">
        <v>4.0999999999999996</v>
      </c>
      <c r="H13" s="45">
        <f t="shared" si="1"/>
        <v>4.2145593869731801</v>
      </c>
      <c r="I13" s="38">
        <v>7</v>
      </c>
      <c r="J13" s="44">
        <v>4.49</v>
      </c>
      <c r="K13" s="45">
        <f t="shared" si="2"/>
        <v>2.6819923371647509</v>
      </c>
      <c r="L13" s="38">
        <v>18</v>
      </c>
      <c r="M13" s="44">
        <v>8.7799999999999994</v>
      </c>
      <c r="N13" s="45">
        <f t="shared" si="3"/>
        <v>6.8965517241379306</v>
      </c>
      <c r="O13" s="27">
        <v>58</v>
      </c>
      <c r="P13" s="44">
        <v>13.27</v>
      </c>
      <c r="Q13" s="44">
        <f t="shared" si="4"/>
        <v>22.222222222222221</v>
      </c>
      <c r="R13" s="56">
        <v>261</v>
      </c>
      <c r="S13" s="50">
        <v>10.52</v>
      </c>
      <c r="T13" s="48">
        <f t="shared" si="5"/>
        <v>100</v>
      </c>
    </row>
    <row r="14" spans="1:20" x14ac:dyDescent="0.2">
      <c r="A14" s="92"/>
      <c r="B14" s="18" t="s">
        <v>183</v>
      </c>
      <c r="C14" s="38">
        <v>20</v>
      </c>
      <c r="D14" s="44">
        <v>1.41</v>
      </c>
      <c r="E14" s="44">
        <f t="shared" si="0"/>
        <v>68.965517241379317</v>
      </c>
      <c r="F14" s="38">
        <v>0</v>
      </c>
      <c r="G14" s="44">
        <v>0</v>
      </c>
      <c r="H14" s="45">
        <f t="shared" si="1"/>
        <v>0</v>
      </c>
      <c r="I14" s="38">
        <v>1</v>
      </c>
      <c r="J14" s="44">
        <v>0.64</v>
      </c>
      <c r="K14" s="45">
        <f t="shared" si="2"/>
        <v>3.4482758620689653</v>
      </c>
      <c r="L14" s="38">
        <v>3</v>
      </c>
      <c r="M14" s="44">
        <v>1.46</v>
      </c>
      <c r="N14" s="45">
        <f t="shared" si="3"/>
        <v>10.344827586206897</v>
      </c>
      <c r="O14" s="27">
        <v>5</v>
      </c>
      <c r="P14" s="44">
        <v>1.1399999999999999</v>
      </c>
      <c r="Q14" s="44">
        <f t="shared" si="4"/>
        <v>17.241379310344829</v>
      </c>
      <c r="R14" s="56">
        <v>29</v>
      </c>
      <c r="S14" s="50">
        <v>1.17</v>
      </c>
      <c r="T14" s="48">
        <f t="shared" si="5"/>
        <v>100</v>
      </c>
    </row>
    <row r="15" spans="1:20" x14ac:dyDescent="0.2">
      <c r="A15" s="92"/>
      <c r="B15" s="18" t="s">
        <v>184</v>
      </c>
      <c r="C15" s="38">
        <v>2</v>
      </c>
      <c r="D15" s="44">
        <v>0.14000000000000001</v>
      </c>
      <c r="E15" s="44">
        <f t="shared" si="0"/>
        <v>40</v>
      </c>
      <c r="F15" s="38">
        <v>1</v>
      </c>
      <c r="G15" s="44">
        <v>0.37</v>
      </c>
      <c r="H15" s="45">
        <f t="shared" si="1"/>
        <v>20</v>
      </c>
      <c r="I15" s="38">
        <v>0</v>
      </c>
      <c r="J15" s="44">
        <v>0</v>
      </c>
      <c r="K15" s="45">
        <f t="shared" si="2"/>
        <v>0</v>
      </c>
      <c r="L15" s="38">
        <v>0</v>
      </c>
      <c r="M15" s="44">
        <v>0</v>
      </c>
      <c r="N15" s="45">
        <f t="shared" si="3"/>
        <v>0</v>
      </c>
      <c r="O15" s="27">
        <v>2</v>
      </c>
      <c r="P15" s="44">
        <v>0.46</v>
      </c>
      <c r="Q15" s="44">
        <f t="shared" si="4"/>
        <v>40</v>
      </c>
      <c r="R15" s="56">
        <v>5</v>
      </c>
      <c r="S15" s="50">
        <v>0.2</v>
      </c>
      <c r="T15" s="48">
        <f t="shared" si="5"/>
        <v>100</v>
      </c>
    </row>
    <row r="16" spans="1:20" x14ac:dyDescent="0.2">
      <c r="A16" s="92"/>
      <c r="B16" s="18" t="s">
        <v>1</v>
      </c>
      <c r="C16" s="38">
        <v>128</v>
      </c>
      <c r="D16" s="44">
        <v>9.0500000000000007</v>
      </c>
      <c r="E16" s="44">
        <f t="shared" si="0"/>
        <v>59.813084112149525</v>
      </c>
      <c r="F16" s="38">
        <v>8</v>
      </c>
      <c r="G16" s="44">
        <v>2.99</v>
      </c>
      <c r="H16" s="45">
        <f t="shared" si="1"/>
        <v>3.7383177570093453</v>
      </c>
      <c r="I16" s="38">
        <v>5</v>
      </c>
      <c r="J16" s="44">
        <v>3.21</v>
      </c>
      <c r="K16" s="45">
        <f t="shared" si="2"/>
        <v>2.3364485981308412</v>
      </c>
      <c r="L16" s="38">
        <v>18</v>
      </c>
      <c r="M16" s="44">
        <v>8.7799999999999994</v>
      </c>
      <c r="N16" s="45">
        <f t="shared" si="3"/>
        <v>8.4112149532710276</v>
      </c>
      <c r="O16" s="27">
        <v>55</v>
      </c>
      <c r="P16" s="44">
        <v>12.59</v>
      </c>
      <c r="Q16" s="44">
        <f t="shared" si="4"/>
        <v>25.700934579439249</v>
      </c>
      <c r="R16" s="56">
        <v>214</v>
      </c>
      <c r="S16" s="50">
        <v>8.6300000000000008</v>
      </c>
      <c r="T16" s="48">
        <f t="shared" si="5"/>
        <v>99.999999999999986</v>
      </c>
    </row>
    <row r="17" spans="1:20" x14ac:dyDescent="0.2">
      <c r="A17" s="92"/>
      <c r="B17" s="18" t="s">
        <v>119</v>
      </c>
      <c r="C17" s="38">
        <v>317</v>
      </c>
      <c r="D17" s="44">
        <v>22.4</v>
      </c>
      <c r="E17" s="44">
        <f t="shared" si="0"/>
        <v>59.363295880149813</v>
      </c>
      <c r="F17" s="38">
        <v>44</v>
      </c>
      <c r="G17" s="44">
        <v>16.420000000000002</v>
      </c>
      <c r="H17" s="45">
        <f t="shared" si="1"/>
        <v>8.239700374531834</v>
      </c>
      <c r="I17" s="38">
        <v>29</v>
      </c>
      <c r="J17" s="44">
        <v>18.59</v>
      </c>
      <c r="K17" s="45">
        <f t="shared" si="2"/>
        <v>5.4307116104868918</v>
      </c>
      <c r="L17" s="38">
        <v>52</v>
      </c>
      <c r="M17" s="44">
        <v>25.37</v>
      </c>
      <c r="N17" s="45">
        <f t="shared" si="3"/>
        <v>9.7378277153558059</v>
      </c>
      <c r="O17" s="27">
        <v>92</v>
      </c>
      <c r="P17" s="44">
        <v>21.05</v>
      </c>
      <c r="Q17" s="44">
        <f t="shared" si="4"/>
        <v>17.228464419475657</v>
      </c>
      <c r="R17" s="56">
        <v>534</v>
      </c>
      <c r="S17" s="50">
        <v>21.52</v>
      </c>
      <c r="T17" s="48">
        <f t="shared" si="5"/>
        <v>100</v>
      </c>
    </row>
    <row r="18" spans="1:20" x14ac:dyDescent="0.2">
      <c r="A18" s="92"/>
      <c r="B18" s="18" t="s">
        <v>2</v>
      </c>
      <c r="C18" s="38">
        <v>44</v>
      </c>
      <c r="D18" s="44">
        <v>3.11</v>
      </c>
      <c r="E18" s="44">
        <f t="shared" si="0"/>
        <v>53.658536585365859</v>
      </c>
      <c r="F18" s="38">
        <v>9</v>
      </c>
      <c r="G18" s="44">
        <v>3.36</v>
      </c>
      <c r="H18" s="45">
        <f t="shared" si="1"/>
        <v>10.975609756097562</v>
      </c>
      <c r="I18" s="38">
        <v>3</v>
      </c>
      <c r="J18" s="44">
        <v>1.92</v>
      </c>
      <c r="K18" s="45">
        <f t="shared" si="2"/>
        <v>3.6585365853658534</v>
      </c>
      <c r="L18" s="38">
        <v>9</v>
      </c>
      <c r="M18" s="44">
        <v>4.3899999999999997</v>
      </c>
      <c r="N18" s="45">
        <f t="shared" si="3"/>
        <v>10.975609756097562</v>
      </c>
      <c r="O18" s="27">
        <v>17</v>
      </c>
      <c r="P18" s="44">
        <v>3.89</v>
      </c>
      <c r="Q18" s="44">
        <f t="shared" si="4"/>
        <v>20.73170731707317</v>
      </c>
      <c r="R18" s="56">
        <v>82</v>
      </c>
      <c r="S18" s="50">
        <v>3.31</v>
      </c>
      <c r="T18" s="48">
        <f t="shared" si="5"/>
        <v>100.00000000000001</v>
      </c>
    </row>
    <row r="19" spans="1:20" x14ac:dyDescent="0.2">
      <c r="A19" s="92"/>
      <c r="B19" s="18" t="s">
        <v>120</v>
      </c>
      <c r="C19" s="38">
        <v>267</v>
      </c>
      <c r="D19" s="44">
        <v>18.87</v>
      </c>
      <c r="E19" s="44">
        <f t="shared" si="0"/>
        <v>75</v>
      </c>
      <c r="F19" s="38">
        <v>8</v>
      </c>
      <c r="G19" s="44">
        <v>2.99</v>
      </c>
      <c r="H19" s="45">
        <f t="shared" si="1"/>
        <v>2.2471910112359552</v>
      </c>
      <c r="I19" s="38">
        <v>12</v>
      </c>
      <c r="J19" s="44">
        <v>7.69</v>
      </c>
      <c r="K19" s="45">
        <f t="shared" si="2"/>
        <v>3.3707865168539324</v>
      </c>
      <c r="L19" s="38">
        <v>18</v>
      </c>
      <c r="M19" s="44">
        <v>8.7799999999999994</v>
      </c>
      <c r="N19" s="45">
        <f t="shared" si="3"/>
        <v>5.0561797752808983</v>
      </c>
      <c r="O19" s="27">
        <v>51</v>
      </c>
      <c r="P19" s="44">
        <v>11.67</v>
      </c>
      <c r="Q19" s="44">
        <f t="shared" si="4"/>
        <v>14.325842696629213</v>
      </c>
      <c r="R19" s="56">
        <v>356</v>
      </c>
      <c r="S19" s="50">
        <v>14.35</v>
      </c>
      <c r="T19" s="48">
        <f t="shared" si="5"/>
        <v>99.999999999999986</v>
      </c>
    </row>
    <row r="20" spans="1:20" x14ac:dyDescent="0.2">
      <c r="A20" s="92"/>
      <c r="B20" s="18" t="s">
        <v>121</v>
      </c>
      <c r="C20" s="38">
        <v>45</v>
      </c>
      <c r="D20" s="44">
        <v>3.18</v>
      </c>
      <c r="E20" s="44">
        <f t="shared" si="0"/>
        <v>23.809523809523807</v>
      </c>
      <c r="F20" s="38">
        <v>78</v>
      </c>
      <c r="G20" s="44">
        <v>29.1</v>
      </c>
      <c r="H20" s="45">
        <f t="shared" si="1"/>
        <v>41.269841269841265</v>
      </c>
      <c r="I20" s="38">
        <v>21</v>
      </c>
      <c r="J20" s="44">
        <v>13.46</v>
      </c>
      <c r="K20" s="45">
        <f t="shared" si="2"/>
        <v>11.111111111111111</v>
      </c>
      <c r="L20" s="38">
        <v>19</v>
      </c>
      <c r="M20" s="44">
        <v>9.27</v>
      </c>
      <c r="N20" s="45">
        <f t="shared" si="3"/>
        <v>10.052910052910052</v>
      </c>
      <c r="O20" s="27">
        <v>26</v>
      </c>
      <c r="P20" s="44">
        <v>5.95</v>
      </c>
      <c r="Q20" s="44">
        <f t="shared" si="4"/>
        <v>13.756613756613756</v>
      </c>
      <c r="R20" s="56">
        <v>189</v>
      </c>
      <c r="S20" s="50">
        <v>7.62</v>
      </c>
      <c r="T20" s="48">
        <f t="shared" si="5"/>
        <v>100</v>
      </c>
    </row>
    <row r="21" spans="1:20" x14ac:dyDescent="0.2">
      <c r="A21" s="92"/>
      <c r="B21" s="18" t="s">
        <v>122</v>
      </c>
      <c r="C21" s="38">
        <v>59</v>
      </c>
      <c r="D21" s="44">
        <v>4.17</v>
      </c>
      <c r="E21" s="44">
        <f t="shared" si="0"/>
        <v>54.128440366972477</v>
      </c>
      <c r="F21" s="38">
        <v>14</v>
      </c>
      <c r="G21" s="44">
        <v>5.22</v>
      </c>
      <c r="H21" s="45">
        <f t="shared" si="1"/>
        <v>12.844036697247708</v>
      </c>
      <c r="I21" s="38">
        <v>13</v>
      </c>
      <c r="J21" s="44">
        <v>8.33</v>
      </c>
      <c r="K21" s="45">
        <f t="shared" si="2"/>
        <v>11.926605504587156</v>
      </c>
      <c r="L21" s="38">
        <v>14</v>
      </c>
      <c r="M21" s="44">
        <v>6.83</v>
      </c>
      <c r="N21" s="45">
        <f t="shared" si="3"/>
        <v>12.844036697247708</v>
      </c>
      <c r="O21" s="27">
        <v>9</v>
      </c>
      <c r="P21" s="44">
        <v>2.06</v>
      </c>
      <c r="Q21" s="44">
        <f t="shared" si="4"/>
        <v>8.2568807339449553</v>
      </c>
      <c r="R21" s="56">
        <v>109</v>
      </c>
      <c r="S21" s="50">
        <v>4.3899999999999997</v>
      </c>
      <c r="T21" s="48">
        <f t="shared" si="5"/>
        <v>100</v>
      </c>
    </row>
    <row r="22" spans="1:20" x14ac:dyDescent="0.2">
      <c r="A22" s="92"/>
      <c r="B22" s="18" t="s">
        <v>123</v>
      </c>
      <c r="C22" s="38">
        <v>39</v>
      </c>
      <c r="D22" s="44">
        <v>2.76</v>
      </c>
      <c r="E22" s="44">
        <f t="shared" si="0"/>
        <v>52</v>
      </c>
      <c r="F22" s="38">
        <v>12</v>
      </c>
      <c r="G22" s="44">
        <v>4.4800000000000004</v>
      </c>
      <c r="H22" s="45">
        <f t="shared" si="1"/>
        <v>16</v>
      </c>
      <c r="I22" s="38">
        <v>5</v>
      </c>
      <c r="J22" s="44">
        <v>3.21</v>
      </c>
      <c r="K22" s="45">
        <f t="shared" si="2"/>
        <v>6.666666666666667</v>
      </c>
      <c r="L22" s="38">
        <v>4</v>
      </c>
      <c r="M22" s="44">
        <v>1.95</v>
      </c>
      <c r="N22" s="45">
        <f t="shared" si="3"/>
        <v>5.3333333333333339</v>
      </c>
      <c r="O22" s="27">
        <v>15</v>
      </c>
      <c r="P22" s="44">
        <v>3.43</v>
      </c>
      <c r="Q22" s="44">
        <f t="shared" si="4"/>
        <v>20</v>
      </c>
      <c r="R22" s="56">
        <v>75</v>
      </c>
      <c r="S22" s="50">
        <v>3.02</v>
      </c>
      <c r="T22" s="48">
        <f t="shared" si="5"/>
        <v>100</v>
      </c>
    </row>
    <row r="23" spans="1:20" x14ac:dyDescent="0.2">
      <c r="A23" s="92"/>
      <c r="B23" s="18" t="s">
        <v>185</v>
      </c>
      <c r="C23" s="38">
        <v>27</v>
      </c>
      <c r="D23" s="44">
        <v>1.91</v>
      </c>
      <c r="E23" s="44">
        <f t="shared" si="0"/>
        <v>27.835051546391753</v>
      </c>
      <c r="F23" s="38">
        <v>31</v>
      </c>
      <c r="G23" s="44">
        <v>11.57</v>
      </c>
      <c r="H23" s="45">
        <f t="shared" si="1"/>
        <v>31.958762886597935</v>
      </c>
      <c r="I23" s="38">
        <v>20</v>
      </c>
      <c r="J23" s="44">
        <v>12.82</v>
      </c>
      <c r="K23" s="45">
        <f t="shared" si="2"/>
        <v>20.618556701030926</v>
      </c>
      <c r="L23" s="38">
        <v>7</v>
      </c>
      <c r="M23" s="44">
        <v>3.41</v>
      </c>
      <c r="N23" s="45">
        <f t="shared" si="3"/>
        <v>7.216494845360824</v>
      </c>
      <c r="O23" s="27">
        <v>12</v>
      </c>
      <c r="P23" s="44">
        <v>2.75</v>
      </c>
      <c r="Q23" s="44">
        <f t="shared" si="4"/>
        <v>12.371134020618557</v>
      </c>
      <c r="R23" s="56">
        <v>97</v>
      </c>
      <c r="S23" s="50">
        <v>3.91</v>
      </c>
      <c r="T23" s="48">
        <f t="shared" si="5"/>
        <v>100</v>
      </c>
    </row>
    <row r="24" spans="1:20" x14ac:dyDescent="0.2">
      <c r="A24" s="92"/>
      <c r="B24" s="18" t="s">
        <v>124</v>
      </c>
      <c r="C24" s="38">
        <v>19</v>
      </c>
      <c r="D24" s="44">
        <v>1.34</v>
      </c>
      <c r="E24" s="44">
        <f t="shared" si="0"/>
        <v>35.849056603773583</v>
      </c>
      <c r="F24" s="38">
        <v>9</v>
      </c>
      <c r="G24" s="44">
        <v>3.36</v>
      </c>
      <c r="H24" s="45">
        <f t="shared" si="1"/>
        <v>16.981132075471699</v>
      </c>
      <c r="I24" s="38">
        <v>5</v>
      </c>
      <c r="J24" s="44">
        <v>3.21</v>
      </c>
      <c r="K24" s="45">
        <f t="shared" si="2"/>
        <v>9.433962264150944</v>
      </c>
      <c r="L24" s="38">
        <v>5</v>
      </c>
      <c r="M24" s="44">
        <v>2.44</v>
      </c>
      <c r="N24" s="45">
        <f t="shared" si="3"/>
        <v>9.433962264150944</v>
      </c>
      <c r="O24" s="27">
        <v>15</v>
      </c>
      <c r="P24" s="44">
        <v>3.43</v>
      </c>
      <c r="Q24" s="44">
        <f t="shared" si="4"/>
        <v>28.30188679245283</v>
      </c>
      <c r="R24" s="56">
        <v>53</v>
      </c>
      <c r="S24" s="50">
        <v>2.14</v>
      </c>
      <c r="T24" s="48">
        <f t="shared" si="5"/>
        <v>100</v>
      </c>
    </row>
    <row r="25" spans="1:20" x14ac:dyDescent="0.2">
      <c r="A25" s="92"/>
      <c r="B25" s="18" t="s">
        <v>125</v>
      </c>
      <c r="C25" s="38">
        <v>0</v>
      </c>
      <c r="D25" s="44">
        <v>0</v>
      </c>
      <c r="E25" s="44">
        <f t="shared" si="0"/>
        <v>0</v>
      </c>
      <c r="F25" s="38">
        <v>1</v>
      </c>
      <c r="G25" s="44">
        <v>0.37</v>
      </c>
      <c r="H25" s="45">
        <f t="shared" si="1"/>
        <v>100</v>
      </c>
      <c r="I25" s="38">
        <v>0</v>
      </c>
      <c r="J25" s="44">
        <v>0</v>
      </c>
      <c r="K25" s="45">
        <f t="shared" si="2"/>
        <v>0</v>
      </c>
      <c r="L25" s="38">
        <v>0</v>
      </c>
      <c r="M25" s="44">
        <v>0</v>
      </c>
      <c r="N25" s="45">
        <f t="shared" si="3"/>
        <v>0</v>
      </c>
      <c r="O25" s="27">
        <v>0</v>
      </c>
      <c r="P25" s="44">
        <v>0</v>
      </c>
      <c r="Q25" s="44">
        <f t="shared" si="4"/>
        <v>0</v>
      </c>
      <c r="R25" s="56">
        <v>1</v>
      </c>
      <c r="S25" s="50">
        <v>0.04</v>
      </c>
      <c r="T25" s="48">
        <f t="shared" si="5"/>
        <v>100</v>
      </c>
    </row>
    <row r="26" spans="1:20" x14ac:dyDescent="0.2">
      <c r="A26" s="92"/>
      <c r="B26" s="18" t="s">
        <v>126</v>
      </c>
      <c r="C26" s="38">
        <v>13</v>
      </c>
      <c r="D26" s="44">
        <v>0.92</v>
      </c>
      <c r="E26" s="44">
        <f t="shared" si="0"/>
        <v>41.935483870967744</v>
      </c>
      <c r="F26" s="38">
        <v>8</v>
      </c>
      <c r="G26" s="44">
        <v>2.99</v>
      </c>
      <c r="H26" s="45">
        <f t="shared" si="1"/>
        <v>25.806451612903224</v>
      </c>
      <c r="I26" s="38">
        <v>3</v>
      </c>
      <c r="J26" s="44">
        <v>1.92</v>
      </c>
      <c r="K26" s="45">
        <f t="shared" si="2"/>
        <v>9.67741935483871</v>
      </c>
      <c r="L26" s="38">
        <v>3</v>
      </c>
      <c r="M26" s="44">
        <v>1.46</v>
      </c>
      <c r="N26" s="45">
        <f t="shared" si="3"/>
        <v>9.67741935483871</v>
      </c>
      <c r="O26" s="27">
        <v>4</v>
      </c>
      <c r="P26" s="44">
        <v>0.92</v>
      </c>
      <c r="Q26" s="44">
        <f t="shared" si="4"/>
        <v>12.903225806451612</v>
      </c>
      <c r="R26" s="56">
        <v>31</v>
      </c>
      <c r="S26" s="50">
        <v>1.25</v>
      </c>
      <c r="T26" s="48">
        <f t="shared" si="5"/>
        <v>100</v>
      </c>
    </row>
    <row r="27" spans="1:20" x14ac:dyDescent="0.2">
      <c r="A27" s="92"/>
      <c r="B27" s="18" t="s">
        <v>127</v>
      </c>
      <c r="C27" s="38">
        <v>11</v>
      </c>
      <c r="D27" s="44">
        <v>0.78</v>
      </c>
      <c r="E27" s="44">
        <f t="shared" si="0"/>
        <v>73.333333333333329</v>
      </c>
      <c r="F27" s="38">
        <v>0</v>
      </c>
      <c r="G27" s="44">
        <v>0</v>
      </c>
      <c r="H27" s="45">
        <f t="shared" si="1"/>
        <v>0</v>
      </c>
      <c r="I27" s="38">
        <v>0</v>
      </c>
      <c r="J27" s="44">
        <v>0</v>
      </c>
      <c r="K27" s="45">
        <f t="shared" si="2"/>
        <v>0</v>
      </c>
      <c r="L27" s="38">
        <v>2</v>
      </c>
      <c r="M27" s="44">
        <v>0.98</v>
      </c>
      <c r="N27" s="45">
        <f t="shared" si="3"/>
        <v>13.333333333333334</v>
      </c>
      <c r="O27" s="27">
        <v>2</v>
      </c>
      <c r="P27" s="44">
        <v>0.46</v>
      </c>
      <c r="Q27" s="44">
        <f t="shared" si="4"/>
        <v>13.333333333333334</v>
      </c>
      <c r="R27" s="56">
        <v>15</v>
      </c>
      <c r="S27" s="50">
        <v>0.6</v>
      </c>
      <c r="T27" s="48">
        <f t="shared" si="5"/>
        <v>99.999999999999986</v>
      </c>
    </row>
    <row r="28" spans="1:20" x14ac:dyDescent="0.2">
      <c r="A28" s="92"/>
      <c r="B28" s="18" t="s">
        <v>186</v>
      </c>
      <c r="C28" s="38">
        <v>32</v>
      </c>
      <c r="D28" s="44">
        <v>2.2599999999999998</v>
      </c>
      <c r="E28" s="44">
        <f t="shared" si="0"/>
        <v>56.140350877192979</v>
      </c>
      <c r="F28" s="38">
        <v>6</v>
      </c>
      <c r="G28" s="44">
        <v>2.2400000000000002</v>
      </c>
      <c r="H28" s="45">
        <f t="shared" si="1"/>
        <v>10.526315789473683</v>
      </c>
      <c r="I28" s="38">
        <v>5</v>
      </c>
      <c r="J28" s="44">
        <v>3.21</v>
      </c>
      <c r="K28" s="45">
        <f t="shared" si="2"/>
        <v>8.7719298245614024</v>
      </c>
      <c r="L28" s="38">
        <v>5</v>
      </c>
      <c r="M28" s="44">
        <v>2.44</v>
      </c>
      <c r="N28" s="45">
        <f t="shared" si="3"/>
        <v>8.7719298245614024</v>
      </c>
      <c r="O28" s="27">
        <v>9</v>
      </c>
      <c r="P28" s="44">
        <v>2.06</v>
      </c>
      <c r="Q28" s="44">
        <f t="shared" si="4"/>
        <v>15.789473684210526</v>
      </c>
      <c r="R28" s="56">
        <v>57</v>
      </c>
      <c r="S28" s="50">
        <v>2.2999999999999998</v>
      </c>
      <c r="T28" s="48">
        <f t="shared" si="5"/>
        <v>99.999999999999972</v>
      </c>
    </row>
    <row r="29" spans="1:20" x14ac:dyDescent="0.2">
      <c r="A29" s="92"/>
      <c r="B29" s="18" t="s">
        <v>128</v>
      </c>
      <c r="C29" s="38">
        <v>214</v>
      </c>
      <c r="D29" s="44">
        <v>15.12</v>
      </c>
      <c r="E29" s="44">
        <f t="shared" si="0"/>
        <v>60.281690140845065</v>
      </c>
      <c r="F29" s="38">
        <v>26</v>
      </c>
      <c r="G29" s="44">
        <v>9.6999999999999993</v>
      </c>
      <c r="H29" s="45">
        <f t="shared" si="1"/>
        <v>7.323943661971831</v>
      </c>
      <c r="I29" s="38">
        <v>26</v>
      </c>
      <c r="J29" s="44">
        <v>16.670000000000002</v>
      </c>
      <c r="K29" s="45">
        <f t="shared" si="2"/>
        <v>7.323943661971831</v>
      </c>
      <c r="L29" s="38">
        <v>26</v>
      </c>
      <c r="M29" s="44">
        <v>12.68</v>
      </c>
      <c r="N29" s="45">
        <f t="shared" si="3"/>
        <v>7.323943661971831</v>
      </c>
      <c r="O29" s="27">
        <v>63</v>
      </c>
      <c r="P29" s="44">
        <v>14.42</v>
      </c>
      <c r="Q29" s="44">
        <f t="shared" si="4"/>
        <v>17.74647887323944</v>
      </c>
      <c r="R29" s="56">
        <v>355</v>
      </c>
      <c r="S29" s="50">
        <v>14.31</v>
      </c>
      <c r="T29" s="48">
        <f t="shared" si="5"/>
        <v>99.999999999999986</v>
      </c>
    </row>
    <row r="30" spans="1:20" ht="16" thickBot="1" x14ac:dyDescent="0.25">
      <c r="A30" s="93"/>
      <c r="B30" s="19" t="s">
        <v>21</v>
      </c>
      <c r="C30" s="39">
        <v>1415</v>
      </c>
      <c r="D30" s="46">
        <v>100</v>
      </c>
      <c r="E30" s="46">
        <f t="shared" si="0"/>
        <v>57.033454252317618</v>
      </c>
      <c r="F30" s="39">
        <v>268</v>
      </c>
      <c r="G30" s="46">
        <v>100</v>
      </c>
      <c r="H30" s="47">
        <f t="shared" si="1"/>
        <v>10.802095929060862</v>
      </c>
      <c r="I30" s="39">
        <v>156</v>
      </c>
      <c r="J30" s="46">
        <v>100</v>
      </c>
      <c r="K30" s="47">
        <f t="shared" si="2"/>
        <v>6.2877871825876657</v>
      </c>
      <c r="L30" s="39">
        <v>205</v>
      </c>
      <c r="M30" s="46">
        <v>100</v>
      </c>
      <c r="N30" s="47">
        <f t="shared" si="3"/>
        <v>8.2627972591696892</v>
      </c>
      <c r="O30" s="29">
        <v>437</v>
      </c>
      <c r="P30" s="46">
        <v>100</v>
      </c>
      <c r="Q30" s="46">
        <f t="shared" si="4"/>
        <v>17.613865376864169</v>
      </c>
      <c r="R30" s="39">
        <v>2481</v>
      </c>
      <c r="S30" s="46">
        <v>100</v>
      </c>
      <c r="T30" s="47">
        <f t="shared" si="5"/>
        <v>100</v>
      </c>
    </row>
    <row r="31" spans="1:20" x14ac:dyDescent="0.2">
      <c r="A31" s="92" t="s">
        <v>27</v>
      </c>
      <c r="B31" s="21" t="s">
        <v>3</v>
      </c>
      <c r="C31" s="38">
        <v>608</v>
      </c>
      <c r="D31" s="44">
        <v>42.97</v>
      </c>
      <c r="E31" s="45">
        <f t="shared" si="0"/>
        <v>49.390739236393181</v>
      </c>
      <c r="F31" s="27">
        <v>186</v>
      </c>
      <c r="G31" s="44">
        <v>69.400000000000006</v>
      </c>
      <c r="H31" s="45">
        <f t="shared" si="1"/>
        <v>15.109666937449228</v>
      </c>
      <c r="I31" s="27">
        <v>101</v>
      </c>
      <c r="J31" s="44">
        <v>64.739999999999995</v>
      </c>
      <c r="K31" s="45">
        <f t="shared" si="2"/>
        <v>8.2047116165718936</v>
      </c>
      <c r="L31" s="27">
        <v>120</v>
      </c>
      <c r="M31" s="44">
        <v>58.54</v>
      </c>
      <c r="N31" s="45">
        <f t="shared" si="3"/>
        <v>9.748172217709179</v>
      </c>
      <c r="O31" s="27">
        <v>216</v>
      </c>
      <c r="P31" s="44">
        <v>49.43</v>
      </c>
      <c r="Q31" s="45">
        <f t="shared" si="4"/>
        <v>17.546709991876522</v>
      </c>
      <c r="R31" s="27">
        <v>1231</v>
      </c>
      <c r="S31" s="50">
        <v>49.62</v>
      </c>
      <c r="T31" s="48">
        <f t="shared" si="5"/>
        <v>100.00000000000001</v>
      </c>
    </row>
    <row r="32" spans="1:20" x14ac:dyDescent="0.2">
      <c r="A32" s="92"/>
      <c r="B32" s="21" t="s">
        <v>4</v>
      </c>
      <c r="C32" s="38">
        <v>13</v>
      </c>
      <c r="D32" s="44">
        <v>0.92</v>
      </c>
      <c r="E32" s="45">
        <f t="shared" si="0"/>
        <v>56.521739130434781</v>
      </c>
      <c r="F32" s="27">
        <v>2</v>
      </c>
      <c r="G32" s="44">
        <v>0.75</v>
      </c>
      <c r="H32" s="45">
        <f t="shared" si="1"/>
        <v>8.695652173913043</v>
      </c>
      <c r="I32" s="27">
        <v>0</v>
      </c>
      <c r="J32" s="44">
        <v>0</v>
      </c>
      <c r="K32" s="45">
        <f t="shared" si="2"/>
        <v>0</v>
      </c>
      <c r="L32" s="27">
        <v>1</v>
      </c>
      <c r="M32" s="44">
        <v>0.49</v>
      </c>
      <c r="N32" s="45">
        <f t="shared" si="3"/>
        <v>4.3478260869565215</v>
      </c>
      <c r="O32" s="27">
        <v>7</v>
      </c>
      <c r="P32" s="44">
        <v>1.6</v>
      </c>
      <c r="Q32" s="45">
        <f t="shared" si="4"/>
        <v>30.434782608695656</v>
      </c>
      <c r="R32" s="52">
        <v>23</v>
      </c>
      <c r="S32" s="50">
        <v>0.93</v>
      </c>
      <c r="T32" s="48">
        <f t="shared" si="5"/>
        <v>100</v>
      </c>
    </row>
    <row r="33" spans="1:20" x14ac:dyDescent="0.2">
      <c r="A33" s="92"/>
      <c r="B33" s="21" t="s">
        <v>5</v>
      </c>
      <c r="C33" s="38">
        <v>13</v>
      </c>
      <c r="D33" s="44">
        <v>0.92</v>
      </c>
      <c r="E33" s="45">
        <f t="shared" si="0"/>
        <v>50</v>
      </c>
      <c r="F33" s="27">
        <v>1</v>
      </c>
      <c r="G33" s="44">
        <v>0.37</v>
      </c>
      <c r="H33" s="45">
        <f t="shared" si="1"/>
        <v>3.8461538461538463</v>
      </c>
      <c r="I33" s="27">
        <v>2</v>
      </c>
      <c r="J33" s="44">
        <v>1.28</v>
      </c>
      <c r="K33" s="45">
        <f t="shared" si="2"/>
        <v>7.6923076923076925</v>
      </c>
      <c r="L33" s="27">
        <v>2</v>
      </c>
      <c r="M33" s="44">
        <v>0.98</v>
      </c>
      <c r="N33" s="45">
        <f t="shared" si="3"/>
        <v>7.6923076923076925</v>
      </c>
      <c r="O33" s="27">
        <v>8</v>
      </c>
      <c r="P33" s="44">
        <v>1.83</v>
      </c>
      <c r="Q33" s="45">
        <f t="shared" si="4"/>
        <v>30.76923076923077</v>
      </c>
      <c r="R33" s="52">
        <v>26</v>
      </c>
      <c r="S33" s="50">
        <v>1.05</v>
      </c>
      <c r="T33" s="48">
        <f t="shared" si="5"/>
        <v>100</v>
      </c>
    </row>
    <row r="34" spans="1:20" x14ac:dyDescent="0.2">
      <c r="A34" s="92"/>
      <c r="B34" s="21" t="s">
        <v>6</v>
      </c>
      <c r="C34" s="38">
        <v>14</v>
      </c>
      <c r="D34" s="44">
        <v>0.99</v>
      </c>
      <c r="E34" s="45">
        <f t="shared" si="0"/>
        <v>60.869565217391312</v>
      </c>
      <c r="F34" s="27">
        <v>1</v>
      </c>
      <c r="G34" s="44">
        <v>0.37</v>
      </c>
      <c r="H34" s="45">
        <f t="shared" si="1"/>
        <v>4.3478260869565215</v>
      </c>
      <c r="I34" s="27">
        <v>2</v>
      </c>
      <c r="J34" s="44">
        <v>1.28</v>
      </c>
      <c r="K34" s="45">
        <f t="shared" si="2"/>
        <v>8.695652173913043</v>
      </c>
      <c r="L34" s="27">
        <v>1</v>
      </c>
      <c r="M34" s="44">
        <v>0.49</v>
      </c>
      <c r="N34" s="45">
        <f t="shared" si="3"/>
        <v>4.3478260869565215</v>
      </c>
      <c r="O34" s="27">
        <v>5</v>
      </c>
      <c r="P34" s="44">
        <v>1.1399999999999999</v>
      </c>
      <c r="Q34" s="45">
        <f t="shared" si="4"/>
        <v>21.739130434782609</v>
      </c>
      <c r="R34" s="52">
        <v>23</v>
      </c>
      <c r="S34" s="50">
        <v>0.93</v>
      </c>
      <c r="T34" s="48">
        <f t="shared" si="5"/>
        <v>100</v>
      </c>
    </row>
    <row r="35" spans="1:20" x14ac:dyDescent="0.2">
      <c r="A35" s="92"/>
      <c r="B35" s="21" t="s">
        <v>7</v>
      </c>
      <c r="C35" s="38">
        <v>148</v>
      </c>
      <c r="D35" s="44">
        <v>10.46</v>
      </c>
      <c r="E35" s="45">
        <f t="shared" si="0"/>
        <v>64.347826086956516</v>
      </c>
      <c r="F35" s="27">
        <v>13</v>
      </c>
      <c r="G35" s="44">
        <v>4.8499999999999996</v>
      </c>
      <c r="H35" s="45">
        <f t="shared" si="1"/>
        <v>5.6521739130434785</v>
      </c>
      <c r="I35" s="27">
        <v>7</v>
      </c>
      <c r="J35" s="44">
        <v>4.49</v>
      </c>
      <c r="K35" s="45">
        <f t="shared" si="2"/>
        <v>3.0434782608695654</v>
      </c>
      <c r="L35" s="27">
        <v>13</v>
      </c>
      <c r="M35" s="44">
        <v>6.34</v>
      </c>
      <c r="N35" s="45">
        <f t="shared" si="3"/>
        <v>5.6521739130434785</v>
      </c>
      <c r="O35" s="27">
        <v>49</v>
      </c>
      <c r="P35" s="44">
        <v>11.21</v>
      </c>
      <c r="Q35" s="45">
        <f t="shared" si="4"/>
        <v>21.304347826086957</v>
      </c>
      <c r="R35" s="52">
        <v>230</v>
      </c>
      <c r="S35" s="50">
        <v>9.27</v>
      </c>
      <c r="T35" s="48">
        <f t="shared" si="5"/>
        <v>100</v>
      </c>
    </row>
    <row r="36" spans="1:20" x14ac:dyDescent="0.2">
      <c r="A36" s="92"/>
      <c r="B36" s="21" t="s">
        <v>8</v>
      </c>
      <c r="C36" s="38">
        <v>210</v>
      </c>
      <c r="D36" s="44">
        <v>14.84</v>
      </c>
      <c r="E36" s="45">
        <f t="shared" si="0"/>
        <v>60.518731988472616</v>
      </c>
      <c r="F36" s="27">
        <v>24</v>
      </c>
      <c r="G36" s="44">
        <v>8.9600000000000009</v>
      </c>
      <c r="H36" s="45">
        <f t="shared" si="1"/>
        <v>6.9164265129683002</v>
      </c>
      <c r="I36" s="27">
        <v>21</v>
      </c>
      <c r="J36" s="44">
        <v>13.46</v>
      </c>
      <c r="K36" s="45">
        <f t="shared" si="2"/>
        <v>6.0518731988472618</v>
      </c>
      <c r="L36" s="27">
        <v>29</v>
      </c>
      <c r="M36" s="44">
        <v>14.15</v>
      </c>
      <c r="N36" s="45">
        <f t="shared" si="3"/>
        <v>8.3573487031700289</v>
      </c>
      <c r="O36" s="27">
        <v>63</v>
      </c>
      <c r="P36" s="44">
        <v>14.42</v>
      </c>
      <c r="Q36" s="45">
        <f t="shared" si="4"/>
        <v>18.155619596541786</v>
      </c>
      <c r="R36" s="52">
        <v>347</v>
      </c>
      <c r="S36" s="50">
        <v>13.99</v>
      </c>
      <c r="T36" s="48">
        <f t="shared" si="5"/>
        <v>100</v>
      </c>
    </row>
    <row r="37" spans="1:20" x14ac:dyDescent="0.2">
      <c r="A37" s="92"/>
      <c r="B37" s="21" t="s">
        <v>9</v>
      </c>
      <c r="C37" s="38">
        <v>33</v>
      </c>
      <c r="D37" s="44">
        <v>2.33</v>
      </c>
      <c r="E37" s="45">
        <f t="shared" si="0"/>
        <v>71.739130434782609</v>
      </c>
      <c r="F37" s="27">
        <v>1</v>
      </c>
      <c r="G37" s="44">
        <v>0.37</v>
      </c>
      <c r="H37" s="45">
        <f t="shared" si="1"/>
        <v>2.1739130434782608</v>
      </c>
      <c r="I37" s="27">
        <v>1</v>
      </c>
      <c r="J37" s="44">
        <v>0.64</v>
      </c>
      <c r="K37" s="45">
        <f t="shared" si="2"/>
        <v>2.1739130434782608</v>
      </c>
      <c r="L37" s="27">
        <v>2</v>
      </c>
      <c r="M37" s="44">
        <v>0.98</v>
      </c>
      <c r="N37" s="45">
        <f t="shared" si="3"/>
        <v>4.3478260869565215</v>
      </c>
      <c r="O37" s="27">
        <v>9</v>
      </c>
      <c r="P37" s="44">
        <v>2.06</v>
      </c>
      <c r="Q37" s="45">
        <f t="shared" si="4"/>
        <v>19.565217391304348</v>
      </c>
      <c r="R37" s="52">
        <v>46</v>
      </c>
      <c r="S37" s="50">
        <v>1.85</v>
      </c>
      <c r="T37" s="48">
        <f t="shared" si="5"/>
        <v>100</v>
      </c>
    </row>
    <row r="38" spans="1:20" x14ac:dyDescent="0.2">
      <c r="A38" s="92"/>
      <c r="B38" s="21" t="s">
        <v>10</v>
      </c>
      <c r="C38" s="38">
        <v>34</v>
      </c>
      <c r="D38" s="44">
        <v>2.4</v>
      </c>
      <c r="E38" s="45">
        <f t="shared" si="0"/>
        <v>66.666666666666657</v>
      </c>
      <c r="F38" s="27">
        <v>0</v>
      </c>
      <c r="G38" s="44">
        <v>0</v>
      </c>
      <c r="H38" s="45">
        <f t="shared" si="1"/>
        <v>0</v>
      </c>
      <c r="I38" s="27">
        <v>1</v>
      </c>
      <c r="J38" s="44">
        <v>0.64</v>
      </c>
      <c r="K38" s="45">
        <f t="shared" si="2"/>
        <v>1.9607843137254901</v>
      </c>
      <c r="L38" s="27">
        <v>4</v>
      </c>
      <c r="M38" s="44">
        <v>1.95</v>
      </c>
      <c r="N38" s="45">
        <f t="shared" si="3"/>
        <v>7.8431372549019605</v>
      </c>
      <c r="O38" s="27">
        <v>12</v>
      </c>
      <c r="P38" s="44">
        <v>2.75</v>
      </c>
      <c r="Q38" s="45">
        <f t="shared" si="4"/>
        <v>23.52941176470588</v>
      </c>
      <c r="R38" s="52">
        <v>51</v>
      </c>
      <c r="S38" s="50">
        <v>2.06</v>
      </c>
      <c r="T38" s="48">
        <f t="shared" si="5"/>
        <v>99.999999999999986</v>
      </c>
    </row>
    <row r="39" spans="1:20" x14ac:dyDescent="0.2">
      <c r="A39" s="92"/>
      <c r="B39" s="21" t="s">
        <v>11</v>
      </c>
      <c r="C39" s="38">
        <v>71</v>
      </c>
      <c r="D39" s="44">
        <v>5.0199999999999996</v>
      </c>
      <c r="E39" s="45">
        <f t="shared" si="0"/>
        <v>71</v>
      </c>
      <c r="F39" s="27">
        <v>7</v>
      </c>
      <c r="G39" s="44">
        <v>2.61</v>
      </c>
      <c r="H39" s="45">
        <f t="shared" si="1"/>
        <v>7.0000000000000009</v>
      </c>
      <c r="I39" s="27">
        <v>3</v>
      </c>
      <c r="J39" s="44">
        <v>1.92</v>
      </c>
      <c r="K39" s="45">
        <f t="shared" si="2"/>
        <v>3</v>
      </c>
      <c r="L39" s="27">
        <v>7</v>
      </c>
      <c r="M39" s="44">
        <v>3.41</v>
      </c>
      <c r="N39" s="45">
        <f t="shared" si="3"/>
        <v>7.0000000000000009</v>
      </c>
      <c r="O39" s="27">
        <v>12</v>
      </c>
      <c r="P39" s="44">
        <v>2.75</v>
      </c>
      <c r="Q39" s="45">
        <f t="shared" si="4"/>
        <v>12</v>
      </c>
      <c r="R39" s="52">
        <v>100</v>
      </c>
      <c r="S39" s="50">
        <v>4.03</v>
      </c>
      <c r="T39" s="48">
        <f t="shared" si="5"/>
        <v>100</v>
      </c>
    </row>
    <row r="40" spans="1:20" x14ac:dyDescent="0.2">
      <c r="A40" s="92"/>
      <c r="B40" s="21" t="s">
        <v>12</v>
      </c>
      <c r="C40" s="38">
        <v>116</v>
      </c>
      <c r="D40" s="44">
        <v>8.1999999999999993</v>
      </c>
      <c r="E40" s="45">
        <f t="shared" si="0"/>
        <v>62.702702702702709</v>
      </c>
      <c r="F40" s="27">
        <v>18</v>
      </c>
      <c r="G40" s="44">
        <v>6.72</v>
      </c>
      <c r="H40" s="45">
        <f t="shared" si="1"/>
        <v>9.7297297297297298</v>
      </c>
      <c r="I40" s="27">
        <v>10</v>
      </c>
      <c r="J40" s="44">
        <v>6.41</v>
      </c>
      <c r="K40" s="45">
        <f t="shared" si="2"/>
        <v>5.4054054054054053</v>
      </c>
      <c r="L40" s="27">
        <v>15</v>
      </c>
      <c r="M40" s="44">
        <v>7.32</v>
      </c>
      <c r="N40" s="45">
        <f t="shared" si="3"/>
        <v>8.1081081081081088</v>
      </c>
      <c r="O40" s="27">
        <v>26</v>
      </c>
      <c r="P40" s="44">
        <v>5.95</v>
      </c>
      <c r="Q40" s="45">
        <f t="shared" si="4"/>
        <v>14.054054054054054</v>
      </c>
      <c r="R40" s="52">
        <v>185</v>
      </c>
      <c r="S40" s="50">
        <v>7.46</v>
      </c>
      <c r="T40" s="48">
        <f t="shared" si="5"/>
        <v>100</v>
      </c>
    </row>
    <row r="41" spans="1:20" x14ac:dyDescent="0.2">
      <c r="A41" s="92"/>
      <c r="B41" s="21" t="s">
        <v>13</v>
      </c>
      <c r="C41" s="38">
        <v>16</v>
      </c>
      <c r="D41" s="44">
        <v>1.1299999999999999</v>
      </c>
      <c r="E41" s="45">
        <f t="shared" si="0"/>
        <v>64</v>
      </c>
      <c r="F41" s="27">
        <v>3</v>
      </c>
      <c r="G41" s="44">
        <v>1.1200000000000001</v>
      </c>
      <c r="H41" s="45">
        <f t="shared" si="1"/>
        <v>12</v>
      </c>
      <c r="I41" s="27">
        <v>1</v>
      </c>
      <c r="J41" s="44">
        <v>0.64</v>
      </c>
      <c r="K41" s="45">
        <f t="shared" si="2"/>
        <v>4</v>
      </c>
      <c r="L41" s="27">
        <v>3</v>
      </c>
      <c r="M41" s="44">
        <v>1.46</v>
      </c>
      <c r="N41" s="45">
        <f t="shared" si="3"/>
        <v>12</v>
      </c>
      <c r="O41" s="27">
        <v>2</v>
      </c>
      <c r="P41" s="44">
        <v>0.46</v>
      </c>
      <c r="Q41" s="45">
        <f t="shared" si="4"/>
        <v>8</v>
      </c>
      <c r="R41" s="52">
        <v>25</v>
      </c>
      <c r="S41" s="50">
        <v>1.01</v>
      </c>
      <c r="T41" s="48">
        <f t="shared" si="5"/>
        <v>100</v>
      </c>
    </row>
    <row r="42" spans="1:20" x14ac:dyDescent="0.2">
      <c r="A42" s="92"/>
      <c r="B42" s="21" t="s">
        <v>14</v>
      </c>
      <c r="C42" s="38">
        <v>17</v>
      </c>
      <c r="D42" s="44">
        <v>1.2</v>
      </c>
      <c r="E42" s="45">
        <f t="shared" si="0"/>
        <v>85</v>
      </c>
      <c r="F42" s="27">
        <v>0</v>
      </c>
      <c r="G42" s="44">
        <v>0</v>
      </c>
      <c r="H42" s="45">
        <f t="shared" si="1"/>
        <v>0</v>
      </c>
      <c r="I42" s="27">
        <v>1</v>
      </c>
      <c r="J42" s="44">
        <v>0.64</v>
      </c>
      <c r="K42" s="45">
        <f t="shared" si="2"/>
        <v>5</v>
      </c>
      <c r="L42" s="27">
        <v>1</v>
      </c>
      <c r="M42" s="44">
        <v>0.49</v>
      </c>
      <c r="N42" s="45">
        <f t="shared" si="3"/>
        <v>5</v>
      </c>
      <c r="O42" s="27">
        <v>1</v>
      </c>
      <c r="P42" s="44">
        <v>0.23</v>
      </c>
      <c r="Q42" s="45">
        <f t="shared" si="4"/>
        <v>5</v>
      </c>
      <c r="R42" s="52">
        <v>20</v>
      </c>
      <c r="S42" s="50">
        <v>0.81</v>
      </c>
      <c r="T42" s="48">
        <f t="shared" si="5"/>
        <v>100</v>
      </c>
    </row>
    <row r="43" spans="1:20" x14ac:dyDescent="0.2">
      <c r="A43" s="92"/>
      <c r="B43" s="21" t="s">
        <v>15</v>
      </c>
      <c r="C43" s="38">
        <v>32</v>
      </c>
      <c r="D43" s="44">
        <v>2.2599999999999998</v>
      </c>
      <c r="E43" s="45">
        <f t="shared" si="0"/>
        <v>66.666666666666657</v>
      </c>
      <c r="F43" s="27">
        <v>5</v>
      </c>
      <c r="G43" s="44">
        <v>1.87</v>
      </c>
      <c r="H43" s="45">
        <f t="shared" si="1"/>
        <v>10.416666666666668</v>
      </c>
      <c r="I43" s="27">
        <v>4</v>
      </c>
      <c r="J43" s="44">
        <v>2.56</v>
      </c>
      <c r="K43" s="45">
        <f t="shared" si="2"/>
        <v>8.3333333333333321</v>
      </c>
      <c r="L43" s="27">
        <v>2</v>
      </c>
      <c r="M43" s="44">
        <v>0.98</v>
      </c>
      <c r="N43" s="45">
        <f t="shared" si="3"/>
        <v>4.1666666666666661</v>
      </c>
      <c r="O43" s="27">
        <v>5</v>
      </c>
      <c r="P43" s="44">
        <v>1.1399999999999999</v>
      </c>
      <c r="Q43" s="45">
        <f t="shared" si="4"/>
        <v>10.416666666666668</v>
      </c>
      <c r="R43" s="52">
        <v>48</v>
      </c>
      <c r="S43" s="50">
        <v>1.93</v>
      </c>
      <c r="T43" s="48">
        <f t="shared" si="5"/>
        <v>100</v>
      </c>
    </row>
    <row r="44" spans="1:20" x14ac:dyDescent="0.2">
      <c r="A44" s="92"/>
      <c r="B44" s="21" t="s">
        <v>16</v>
      </c>
      <c r="C44" s="38">
        <v>56</v>
      </c>
      <c r="D44" s="44">
        <v>3.96</v>
      </c>
      <c r="E44" s="45">
        <f t="shared" si="0"/>
        <v>65.882352941176464</v>
      </c>
      <c r="F44" s="27">
        <v>6</v>
      </c>
      <c r="G44" s="44">
        <v>2.2400000000000002</v>
      </c>
      <c r="H44" s="45">
        <f t="shared" si="1"/>
        <v>7.0588235294117645</v>
      </c>
      <c r="I44" s="27">
        <v>2</v>
      </c>
      <c r="J44" s="44">
        <v>1.28</v>
      </c>
      <c r="K44" s="45">
        <f t="shared" si="2"/>
        <v>2.3529411764705883</v>
      </c>
      <c r="L44" s="27">
        <v>3</v>
      </c>
      <c r="M44" s="44">
        <v>1.46</v>
      </c>
      <c r="N44" s="45">
        <f t="shared" si="3"/>
        <v>3.5294117647058822</v>
      </c>
      <c r="O44" s="27">
        <v>18</v>
      </c>
      <c r="P44" s="44">
        <v>4.12</v>
      </c>
      <c r="Q44" s="45">
        <f t="shared" si="4"/>
        <v>21.176470588235293</v>
      </c>
      <c r="R44" s="52">
        <v>85</v>
      </c>
      <c r="S44" s="50">
        <v>3.43</v>
      </c>
      <c r="T44" s="48">
        <f t="shared" si="5"/>
        <v>100</v>
      </c>
    </row>
    <row r="45" spans="1:20" x14ac:dyDescent="0.2">
      <c r="A45" s="92"/>
      <c r="B45" s="21" t="s">
        <v>17</v>
      </c>
      <c r="C45" s="38">
        <v>17</v>
      </c>
      <c r="D45" s="44">
        <v>1.2</v>
      </c>
      <c r="E45" s="45">
        <f t="shared" si="0"/>
        <v>85</v>
      </c>
      <c r="F45" s="27">
        <v>0</v>
      </c>
      <c r="G45" s="44">
        <v>0</v>
      </c>
      <c r="H45" s="45">
        <f t="shared" si="1"/>
        <v>0</v>
      </c>
      <c r="I45" s="27">
        <v>0</v>
      </c>
      <c r="J45" s="44">
        <v>0</v>
      </c>
      <c r="K45" s="45">
        <f t="shared" si="2"/>
        <v>0</v>
      </c>
      <c r="L45" s="27">
        <v>1</v>
      </c>
      <c r="M45" s="44">
        <v>0.49</v>
      </c>
      <c r="N45" s="45">
        <f t="shared" si="3"/>
        <v>5</v>
      </c>
      <c r="O45" s="27">
        <v>2</v>
      </c>
      <c r="P45" s="44">
        <v>0.46</v>
      </c>
      <c r="Q45" s="45">
        <f t="shared" si="4"/>
        <v>10</v>
      </c>
      <c r="R45" s="52">
        <v>20</v>
      </c>
      <c r="S45" s="50">
        <v>0.81</v>
      </c>
      <c r="T45" s="48">
        <f t="shared" si="5"/>
        <v>100</v>
      </c>
    </row>
    <row r="46" spans="1:20" x14ac:dyDescent="0.2">
      <c r="A46" s="92"/>
      <c r="B46" s="21" t="s">
        <v>18</v>
      </c>
      <c r="C46" s="38">
        <v>16</v>
      </c>
      <c r="D46" s="44">
        <v>1.1299999999999999</v>
      </c>
      <c r="E46" s="45">
        <f t="shared" si="0"/>
        <v>80</v>
      </c>
      <c r="F46" s="27">
        <v>1</v>
      </c>
      <c r="G46" s="44">
        <v>0.37</v>
      </c>
      <c r="H46" s="45">
        <f t="shared" si="1"/>
        <v>5</v>
      </c>
      <c r="I46" s="27">
        <v>0</v>
      </c>
      <c r="J46" s="44">
        <v>0</v>
      </c>
      <c r="K46" s="45">
        <f t="shared" si="2"/>
        <v>0</v>
      </c>
      <c r="L46" s="27">
        <v>1</v>
      </c>
      <c r="M46" s="44">
        <v>0.49</v>
      </c>
      <c r="N46" s="45">
        <f t="shared" si="3"/>
        <v>5</v>
      </c>
      <c r="O46" s="27">
        <v>2</v>
      </c>
      <c r="P46" s="44">
        <v>0.46</v>
      </c>
      <c r="Q46" s="45">
        <f t="shared" si="4"/>
        <v>10</v>
      </c>
      <c r="R46" s="52">
        <v>20</v>
      </c>
      <c r="S46" s="50">
        <v>0.81</v>
      </c>
      <c r="T46" s="48">
        <f t="shared" si="5"/>
        <v>100</v>
      </c>
    </row>
    <row r="47" spans="1:20" x14ac:dyDescent="0.2">
      <c r="A47" s="92"/>
      <c r="B47" s="21" t="s">
        <v>19</v>
      </c>
      <c r="C47" s="38">
        <v>1</v>
      </c>
      <c r="D47" s="44">
        <v>7.0000000000000007E-2</v>
      </c>
      <c r="E47" s="45">
        <f t="shared" si="0"/>
        <v>100</v>
      </c>
      <c r="F47" s="27">
        <v>0</v>
      </c>
      <c r="G47" s="44">
        <v>0</v>
      </c>
      <c r="H47" s="45">
        <f t="shared" si="1"/>
        <v>0</v>
      </c>
      <c r="I47" s="27">
        <v>0</v>
      </c>
      <c r="J47" s="44">
        <v>0</v>
      </c>
      <c r="K47" s="45">
        <f t="shared" si="2"/>
        <v>0</v>
      </c>
      <c r="L47" s="27">
        <v>0</v>
      </c>
      <c r="M47" s="44">
        <v>0</v>
      </c>
      <c r="N47" s="45">
        <f t="shared" si="3"/>
        <v>0</v>
      </c>
      <c r="O47" s="27">
        <v>0</v>
      </c>
      <c r="P47" s="44">
        <v>0</v>
      </c>
      <c r="Q47" s="45">
        <f t="shared" si="4"/>
        <v>0</v>
      </c>
      <c r="R47" s="52">
        <v>1</v>
      </c>
      <c r="S47" s="50">
        <v>0.04</v>
      </c>
      <c r="T47" s="48">
        <f t="shared" si="5"/>
        <v>100</v>
      </c>
    </row>
    <row r="48" spans="1:20" ht="16" thickBot="1" x14ac:dyDescent="0.25">
      <c r="A48" s="93"/>
      <c r="B48" s="22" t="s">
        <v>21</v>
      </c>
      <c r="C48" s="39">
        <v>1415</v>
      </c>
      <c r="D48" s="46">
        <v>100</v>
      </c>
      <c r="E48" s="66">
        <f t="shared" si="0"/>
        <v>57.033454252317618</v>
      </c>
      <c r="F48" s="29">
        <v>268</v>
      </c>
      <c r="G48" s="46">
        <v>100</v>
      </c>
      <c r="H48" s="47">
        <f t="shared" si="1"/>
        <v>10.802095929060862</v>
      </c>
      <c r="I48" s="29">
        <v>156</v>
      </c>
      <c r="J48" s="46">
        <v>100</v>
      </c>
      <c r="K48" s="47">
        <f t="shared" si="2"/>
        <v>6.2877871825876657</v>
      </c>
      <c r="L48" s="29">
        <v>205</v>
      </c>
      <c r="M48" s="46">
        <v>100</v>
      </c>
      <c r="N48" s="47">
        <f t="shared" si="3"/>
        <v>8.2627972591696892</v>
      </c>
      <c r="O48" s="29">
        <v>437</v>
      </c>
      <c r="P48" s="46">
        <v>100</v>
      </c>
      <c r="Q48" s="47">
        <f t="shared" si="4"/>
        <v>17.613865376864169</v>
      </c>
      <c r="R48" s="29">
        <v>2481</v>
      </c>
      <c r="S48" s="46">
        <v>100</v>
      </c>
      <c r="T48" s="47">
        <f t="shared" si="5"/>
        <v>100</v>
      </c>
    </row>
    <row r="49" spans="1:20" x14ac:dyDescent="0.2">
      <c r="A49" s="87" t="s">
        <v>188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</row>
    <row r="50" spans="1:20" x14ac:dyDescent="0.2">
      <c r="A50" s="34" t="s">
        <v>138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6"/>
      <c r="T50" s="15"/>
    </row>
    <row r="51" spans="1:20" x14ac:dyDescent="0.2">
      <c r="A51" s="15" t="s">
        <v>142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6"/>
      <c r="T51" s="15"/>
    </row>
    <row r="52" spans="1:20" x14ac:dyDescent="0.2">
      <c r="S52" s="2"/>
    </row>
    <row r="53" spans="1:20" x14ac:dyDescent="0.2">
      <c r="S53" s="2"/>
    </row>
  </sheetData>
  <mergeCells count="13">
    <mergeCell ref="A49:T49"/>
    <mergeCell ref="A12:A30"/>
    <mergeCell ref="A31:A48"/>
    <mergeCell ref="A3:B6"/>
    <mergeCell ref="R5:T5"/>
    <mergeCell ref="O5:Q5"/>
    <mergeCell ref="L5:N5"/>
    <mergeCell ref="I5:K5"/>
    <mergeCell ref="C5:E5"/>
    <mergeCell ref="C4:T4"/>
    <mergeCell ref="C3:T3"/>
    <mergeCell ref="F5:H5"/>
    <mergeCell ref="A7:A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Part2-q2.1</vt:lpstr>
      <vt:lpstr>Part2-q2.1.1</vt:lpstr>
      <vt:lpstr>Part2-q2.2</vt:lpstr>
      <vt:lpstr>Part2-q2.3</vt:lpstr>
      <vt:lpstr>Part2-q2.3.1 &amp; 2.3.2</vt:lpstr>
      <vt:lpstr>Part2-q2.4</vt:lpstr>
      <vt:lpstr>Part2-q2.5</vt:lpstr>
      <vt:lpstr>Part2-q2.6</vt:lpstr>
      <vt:lpstr>Part2-q2.8</vt:lpstr>
      <vt:lpstr>Part2-q2.9</vt:lpstr>
      <vt:lpstr>Part2-q2.10</vt:lpstr>
      <vt:lpstr>Part2-q2.10.1</vt:lpstr>
      <vt:lpstr>Part2-q2.11</vt:lpstr>
      <vt:lpstr>Part2-q2.12</vt:lpstr>
      <vt:lpstr>Part2-q2.13</vt:lpstr>
      <vt:lpstr>Part2-q2.14</vt:lpstr>
      <vt:lpstr>Part2-q2.16</vt:lpstr>
      <vt:lpstr>Part2-q2.17</vt:lpstr>
      <vt:lpstr>Part2-q2.18</vt:lpstr>
      <vt:lpstr>Part2-q2.19</vt:lpstr>
      <vt:lpstr>Part2-q2.20</vt:lpstr>
    </vt:vector>
  </TitlesOfParts>
  <Manager/>
  <Company>ADB Economic Research and Regional Cooperation Department</Company>
  <LinksUpToDate>false</LinksUpToDate>
  <SharedDoc>false</SharedDoc>
  <HyperlinkBase>https://data.adb.org/dataset/adb-philippine-enterprise-survey-covid-19-impact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Philippine Enterprise Survey on COVID-19 Impact - Part 2: COVID-19 Impact on Business</dc:title>
  <dc:subject>This dataset covers the results of a survey on the impact of COVID-19 on Philippine enterprises.</dc:subject>
  <dc:creator>ADB Economic Research and Regional Cooperation Department</dc:creator>
  <cp:keywords>covid-19 impact, philippine enterprises, data, survey</cp:keywords>
  <dc:description/>
  <cp:lastModifiedBy>Microsoft Office User</cp:lastModifiedBy>
  <cp:lastPrinted>2020-05-16T04:03:59Z</cp:lastPrinted>
  <dcterms:created xsi:type="dcterms:W3CDTF">2020-05-11T14:46:09Z</dcterms:created>
  <dcterms:modified xsi:type="dcterms:W3CDTF">2020-07-20T01:57:19Z</dcterms:modified>
  <cp:category/>
</cp:coreProperties>
</file>