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jacinto/Desktop/"/>
    </mc:Choice>
  </mc:AlternateContent>
  <xr:revisionPtr revIDLastSave="0" documentId="13_ncr:9_{D580BF21-32F4-8249-92F5-5F9D0D19787E}" xr6:coauthVersionLast="45" xr6:coauthVersionMax="45" xr10:uidLastSave="{00000000-0000-0000-0000-000000000000}"/>
  <bookViews>
    <workbookView xWindow="-940" yWindow="-18920" windowWidth="27640" windowHeight="15700" xr2:uid="{B63CC192-1E9E-E549-8108-F1DBBF599E97}"/>
  </bookViews>
  <sheets>
    <sheet name="dmc-project-list" sheetId="1" r:id="rId1"/>
  </sheets>
  <definedNames>
    <definedName name="_xlnm._FilterDatabase" localSheetId="0" hidden="1">'dmc-project-list'!$A$1:$F$360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8" i="1" l="1"/>
  <c r="D315" i="1"/>
  <c r="D314" i="1"/>
  <c r="D283" i="1"/>
  <c r="D274" i="1"/>
  <c r="D273" i="1"/>
  <c r="D205" i="1"/>
  <c r="D173" i="1"/>
  <c r="D132" i="1"/>
  <c r="D131" i="1"/>
  <c r="D130" i="1"/>
  <c r="D128" i="1"/>
  <c r="D127" i="1"/>
  <c r="D84" i="1"/>
  <c r="D54" i="1"/>
</calcChain>
</file>

<file path=xl/sharedStrings.xml><?xml version="1.0" encoding="utf-8"?>
<sst xmlns="http://schemas.openxmlformats.org/spreadsheetml/2006/main" count="1484" uniqueCount="419">
  <si>
    <t>Country</t>
  </si>
  <si>
    <t>Project</t>
  </si>
  <si>
    <t>ADB Amount ($ million)</t>
  </si>
  <si>
    <t>Cofinancing Amount ($ million)</t>
  </si>
  <si>
    <t>Type of Cofinancing</t>
  </si>
  <si>
    <t>ADB Country Code</t>
  </si>
  <si>
    <t>Afghanistan</t>
  </si>
  <si>
    <t>Agriculture Market Infrastructure – Additional Financing</t>
  </si>
  <si>
    <t>G</t>
  </si>
  <si>
    <t>AFG</t>
  </si>
  <si>
    <t>Energy Supply Improvement Investment Program – Tranche 1</t>
  </si>
  <si>
    <t>Energy Supply Improvement Investment Program – Tranche 2</t>
  </si>
  <si>
    <t>Energy Supply Improvement Investment Program – Tranche 3</t>
  </si>
  <si>
    <t>L</t>
  </si>
  <si>
    <t>Energy Supply Improvement Investment Program – Tranche 4</t>
  </si>
  <si>
    <t>--</t>
  </si>
  <si>
    <t>Kandahar Solar Power</t>
  </si>
  <si>
    <t>NS</t>
  </si>
  <si>
    <t>Panj-Amu River Basin Sector</t>
  </si>
  <si>
    <t>Preparation of Central Asia Regional Economic Cooperation Corridors 5 and 6 (Salang Corridor)</t>
  </si>
  <si>
    <t>Transport Network Development Investment Program – Tranche 1 - Additional Financing</t>
  </si>
  <si>
    <t>Transport Network Development Investment Program – Tranche 4</t>
  </si>
  <si>
    <t>Armenia</t>
  </si>
  <si>
    <t>Armenia-Georgia Border Regional Road (M6 Vanadzor-Bagratashen) Improvement</t>
  </si>
  <si>
    <t>ARM</t>
  </si>
  <si>
    <t>Distribution Network Rehabilitation Efficiency Improvement and Augmentation</t>
  </si>
  <si>
    <t>North-South Road Corridor Investment Program – Tranche 3</t>
  </si>
  <si>
    <t>Trade Finance Program</t>
  </si>
  <si>
    <t>Azerbaijan</t>
  </si>
  <si>
    <t>Improving Financial Service Outreach for Agriculture</t>
  </si>
  <si>
    <t>AZE</t>
  </si>
  <si>
    <t>Promoting Rural Financial Inclusion</t>
  </si>
  <si>
    <t>Railway Sector Development Program</t>
  </si>
  <si>
    <t xml:space="preserve">Shah Deniz Stage II Gas Field Expansion </t>
  </si>
  <si>
    <t>Shah Deniz Gas Field Expansion</t>
  </si>
  <si>
    <t>Bangladesh</t>
  </si>
  <si>
    <t>Bangladesh Power System Enhancement and Efficiency Improvement</t>
  </si>
  <si>
    <t>BAN</t>
  </si>
  <si>
    <t>Bibiyana II Gas Power</t>
  </si>
  <si>
    <t>Coastal Towns Environmental Infrastructure – Additional Financing</t>
  </si>
  <si>
    <t>Dhaka and Western Zone Transmission Grid Expansion</t>
  </si>
  <si>
    <t>G/L</t>
  </si>
  <si>
    <t>Dhaka Environmentally Sustainable Water Supply</t>
  </si>
  <si>
    <t>Dhaka Water Supply Network Improvement</t>
  </si>
  <si>
    <t>Emergency Assistance</t>
  </si>
  <si>
    <t>Microfinance Risk Participation and Guarantee Program</t>
  </si>
  <si>
    <t>Natural Gas Infrastructure and Efficiency Improvement</t>
  </si>
  <si>
    <t>Power System Efficiency Improvement – Additional Financing</t>
  </si>
  <si>
    <t>Power System Expansion and Resources Planning and Management – Additional Financing</t>
  </si>
  <si>
    <t>Railway Sector Investment Program – Tranche 4</t>
  </si>
  <si>
    <t>Rupsha 800-Megawatt Combined Cycle Power Plant</t>
  </si>
  <si>
    <t>Secondary Education Sector Investment Program – Tranche 1</t>
  </si>
  <si>
    <t>Secondary Education Sector Investment Program – Tranche 2 – Additional Cofinancing</t>
  </si>
  <si>
    <t>Secondary Education Sector Investment Program – Tranche 3</t>
  </si>
  <si>
    <t>Skills for Employment Investment Program – Tranche 1</t>
  </si>
  <si>
    <t>Skills for Employment Investment Program – Tranche 2</t>
  </si>
  <si>
    <t xml:space="preserve">South Asia Subregional Economic Cooperation Chittagong-Cox's Bazar Railway Project, Phase 1 – Tranche 1 </t>
  </si>
  <si>
    <t>South Asia Subregional Economic Cooperation Dhaka-Northwest Corridor Road Project , Phase 2 – Tranche 1</t>
  </si>
  <si>
    <t>South Asia Subregional Economic Cooperation Railway Connectivity: Akhaura-Laksam Double Track</t>
  </si>
  <si>
    <t>South Asia Subregional Economic Cooperation Road Connectivity</t>
  </si>
  <si>
    <t>Southwest Area Integrated Water Resources Planning and Management – Additional Financing</t>
  </si>
  <si>
    <t>Southwest Transmission Grid Expansion</t>
  </si>
  <si>
    <t>Supporting Fourth Primary Education Development Program</t>
  </si>
  <si>
    <t>Third Primary Education Development – Additional Financing</t>
  </si>
  <si>
    <t>Third Urban Governance and Infrastructure Improvement (Sector)</t>
  </si>
  <si>
    <t>Urban Primary Health Care Services Delivery Project - Additional Financing</t>
  </si>
  <si>
    <t>Supply Chain Finance Program</t>
  </si>
  <si>
    <t>Bhutan</t>
  </si>
  <si>
    <t>Second Green Power Development</t>
  </si>
  <si>
    <t>BHU</t>
  </si>
  <si>
    <t>Cambodia</t>
  </si>
  <si>
    <t>ACLEDA Bank Plc for Promoting Financial Inclusion</t>
  </si>
  <si>
    <t>CAM</t>
  </si>
  <si>
    <t>Cambodia Solar Power</t>
  </si>
  <si>
    <t>Climate-Friendly Agribusiness Value Chains Sector</t>
  </si>
  <si>
    <t>Fourth Greater Mekong Subregion Corridor Towns Development</t>
  </si>
  <si>
    <t>Greater Mekong Subregion Biodiversity Conservation Corridors – Additional Financing</t>
  </si>
  <si>
    <t>Irrigated Agriculture Improvement</t>
  </si>
  <si>
    <t>Integrated Urban Environmental Management in the Tonle Sap Basin</t>
  </si>
  <si>
    <t>Medium-Voltage Sub-Transmission Expansion Sector – Additional Financing</t>
  </si>
  <si>
    <t>National Solar Park</t>
  </si>
  <si>
    <t>Provincial Water Supply and Sanitation</t>
  </si>
  <si>
    <t>Rural Roads Improvement II – Additional Financing</t>
  </si>
  <si>
    <t>Rural Roads Improvement III</t>
  </si>
  <si>
    <t>Second Greater Mekong Subregion Regional Communicable Diseases Control – Additional Financing</t>
  </si>
  <si>
    <t>Second Rural Water Supply and Sanitation Sector – Additional Financing</t>
  </si>
  <si>
    <t>Technical and Vocational Education and Training Sector Development Program – Additional Financing</t>
  </si>
  <si>
    <t>Third Rural Water Supply and Sanitation Services Sector Development Program</t>
  </si>
  <si>
    <t>Tonle Sap Poverty Reduction and Smallholder Development Project– Additional Financing</t>
  </si>
  <si>
    <t>Urban Water Supply</t>
  </si>
  <si>
    <t>Cook Islands</t>
  </si>
  <si>
    <t>Improving Internet Connectivity for the South Pacific</t>
  </si>
  <si>
    <t>FSM</t>
  </si>
  <si>
    <t>Renewable Energy Sector</t>
  </si>
  <si>
    <t>Federated States of Micronesia</t>
  </si>
  <si>
    <t>Improving the Quality of Basic Education in the North Pacific</t>
  </si>
  <si>
    <t>Fiji</t>
  </si>
  <si>
    <t>Emergency Assistance for Recovery from Tropical Cyclone Winston</t>
  </si>
  <si>
    <t>FIJ</t>
  </si>
  <si>
    <t>Sustained Private Sector-Led Growth Reform Program – Subprogram 1</t>
  </si>
  <si>
    <t>Sustained Private Sector-Led Growth Reform Program—Subprogram 2</t>
  </si>
  <si>
    <t>Transport Infrastructure Investment Sector</t>
  </si>
  <si>
    <t>Urban Water Supply and Wastewater Management Investment Program – Project 1 -Tranche 1</t>
  </si>
  <si>
    <t>Georgia</t>
  </si>
  <si>
    <t>Batumi Bypass Road</t>
  </si>
  <si>
    <t>GEO</t>
  </si>
  <si>
    <t>East-West Highway (Khevi-Ubisa Section) Improvement</t>
  </si>
  <si>
    <t>North-South Corridor (Kvesheti-Kobi) Road</t>
  </si>
  <si>
    <t>India</t>
  </si>
  <si>
    <t>Aavada Solar</t>
  </si>
  <si>
    <t>IND</t>
  </si>
  <si>
    <t>Assam Power Sector Enhancement Investment Program –Tranche 3</t>
  </si>
  <si>
    <t>Gu</t>
  </si>
  <si>
    <t xml:space="preserve">Clean Energy Finance Investment Program – Tranche 1 </t>
  </si>
  <si>
    <t>Credit Enhancement of Project Bonds</t>
  </si>
  <si>
    <t>Dahej Liquiefied Natural Gas Terminal Expansion Phase III</t>
  </si>
  <si>
    <t>Demand-Side Energy Efficiency Sector – Additional Financing</t>
  </si>
  <si>
    <t>Green Energy Corridor and Grid Strengthening</t>
  </si>
  <si>
    <t>Gujarat Solar Power Transmission</t>
  </si>
  <si>
    <t>Himachal Pradesh Clean Energy Transmission Investment Program–Tranche 1</t>
  </si>
  <si>
    <t>Kutch Wind</t>
  </si>
  <si>
    <t>Madhya Pradesh Energy Efficiency Improvement Investment Program – Tranche 2</t>
  </si>
  <si>
    <t>Multiples Private Equity Fund III Limited</t>
  </si>
  <si>
    <t>Mumbai Metro Rail Systems</t>
  </si>
  <si>
    <t>National Power Grid Development Investment Program – Tranche 3</t>
  </si>
  <si>
    <t>Ocean Sparkle Expansion</t>
  </si>
  <si>
    <t>Off-Grid Prepaid Solar Leasing</t>
  </si>
  <si>
    <t>Railways Track Electrification</t>
  </si>
  <si>
    <t>Rajasthan State Highway Investment Program – Tranche 1</t>
  </si>
  <si>
    <t>Rajasthan Urban Sector Development Program</t>
  </si>
  <si>
    <t>Renew Clean Energy</t>
  </si>
  <si>
    <t>Scaling Up Demand-Side Energy Efficiency Sector</t>
  </si>
  <si>
    <t>Senior Loan to IndusInd Bank to Promote Access to Finance for Women in Less Developed States</t>
  </si>
  <si>
    <t>Senior Loan to RBL Bank</t>
  </si>
  <si>
    <t>Shapoorj Affordable Housing</t>
  </si>
  <si>
    <t>Strengthening Rural Financial Inclusion and Farmer Access to Markets - Axis Bank</t>
  </si>
  <si>
    <t>Strengthening Rural Financial Inclusion and Farmer Access to Markets-Yes Bank</t>
  </si>
  <si>
    <t>Solar Rooftop Investment Program – Tranche 1</t>
  </si>
  <si>
    <t>Solar Transmission Sector</t>
  </si>
  <si>
    <t>Tamil Nadu Urban Flagship Investment Program—Tranche 1</t>
  </si>
  <si>
    <t>Visakhapatnam–Chennai Industrial Corridor Development Program – Project 1</t>
  </si>
  <si>
    <t>West Bengal Drinking Water Sector Improvement</t>
  </si>
  <si>
    <t>Indonesia</t>
  </si>
  <si>
    <t>Community-Focused Investments to Address Deforestation and Forest Degradation</t>
  </si>
  <si>
    <t>INO</t>
  </si>
  <si>
    <t>Eastern Indonesia Renewable Energy (Phase 1)</t>
  </si>
  <si>
    <t>Eastern Indonesia Renewable Energy (Phase 2)</t>
  </si>
  <si>
    <t>Electricity Grid Strengthening – Sumatra Program</t>
  </si>
  <si>
    <t>Fiscal and Public Expenditure Management Program – Subprogram 1</t>
  </si>
  <si>
    <t>Fiscal and Public Expenditure Management Program – Subprogram 2</t>
  </si>
  <si>
    <t>Fiscal and Public Expenditure Management Program – Subprogram 3</t>
  </si>
  <si>
    <t>Integrated Participatory Development and Management of Irrigation Program</t>
  </si>
  <si>
    <t>Java-Bali 500-Kilovolt Power Transmission Crossing</t>
  </si>
  <si>
    <t>Jawa-1 Liquefied Natural Gas-to-Power</t>
  </si>
  <si>
    <t>Maternity and Child Care Hospital</t>
  </si>
  <si>
    <t>Muara Laboh Geothermal Power</t>
  </si>
  <si>
    <t>Rantau Dedap Geothermal Power Project - Phase 2</t>
  </si>
  <si>
    <t>Riau Natural Gas Power</t>
  </si>
  <si>
    <t>Stepping Up Investments for Growth Acceleration Program – Subprogram 1</t>
  </si>
  <si>
    <t>Stepping Up Investments for Growth Acceleration Program – Subprogram 2</t>
  </si>
  <si>
    <t>Stepping Up Investments for Growth Acceleration Program – Subprogram 3</t>
  </si>
  <si>
    <t>Sustainable and Inclusive Energy Program – Subprogram 1</t>
  </si>
  <si>
    <t>Sustainable and Inclusive Energy Program – Subprogram 2</t>
  </si>
  <si>
    <t xml:space="preserve">Sustainable Energy Access in Eastern Indonesia-Electricity Grid Development Program </t>
  </si>
  <si>
    <t>Tangguh LNG Expansion</t>
  </si>
  <si>
    <t>Kazakhstan</t>
  </si>
  <si>
    <t>Baikonyr Solar Power</t>
  </si>
  <si>
    <t>KAZ</t>
  </si>
  <si>
    <t>CAREC Corridors 1 and 6 Connector Road (Aktobe-Makat) Reconstruction</t>
  </si>
  <si>
    <t>Countercyclical Support</t>
  </si>
  <si>
    <t>Total Eren Access M-KAT Solar Power</t>
  </si>
  <si>
    <t xml:space="preserve"> Kiribati</t>
  </si>
  <si>
    <t>Road Rehabilitation</t>
  </si>
  <si>
    <t>KIR</t>
  </si>
  <si>
    <t>Strengthening Economic Management Reform Program – Subprogram 1</t>
  </si>
  <si>
    <t>Strengthening Economic Management Reform Program – Subprogram 2</t>
  </si>
  <si>
    <t>Kyrgyz Republic</t>
  </si>
  <si>
    <t>Central Asia Regional Economic Cooperation Corridors 1 and 3 Connector Road</t>
  </si>
  <si>
    <t>KGZ</t>
  </si>
  <si>
    <t>Toktogul Rehabilitation Phase 2</t>
  </si>
  <si>
    <t>Lao People's Democratic Republi</t>
  </si>
  <si>
    <t>LAO</t>
  </si>
  <si>
    <t>Health Sector Governance Program</t>
  </si>
  <si>
    <t>Northern Smallholder Livestock Commercialization</t>
  </si>
  <si>
    <t>Pakse Urban Environmental Improvement</t>
  </si>
  <si>
    <t>Second Greater Mekong Subregion Corridor Towns Development</t>
  </si>
  <si>
    <t>Second Northern Greater Mekong Subregion Transport Network Improvement – Additional Financing</t>
  </si>
  <si>
    <t>Sustainable Rural Infrastructure and Watershed Management Sector</t>
  </si>
  <si>
    <t>Vientiane Sustainable Urban Transport</t>
  </si>
  <si>
    <t>Malaysia</t>
  </si>
  <si>
    <t>MAL</t>
  </si>
  <si>
    <t>Maldives</t>
  </si>
  <si>
    <t>Greater Malé Environmental Improvement and Waste Management-Improving Community-Based Solid Waste Management in Small Outer Islands of Zone 3</t>
  </si>
  <si>
    <t>MLD</t>
  </si>
  <si>
    <t>Preparing Outer Islands for Sustainable Energy Development</t>
  </si>
  <si>
    <t>Republic of Marshall Islands</t>
  </si>
  <si>
    <t>Ebeye Water Supply and Sanitation</t>
  </si>
  <si>
    <t>RMI</t>
  </si>
  <si>
    <t>Mongolia</t>
  </si>
  <si>
    <t>Combating Domestic Violence Against Women and Children</t>
  </si>
  <si>
    <t>MON</t>
  </si>
  <si>
    <t>Community Vegetable Farming for Livelihood Improvement</t>
  </si>
  <si>
    <t xml:space="preserve">Ensuring Inclusiveness and Service Delivery for Persons with Disabilities </t>
  </si>
  <si>
    <t>Improving Access to Health Services for Disadvantaged Groups Investment Program – Tranche 1</t>
  </si>
  <si>
    <t>Improving School Dormitory Environment for Primary Students in Western Region</t>
  </si>
  <si>
    <t>Integrated Livelihoods Improvement and Sustainable Tourism in Khuvsgul Lake National Park</t>
  </si>
  <si>
    <t>Managing Soil Pollution in Ger Areas through Improved On-Site Sanitation</t>
  </si>
  <si>
    <t>Regional Road Development and Maintenance – Additional Financing</t>
  </si>
  <si>
    <t xml:space="preserve">Sermsang Khusig Khundi Solar </t>
  </si>
  <si>
    <t>Strengthening Community Resilience to Dzud and Forest and Steppe Fires</t>
  </si>
  <si>
    <t>Ulaanbaatar Air Quality Improvement Program</t>
  </si>
  <si>
    <t>Ulaanbaatar Green Affordable Housing and Resilient Urban Renewal Sector</t>
  </si>
  <si>
    <t>Ulaanbaatar Urban Services and Ger Areas Development Investment Program – Tranche 1</t>
  </si>
  <si>
    <t>Ulaanbaatar Urban Services and Ger Areas Development Investment Program – Tranche 2</t>
  </si>
  <si>
    <t>Upscaling Renewable Energy Sector</t>
  </si>
  <si>
    <t>Urban Transport Development Investment Program – Tranche 1</t>
  </si>
  <si>
    <t>Myanmar</t>
  </si>
  <si>
    <t>Ascent Myanmar Growth Fund I L.P.</t>
  </si>
  <si>
    <t>MYA</t>
  </si>
  <si>
    <t>Economic Empowerment of the Poor and Women in the East-West Economic Corridor</t>
  </si>
  <si>
    <t>Emergency Support for Chin State Livelihoods Restoration</t>
  </si>
  <si>
    <t>Greater Mekong Subregion East-West Economic Corridor Eindu to Kawkareik Road Improvement</t>
  </si>
  <si>
    <t>Irrigated Agriculture Inclusive Development</t>
  </si>
  <si>
    <t>Mandalay Urban Services Improvement</t>
  </si>
  <si>
    <t>Myingyan Natural Gas Power Plant</t>
  </si>
  <si>
    <t>Nationwide Data Connectivity (Ooredoo)</t>
  </si>
  <si>
    <t xml:space="preserve">Power Transmission Improvement </t>
  </si>
  <si>
    <t>Resilient Community Development</t>
  </si>
  <si>
    <t xml:space="preserve">Yangon Urban Renewal and District Cooling </t>
  </si>
  <si>
    <t>Nauru</t>
  </si>
  <si>
    <t>Electricity Supply Security and Sustainability</t>
  </si>
  <si>
    <t>NAU</t>
  </si>
  <si>
    <t>Fiscal Sustainability Reform Program</t>
  </si>
  <si>
    <t>Sustainable and Climate-Resilient Connectivity</t>
  </si>
  <si>
    <t>Nepal</t>
  </si>
  <si>
    <t>Community-Managed Irrigated Agriculture Sector – Additional Financing</t>
  </si>
  <si>
    <t>NEP</t>
  </si>
  <si>
    <t>Disaster Resilience of Schools</t>
  </si>
  <si>
    <t>Disaster Risk Reduction and Livelihood Restoration for Earthquake-Affected Communities</t>
  </si>
  <si>
    <t>Earthquake Emergency Assistance</t>
  </si>
  <si>
    <t>South Asia  Subregional Economic Cooperation Power System Expansion – Additional Financing</t>
  </si>
  <si>
    <t>Supporting School Sector Development Plan</t>
  </si>
  <si>
    <t>Third Small Towns Water Supply and Sanitation Sector</t>
  </si>
  <si>
    <t>Upper Trishuli-1 Hydropower</t>
  </si>
  <si>
    <t>Pakistan</t>
  </si>
  <si>
    <t>Access to Clean Energy Investment Program</t>
  </si>
  <si>
    <t>PAK</t>
  </si>
  <si>
    <t>Balochistan Water Resources Development Project</t>
  </si>
  <si>
    <t>Energy Sector Reformsand Financial Sustainability Program – Subprogram 1</t>
  </si>
  <si>
    <t>Engro Fast Track LNG Regasification</t>
  </si>
  <si>
    <t>Enhancing Public-Private Partnerships in Punjab</t>
  </si>
  <si>
    <t>Gulpur Hydropower</t>
  </si>
  <si>
    <t>Kashf Foundation Expanding Access to Credit for Women</t>
  </si>
  <si>
    <t>Khyber Pakhtunkhwa Cities Improvement Projects - Project Readiness Financing</t>
  </si>
  <si>
    <t>National Disaster Risk Management Fund</t>
  </si>
  <si>
    <t>National Highway Network Development in Balochistan</t>
  </si>
  <si>
    <t xml:space="preserve">National Motorway M-4 Gojra–Shorkot–Khanewal Section –  Additional Financing  </t>
  </si>
  <si>
    <t xml:space="preserve">National Trade Corridor Highway Investment Program – Tranche 2   </t>
  </si>
  <si>
    <t xml:space="preserve">National Trade Corridor Highway Investment Program – Tranche 3    </t>
  </si>
  <si>
    <t>New Bong Escape Hydropower</t>
  </si>
  <si>
    <t>Peshawar Sustainable Bus Rapid Transit Corridor</t>
  </si>
  <si>
    <t>Power Transmission Enhancement Investment Program – Tranche 4</t>
  </si>
  <si>
    <t>Second Power Transmission Enhancement Investment Program – Tranche 3</t>
  </si>
  <si>
    <t>Supporting Public–Private Partnership Investments in Sindh Province</t>
  </si>
  <si>
    <t>Sustainable Energy Sector Reform Program – Subprogram 2</t>
  </si>
  <si>
    <t>Sustainable Energy Sector Reform Program – Subprogram 3</t>
  </si>
  <si>
    <t>Triconboston Wind Power</t>
  </si>
  <si>
    <t>Palau</t>
  </si>
  <si>
    <t>North Pacific Regional Connectivity Investment</t>
  </si>
  <si>
    <t>PAL</t>
  </si>
  <si>
    <t>Papua New Guinea</t>
  </si>
  <si>
    <t>Bridge Replacement for Improved Rural Access Sector</t>
  </si>
  <si>
    <t>PNG</t>
  </si>
  <si>
    <t>Building Climate Resilience to Climate Change in Papua New Guinea</t>
  </si>
  <si>
    <t>Health Services Sector Development Subprogram 1 – Additional Financin</t>
  </si>
  <si>
    <t>Highlands Region Road Improvement Investment Program – Project 3</t>
  </si>
  <si>
    <t xml:space="preserve">Microfinance Expansion </t>
  </si>
  <si>
    <t>Rural Primary Health Services Delivery – Additional Financing</t>
  </si>
  <si>
    <t>Sustainable Highlands Highway Investment Program – Tranche 1</t>
  </si>
  <si>
    <t>Town Electrification Investment Program – Tranche 1 – Additional Financing</t>
  </si>
  <si>
    <t>Water Supply Scheme for Tete Settlement</t>
  </si>
  <si>
    <t>Philippines</t>
  </si>
  <si>
    <t>Emergency Assistance for Reconstruction and Recovery of Marawi</t>
  </si>
  <si>
    <t>PHI</t>
  </si>
  <si>
    <t>Expanding Private Participation in Infrastructure Program – Subprogram 2</t>
  </si>
  <si>
    <t>Inclusive Finance Development Program–Subprogram 1</t>
  </si>
  <si>
    <t>KALAHI-CIDSS National Community-Driven Development – Additional Financing</t>
  </si>
  <si>
    <t>Local Government Finance and Fiscal Decentralization Reform Program – Subprogram 2</t>
  </si>
  <si>
    <t>Mactan-Cebu International Passenger Terminal</t>
  </si>
  <si>
    <t>Malolos-Clark Railway – Tranche 1</t>
  </si>
  <si>
    <t>Social Protection Support – Additional Financing</t>
  </si>
  <si>
    <t>Tiwi and Makban Geothermal Power Plants Peso Notes Credit Enhancement</t>
  </si>
  <si>
    <t>Water District Development Sector</t>
  </si>
  <si>
    <t>People's Republic of China</t>
  </si>
  <si>
    <t>Air Quality Improvement in the Greater Beijing–Tianjin–Hebei Region - China National Investment and Guaranty Corporation’s Green Financing Platform</t>
  </si>
  <si>
    <t>PRC</t>
  </si>
  <si>
    <t>Beijing–Tianjin–Hebei Air Quality Improvement-Hebei Policy Reforms Program</t>
  </si>
  <si>
    <t>Chemical Industry Energy Efficiency and Emission Reduction</t>
  </si>
  <si>
    <t>China Everbright Renewal Energy</t>
  </si>
  <si>
    <t>Dynagreen Waste-to-Energy</t>
  </si>
  <si>
    <t>Equity Investment in CDH VGC Fund II, L.P.</t>
  </si>
  <si>
    <t>Environmentally Sustainable Agriculture Input Distribution</t>
  </si>
  <si>
    <t>Geothermal District Heating</t>
  </si>
  <si>
    <t>Guangxi Modern Technical and Vocational Education and Training Development Program</t>
  </si>
  <si>
    <t>Health Care Finance inUnderdeveloped Provinces (FEHL)</t>
  </si>
  <si>
    <t>Jiangxi Fuzhou Urban Integrated Infrastructure Improvement  – Additional Financing</t>
  </si>
  <si>
    <t>Jiangxi Ji'an Sustainable Urban Transport</t>
  </si>
  <si>
    <t>Loan Program for Clean Bus Leasing- Far East Horizon Limited</t>
  </si>
  <si>
    <t>Low-Carbon District Heating Project in Hohhot in Inner Mongolia Autonomous Region</t>
  </si>
  <si>
    <t>Shandong Green Development Fund</t>
  </si>
  <si>
    <t>Songhua River Basin Water Pollution Control and Management Project Private Sector Facility Phase 2</t>
  </si>
  <si>
    <t>Sustainable Dairy Farming and Milk Safety</t>
  </si>
  <si>
    <t>Urban-Rural Integration Water Distribution</t>
  </si>
  <si>
    <t>Regional</t>
  </si>
  <si>
    <t>AC Energy Green Bond</t>
  </si>
  <si>
    <t>REG</t>
  </si>
  <si>
    <t>Agricultural Value Chain Development</t>
  </si>
  <si>
    <t>ASEAN Distributed Power</t>
  </si>
  <si>
    <t>ASEAN Distributed Power Project (Phase 2) (B Grimm)</t>
  </si>
  <si>
    <t>Asia-Pacific Remote Broadband Internet Satellite</t>
  </si>
  <si>
    <t>CreditAccess Asia</t>
  </si>
  <si>
    <t>Creador IV, L.P.</t>
  </si>
  <si>
    <t>DCDC Health Dialysis Network</t>
  </si>
  <si>
    <t>Exacta Asia Investment II, L.P.</t>
  </si>
  <si>
    <t>Higher Education in the Pacific Investment Program – Tranche 2</t>
  </si>
  <si>
    <t>Improving Internet Connectivity for Micronesia</t>
  </si>
  <si>
    <t>Olympus Capital Asia V.L.P. Fund</t>
  </si>
  <si>
    <t>Orbimed Asia Partners III</t>
  </si>
  <si>
    <t>Tertiary Education</t>
  </si>
  <si>
    <t>Samoa</t>
  </si>
  <si>
    <t>Fiscal Resilience Improvement Program – Subprogram 1</t>
  </si>
  <si>
    <t>SAM</t>
  </si>
  <si>
    <t>Renewable Energy Development and Power Sector Rehabilitation – Additional Financing</t>
  </si>
  <si>
    <t>Samoa AgriBusiness Support - Additional Financing</t>
  </si>
  <si>
    <t>Samoa Submarine Cable</t>
  </si>
  <si>
    <t>Solar Power Development</t>
  </si>
  <si>
    <t>Solomon Islands</t>
  </si>
  <si>
    <t>Domestic Maritime Support (Sector)  – Additional Financing</t>
  </si>
  <si>
    <t>SOL</t>
  </si>
  <si>
    <t xml:space="preserve">Improved Fiscal Sustainability Reform Program </t>
  </si>
  <si>
    <t>Sustainable Transport Infrastructure Improvement Program</t>
  </si>
  <si>
    <t>Urban Water Supply and Sanitation Sector</t>
  </si>
  <si>
    <t>Sri Lanka</t>
  </si>
  <si>
    <t>Greater Colombo Water and Wastewater Management Improvement Investment Program – Tranche 2 – Additional Financing</t>
  </si>
  <si>
    <t>SRI</t>
  </si>
  <si>
    <t>Greater Colombo Water and Wastewater Management Improvement Investment Program – Tranche 3</t>
  </si>
  <si>
    <t>Green Power Development and Energy Efficiency Improvement Investment Program – Tranche 1</t>
  </si>
  <si>
    <t>Green Power Development and Energy Efficiency Improvement Investment Program – Tranche 2</t>
  </si>
  <si>
    <t>LOLC Finance and LOLC Micro Credit</t>
  </si>
  <si>
    <t>Skills Sector Enhancement Program – Additional Financing</t>
  </si>
  <si>
    <t>Small and Medium-Sized Enterprises Line of Credit – Additional Financing</t>
  </si>
  <si>
    <t>Supporting Electricity Supply Reliability Improvement</t>
  </si>
  <si>
    <t>Supporting Infrastructure Development</t>
  </si>
  <si>
    <t>South Asia Subregional Economic Cooperation Port Access Elevated Highway</t>
  </si>
  <si>
    <t>Tajikistan</t>
  </si>
  <si>
    <t>Central Asia Regional Economic Cooperation Corridors 2, 5, and 6 (Dushanbe–Kurgonteppa) Road</t>
  </si>
  <si>
    <t>TAJ</t>
  </si>
  <si>
    <t>Central Asia Regional Economic Cooperation Corridors 2, 3, and 5 (Obigarm-Nurobod) Road</t>
  </si>
  <si>
    <t>Maternal and Child Health Integrated Care</t>
  </si>
  <si>
    <t>Strengthening Technical and Vocational Education and Training</t>
  </si>
  <si>
    <t>Water Resources Management in Pyanj River Basin</t>
  </si>
  <si>
    <t>Thailand</t>
  </si>
  <si>
    <t>Community-Based Flood Risk Management and Disaster Response in the Chao Phraya Basin</t>
  </si>
  <si>
    <t>THA</t>
  </si>
  <si>
    <t>Chonburi Natural Gas Power</t>
  </si>
  <si>
    <t>Cornerstone Investment in Leading IPP (Gemstone)</t>
  </si>
  <si>
    <t>Eastern Economic Corridor Independent Power</t>
  </si>
  <si>
    <t>Energy Absolute Green Bond for Wind Power</t>
  </si>
  <si>
    <t xml:space="preserve">Southern Thailand Waste-to-Energy </t>
  </si>
  <si>
    <t>Subyai Wind Power</t>
  </si>
  <si>
    <t>Timor-Leste</t>
  </si>
  <si>
    <t>Road Network Upgrading – Additional Financing</t>
  </si>
  <si>
    <t>TIM</t>
  </si>
  <si>
    <t>Road Network Upgrading Sector – Additional Financing</t>
  </si>
  <si>
    <t>Tonga</t>
  </si>
  <si>
    <t>Building Macroeconomic Resilience – Subprogram 1</t>
  </si>
  <si>
    <t>TON</t>
  </si>
  <si>
    <t>Building Macroeconomic Resilience – Subprogram 2</t>
  </si>
  <si>
    <t>Building Macroeconomic Resilience – Subprogram 3</t>
  </si>
  <si>
    <t>Nuku'alofa Urban Development Sector – Additional Financing</t>
  </si>
  <si>
    <t>Outer Island Renewable Energy – Additional Financing</t>
  </si>
  <si>
    <t>Renewable Energy</t>
  </si>
  <si>
    <t xml:space="preserve"> Tuvalu</t>
  </si>
  <si>
    <t>Improved Fiscal and Infrastructure Management Program</t>
  </si>
  <si>
    <t>TUV</t>
  </si>
  <si>
    <t>Outer Island Maritime Infrastructure</t>
  </si>
  <si>
    <t>Strengthened Fiscal Sustainability Program</t>
  </si>
  <si>
    <t>Uzbekistan</t>
  </si>
  <si>
    <t>Advanced Electricity Metering Phase 4</t>
  </si>
  <si>
    <t>UZB</t>
  </si>
  <si>
    <t>Affordable Rural Housing Program</t>
  </si>
  <si>
    <t>Amu Bukhara Irrigation System Rehabilitation</t>
  </si>
  <si>
    <t>Economic Management Improvement Program—Subprogram 1</t>
  </si>
  <si>
    <t>Housing for Integrated Rural Development Investment Program – Tranche 3</t>
  </si>
  <si>
    <t>Power Generation Efficiency Improvement</t>
  </si>
  <si>
    <t>Vanuatu</t>
  </si>
  <si>
    <t xml:space="preserve">Cyclone Pam Road Reconstruction </t>
  </si>
  <si>
    <t>VAN</t>
  </si>
  <si>
    <t>Cyclone Pam School Reconstruction</t>
  </si>
  <si>
    <t>Energy Access</t>
  </si>
  <si>
    <t>Interisland Shipping Support – Additional Financing</t>
  </si>
  <si>
    <t>Port Vila Urban Development – Additional Financing</t>
  </si>
  <si>
    <t xml:space="preserve"> Viet Nam</t>
  </si>
  <si>
    <t>Floating Solar Energy</t>
  </si>
  <si>
    <t>VIE</t>
  </si>
  <si>
    <t>Greater Mekong Subregion Ben Luc–Long Thanh Expressway – Tranche 2</t>
  </si>
  <si>
    <t>Greater Mekong Subregion Flood and Drought Risk Management and Mitigation – Additional Financing</t>
  </si>
  <si>
    <t xml:space="preserve">Ha Noi Metro Rail System (Line 3: Nhon-Ha Noi Station Section) </t>
  </si>
  <si>
    <t>Improving Competitiveness Program</t>
  </si>
  <si>
    <t>Mainstreaming Small and Medium-Sized Enterprises Lending</t>
  </si>
  <si>
    <t>Northern Mountain Provinces Transport Connectivity</t>
  </si>
  <si>
    <t>Power Transmission Investment Program – Tranche 3</t>
  </si>
  <si>
    <t>Renewable Energy Development and Network Expansion and Rehabilitation for Remote Communes Sector – Additional Financing</t>
  </si>
  <si>
    <t>Secondary Green Cities Development</t>
  </si>
  <si>
    <t>Second Health Human Resources Development</t>
  </si>
  <si>
    <t>Skills and Knowledge for Inclusive Economic Growth</t>
  </si>
  <si>
    <t>Strengthening Sustainable Urban Transport for Ha Noi Metro Line 3</t>
  </si>
  <si>
    <t>Urban Environment and Climate Change Adaptation</t>
  </si>
  <si>
    <t>Water Efficiency Improvement in Drought-Affected Provinces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</si>
</sst>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43" fontId="2" fillId="0" borderId="0" xfId="1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vertical="top"/>
    </xf>
    <xf numFmtId="43" fontId="3" fillId="0" borderId="0" xfId="1" quotePrefix="1" applyFont="1" applyFill="1" applyBorder="1" applyAlignment="1">
      <alignment horizontal="right" vertical="top" wrapText="1"/>
    </xf>
    <xf numFmtId="43" fontId="3" fillId="0" borderId="0" xfId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3" fontId="3" fillId="0" borderId="0" xfId="1" applyFont="1" applyFill="1" applyBorder="1" applyAlignment="1">
      <alignment vertical="top" wrapText="1"/>
    </xf>
    <xf numFmtId="43" fontId="3" fillId="0" borderId="0" xfId="1" applyFont="1" applyFill="1" applyBorder="1" applyAlignment="1">
      <alignment vertical="top"/>
    </xf>
    <xf numFmtId="43" fontId="3" fillId="0" borderId="0" xfId="1" applyFont="1" applyFill="1" applyBorder="1" applyAlignment="1">
      <alignment horizontal="right" vertical="top"/>
    </xf>
    <xf numFmtId="0" fontId="3" fillId="0" borderId="0" xfId="0" applyFont="1" applyAlignment="1">
      <alignment vertical="center"/>
    </xf>
    <xf numFmtId="0" fontId="3" fillId="0" borderId="0" xfId="1" applyNumberFormat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2" fontId="3" fillId="0" borderId="0" xfId="1" applyNumberFormat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left" vertical="top" wrapText="1"/>
    </xf>
    <xf numFmtId="43" fontId="3" fillId="0" borderId="0" xfId="1" applyFont="1" applyFill="1" applyBorder="1" applyAlignment="1"/>
    <xf numFmtId="0" fontId="3" fillId="0" borderId="0" xfId="1" applyNumberFormat="1" applyFont="1" applyFill="1" applyBorder="1" applyAlignment="1">
      <alignment vertical="top"/>
    </xf>
    <xf numFmtId="0" fontId="3" fillId="0" borderId="0" xfId="2" applyFont="1"/>
    <xf numFmtId="43" fontId="3" fillId="0" borderId="0" xfId="1" applyFont="1" applyFill="1" applyBorder="1" applyAlignment="1">
      <alignment horizontal="center" vertical="top" wrapText="1"/>
    </xf>
    <xf numFmtId="43" fontId="3" fillId="0" borderId="0" xfId="1" applyFont="1" applyFill="1" applyBorder="1"/>
  </cellXfs>
  <cellStyles count="3">
    <cellStyle name="Comma" xfId="1" builtinId="3"/>
    <cellStyle name="Normal" xfId="0" builtinId="0"/>
    <cellStyle name="Normal 2" xfId="2" xr:uid="{6FC35BF3-594C-514A-A777-AAEE8C0870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6E15-B09F-C547-A859-613A8D1270EE}">
  <sheetPr>
    <tabColor rgb="FF00B0F0"/>
  </sheetPr>
  <dimension ref="A1:G360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7" sqref="B37"/>
    </sheetView>
  </sheetViews>
  <sheetFormatPr baseColWidth="10" defaultColWidth="8.83203125" defaultRowHeight="14" x14ac:dyDescent="0.15"/>
  <cols>
    <col min="1" max="1" width="8.83203125" style="3"/>
    <col min="2" max="2" width="69.1640625" style="3" customWidth="1"/>
    <col min="3" max="4" width="15.6640625" style="22" customWidth="1"/>
    <col min="5" max="5" width="15.6640625" style="3" customWidth="1"/>
    <col min="6" max="6" width="12.1640625" style="8" customWidth="1"/>
    <col min="7" max="16384" width="8.83203125" style="3"/>
  </cols>
  <sheetData>
    <row r="1" spans="1:6" x14ac:dyDescent="0.1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 spans="1:6" ht="15" x14ac:dyDescent="0.15">
      <c r="A2" s="3" t="s">
        <v>6</v>
      </c>
      <c r="B2" s="4" t="s">
        <v>7</v>
      </c>
      <c r="C2" s="5">
        <v>30</v>
      </c>
      <c r="D2" s="6">
        <v>11</v>
      </c>
      <c r="E2" s="7" t="s">
        <v>8</v>
      </c>
      <c r="F2" s="8" t="s">
        <v>9</v>
      </c>
    </row>
    <row r="3" spans="1:6" ht="15" x14ac:dyDescent="0.15">
      <c r="A3" s="3" t="s">
        <v>6</v>
      </c>
      <c r="B3" s="4" t="s">
        <v>10</v>
      </c>
      <c r="C3" s="6">
        <v>200</v>
      </c>
      <c r="D3" s="6">
        <v>75</v>
      </c>
      <c r="E3" s="7" t="s">
        <v>8</v>
      </c>
      <c r="F3" s="8" t="s">
        <v>9</v>
      </c>
    </row>
    <row r="4" spans="1:6" ht="15" x14ac:dyDescent="0.15">
      <c r="A4" s="3" t="s">
        <v>6</v>
      </c>
      <c r="B4" s="4" t="s">
        <v>11</v>
      </c>
      <c r="C4" s="6">
        <v>188.23</v>
      </c>
      <c r="D4" s="6">
        <v>226.77</v>
      </c>
      <c r="E4" s="7" t="s">
        <v>8</v>
      </c>
      <c r="F4" s="8" t="s">
        <v>9</v>
      </c>
    </row>
    <row r="5" spans="1:6" ht="15" x14ac:dyDescent="0.15">
      <c r="A5" s="3" t="s">
        <v>6</v>
      </c>
      <c r="B5" s="4" t="s">
        <v>12</v>
      </c>
      <c r="C5" s="6">
        <v>44.76</v>
      </c>
      <c r="D5" s="6">
        <v>15</v>
      </c>
      <c r="E5" s="7" t="s">
        <v>13</v>
      </c>
      <c r="F5" s="8" t="s">
        <v>9</v>
      </c>
    </row>
    <row r="6" spans="1:6" ht="15" x14ac:dyDescent="0.15">
      <c r="A6" s="3" t="s">
        <v>6</v>
      </c>
      <c r="B6" s="4" t="s">
        <v>14</v>
      </c>
      <c r="C6" s="6" t="s">
        <v>15</v>
      </c>
      <c r="D6" s="6">
        <v>60</v>
      </c>
      <c r="E6" s="7" t="s">
        <v>8</v>
      </c>
      <c r="F6" s="8" t="s">
        <v>9</v>
      </c>
    </row>
    <row r="7" spans="1:6" ht="15" x14ac:dyDescent="0.15">
      <c r="A7" s="3" t="s">
        <v>6</v>
      </c>
      <c r="B7" s="4" t="s">
        <v>16</v>
      </c>
      <c r="C7" s="6">
        <v>4</v>
      </c>
      <c r="D7" s="6">
        <v>3.85</v>
      </c>
      <c r="E7" s="7" t="s">
        <v>17</v>
      </c>
      <c r="F7" s="8" t="s">
        <v>9</v>
      </c>
    </row>
    <row r="8" spans="1:6" ht="15" x14ac:dyDescent="0.15">
      <c r="A8" s="3" t="s">
        <v>6</v>
      </c>
      <c r="B8" s="4" t="s">
        <v>18</v>
      </c>
      <c r="C8" s="6">
        <v>26</v>
      </c>
      <c r="D8" s="6">
        <v>50</v>
      </c>
      <c r="E8" s="7" t="s">
        <v>8</v>
      </c>
      <c r="F8" s="8" t="s">
        <v>9</v>
      </c>
    </row>
    <row r="9" spans="1:6" ht="15" x14ac:dyDescent="0.15">
      <c r="A9" s="3" t="s">
        <v>6</v>
      </c>
      <c r="B9" s="4" t="s">
        <v>19</v>
      </c>
      <c r="C9" s="6">
        <v>15.45</v>
      </c>
      <c r="D9" s="6">
        <v>15.92</v>
      </c>
      <c r="E9" s="7" t="s">
        <v>8</v>
      </c>
      <c r="F9" s="8" t="s">
        <v>9</v>
      </c>
    </row>
    <row r="10" spans="1:6" ht="15" x14ac:dyDescent="0.15">
      <c r="A10" s="3" t="s">
        <v>6</v>
      </c>
      <c r="B10" s="4" t="s">
        <v>20</v>
      </c>
      <c r="C10" s="6" t="s">
        <v>15</v>
      </c>
      <c r="D10" s="6">
        <v>1</v>
      </c>
      <c r="E10" s="7" t="s">
        <v>8</v>
      </c>
      <c r="F10" s="8" t="s">
        <v>9</v>
      </c>
    </row>
    <row r="11" spans="1:6" ht="15" x14ac:dyDescent="0.15">
      <c r="A11" s="3" t="s">
        <v>6</v>
      </c>
      <c r="B11" s="9" t="s">
        <v>21</v>
      </c>
      <c r="C11" s="10">
        <v>109</v>
      </c>
      <c r="D11" s="10">
        <v>21</v>
      </c>
      <c r="E11" s="7" t="s">
        <v>8</v>
      </c>
      <c r="F11" s="8" t="s">
        <v>9</v>
      </c>
    </row>
    <row r="12" spans="1:6" ht="15" x14ac:dyDescent="0.15">
      <c r="A12" s="3" t="s">
        <v>22</v>
      </c>
      <c r="B12" s="4" t="s">
        <v>23</v>
      </c>
      <c r="C12" s="6">
        <v>50</v>
      </c>
      <c r="D12" s="6">
        <v>56.4</v>
      </c>
      <c r="E12" s="7" t="s">
        <v>13</v>
      </c>
      <c r="F12" s="8" t="s">
        <v>24</v>
      </c>
    </row>
    <row r="13" spans="1:6" ht="15" x14ac:dyDescent="0.15">
      <c r="A13" s="3" t="s">
        <v>22</v>
      </c>
      <c r="B13" s="4" t="s">
        <v>25</v>
      </c>
      <c r="C13" s="6">
        <v>80</v>
      </c>
      <c r="D13" s="6">
        <v>80</v>
      </c>
      <c r="E13" s="7" t="s">
        <v>17</v>
      </c>
      <c r="F13" s="8" t="s">
        <v>24</v>
      </c>
    </row>
    <row r="14" spans="1:6" ht="15" x14ac:dyDescent="0.15">
      <c r="A14" s="3" t="s">
        <v>22</v>
      </c>
      <c r="B14" s="4" t="s">
        <v>26</v>
      </c>
      <c r="C14" s="6" t="s">
        <v>15</v>
      </c>
      <c r="D14" s="6">
        <v>150</v>
      </c>
      <c r="E14" s="7" t="s">
        <v>13</v>
      </c>
      <c r="F14" s="8" t="s">
        <v>24</v>
      </c>
    </row>
    <row r="15" spans="1:6" ht="15" x14ac:dyDescent="0.15">
      <c r="A15" s="3" t="s">
        <v>22</v>
      </c>
      <c r="B15" s="4" t="s">
        <v>27</v>
      </c>
      <c r="C15" s="6">
        <v>78.91</v>
      </c>
      <c r="D15" s="6">
        <v>127.84</v>
      </c>
      <c r="E15" s="7" t="s">
        <v>17</v>
      </c>
      <c r="F15" s="8" t="s">
        <v>24</v>
      </c>
    </row>
    <row r="16" spans="1:6" ht="15" x14ac:dyDescent="0.15">
      <c r="A16" s="3" t="s">
        <v>28</v>
      </c>
      <c r="B16" s="4" t="s">
        <v>29</v>
      </c>
      <c r="C16" s="6">
        <v>75</v>
      </c>
      <c r="D16" s="6">
        <v>31.3</v>
      </c>
      <c r="E16" s="7" t="s">
        <v>17</v>
      </c>
      <c r="F16" s="8" t="s">
        <v>30</v>
      </c>
    </row>
    <row r="17" spans="1:6" ht="15" x14ac:dyDescent="0.15">
      <c r="A17" s="3" t="s">
        <v>28</v>
      </c>
      <c r="B17" s="4" t="s">
        <v>31</v>
      </c>
      <c r="C17" s="6">
        <v>50</v>
      </c>
      <c r="D17" s="6">
        <v>14.25</v>
      </c>
      <c r="E17" s="7" t="s">
        <v>17</v>
      </c>
      <c r="F17" s="8" t="s">
        <v>30</v>
      </c>
    </row>
    <row r="18" spans="1:6" ht="15" x14ac:dyDescent="0.15">
      <c r="A18" s="3" t="s">
        <v>28</v>
      </c>
      <c r="B18" s="4" t="s">
        <v>32</v>
      </c>
      <c r="C18" s="6">
        <v>400</v>
      </c>
      <c r="D18" s="6">
        <v>100</v>
      </c>
      <c r="E18" s="7" t="s">
        <v>13</v>
      </c>
      <c r="F18" s="8" t="s">
        <v>30</v>
      </c>
    </row>
    <row r="19" spans="1:6" ht="15" x14ac:dyDescent="0.15">
      <c r="A19" s="3" t="s">
        <v>28</v>
      </c>
      <c r="B19" s="4" t="s">
        <v>33</v>
      </c>
      <c r="C19" s="6">
        <v>250</v>
      </c>
      <c r="D19" s="6">
        <v>610.07000000000005</v>
      </c>
      <c r="E19" s="7" t="s">
        <v>17</v>
      </c>
      <c r="F19" s="8" t="s">
        <v>30</v>
      </c>
    </row>
    <row r="20" spans="1:6" ht="15" x14ac:dyDescent="0.15">
      <c r="A20" s="3" t="s">
        <v>28</v>
      </c>
      <c r="B20" s="4" t="s">
        <v>34</v>
      </c>
      <c r="C20" s="6">
        <v>500</v>
      </c>
      <c r="D20" s="6">
        <v>296.77999999999997</v>
      </c>
      <c r="E20" s="7" t="s">
        <v>17</v>
      </c>
      <c r="F20" s="8" t="s">
        <v>30</v>
      </c>
    </row>
    <row r="21" spans="1:6" ht="15" x14ac:dyDescent="0.15">
      <c r="A21" s="3" t="s">
        <v>35</v>
      </c>
      <c r="B21" s="4" t="s">
        <v>36</v>
      </c>
      <c r="C21" s="6">
        <v>616</v>
      </c>
      <c r="D21" s="6">
        <v>2</v>
      </c>
      <c r="E21" s="7" t="s">
        <v>8</v>
      </c>
      <c r="F21" s="8" t="s">
        <v>37</v>
      </c>
    </row>
    <row r="22" spans="1:6" ht="15" x14ac:dyDescent="0.15">
      <c r="A22" s="3" t="s">
        <v>35</v>
      </c>
      <c r="B22" s="9" t="s">
        <v>38</v>
      </c>
      <c r="C22" s="11">
        <v>75</v>
      </c>
      <c r="D22" s="11">
        <v>160.57</v>
      </c>
      <c r="E22" s="7" t="s">
        <v>17</v>
      </c>
      <c r="F22" s="8" t="s">
        <v>37</v>
      </c>
    </row>
    <row r="23" spans="1:6" ht="15" x14ac:dyDescent="0.15">
      <c r="A23" s="3" t="s">
        <v>35</v>
      </c>
      <c r="B23" s="9" t="s">
        <v>39</v>
      </c>
      <c r="C23" s="6" t="s">
        <v>15</v>
      </c>
      <c r="D23" s="6">
        <v>6</v>
      </c>
      <c r="E23" s="7" t="s">
        <v>8</v>
      </c>
      <c r="F23" s="8" t="s">
        <v>37</v>
      </c>
    </row>
    <row r="24" spans="1:6" ht="15" x14ac:dyDescent="0.15">
      <c r="A24" s="3" t="s">
        <v>35</v>
      </c>
      <c r="B24" s="9" t="s">
        <v>40</v>
      </c>
      <c r="C24" s="12">
        <v>300</v>
      </c>
      <c r="D24" s="6">
        <v>200.75</v>
      </c>
      <c r="E24" s="7" t="s">
        <v>41</v>
      </c>
      <c r="F24" s="8" t="s">
        <v>37</v>
      </c>
    </row>
    <row r="25" spans="1:6" ht="15" x14ac:dyDescent="0.15">
      <c r="A25" s="3" t="s">
        <v>35</v>
      </c>
      <c r="B25" s="9" t="s">
        <v>42</v>
      </c>
      <c r="C25" s="11">
        <v>250</v>
      </c>
      <c r="D25" s="6">
        <v>200</v>
      </c>
      <c r="E25" s="7" t="s">
        <v>13</v>
      </c>
      <c r="F25" s="8" t="s">
        <v>37</v>
      </c>
    </row>
    <row r="26" spans="1:6" ht="15" x14ac:dyDescent="0.15">
      <c r="A26" s="3" t="s">
        <v>35</v>
      </c>
      <c r="B26" s="9" t="s">
        <v>43</v>
      </c>
      <c r="C26" s="11">
        <v>275</v>
      </c>
      <c r="D26" s="6">
        <v>172</v>
      </c>
      <c r="E26" s="7" t="s">
        <v>13</v>
      </c>
      <c r="F26" s="8" t="s">
        <v>37</v>
      </c>
    </row>
    <row r="27" spans="1:6" ht="15" x14ac:dyDescent="0.15">
      <c r="A27" s="3" t="s">
        <v>35</v>
      </c>
      <c r="B27" s="9" t="s">
        <v>44</v>
      </c>
      <c r="C27" s="11">
        <v>100</v>
      </c>
      <c r="D27" s="11">
        <v>75</v>
      </c>
      <c r="E27" s="7" t="s">
        <v>8</v>
      </c>
      <c r="F27" s="8" t="s">
        <v>37</v>
      </c>
    </row>
    <row r="28" spans="1:6" ht="15" x14ac:dyDescent="0.15">
      <c r="A28" s="3" t="s">
        <v>35</v>
      </c>
      <c r="B28" s="9" t="s">
        <v>45</v>
      </c>
      <c r="C28" s="11">
        <v>109.9</v>
      </c>
      <c r="D28" s="11">
        <v>109.9</v>
      </c>
      <c r="E28" s="7" t="s">
        <v>17</v>
      </c>
      <c r="F28" s="8" t="s">
        <v>37</v>
      </c>
    </row>
    <row r="29" spans="1:6" ht="15" x14ac:dyDescent="0.15">
      <c r="A29" s="3" t="s">
        <v>35</v>
      </c>
      <c r="B29" s="9" t="s">
        <v>46</v>
      </c>
      <c r="C29" s="11">
        <v>167</v>
      </c>
      <c r="D29" s="6">
        <v>60</v>
      </c>
      <c r="E29" s="7" t="s">
        <v>13</v>
      </c>
      <c r="F29" s="8" t="s">
        <v>37</v>
      </c>
    </row>
    <row r="30" spans="1:6" ht="15" x14ac:dyDescent="0.15">
      <c r="A30" s="3" t="s">
        <v>35</v>
      </c>
      <c r="B30" s="9" t="s">
        <v>47</v>
      </c>
      <c r="C30" s="6" t="s">
        <v>15</v>
      </c>
      <c r="D30" s="12">
        <v>25.442</v>
      </c>
      <c r="E30" s="7" t="s">
        <v>8</v>
      </c>
      <c r="F30" s="8" t="s">
        <v>37</v>
      </c>
    </row>
    <row r="31" spans="1:6" ht="15" x14ac:dyDescent="0.15">
      <c r="A31" s="3" t="s">
        <v>35</v>
      </c>
      <c r="B31" s="9" t="s">
        <v>48</v>
      </c>
      <c r="C31" s="11">
        <v>205</v>
      </c>
      <c r="D31" s="12">
        <v>220</v>
      </c>
      <c r="E31" s="7" t="s">
        <v>13</v>
      </c>
      <c r="F31" s="8" t="s">
        <v>37</v>
      </c>
    </row>
    <row r="32" spans="1:6" ht="15" x14ac:dyDescent="0.15">
      <c r="A32" s="3" t="s">
        <v>35</v>
      </c>
      <c r="B32" s="9" t="s">
        <v>49</v>
      </c>
      <c r="C32" s="11">
        <v>50</v>
      </c>
      <c r="D32" s="10">
        <v>138.72</v>
      </c>
      <c r="E32" s="7" t="s">
        <v>13</v>
      </c>
      <c r="F32" s="8" t="s">
        <v>37</v>
      </c>
    </row>
    <row r="33" spans="1:6" ht="15" x14ac:dyDescent="0.15">
      <c r="A33" s="3" t="s">
        <v>35</v>
      </c>
      <c r="B33" s="9" t="s">
        <v>50</v>
      </c>
      <c r="C33" s="11">
        <v>500</v>
      </c>
      <c r="D33" s="11">
        <v>301.5</v>
      </c>
      <c r="E33" s="7" t="s">
        <v>41</v>
      </c>
      <c r="F33" s="8" t="s">
        <v>37</v>
      </c>
    </row>
    <row r="34" spans="1:6" ht="15" x14ac:dyDescent="0.15">
      <c r="A34" s="3" t="s">
        <v>35</v>
      </c>
      <c r="B34" s="9" t="s">
        <v>51</v>
      </c>
      <c r="C34" s="6" t="s">
        <v>15</v>
      </c>
      <c r="D34" s="10">
        <v>39</v>
      </c>
      <c r="E34" s="7" t="s">
        <v>13</v>
      </c>
      <c r="F34" s="8" t="s">
        <v>37</v>
      </c>
    </row>
    <row r="35" spans="1:6" ht="15" x14ac:dyDescent="0.15">
      <c r="A35" s="3" t="s">
        <v>35</v>
      </c>
      <c r="B35" s="9" t="s">
        <v>52</v>
      </c>
      <c r="C35" s="11">
        <v>185</v>
      </c>
      <c r="D35" s="10">
        <v>341.02</v>
      </c>
      <c r="E35" s="7" t="s">
        <v>13</v>
      </c>
      <c r="F35" s="8" t="s">
        <v>37</v>
      </c>
    </row>
    <row r="36" spans="1:6" ht="15" x14ac:dyDescent="0.15">
      <c r="A36" s="3" t="s">
        <v>35</v>
      </c>
      <c r="B36" s="9" t="s">
        <v>53</v>
      </c>
      <c r="C36" s="11">
        <v>225</v>
      </c>
      <c r="D36" s="11">
        <v>520</v>
      </c>
      <c r="E36" s="7" t="s">
        <v>41</v>
      </c>
      <c r="F36" s="8" t="s">
        <v>37</v>
      </c>
    </row>
    <row r="37" spans="1:6" ht="15" x14ac:dyDescent="0.15">
      <c r="A37" s="3" t="s">
        <v>35</v>
      </c>
      <c r="B37" s="9" t="s">
        <v>54</v>
      </c>
      <c r="C37" s="11">
        <v>100</v>
      </c>
      <c r="D37" s="10">
        <v>90</v>
      </c>
      <c r="E37" s="7" t="s">
        <v>41</v>
      </c>
      <c r="F37" s="8" t="s">
        <v>37</v>
      </c>
    </row>
    <row r="38" spans="1:6" ht="15" x14ac:dyDescent="0.15">
      <c r="A38" s="3" t="s">
        <v>35</v>
      </c>
      <c r="B38" s="9" t="s">
        <v>55</v>
      </c>
      <c r="C38" s="11">
        <v>100</v>
      </c>
      <c r="D38" s="10">
        <v>8.5</v>
      </c>
      <c r="E38" s="7" t="s">
        <v>8</v>
      </c>
      <c r="F38" s="8" t="s">
        <v>37</v>
      </c>
    </row>
    <row r="39" spans="1:6" ht="15" x14ac:dyDescent="0.15">
      <c r="A39" s="3" t="s">
        <v>35</v>
      </c>
      <c r="B39" s="9" t="s">
        <v>56</v>
      </c>
      <c r="C39" s="11">
        <v>300</v>
      </c>
      <c r="D39" s="10">
        <v>99.04</v>
      </c>
      <c r="E39" s="7" t="s">
        <v>13</v>
      </c>
      <c r="F39" s="8" t="s">
        <v>37</v>
      </c>
    </row>
    <row r="40" spans="1:6" ht="15" x14ac:dyDescent="0.15">
      <c r="A40" s="3" t="s">
        <v>35</v>
      </c>
      <c r="B40" s="9" t="s">
        <v>57</v>
      </c>
      <c r="C40" s="11">
        <v>300</v>
      </c>
      <c r="D40" s="10">
        <v>242.52</v>
      </c>
      <c r="E40" s="7" t="s">
        <v>13</v>
      </c>
      <c r="F40" s="8" t="s">
        <v>37</v>
      </c>
    </row>
    <row r="41" spans="1:6" ht="15" x14ac:dyDescent="0.15">
      <c r="A41" s="3" t="s">
        <v>35</v>
      </c>
      <c r="B41" s="9" t="s">
        <v>58</v>
      </c>
      <c r="C41" s="11">
        <v>505</v>
      </c>
      <c r="D41" s="10">
        <v>367</v>
      </c>
      <c r="E41" s="7" t="s">
        <v>13</v>
      </c>
      <c r="F41" s="8" t="s">
        <v>37</v>
      </c>
    </row>
    <row r="42" spans="1:6" ht="15" x14ac:dyDescent="0.15">
      <c r="A42" s="3" t="s">
        <v>35</v>
      </c>
      <c r="B42" s="9" t="s">
        <v>59</v>
      </c>
      <c r="C42" s="6" t="s">
        <v>15</v>
      </c>
      <c r="D42" s="11">
        <v>279.27</v>
      </c>
      <c r="E42" s="7" t="s">
        <v>13</v>
      </c>
      <c r="F42" s="8" t="s">
        <v>37</v>
      </c>
    </row>
    <row r="43" spans="1:6" ht="15" x14ac:dyDescent="0.15">
      <c r="A43" s="3" t="s">
        <v>35</v>
      </c>
      <c r="B43" s="9" t="s">
        <v>60</v>
      </c>
      <c r="C43" s="11">
        <v>45</v>
      </c>
      <c r="D43" s="10">
        <v>7</v>
      </c>
      <c r="E43" s="7" t="s">
        <v>8</v>
      </c>
      <c r="F43" s="8" t="s">
        <v>37</v>
      </c>
    </row>
    <row r="44" spans="1:6" ht="15" x14ac:dyDescent="0.15">
      <c r="A44" s="3" t="s">
        <v>35</v>
      </c>
      <c r="B44" s="9" t="s">
        <v>61</v>
      </c>
      <c r="C44" s="10">
        <v>350</v>
      </c>
      <c r="D44" s="11">
        <v>7.5</v>
      </c>
      <c r="E44" s="7" t="s">
        <v>8</v>
      </c>
      <c r="F44" s="8" t="s">
        <v>37</v>
      </c>
    </row>
    <row r="45" spans="1:6" ht="15" x14ac:dyDescent="0.15">
      <c r="A45" s="3" t="s">
        <v>35</v>
      </c>
      <c r="B45" s="9" t="s">
        <v>62</v>
      </c>
      <c r="C45" s="10">
        <v>500</v>
      </c>
      <c r="D45" s="11">
        <v>875</v>
      </c>
      <c r="E45" s="7" t="s">
        <v>41</v>
      </c>
      <c r="F45" s="8" t="s">
        <v>37</v>
      </c>
    </row>
    <row r="46" spans="1:6" ht="15" x14ac:dyDescent="0.15">
      <c r="A46" s="3" t="s">
        <v>35</v>
      </c>
      <c r="B46" s="9" t="s">
        <v>63</v>
      </c>
      <c r="C46" s="11">
        <v>120</v>
      </c>
      <c r="D46" s="10">
        <v>555.58000000000004</v>
      </c>
      <c r="E46" s="7" t="s">
        <v>41</v>
      </c>
      <c r="F46" s="8" t="s">
        <v>37</v>
      </c>
    </row>
    <row r="47" spans="1:6" ht="15" x14ac:dyDescent="0.15">
      <c r="A47" s="3" t="s">
        <v>35</v>
      </c>
      <c r="B47" s="9" t="s">
        <v>64</v>
      </c>
      <c r="C47" s="11">
        <v>125</v>
      </c>
      <c r="D47" s="10">
        <v>40</v>
      </c>
      <c r="E47" s="7" t="s">
        <v>13</v>
      </c>
      <c r="F47" s="8" t="s">
        <v>37</v>
      </c>
    </row>
    <row r="48" spans="1:6" ht="15" x14ac:dyDescent="0.15">
      <c r="A48" s="3" t="s">
        <v>35</v>
      </c>
      <c r="B48" s="9" t="s">
        <v>65</v>
      </c>
      <c r="C48" s="11">
        <v>110</v>
      </c>
      <c r="D48" s="11">
        <v>2</v>
      </c>
      <c r="E48" s="7" t="s">
        <v>8</v>
      </c>
      <c r="F48" s="8" t="s">
        <v>37</v>
      </c>
    </row>
    <row r="49" spans="1:6" ht="15" x14ac:dyDescent="0.15">
      <c r="A49" s="3" t="s">
        <v>35</v>
      </c>
      <c r="B49" s="9" t="s">
        <v>66</v>
      </c>
      <c r="C49" s="11">
        <v>0.21</v>
      </c>
      <c r="D49" s="11">
        <v>0.21</v>
      </c>
      <c r="E49" s="7" t="s">
        <v>17</v>
      </c>
      <c r="F49" s="8" t="s">
        <v>37</v>
      </c>
    </row>
    <row r="50" spans="1:6" ht="15" x14ac:dyDescent="0.15">
      <c r="A50" s="3" t="s">
        <v>35</v>
      </c>
      <c r="B50" s="9" t="s">
        <v>27</v>
      </c>
      <c r="C50" s="11">
        <v>916.38</v>
      </c>
      <c r="D50" s="11">
        <v>1943.94</v>
      </c>
      <c r="E50" s="7" t="s">
        <v>17</v>
      </c>
      <c r="F50" s="8" t="s">
        <v>37</v>
      </c>
    </row>
    <row r="51" spans="1:6" ht="15" x14ac:dyDescent="0.15">
      <c r="A51" s="3" t="s">
        <v>67</v>
      </c>
      <c r="B51" s="4" t="s">
        <v>68</v>
      </c>
      <c r="C51" s="6">
        <v>120.5</v>
      </c>
      <c r="D51" s="6">
        <v>58.82</v>
      </c>
      <c r="E51" s="7" t="s">
        <v>13</v>
      </c>
      <c r="F51" s="8" t="s">
        <v>69</v>
      </c>
    </row>
    <row r="52" spans="1:6" ht="15" x14ac:dyDescent="0.15">
      <c r="A52" s="3" t="s">
        <v>67</v>
      </c>
      <c r="B52" s="4" t="s">
        <v>27</v>
      </c>
      <c r="C52" s="6">
        <v>0.15</v>
      </c>
      <c r="D52" s="6">
        <v>0.05</v>
      </c>
      <c r="E52" s="7" t="s">
        <v>17</v>
      </c>
      <c r="F52" s="8" t="s">
        <v>69</v>
      </c>
    </row>
    <row r="53" spans="1:6" ht="15" x14ac:dyDescent="0.15">
      <c r="A53" s="3" t="s">
        <v>70</v>
      </c>
      <c r="B53" s="4" t="s">
        <v>71</v>
      </c>
      <c r="C53" s="10">
        <v>75</v>
      </c>
      <c r="D53" s="10">
        <v>3.54</v>
      </c>
      <c r="E53" s="7" t="s">
        <v>17</v>
      </c>
      <c r="F53" s="8" t="s">
        <v>72</v>
      </c>
    </row>
    <row r="54" spans="1:6" ht="15" x14ac:dyDescent="0.15">
      <c r="A54" s="3" t="s">
        <v>70</v>
      </c>
      <c r="B54" s="4" t="s">
        <v>73</v>
      </c>
      <c r="C54" s="10">
        <v>3.25</v>
      </c>
      <c r="D54" s="10">
        <f>2.7+3.25</f>
        <v>5.95</v>
      </c>
      <c r="E54" s="7" t="s">
        <v>17</v>
      </c>
      <c r="F54" s="8" t="s">
        <v>72</v>
      </c>
    </row>
    <row r="55" spans="1:6" ht="15" x14ac:dyDescent="0.15">
      <c r="A55" s="3" t="s">
        <v>70</v>
      </c>
      <c r="B55" s="4" t="s">
        <v>74</v>
      </c>
      <c r="C55" s="10">
        <v>90</v>
      </c>
      <c r="D55" s="10">
        <v>40</v>
      </c>
      <c r="E55" s="7" t="s">
        <v>41</v>
      </c>
      <c r="F55" s="8" t="s">
        <v>72</v>
      </c>
    </row>
    <row r="56" spans="1:6" ht="15" x14ac:dyDescent="0.15">
      <c r="A56" s="3" t="s">
        <v>70</v>
      </c>
      <c r="B56" s="4" t="s">
        <v>75</v>
      </c>
      <c r="C56" s="11">
        <v>78.5</v>
      </c>
      <c r="D56" s="10">
        <v>0.5</v>
      </c>
      <c r="E56" s="7" t="s">
        <v>8</v>
      </c>
      <c r="F56" s="8" t="s">
        <v>72</v>
      </c>
    </row>
    <row r="57" spans="1:6" ht="15" x14ac:dyDescent="0.15">
      <c r="A57" s="3" t="s">
        <v>70</v>
      </c>
      <c r="B57" s="4" t="s">
        <v>76</v>
      </c>
      <c r="C57" s="6">
        <v>19</v>
      </c>
      <c r="D57" s="10">
        <v>7.4</v>
      </c>
      <c r="E57" s="7" t="s">
        <v>8</v>
      </c>
      <c r="F57" s="8" t="s">
        <v>72</v>
      </c>
    </row>
    <row r="58" spans="1:6" ht="15" x14ac:dyDescent="0.15">
      <c r="A58" s="3" t="s">
        <v>70</v>
      </c>
      <c r="B58" s="4" t="s">
        <v>77</v>
      </c>
      <c r="C58" s="6">
        <v>119.16</v>
      </c>
      <c r="D58" s="10">
        <v>1.6</v>
      </c>
      <c r="E58" s="7" t="s">
        <v>8</v>
      </c>
      <c r="F58" s="8" t="s">
        <v>72</v>
      </c>
    </row>
    <row r="59" spans="1:6" ht="15" x14ac:dyDescent="0.15">
      <c r="A59" s="3" t="s">
        <v>70</v>
      </c>
      <c r="B59" s="4" t="s">
        <v>78</v>
      </c>
      <c r="C59" s="10">
        <v>37</v>
      </c>
      <c r="D59" s="10">
        <v>10</v>
      </c>
      <c r="E59" s="7" t="s">
        <v>41</v>
      </c>
      <c r="F59" s="8" t="s">
        <v>72</v>
      </c>
    </row>
    <row r="60" spans="1:6" ht="15" x14ac:dyDescent="0.15">
      <c r="A60" s="3" t="s">
        <v>70</v>
      </c>
      <c r="B60" s="4" t="s">
        <v>79</v>
      </c>
      <c r="C60" s="6" t="s">
        <v>15</v>
      </c>
      <c r="D60" s="10">
        <v>1</v>
      </c>
      <c r="E60" s="7" t="s">
        <v>8</v>
      </c>
      <c r="F60" s="8" t="s">
        <v>72</v>
      </c>
    </row>
    <row r="61" spans="1:6" ht="15" x14ac:dyDescent="0.15">
      <c r="A61" s="3" t="s">
        <v>70</v>
      </c>
      <c r="B61" s="4" t="s">
        <v>80</v>
      </c>
      <c r="C61" s="10">
        <v>7.64</v>
      </c>
      <c r="D61" s="10">
        <v>14</v>
      </c>
      <c r="E61" s="7" t="s">
        <v>41</v>
      </c>
      <c r="F61" s="8" t="s">
        <v>72</v>
      </c>
    </row>
    <row r="62" spans="1:6" ht="15" x14ac:dyDescent="0.15">
      <c r="A62" s="3" t="s">
        <v>70</v>
      </c>
      <c r="B62" s="4" t="s">
        <v>81</v>
      </c>
      <c r="C62" s="11">
        <v>50</v>
      </c>
      <c r="D62" s="10">
        <v>58.629999999999995</v>
      </c>
      <c r="E62" s="7" t="s">
        <v>41</v>
      </c>
      <c r="F62" s="8" t="s">
        <v>72</v>
      </c>
    </row>
    <row r="63" spans="1:6" ht="15" x14ac:dyDescent="0.15">
      <c r="A63" s="3" t="s">
        <v>70</v>
      </c>
      <c r="B63" s="4" t="s">
        <v>82</v>
      </c>
      <c r="C63" s="6" t="s">
        <v>15</v>
      </c>
      <c r="D63" s="10">
        <v>67.849999999999994</v>
      </c>
      <c r="E63" s="7" t="s">
        <v>41</v>
      </c>
      <c r="F63" s="8" t="s">
        <v>72</v>
      </c>
    </row>
    <row r="64" spans="1:6" ht="15" x14ac:dyDescent="0.15">
      <c r="A64" s="3" t="s">
        <v>70</v>
      </c>
      <c r="B64" s="4" t="s">
        <v>83</v>
      </c>
      <c r="C64" s="10">
        <v>60</v>
      </c>
      <c r="D64" s="10">
        <v>60</v>
      </c>
      <c r="E64" s="7" t="s">
        <v>13</v>
      </c>
      <c r="F64" s="8" t="s">
        <v>72</v>
      </c>
    </row>
    <row r="65" spans="1:6" ht="15" x14ac:dyDescent="0.15">
      <c r="A65" s="3" t="s">
        <v>70</v>
      </c>
      <c r="B65" s="4" t="s">
        <v>84</v>
      </c>
      <c r="C65" s="10">
        <v>37</v>
      </c>
      <c r="D65" s="10">
        <v>4</v>
      </c>
      <c r="E65" s="7" t="s">
        <v>8</v>
      </c>
      <c r="F65" s="8" t="s">
        <v>72</v>
      </c>
    </row>
    <row r="66" spans="1:6" ht="15" x14ac:dyDescent="0.15">
      <c r="A66" s="3" t="s">
        <v>70</v>
      </c>
      <c r="B66" s="4" t="s">
        <v>85</v>
      </c>
      <c r="C66" s="10">
        <v>36</v>
      </c>
      <c r="D66" s="10">
        <v>1.5</v>
      </c>
      <c r="E66" s="7" t="s">
        <v>8</v>
      </c>
      <c r="F66" s="8" t="s">
        <v>72</v>
      </c>
    </row>
    <row r="67" spans="1:6" ht="15" x14ac:dyDescent="0.15">
      <c r="A67" s="3" t="s">
        <v>70</v>
      </c>
      <c r="B67" s="4" t="s">
        <v>86</v>
      </c>
      <c r="C67" s="10">
        <v>30</v>
      </c>
      <c r="D67" s="10">
        <v>15</v>
      </c>
      <c r="E67" s="7" t="s">
        <v>13</v>
      </c>
      <c r="F67" s="8" t="s">
        <v>72</v>
      </c>
    </row>
    <row r="68" spans="1:6" ht="15" x14ac:dyDescent="0.15">
      <c r="A68" s="3" t="s">
        <v>70</v>
      </c>
      <c r="B68" s="4" t="s">
        <v>87</v>
      </c>
      <c r="C68" s="10">
        <v>49</v>
      </c>
      <c r="D68" s="10">
        <v>1</v>
      </c>
      <c r="E68" s="7" t="s">
        <v>8</v>
      </c>
      <c r="F68" s="8" t="s">
        <v>72</v>
      </c>
    </row>
    <row r="69" spans="1:6" ht="15" x14ac:dyDescent="0.15">
      <c r="A69" s="3" t="s">
        <v>70</v>
      </c>
      <c r="B69" s="4" t="s">
        <v>88</v>
      </c>
      <c r="C69" s="11">
        <v>50</v>
      </c>
      <c r="D69" s="10">
        <v>10</v>
      </c>
      <c r="E69" s="7" t="s">
        <v>13</v>
      </c>
      <c r="F69" s="8" t="s">
        <v>72</v>
      </c>
    </row>
    <row r="70" spans="1:6" ht="15" x14ac:dyDescent="0.15">
      <c r="A70" s="3" t="s">
        <v>70</v>
      </c>
      <c r="B70" s="4" t="s">
        <v>89</v>
      </c>
      <c r="C70" s="10">
        <v>34</v>
      </c>
      <c r="D70" s="10">
        <v>9</v>
      </c>
      <c r="E70" s="7" t="s">
        <v>13</v>
      </c>
      <c r="F70" s="8" t="s">
        <v>72</v>
      </c>
    </row>
    <row r="71" spans="1:6" ht="15" x14ac:dyDescent="0.15">
      <c r="A71" s="3" t="s">
        <v>70</v>
      </c>
      <c r="B71" s="4" t="s">
        <v>27</v>
      </c>
      <c r="C71" s="10">
        <v>10.41</v>
      </c>
      <c r="D71" s="10">
        <v>5.88</v>
      </c>
      <c r="E71" s="7" t="s">
        <v>17</v>
      </c>
      <c r="F71" s="8" t="s">
        <v>72</v>
      </c>
    </row>
    <row r="72" spans="1:6" ht="15" x14ac:dyDescent="0.15">
      <c r="A72" s="3" t="s">
        <v>90</v>
      </c>
      <c r="B72" s="4" t="s">
        <v>91</v>
      </c>
      <c r="C72" s="10">
        <v>15</v>
      </c>
      <c r="D72" s="10">
        <v>10</v>
      </c>
      <c r="E72" s="7" t="s">
        <v>8</v>
      </c>
      <c r="F72" s="8" t="s">
        <v>92</v>
      </c>
    </row>
    <row r="73" spans="1:6" ht="15" x14ac:dyDescent="0.15">
      <c r="A73" s="3" t="s">
        <v>90</v>
      </c>
      <c r="B73" s="4" t="s">
        <v>93</v>
      </c>
      <c r="C73" s="10">
        <v>11.19</v>
      </c>
      <c r="D73" s="10">
        <v>23.52</v>
      </c>
      <c r="E73" s="7" t="s">
        <v>8</v>
      </c>
      <c r="F73" s="8" t="s">
        <v>92</v>
      </c>
    </row>
    <row r="74" spans="1:6" ht="15" x14ac:dyDescent="0.15">
      <c r="A74" s="3" t="s">
        <v>94</v>
      </c>
      <c r="B74" s="4" t="s">
        <v>95</v>
      </c>
      <c r="C74" s="6">
        <v>13</v>
      </c>
      <c r="D74" s="6">
        <v>1.8</v>
      </c>
      <c r="E74" s="7" t="s">
        <v>8</v>
      </c>
      <c r="F74" s="8" t="s">
        <v>92</v>
      </c>
    </row>
    <row r="75" spans="1:6" ht="15" x14ac:dyDescent="0.15">
      <c r="A75" s="3" t="s">
        <v>96</v>
      </c>
      <c r="B75" s="4" t="s">
        <v>97</v>
      </c>
      <c r="C75" s="10">
        <v>50</v>
      </c>
      <c r="D75" s="10">
        <v>50</v>
      </c>
      <c r="E75" s="7" t="s">
        <v>13</v>
      </c>
      <c r="F75" s="8" t="s">
        <v>98</v>
      </c>
    </row>
    <row r="76" spans="1:6" ht="15" x14ac:dyDescent="0.15">
      <c r="A76" s="3" t="s">
        <v>96</v>
      </c>
      <c r="B76" s="4" t="s">
        <v>99</v>
      </c>
      <c r="C76" s="11">
        <v>15</v>
      </c>
      <c r="D76" s="10">
        <v>15</v>
      </c>
      <c r="E76" s="7" t="s">
        <v>13</v>
      </c>
      <c r="F76" s="8" t="s">
        <v>98</v>
      </c>
    </row>
    <row r="77" spans="1:6" ht="15" x14ac:dyDescent="0.15">
      <c r="A77" s="3" t="s">
        <v>96</v>
      </c>
      <c r="B77" s="4" t="s">
        <v>100</v>
      </c>
      <c r="C77" s="11">
        <v>65</v>
      </c>
      <c r="D77" s="10">
        <v>65.7</v>
      </c>
      <c r="E77" s="7" t="s">
        <v>41</v>
      </c>
      <c r="F77" s="8" t="s">
        <v>98</v>
      </c>
    </row>
    <row r="78" spans="1:6" ht="15" x14ac:dyDescent="0.15">
      <c r="A78" s="3" t="s">
        <v>96</v>
      </c>
      <c r="B78" s="4" t="s">
        <v>101</v>
      </c>
      <c r="C78" s="10">
        <v>100</v>
      </c>
      <c r="D78" s="10">
        <v>50</v>
      </c>
      <c r="E78" s="7" t="s">
        <v>13</v>
      </c>
      <c r="F78" s="8" t="s">
        <v>98</v>
      </c>
    </row>
    <row r="79" spans="1:6" ht="15" x14ac:dyDescent="0.15">
      <c r="A79" s="3" t="s">
        <v>96</v>
      </c>
      <c r="B79" s="4" t="s">
        <v>102</v>
      </c>
      <c r="C79" s="10">
        <v>42.11</v>
      </c>
      <c r="D79" s="10">
        <v>57.64</v>
      </c>
      <c r="E79" s="7" t="s">
        <v>41</v>
      </c>
      <c r="F79" s="8" t="s">
        <v>98</v>
      </c>
    </row>
    <row r="80" spans="1:6" ht="15" x14ac:dyDescent="0.15">
      <c r="A80" s="3" t="s">
        <v>103</v>
      </c>
      <c r="B80" s="4" t="s">
        <v>104</v>
      </c>
      <c r="C80" s="10">
        <v>114</v>
      </c>
      <c r="D80" s="10">
        <v>114</v>
      </c>
      <c r="E80" s="7" t="s">
        <v>13</v>
      </c>
      <c r="F80" s="8" t="s">
        <v>105</v>
      </c>
    </row>
    <row r="81" spans="1:6" ht="15" x14ac:dyDescent="0.15">
      <c r="A81" s="3" t="s">
        <v>103</v>
      </c>
      <c r="B81" s="4" t="s">
        <v>106</v>
      </c>
      <c r="C81" s="11">
        <v>300</v>
      </c>
      <c r="D81" s="10">
        <v>700.55</v>
      </c>
      <c r="E81" s="7" t="s">
        <v>13</v>
      </c>
      <c r="F81" s="8" t="s">
        <v>105</v>
      </c>
    </row>
    <row r="82" spans="1:6" ht="15" x14ac:dyDescent="0.15">
      <c r="A82" s="3" t="s">
        <v>103</v>
      </c>
      <c r="B82" s="4" t="s">
        <v>107</v>
      </c>
      <c r="C82" s="11">
        <v>415</v>
      </c>
      <c r="D82" s="10">
        <v>60</v>
      </c>
      <c r="E82" s="7" t="s">
        <v>13</v>
      </c>
      <c r="F82" s="8" t="s">
        <v>105</v>
      </c>
    </row>
    <row r="83" spans="1:6" ht="15" x14ac:dyDescent="0.15">
      <c r="A83" s="3" t="s">
        <v>103</v>
      </c>
      <c r="B83" s="4" t="s">
        <v>27</v>
      </c>
      <c r="C83" s="11">
        <v>52.09</v>
      </c>
      <c r="D83" s="10">
        <v>24.34</v>
      </c>
      <c r="E83" s="7" t="s">
        <v>17</v>
      </c>
      <c r="F83" s="8" t="s">
        <v>105</v>
      </c>
    </row>
    <row r="84" spans="1:6" ht="15" x14ac:dyDescent="0.15">
      <c r="A84" s="3" t="s">
        <v>108</v>
      </c>
      <c r="B84" s="4" t="s">
        <v>109</v>
      </c>
      <c r="C84" s="10">
        <v>25</v>
      </c>
      <c r="D84" s="10">
        <f>50+25</f>
        <v>75</v>
      </c>
      <c r="E84" s="7" t="s">
        <v>17</v>
      </c>
      <c r="F84" s="8" t="s">
        <v>110</v>
      </c>
    </row>
    <row r="85" spans="1:6" ht="15" x14ac:dyDescent="0.15">
      <c r="A85" s="3" t="s">
        <v>108</v>
      </c>
      <c r="B85" s="4" t="s">
        <v>111</v>
      </c>
      <c r="C85" s="10">
        <v>50</v>
      </c>
      <c r="D85" s="10">
        <v>16.510000000000002</v>
      </c>
      <c r="E85" s="7" t="s">
        <v>112</v>
      </c>
      <c r="F85" s="8" t="s">
        <v>110</v>
      </c>
    </row>
    <row r="86" spans="1:6" ht="15" x14ac:dyDescent="0.15">
      <c r="A86" s="3" t="s">
        <v>108</v>
      </c>
      <c r="B86" s="4" t="s">
        <v>113</v>
      </c>
      <c r="C86" s="10">
        <v>200</v>
      </c>
      <c r="D86" s="10">
        <v>533</v>
      </c>
      <c r="E86" s="7" t="s">
        <v>13</v>
      </c>
      <c r="F86" s="8" t="s">
        <v>110</v>
      </c>
    </row>
    <row r="87" spans="1:6" ht="15" x14ac:dyDescent="0.15">
      <c r="A87" s="3" t="s">
        <v>108</v>
      </c>
      <c r="B87" s="4" t="s">
        <v>114</v>
      </c>
      <c r="C87" s="10">
        <v>128</v>
      </c>
      <c r="D87" s="10">
        <v>74.7</v>
      </c>
      <c r="E87" s="7" t="s">
        <v>17</v>
      </c>
      <c r="F87" s="8" t="s">
        <v>110</v>
      </c>
    </row>
    <row r="88" spans="1:6" ht="15" x14ac:dyDescent="0.15">
      <c r="A88" s="3" t="s">
        <v>108</v>
      </c>
      <c r="B88" s="4" t="s">
        <v>115</v>
      </c>
      <c r="C88" s="10">
        <v>150</v>
      </c>
      <c r="D88" s="10">
        <v>52.98</v>
      </c>
      <c r="E88" s="7" t="s">
        <v>17</v>
      </c>
      <c r="F88" s="8" t="s">
        <v>110</v>
      </c>
    </row>
    <row r="89" spans="1:6" ht="15" x14ac:dyDescent="0.15">
      <c r="A89" s="3" t="s">
        <v>108</v>
      </c>
      <c r="B89" s="4" t="s">
        <v>116</v>
      </c>
      <c r="C89" s="10">
        <v>200</v>
      </c>
      <c r="D89" s="10">
        <v>13</v>
      </c>
      <c r="E89" s="7" t="s">
        <v>8</v>
      </c>
      <c r="F89" s="8" t="s">
        <v>110</v>
      </c>
    </row>
    <row r="90" spans="1:6" ht="15" x14ac:dyDescent="0.15">
      <c r="A90" s="3" t="s">
        <v>108</v>
      </c>
      <c r="B90" s="13" t="s">
        <v>117</v>
      </c>
      <c r="C90" s="10">
        <v>500</v>
      </c>
      <c r="D90" s="10">
        <v>948.94</v>
      </c>
      <c r="E90" s="7" t="s">
        <v>13</v>
      </c>
      <c r="F90" s="8" t="s">
        <v>110</v>
      </c>
    </row>
    <row r="91" spans="1:6" ht="15" x14ac:dyDescent="0.15">
      <c r="A91" s="3" t="s">
        <v>108</v>
      </c>
      <c r="B91" s="13" t="s">
        <v>117</v>
      </c>
      <c r="C91" s="10">
        <v>500</v>
      </c>
      <c r="D91" s="10">
        <v>260.95</v>
      </c>
      <c r="E91" s="7" t="s">
        <v>17</v>
      </c>
      <c r="F91" s="8" t="s">
        <v>110</v>
      </c>
    </row>
    <row r="92" spans="1:6" ht="15" x14ac:dyDescent="0.15">
      <c r="A92" s="3" t="s">
        <v>108</v>
      </c>
      <c r="B92" s="4" t="s">
        <v>118</v>
      </c>
      <c r="C92" s="10">
        <v>100</v>
      </c>
      <c r="D92" s="10">
        <v>38.549999999999997</v>
      </c>
      <c r="E92" s="7" t="s">
        <v>112</v>
      </c>
      <c r="F92" s="8" t="s">
        <v>110</v>
      </c>
    </row>
    <row r="93" spans="1:6" ht="15" x14ac:dyDescent="0.15">
      <c r="A93" s="3" t="s">
        <v>108</v>
      </c>
      <c r="B93" s="4" t="s">
        <v>119</v>
      </c>
      <c r="C93" s="10">
        <v>113</v>
      </c>
      <c r="D93" s="10">
        <v>28.9</v>
      </c>
      <c r="E93" s="7" t="s">
        <v>112</v>
      </c>
      <c r="F93" s="8" t="s">
        <v>110</v>
      </c>
    </row>
    <row r="94" spans="1:6" ht="15" x14ac:dyDescent="0.15">
      <c r="A94" s="3" t="s">
        <v>108</v>
      </c>
      <c r="B94" s="4" t="s">
        <v>120</v>
      </c>
      <c r="C94" s="10">
        <v>93</v>
      </c>
      <c r="D94" s="10">
        <v>30.23</v>
      </c>
      <c r="E94" s="7" t="s">
        <v>17</v>
      </c>
      <c r="F94" s="8" t="s">
        <v>110</v>
      </c>
    </row>
    <row r="95" spans="1:6" ht="15" x14ac:dyDescent="0.15">
      <c r="A95" s="3" t="s">
        <v>108</v>
      </c>
      <c r="B95" s="4" t="s">
        <v>121</v>
      </c>
      <c r="C95" s="10">
        <v>200</v>
      </c>
      <c r="D95" s="10">
        <v>52.77</v>
      </c>
      <c r="E95" s="7" t="s">
        <v>112</v>
      </c>
      <c r="F95" s="8" t="s">
        <v>110</v>
      </c>
    </row>
    <row r="96" spans="1:6" ht="15" x14ac:dyDescent="0.15">
      <c r="A96" s="3" t="s">
        <v>108</v>
      </c>
      <c r="B96" s="4" t="s">
        <v>45</v>
      </c>
      <c r="C96" s="10">
        <v>398.43</v>
      </c>
      <c r="D96" s="10">
        <v>392.83</v>
      </c>
      <c r="E96" s="7" t="s">
        <v>17</v>
      </c>
      <c r="F96" s="8" t="s">
        <v>110</v>
      </c>
    </row>
    <row r="97" spans="1:7" ht="15" x14ac:dyDescent="0.15">
      <c r="A97" s="3" t="s">
        <v>108</v>
      </c>
      <c r="B97" s="4" t="s">
        <v>122</v>
      </c>
      <c r="C97" s="10">
        <v>35</v>
      </c>
      <c r="D97" s="10">
        <v>373.3</v>
      </c>
      <c r="E97" s="7" t="s">
        <v>17</v>
      </c>
      <c r="F97" s="8" t="s">
        <v>110</v>
      </c>
    </row>
    <row r="98" spans="1:7" s="8" customFormat="1" ht="15" x14ac:dyDescent="0.15">
      <c r="A98" s="3" t="s">
        <v>108</v>
      </c>
      <c r="B98" s="4" t="s">
        <v>123</v>
      </c>
      <c r="C98" s="10">
        <v>926</v>
      </c>
      <c r="D98" s="10">
        <v>260</v>
      </c>
      <c r="E98" s="7" t="s">
        <v>13</v>
      </c>
      <c r="F98" s="8" t="s">
        <v>110</v>
      </c>
      <c r="G98" s="3"/>
    </row>
    <row r="99" spans="1:7" s="8" customFormat="1" ht="15" x14ac:dyDescent="0.15">
      <c r="A99" s="3" t="s">
        <v>108</v>
      </c>
      <c r="B99" s="4" t="s">
        <v>124</v>
      </c>
      <c r="C99" s="10">
        <v>76</v>
      </c>
      <c r="D99" s="10">
        <v>13.96</v>
      </c>
      <c r="E99" s="7" t="s">
        <v>112</v>
      </c>
      <c r="F99" s="8" t="s">
        <v>110</v>
      </c>
      <c r="G99" s="3"/>
    </row>
    <row r="100" spans="1:7" s="8" customFormat="1" ht="15" x14ac:dyDescent="0.15">
      <c r="A100" s="3" t="s">
        <v>108</v>
      </c>
      <c r="B100" s="4" t="s">
        <v>125</v>
      </c>
      <c r="C100" s="10">
        <v>40</v>
      </c>
      <c r="D100" s="10">
        <v>16.25</v>
      </c>
      <c r="E100" s="7" t="s">
        <v>17</v>
      </c>
      <c r="F100" s="8" t="s">
        <v>110</v>
      </c>
      <c r="G100" s="3"/>
    </row>
    <row r="101" spans="1:7" s="8" customFormat="1" ht="15" x14ac:dyDescent="0.15">
      <c r="A101" s="3" t="s">
        <v>108</v>
      </c>
      <c r="B101" s="4" t="s">
        <v>126</v>
      </c>
      <c r="C101" s="6" t="s">
        <v>15</v>
      </c>
      <c r="D101" s="10">
        <v>6</v>
      </c>
      <c r="E101" s="7" t="s">
        <v>17</v>
      </c>
      <c r="F101" s="8" t="s">
        <v>110</v>
      </c>
      <c r="G101" s="3"/>
    </row>
    <row r="102" spans="1:7" s="8" customFormat="1" ht="15" x14ac:dyDescent="0.15">
      <c r="A102" s="3" t="s">
        <v>108</v>
      </c>
      <c r="B102" s="4" t="s">
        <v>127</v>
      </c>
      <c r="C102" s="10">
        <v>750</v>
      </c>
      <c r="D102" s="10">
        <v>368.02</v>
      </c>
      <c r="E102" s="7" t="s">
        <v>17</v>
      </c>
      <c r="F102" s="8" t="s">
        <v>110</v>
      </c>
      <c r="G102" s="3"/>
    </row>
    <row r="103" spans="1:7" s="8" customFormat="1" ht="15" x14ac:dyDescent="0.15">
      <c r="A103" s="3" t="s">
        <v>108</v>
      </c>
      <c r="B103" s="4" t="s">
        <v>128</v>
      </c>
      <c r="C103" s="10">
        <v>220</v>
      </c>
      <c r="D103" s="10">
        <v>119.91</v>
      </c>
      <c r="E103" s="7" t="s">
        <v>13</v>
      </c>
      <c r="F103" s="8" t="s">
        <v>110</v>
      </c>
      <c r="G103" s="3"/>
    </row>
    <row r="104" spans="1:7" s="8" customFormat="1" ht="15" x14ac:dyDescent="0.15">
      <c r="A104" s="3" t="s">
        <v>108</v>
      </c>
      <c r="B104" s="4" t="s">
        <v>129</v>
      </c>
      <c r="C104" s="10">
        <v>500</v>
      </c>
      <c r="D104" s="10">
        <v>2</v>
      </c>
      <c r="E104" s="7" t="s">
        <v>8</v>
      </c>
      <c r="F104" s="8" t="s">
        <v>110</v>
      </c>
      <c r="G104" s="3"/>
    </row>
    <row r="105" spans="1:7" s="8" customFormat="1" ht="15" x14ac:dyDescent="0.15">
      <c r="A105" s="3" t="s">
        <v>108</v>
      </c>
      <c r="B105" s="4" t="s">
        <v>130</v>
      </c>
      <c r="C105" s="10">
        <v>101.48</v>
      </c>
      <c r="D105" s="10">
        <v>101.48</v>
      </c>
      <c r="E105" s="7" t="s">
        <v>17</v>
      </c>
      <c r="F105" s="8" t="s">
        <v>110</v>
      </c>
      <c r="G105" s="3"/>
    </row>
    <row r="106" spans="1:7" s="8" customFormat="1" ht="15" x14ac:dyDescent="0.15">
      <c r="A106" s="3" t="s">
        <v>108</v>
      </c>
      <c r="B106" s="4" t="s">
        <v>131</v>
      </c>
      <c r="C106" s="10">
        <v>250</v>
      </c>
      <c r="D106" s="10">
        <v>46</v>
      </c>
      <c r="E106" s="7" t="s">
        <v>13</v>
      </c>
      <c r="F106" s="8" t="s">
        <v>110</v>
      </c>
      <c r="G106" s="3"/>
    </row>
    <row r="107" spans="1:7" s="8" customFormat="1" ht="15" x14ac:dyDescent="0.15">
      <c r="A107" s="3" t="s">
        <v>108</v>
      </c>
      <c r="B107" s="4" t="s">
        <v>132</v>
      </c>
      <c r="C107" s="10">
        <v>200</v>
      </c>
      <c r="D107" s="10">
        <v>74.239999999999995</v>
      </c>
      <c r="E107" s="7" t="s">
        <v>17</v>
      </c>
      <c r="F107" s="8" t="s">
        <v>110</v>
      </c>
      <c r="G107" s="3"/>
    </row>
    <row r="108" spans="1:7" s="8" customFormat="1" ht="15" x14ac:dyDescent="0.15">
      <c r="A108" s="3" t="s">
        <v>108</v>
      </c>
      <c r="B108" s="4" t="s">
        <v>133</v>
      </c>
      <c r="C108" s="10">
        <v>151</v>
      </c>
      <c r="D108" s="10">
        <v>23.56</v>
      </c>
      <c r="E108" s="7" t="s">
        <v>17</v>
      </c>
      <c r="F108" s="8" t="s">
        <v>110</v>
      </c>
      <c r="G108" s="3"/>
    </row>
    <row r="109" spans="1:7" s="8" customFormat="1" ht="15" x14ac:dyDescent="0.15">
      <c r="A109" s="3" t="s">
        <v>108</v>
      </c>
      <c r="B109" s="4" t="s">
        <v>134</v>
      </c>
      <c r="C109" s="10">
        <v>35</v>
      </c>
      <c r="D109" s="10">
        <v>102.6</v>
      </c>
      <c r="E109" s="7" t="s">
        <v>17</v>
      </c>
      <c r="F109" s="8" t="s">
        <v>110</v>
      </c>
      <c r="G109" s="3"/>
    </row>
    <row r="110" spans="1:7" s="8" customFormat="1" ht="15" x14ac:dyDescent="0.15">
      <c r="A110" s="3" t="s">
        <v>108</v>
      </c>
      <c r="B110" s="4" t="s">
        <v>135</v>
      </c>
      <c r="C110" s="10">
        <v>200</v>
      </c>
      <c r="D110" s="10">
        <v>52.92</v>
      </c>
      <c r="E110" s="7" t="s">
        <v>17</v>
      </c>
      <c r="F110" s="8" t="s">
        <v>110</v>
      </c>
      <c r="G110" s="3"/>
    </row>
    <row r="111" spans="1:7" s="8" customFormat="1" ht="15" x14ac:dyDescent="0.15">
      <c r="A111" s="3" t="s">
        <v>108</v>
      </c>
      <c r="B111" s="4" t="s">
        <v>136</v>
      </c>
      <c r="C111" s="10">
        <v>200</v>
      </c>
      <c r="D111" s="10">
        <v>33.6</v>
      </c>
      <c r="E111" s="7" t="s">
        <v>17</v>
      </c>
      <c r="F111" s="8" t="s">
        <v>110</v>
      </c>
      <c r="G111" s="3"/>
    </row>
    <row r="112" spans="1:7" s="8" customFormat="1" ht="15" x14ac:dyDescent="0.15">
      <c r="A112" s="3" t="s">
        <v>108</v>
      </c>
      <c r="B112" s="4" t="s">
        <v>137</v>
      </c>
      <c r="C112" s="6" t="s">
        <v>15</v>
      </c>
      <c r="D112" s="10">
        <v>747.93</v>
      </c>
      <c r="E112" s="7" t="s">
        <v>41</v>
      </c>
      <c r="F112" s="8" t="s">
        <v>110</v>
      </c>
      <c r="G112" s="3"/>
    </row>
    <row r="113" spans="1:7" s="8" customFormat="1" ht="15" x14ac:dyDescent="0.15">
      <c r="A113" s="3" t="s">
        <v>108</v>
      </c>
      <c r="B113" s="4" t="s">
        <v>138</v>
      </c>
      <c r="C113" s="10">
        <v>175</v>
      </c>
      <c r="D113" s="10">
        <v>50</v>
      </c>
      <c r="E113" s="7" t="s">
        <v>13</v>
      </c>
      <c r="F113" s="8" t="s">
        <v>110</v>
      </c>
      <c r="G113" s="3"/>
    </row>
    <row r="114" spans="1:7" ht="15" x14ac:dyDescent="0.15">
      <c r="A114" s="3" t="s">
        <v>108</v>
      </c>
      <c r="B114" s="4" t="s">
        <v>139</v>
      </c>
      <c r="C114" s="10">
        <v>169</v>
      </c>
      <c r="D114" s="10">
        <v>2</v>
      </c>
      <c r="E114" s="7" t="s">
        <v>8</v>
      </c>
      <c r="F114" s="8" t="s">
        <v>110</v>
      </c>
    </row>
    <row r="115" spans="1:7" ht="15" x14ac:dyDescent="0.15">
      <c r="A115" s="3" t="s">
        <v>108</v>
      </c>
      <c r="B115" s="4" t="s">
        <v>140</v>
      </c>
      <c r="C115" s="10">
        <v>245</v>
      </c>
      <c r="D115" s="10">
        <v>5</v>
      </c>
      <c r="E115" s="7" t="s">
        <v>8</v>
      </c>
      <c r="F115" s="8" t="s">
        <v>110</v>
      </c>
    </row>
    <row r="116" spans="1:7" ht="15" x14ac:dyDescent="0.15">
      <c r="A116" s="3" t="s">
        <v>108</v>
      </c>
      <c r="B116" s="4" t="s">
        <v>141</v>
      </c>
      <c r="C116" s="10">
        <v>240</v>
      </c>
      <c r="D116" s="10">
        <v>3</v>
      </c>
      <c r="E116" s="7" t="s">
        <v>8</v>
      </c>
      <c r="F116" s="8" t="s">
        <v>110</v>
      </c>
    </row>
    <row r="117" spans="1:7" ht="15" x14ac:dyDescent="0.15">
      <c r="A117" s="3" t="s">
        <v>108</v>
      </c>
      <c r="B117" s="4" t="s">
        <v>66</v>
      </c>
      <c r="C117" s="10">
        <v>30.11</v>
      </c>
      <c r="D117" s="10">
        <v>30.11</v>
      </c>
      <c r="E117" s="7" t="s">
        <v>17</v>
      </c>
      <c r="F117" s="8" t="s">
        <v>110</v>
      </c>
    </row>
    <row r="118" spans="1:7" ht="15" x14ac:dyDescent="0.15">
      <c r="A118" s="3" t="s">
        <v>142</v>
      </c>
      <c r="B118" s="14" t="s">
        <v>143</v>
      </c>
      <c r="C118" s="6" t="s">
        <v>15</v>
      </c>
      <c r="D118" s="6">
        <v>17</v>
      </c>
      <c r="E118" s="7" t="s">
        <v>8</v>
      </c>
      <c r="F118" s="8" t="s">
        <v>144</v>
      </c>
    </row>
    <row r="119" spans="1:7" ht="15" x14ac:dyDescent="0.15">
      <c r="A119" s="3" t="s">
        <v>142</v>
      </c>
      <c r="B119" s="15" t="s">
        <v>145</v>
      </c>
      <c r="C119" s="6">
        <v>56.325000000000003</v>
      </c>
      <c r="D119" s="6">
        <v>64.33</v>
      </c>
      <c r="E119" s="7" t="s">
        <v>17</v>
      </c>
      <c r="F119" s="8" t="s">
        <v>144</v>
      </c>
    </row>
    <row r="120" spans="1:7" ht="15" x14ac:dyDescent="0.15">
      <c r="A120" s="3" t="s">
        <v>142</v>
      </c>
      <c r="B120" s="15" t="s">
        <v>146</v>
      </c>
      <c r="C120" s="6">
        <v>12.49</v>
      </c>
      <c r="D120" s="6">
        <v>27.68</v>
      </c>
      <c r="E120" s="7" t="s">
        <v>17</v>
      </c>
      <c r="F120" s="8" t="s">
        <v>144</v>
      </c>
    </row>
    <row r="121" spans="1:7" ht="15" x14ac:dyDescent="0.15">
      <c r="A121" s="3" t="s">
        <v>142</v>
      </c>
      <c r="B121" s="14" t="s">
        <v>147</v>
      </c>
      <c r="C121" s="6">
        <v>575</v>
      </c>
      <c r="D121" s="6">
        <v>525</v>
      </c>
      <c r="E121" s="7" t="s">
        <v>13</v>
      </c>
      <c r="F121" s="8" t="s">
        <v>144</v>
      </c>
    </row>
    <row r="122" spans="1:7" ht="15" x14ac:dyDescent="0.15">
      <c r="A122" s="3" t="s">
        <v>142</v>
      </c>
      <c r="B122" s="14" t="s">
        <v>148</v>
      </c>
      <c r="C122" s="6">
        <v>500</v>
      </c>
      <c r="D122" s="6">
        <v>224</v>
      </c>
      <c r="E122" s="7" t="s">
        <v>13</v>
      </c>
      <c r="F122" s="8" t="s">
        <v>144</v>
      </c>
    </row>
    <row r="123" spans="1:7" ht="15" x14ac:dyDescent="0.15">
      <c r="A123" s="3" t="s">
        <v>142</v>
      </c>
      <c r="B123" s="14" t="s">
        <v>149</v>
      </c>
      <c r="C123" s="6">
        <v>500</v>
      </c>
      <c r="D123" s="6">
        <v>239.02</v>
      </c>
      <c r="E123" s="7" t="s">
        <v>13</v>
      </c>
      <c r="F123" s="8" t="s">
        <v>144</v>
      </c>
    </row>
    <row r="124" spans="1:7" ht="15" x14ac:dyDescent="0.15">
      <c r="A124" s="3" t="s">
        <v>142</v>
      </c>
      <c r="B124" s="14" t="s">
        <v>150</v>
      </c>
      <c r="C124" s="6">
        <v>500</v>
      </c>
      <c r="D124" s="6">
        <v>553.70000000000005</v>
      </c>
      <c r="E124" s="7" t="s">
        <v>13</v>
      </c>
      <c r="F124" s="8" t="s">
        <v>144</v>
      </c>
    </row>
    <row r="125" spans="1:7" ht="15" x14ac:dyDescent="0.15">
      <c r="A125" s="3" t="s">
        <v>142</v>
      </c>
      <c r="B125" s="14" t="s">
        <v>151</v>
      </c>
      <c r="C125" s="6">
        <v>500</v>
      </c>
      <c r="D125" s="6">
        <v>228</v>
      </c>
      <c r="E125" s="7" t="s">
        <v>41</v>
      </c>
      <c r="F125" s="8" t="s">
        <v>144</v>
      </c>
    </row>
    <row r="126" spans="1:7" ht="15" x14ac:dyDescent="0.15">
      <c r="A126" s="3" t="s">
        <v>142</v>
      </c>
      <c r="B126" s="14" t="s">
        <v>152</v>
      </c>
      <c r="C126" s="6" t="s">
        <v>15</v>
      </c>
      <c r="D126" s="6">
        <v>57</v>
      </c>
      <c r="E126" s="7" t="s">
        <v>13</v>
      </c>
      <c r="F126" s="8" t="s">
        <v>144</v>
      </c>
    </row>
    <row r="127" spans="1:7" ht="15" x14ac:dyDescent="0.15">
      <c r="A127" s="3" t="s">
        <v>142</v>
      </c>
      <c r="B127" s="15" t="s">
        <v>153</v>
      </c>
      <c r="C127" s="6">
        <v>185.04599999999999</v>
      </c>
      <c r="D127" s="6">
        <f>762.62+120</f>
        <v>882.62</v>
      </c>
      <c r="E127" s="7" t="s">
        <v>17</v>
      </c>
      <c r="F127" s="8" t="s">
        <v>144</v>
      </c>
    </row>
    <row r="128" spans="1:7" ht="15" x14ac:dyDescent="0.15">
      <c r="A128" s="3" t="s">
        <v>142</v>
      </c>
      <c r="B128" s="15" t="s">
        <v>154</v>
      </c>
      <c r="C128" s="6">
        <v>9.2799999999999994</v>
      </c>
      <c r="D128" s="6">
        <f>121.4+9.32</f>
        <v>130.72</v>
      </c>
      <c r="E128" s="7" t="s">
        <v>17</v>
      </c>
      <c r="F128" s="8" t="s">
        <v>144</v>
      </c>
    </row>
    <row r="129" spans="1:6" ht="15" x14ac:dyDescent="0.15">
      <c r="A129" s="3" t="s">
        <v>142</v>
      </c>
      <c r="B129" s="15" t="s">
        <v>45</v>
      </c>
      <c r="C129" s="6">
        <v>2.08</v>
      </c>
      <c r="D129" s="6">
        <v>2.08</v>
      </c>
      <c r="E129" s="7" t="s">
        <v>17</v>
      </c>
      <c r="F129" s="8" t="s">
        <v>144</v>
      </c>
    </row>
    <row r="130" spans="1:6" ht="15" x14ac:dyDescent="0.15">
      <c r="A130" s="3" t="s">
        <v>142</v>
      </c>
      <c r="B130" s="15" t="s">
        <v>155</v>
      </c>
      <c r="C130" s="6">
        <v>70</v>
      </c>
      <c r="D130" s="6">
        <f>330.43+39.25</f>
        <v>369.68</v>
      </c>
      <c r="E130" s="7" t="s">
        <v>17</v>
      </c>
      <c r="F130" s="8" t="s">
        <v>144</v>
      </c>
    </row>
    <row r="131" spans="1:6" ht="15" x14ac:dyDescent="0.15">
      <c r="A131" s="3" t="s">
        <v>142</v>
      </c>
      <c r="B131" s="15" t="s">
        <v>156</v>
      </c>
      <c r="C131" s="6">
        <v>175.32</v>
      </c>
      <c r="D131" s="6">
        <f>314.67+50</f>
        <v>364.67</v>
      </c>
      <c r="E131" s="7" t="s">
        <v>17</v>
      </c>
      <c r="F131" s="8" t="s">
        <v>144</v>
      </c>
    </row>
    <row r="132" spans="1:6" ht="15" x14ac:dyDescent="0.15">
      <c r="A132" s="3" t="s">
        <v>142</v>
      </c>
      <c r="B132" s="15" t="s">
        <v>157</v>
      </c>
      <c r="C132" s="6">
        <v>147.9</v>
      </c>
      <c r="D132" s="6">
        <f>132+20</f>
        <v>152</v>
      </c>
      <c r="E132" s="7" t="s">
        <v>17</v>
      </c>
      <c r="F132" s="8" t="s">
        <v>144</v>
      </c>
    </row>
    <row r="133" spans="1:6" ht="15" x14ac:dyDescent="0.15">
      <c r="A133" s="3" t="s">
        <v>142</v>
      </c>
      <c r="B133" s="14" t="s">
        <v>158</v>
      </c>
      <c r="C133" s="6" t="s">
        <v>15</v>
      </c>
      <c r="D133" s="6">
        <v>45</v>
      </c>
      <c r="E133" s="7" t="s">
        <v>13</v>
      </c>
      <c r="F133" s="8" t="s">
        <v>144</v>
      </c>
    </row>
    <row r="134" spans="1:6" ht="15" x14ac:dyDescent="0.15">
      <c r="A134" s="3" t="s">
        <v>142</v>
      </c>
      <c r="B134" s="14" t="s">
        <v>159</v>
      </c>
      <c r="C134" s="6">
        <v>500</v>
      </c>
      <c r="D134" s="6">
        <v>224.6</v>
      </c>
      <c r="E134" s="7" t="s">
        <v>13</v>
      </c>
      <c r="F134" s="8" t="s">
        <v>144</v>
      </c>
    </row>
    <row r="135" spans="1:6" ht="15" x14ac:dyDescent="0.15">
      <c r="A135" s="3" t="s">
        <v>142</v>
      </c>
      <c r="B135" s="14" t="s">
        <v>160</v>
      </c>
      <c r="C135" s="6">
        <v>500</v>
      </c>
      <c r="D135" s="6">
        <v>340.32</v>
      </c>
      <c r="E135" s="7" t="s">
        <v>13</v>
      </c>
      <c r="F135" s="8" t="s">
        <v>144</v>
      </c>
    </row>
    <row r="136" spans="1:6" ht="15" x14ac:dyDescent="0.15">
      <c r="A136" s="3" t="s">
        <v>142</v>
      </c>
      <c r="B136" s="14" t="s">
        <v>161</v>
      </c>
      <c r="C136" s="6">
        <v>400</v>
      </c>
      <c r="D136" s="6">
        <v>950</v>
      </c>
      <c r="E136" s="7" t="s">
        <v>13</v>
      </c>
      <c r="F136" s="8" t="s">
        <v>144</v>
      </c>
    </row>
    <row r="137" spans="1:6" ht="15" x14ac:dyDescent="0.15">
      <c r="A137" s="3" t="s">
        <v>142</v>
      </c>
      <c r="B137" s="14" t="s">
        <v>162</v>
      </c>
      <c r="C137" s="6">
        <v>400</v>
      </c>
      <c r="D137" s="6">
        <v>420</v>
      </c>
      <c r="E137" s="7" t="s">
        <v>13</v>
      </c>
      <c r="F137" s="8" t="s">
        <v>144</v>
      </c>
    </row>
    <row r="138" spans="1:6" ht="15" x14ac:dyDescent="0.15">
      <c r="A138" s="3" t="s">
        <v>142</v>
      </c>
      <c r="B138" s="14" t="s">
        <v>163</v>
      </c>
      <c r="C138" s="6">
        <v>600</v>
      </c>
      <c r="D138" s="6">
        <v>310</v>
      </c>
      <c r="E138" s="7" t="s">
        <v>13</v>
      </c>
      <c r="F138" s="8" t="s">
        <v>144</v>
      </c>
    </row>
    <row r="139" spans="1:6" ht="15" x14ac:dyDescent="0.15">
      <c r="A139" s="3" t="s">
        <v>142</v>
      </c>
      <c r="B139" s="15" t="s">
        <v>164</v>
      </c>
      <c r="C139" s="6">
        <v>400</v>
      </c>
      <c r="D139" s="6">
        <v>3245</v>
      </c>
      <c r="E139" s="7" t="s">
        <v>17</v>
      </c>
      <c r="F139" s="8" t="s">
        <v>144</v>
      </c>
    </row>
    <row r="140" spans="1:6" ht="15" x14ac:dyDescent="0.15">
      <c r="A140" s="3" t="s">
        <v>142</v>
      </c>
      <c r="B140" s="15" t="s">
        <v>66</v>
      </c>
      <c r="C140" s="6">
        <v>0.71</v>
      </c>
      <c r="D140" s="6">
        <v>0.71</v>
      </c>
      <c r="E140" s="7" t="s">
        <v>17</v>
      </c>
      <c r="F140" s="8" t="s">
        <v>144</v>
      </c>
    </row>
    <row r="141" spans="1:6" ht="15" x14ac:dyDescent="0.15">
      <c r="A141" s="3" t="s">
        <v>142</v>
      </c>
      <c r="B141" s="16" t="s">
        <v>27</v>
      </c>
      <c r="C141" s="6">
        <v>65.72</v>
      </c>
      <c r="D141" s="6">
        <v>36.450000000000003</v>
      </c>
      <c r="E141" s="7" t="s">
        <v>17</v>
      </c>
      <c r="F141" s="8" t="s">
        <v>144</v>
      </c>
    </row>
    <row r="142" spans="1:6" ht="15" x14ac:dyDescent="0.15">
      <c r="A142" s="3" t="s">
        <v>165</v>
      </c>
      <c r="B142" s="4" t="s">
        <v>166</v>
      </c>
      <c r="C142" s="6">
        <v>11.5</v>
      </c>
      <c r="D142" s="6">
        <v>26.56</v>
      </c>
      <c r="E142" s="7" t="s">
        <v>17</v>
      </c>
      <c r="F142" s="8" t="s">
        <v>167</v>
      </c>
    </row>
    <row r="143" spans="1:6" ht="15" x14ac:dyDescent="0.15">
      <c r="A143" s="3" t="s">
        <v>165</v>
      </c>
      <c r="B143" s="4" t="s">
        <v>168</v>
      </c>
      <c r="C143" s="6">
        <v>240.3</v>
      </c>
      <c r="D143" s="6">
        <v>273</v>
      </c>
      <c r="E143" s="7" t="s">
        <v>13</v>
      </c>
      <c r="F143" s="8" t="s">
        <v>167</v>
      </c>
    </row>
    <row r="144" spans="1:6" ht="15" x14ac:dyDescent="0.15">
      <c r="A144" s="3" t="s">
        <v>165</v>
      </c>
      <c r="B144" s="4" t="s">
        <v>169</v>
      </c>
      <c r="C144" s="6">
        <v>1000</v>
      </c>
      <c r="D144" s="6">
        <v>1000</v>
      </c>
      <c r="E144" s="7" t="s">
        <v>13</v>
      </c>
      <c r="F144" s="8" t="s">
        <v>167</v>
      </c>
    </row>
    <row r="145" spans="1:6" ht="15" x14ac:dyDescent="0.15">
      <c r="A145" s="3" t="s">
        <v>165</v>
      </c>
      <c r="B145" s="4" t="s">
        <v>170</v>
      </c>
      <c r="C145" s="6">
        <v>30.49</v>
      </c>
      <c r="D145" s="6">
        <v>95.04</v>
      </c>
      <c r="E145" s="7" t="s">
        <v>17</v>
      </c>
      <c r="F145" s="8" t="s">
        <v>167</v>
      </c>
    </row>
    <row r="146" spans="1:6" ht="15" x14ac:dyDescent="0.15">
      <c r="A146" s="3" t="s">
        <v>165</v>
      </c>
      <c r="B146" s="16" t="s">
        <v>27</v>
      </c>
      <c r="C146" s="6">
        <v>11.67</v>
      </c>
      <c r="D146" s="6">
        <v>10.28</v>
      </c>
      <c r="E146" s="7" t="s">
        <v>17</v>
      </c>
      <c r="F146" s="8" t="s">
        <v>167</v>
      </c>
    </row>
    <row r="147" spans="1:6" ht="15" x14ac:dyDescent="0.15">
      <c r="A147" s="3" t="s">
        <v>171</v>
      </c>
      <c r="B147" s="4" t="s">
        <v>172</v>
      </c>
      <c r="C147" s="6" t="s">
        <v>15</v>
      </c>
      <c r="D147" s="6">
        <v>13</v>
      </c>
      <c r="E147" s="7" t="s">
        <v>8</v>
      </c>
      <c r="F147" s="8" t="s">
        <v>173</v>
      </c>
    </row>
    <row r="148" spans="1:6" ht="15" x14ac:dyDescent="0.15">
      <c r="A148" s="3" t="s">
        <v>171</v>
      </c>
      <c r="B148" s="4" t="s">
        <v>174</v>
      </c>
      <c r="C148" s="6">
        <v>5</v>
      </c>
      <c r="D148" s="6">
        <v>7.4</v>
      </c>
      <c r="E148" s="7" t="s">
        <v>8</v>
      </c>
      <c r="F148" s="8" t="s">
        <v>173</v>
      </c>
    </row>
    <row r="149" spans="1:6" ht="15" x14ac:dyDescent="0.15">
      <c r="A149" s="3" t="s">
        <v>171</v>
      </c>
      <c r="B149" s="4" t="s">
        <v>175</v>
      </c>
      <c r="C149" s="6">
        <v>2.5</v>
      </c>
      <c r="D149" s="6">
        <v>7.36</v>
      </c>
      <c r="E149" s="7" t="s">
        <v>8</v>
      </c>
      <c r="F149" s="8" t="s">
        <v>173</v>
      </c>
    </row>
    <row r="150" spans="1:6" ht="15" x14ac:dyDescent="0.15">
      <c r="A150" s="3" t="s">
        <v>176</v>
      </c>
      <c r="B150" s="4" t="s">
        <v>177</v>
      </c>
      <c r="C150" s="6">
        <v>95.11</v>
      </c>
      <c r="D150" s="6">
        <v>117</v>
      </c>
      <c r="E150" s="7" t="s">
        <v>13</v>
      </c>
      <c r="F150" s="8" t="s">
        <v>178</v>
      </c>
    </row>
    <row r="151" spans="1:6" ht="15" x14ac:dyDescent="0.15">
      <c r="A151" s="3" t="s">
        <v>176</v>
      </c>
      <c r="B151" s="4" t="s">
        <v>179</v>
      </c>
      <c r="C151" s="6">
        <v>110</v>
      </c>
      <c r="D151" s="6">
        <v>100</v>
      </c>
      <c r="E151" s="7" t="s">
        <v>13</v>
      </c>
      <c r="F151" s="8" t="s">
        <v>178</v>
      </c>
    </row>
    <row r="152" spans="1:6" ht="15" x14ac:dyDescent="0.15">
      <c r="A152" s="3" t="s">
        <v>180</v>
      </c>
      <c r="B152" s="14" t="s">
        <v>76</v>
      </c>
      <c r="C152" s="6">
        <v>20</v>
      </c>
      <c r="D152" s="6">
        <v>12.84</v>
      </c>
      <c r="E152" s="7" t="s">
        <v>8</v>
      </c>
      <c r="F152" s="8" t="s">
        <v>181</v>
      </c>
    </row>
    <row r="153" spans="1:6" ht="15" x14ac:dyDescent="0.15">
      <c r="A153" s="3" t="s">
        <v>180</v>
      </c>
      <c r="B153" s="14" t="s">
        <v>182</v>
      </c>
      <c r="C153" s="6">
        <v>23</v>
      </c>
      <c r="D153" s="6">
        <v>26.4</v>
      </c>
      <c r="E153" s="7" t="s">
        <v>41</v>
      </c>
      <c r="F153" s="8" t="s">
        <v>181</v>
      </c>
    </row>
    <row r="154" spans="1:6" ht="15" x14ac:dyDescent="0.15">
      <c r="A154" s="3" t="s">
        <v>180</v>
      </c>
      <c r="B154" s="14" t="s">
        <v>183</v>
      </c>
      <c r="C154" s="6">
        <v>21</v>
      </c>
      <c r="D154" s="6">
        <v>10</v>
      </c>
      <c r="E154" s="7" t="s">
        <v>41</v>
      </c>
      <c r="F154" s="8" t="s">
        <v>181</v>
      </c>
    </row>
    <row r="155" spans="1:6" ht="15" x14ac:dyDescent="0.15">
      <c r="A155" s="3" t="s">
        <v>180</v>
      </c>
      <c r="B155" s="14" t="s">
        <v>184</v>
      </c>
      <c r="C155" s="6">
        <v>27.5</v>
      </c>
      <c r="D155" s="6">
        <v>53.06</v>
      </c>
      <c r="E155" s="7" t="s">
        <v>13</v>
      </c>
      <c r="F155" s="8" t="s">
        <v>181</v>
      </c>
    </row>
    <row r="156" spans="1:6" ht="15" x14ac:dyDescent="0.15">
      <c r="A156" s="3" t="s">
        <v>180</v>
      </c>
      <c r="B156" s="14" t="s">
        <v>185</v>
      </c>
      <c r="C156" s="6">
        <v>37</v>
      </c>
      <c r="D156" s="6">
        <v>10</v>
      </c>
      <c r="E156" s="7" t="s">
        <v>13</v>
      </c>
      <c r="F156" s="8" t="s">
        <v>181</v>
      </c>
    </row>
    <row r="157" spans="1:6" ht="15" x14ac:dyDescent="0.15">
      <c r="A157" s="3" t="s">
        <v>180</v>
      </c>
      <c r="B157" s="14" t="s">
        <v>84</v>
      </c>
      <c r="C157" s="6">
        <v>12</v>
      </c>
      <c r="D157" s="6">
        <v>3</v>
      </c>
      <c r="E157" s="7" t="s">
        <v>8</v>
      </c>
      <c r="F157" s="8" t="s">
        <v>181</v>
      </c>
    </row>
    <row r="158" spans="1:6" ht="15" x14ac:dyDescent="0.15">
      <c r="A158" s="3" t="s">
        <v>180</v>
      </c>
      <c r="B158" s="14" t="s">
        <v>186</v>
      </c>
      <c r="C158" s="6" t="s">
        <v>15</v>
      </c>
      <c r="D158" s="6">
        <v>9</v>
      </c>
      <c r="E158" s="7" t="s">
        <v>13</v>
      </c>
      <c r="F158" s="8" t="s">
        <v>181</v>
      </c>
    </row>
    <row r="159" spans="1:6" ht="15" x14ac:dyDescent="0.15">
      <c r="A159" s="3" t="s">
        <v>180</v>
      </c>
      <c r="B159" s="14" t="s">
        <v>187</v>
      </c>
      <c r="C159" s="6">
        <v>45</v>
      </c>
      <c r="D159" s="6">
        <v>4.46</v>
      </c>
      <c r="E159" s="7" t="s">
        <v>8</v>
      </c>
      <c r="F159" s="8" t="s">
        <v>181</v>
      </c>
    </row>
    <row r="160" spans="1:6" ht="15" x14ac:dyDescent="0.15">
      <c r="A160" s="3" t="s">
        <v>180</v>
      </c>
      <c r="B160" s="14" t="s">
        <v>188</v>
      </c>
      <c r="C160" s="6">
        <v>35</v>
      </c>
      <c r="D160" s="6">
        <v>43.74</v>
      </c>
      <c r="E160" s="7" t="s">
        <v>41</v>
      </c>
      <c r="F160" s="8" t="s">
        <v>181</v>
      </c>
    </row>
    <row r="161" spans="1:6" ht="15" x14ac:dyDescent="0.15">
      <c r="A161" s="3" t="s">
        <v>189</v>
      </c>
      <c r="B161" s="4" t="s">
        <v>66</v>
      </c>
      <c r="C161" s="17">
        <v>73.91</v>
      </c>
      <c r="D161" s="17">
        <v>73.91</v>
      </c>
      <c r="E161" s="7" t="s">
        <v>17</v>
      </c>
      <c r="F161" s="8" t="s">
        <v>190</v>
      </c>
    </row>
    <row r="162" spans="1:6" ht="15" x14ac:dyDescent="0.15">
      <c r="A162" s="3" t="s">
        <v>191</v>
      </c>
      <c r="B162" s="4" t="s">
        <v>192</v>
      </c>
      <c r="C162" s="6">
        <v>33.07</v>
      </c>
      <c r="D162" s="6">
        <v>2</v>
      </c>
      <c r="E162" s="7" t="s">
        <v>8</v>
      </c>
      <c r="F162" s="8" t="s">
        <v>193</v>
      </c>
    </row>
    <row r="163" spans="1:6" ht="15" x14ac:dyDescent="0.15">
      <c r="A163" s="3" t="s">
        <v>191</v>
      </c>
      <c r="B163" s="4" t="s">
        <v>194</v>
      </c>
      <c r="C163" s="6">
        <v>38</v>
      </c>
      <c r="D163" s="6">
        <v>55</v>
      </c>
      <c r="E163" s="7" t="s">
        <v>41</v>
      </c>
      <c r="F163" s="8" t="s">
        <v>193</v>
      </c>
    </row>
    <row r="164" spans="1:6" ht="15" x14ac:dyDescent="0.15">
      <c r="A164" s="3" t="s">
        <v>195</v>
      </c>
      <c r="B164" s="9" t="s">
        <v>196</v>
      </c>
      <c r="C164" s="6">
        <v>5</v>
      </c>
      <c r="D164" s="6">
        <v>4</v>
      </c>
      <c r="E164" s="7" t="s">
        <v>8</v>
      </c>
      <c r="F164" s="8" t="s">
        <v>197</v>
      </c>
    </row>
    <row r="165" spans="1:6" ht="15" x14ac:dyDescent="0.15">
      <c r="A165" s="3" t="s">
        <v>198</v>
      </c>
      <c r="B165" s="4" t="s">
        <v>199</v>
      </c>
      <c r="C165" s="6" t="s">
        <v>15</v>
      </c>
      <c r="D165" s="6">
        <v>3</v>
      </c>
      <c r="E165" s="7" t="s">
        <v>8</v>
      </c>
      <c r="F165" s="8" t="s">
        <v>200</v>
      </c>
    </row>
    <row r="166" spans="1:6" ht="15" x14ac:dyDescent="0.15">
      <c r="A166" s="3" t="s">
        <v>198</v>
      </c>
      <c r="B166" s="4" t="s">
        <v>201</v>
      </c>
      <c r="C166" s="6" t="s">
        <v>15</v>
      </c>
      <c r="D166" s="6">
        <v>3</v>
      </c>
      <c r="E166" s="7" t="s">
        <v>8</v>
      </c>
      <c r="F166" s="8" t="s">
        <v>200</v>
      </c>
    </row>
    <row r="167" spans="1:6" ht="15" x14ac:dyDescent="0.15">
      <c r="A167" s="3" t="s">
        <v>198</v>
      </c>
      <c r="B167" s="3" t="s">
        <v>202</v>
      </c>
      <c r="C167" s="6">
        <v>25</v>
      </c>
      <c r="D167" s="6">
        <v>2</v>
      </c>
      <c r="E167" s="7" t="s">
        <v>8</v>
      </c>
      <c r="F167" s="8" t="s">
        <v>200</v>
      </c>
    </row>
    <row r="168" spans="1:6" ht="15" x14ac:dyDescent="0.15">
      <c r="A168" s="3" t="s">
        <v>198</v>
      </c>
      <c r="B168" s="4" t="s">
        <v>203</v>
      </c>
      <c r="C168" s="6">
        <v>76.14</v>
      </c>
      <c r="D168" s="6">
        <v>3.48</v>
      </c>
      <c r="E168" s="7" t="s">
        <v>8</v>
      </c>
      <c r="F168" s="8" t="s">
        <v>200</v>
      </c>
    </row>
    <row r="169" spans="1:6" ht="15" x14ac:dyDescent="0.15">
      <c r="A169" s="3" t="s">
        <v>198</v>
      </c>
      <c r="B169" s="4" t="s">
        <v>204</v>
      </c>
      <c r="C169" s="6" t="s">
        <v>15</v>
      </c>
      <c r="D169" s="6">
        <v>3</v>
      </c>
      <c r="E169" s="7" t="s">
        <v>8</v>
      </c>
      <c r="F169" s="8" t="s">
        <v>200</v>
      </c>
    </row>
    <row r="170" spans="1:6" ht="15" x14ac:dyDescent="0.15">
      <c r="A170" s="3" t="s">
        <v>198</v>
      </c>
      <c r="B170" s="4" t="s">
        <v>205</v>
      </c>
      <c r="C170" s="6" t="s">
        <v>15</v>
      </c>
      <c r="D170" s="6">
        <v>3</v>
      </c>
      <c r="E170" s="7" t="s">
        <v>8</v>
      </c>
      <c r="F170" s="8" t="s">
        <v>200</v>
      </c>
    </row>
    <row r="171" spans="1:6" ht="15" x14ac:dyDescent="0.15">
      <c r="A171" s="3" t="s">
        <v>198</v>
      </c>
      <c r="B171" s="4" t="s">
        <v>206</v>
      </c>
      <c r="C171" s="6" t="s">
        <v>15</v>
      </c>
      <c r="D171" s="6">
        <v>2.8</v>
      </c>
      <c r="E171" s="7" t="s">
        <v>8</v>
      </c>
      <c r="F171" s="8" t="s">
        <v>200</v>
      </c>
    </row>
    <row r="172" spans="1:6" ht="15" x14ac:dyDescent="0.15">
      <c r="A172" s="3" t="s">
        <v>198</v>
      </c>
      <c r="B172" s="4" t="s">
        <v>207</v>
      </c>
      <c r="C172" s="6">
        <v>58.5</v>
      </c>
      <c r="D172" s="6">
        <v>1.5</v>
      </c>
      <c r="E172" s="7" t="s">
        <v>8</v>
      </c>
      <c r="F172" s="8" t="s">
        <v>200</v>
      </c>
    </row>
    <row r="173" spans="1:6" ht="15" x14ac:dyDescent="0.15">
      <c r="A173" s="3" t="s">
        <v>198</v>
      </c>
      <c r="B173" s="4" t="s">
        <v>208</v>
      </c>
      <c r="C173" s="6">
        <v>9.6</v>
      </c>
      <c r="D173" s="6">
        <f>9.1</f>
        <v>9.1</v>
      </c>
      <c r="E173" s="7" t="s">
        <v>17</v>
      </c>
      <c r="F173" s="8" t="s">
        <v>200</v>
      </c>
    </row>
    <row r="174" spans="1:6" ht="15" x14ac:dyDescent="0.15">
      <c r="A174" s="3" t="s">
        <v>198</v>
      </c>
      <c r="B174" s="4" t="s">
        <v>209</v>
      </c>
      <c r="C174" s="6" t="s">
        <v>15</v>
      </c>
      <c r="D174" s="6">
        <v>3</v>
      </c>
      <c r="E174" s="7" t="s">
        <v>8</v>
      </c>
      <c r="F174" s="8" t="s">
        <v>200</v>
      </c>
    </row>
    <row r="175" spans="1:6" ht="15" x14ac:dyDescent="0.15">
      <c r="A175" s="3" t="s">
        <v>198</v>
      </c>
      <c r="B175" s="4" t="s">
        <v>210</v>
      </c>
      <c r="C175" s="6">
        <v>130</v>
      </c>
      <c r="D175" s="6">
        <v>60</v>
      </c>
      <c r="E175" s="7" t="s">
        <v>13</v>
      </c>
      <c r="F175" s="8" t="s">
        <v>200</v>
      </c>
    </row>
    <row r="176" spans="1:6" ht="15" x14ac:dyDescent="0.15">
      <c r="A176" s="3" t="s">
        <v>198</v>
      </c>
      <c r="B176" s="4" t="s">
        <v>211</v>
      </c>
      <c r="C176" s="6">
        <v>80</v>
      </c>
      <c r="D176" s="6">
        <v>148</v>
      </c>
      <c r="E176" s="7" t="s">
        <v>41</v>
      </c>
      <c r="F176" s="8" t="s">
        <v>200</v>
      </c>
    </row>
    <row r="177" spans="1:6" ht="15" x14ac:dyDescent="0.15">
      <c r="A177" s="3" t="s">
        <v>198</v>
      </c>
      <c r="B177" s="4" t="s">
        <v>212</v>
      </c>
      <c r="C177" s="6">
        <v>50</v>
      </c>
      <c r="D177" s="6">
        <v>28.38</v>
      </c>
      <c r="E177" s="7" t="s">
        <v>13</v>
      </c>
      <c r="F177" s="8" t="s">
        <v>200</v>
      </c>
    </row>
    <row r="178" spans="1:6" ht="15" x14ac:dyDescent="0.15">
      <c r="A178" s="3" t="s">
        <v>198</v>
      </c>
      <c r="B178" s="4" t="s">
        <v>213</v>
      </c>
      <c r="C178" s="6">
        <v>66.349999999999994</v>
      </c>
      <c r="D178" s="6">
        <v>19.64</v>
      </c>
      <c r="E178" s="7" t="s">
        <v>13</v>
      </c>
      <c r="F178" s="8" t="s">
        <v>200</v>
      </c>
    </row>
    <row r="179" spans="1:6" ht="15" x14ac:dyDescent="0.15">
      <c r="A179" s="3" t="s">
        <v>198</v>
      </c>
      <c r="B179" s="4" t="s">
        <v>214</v>
      </c>
      <c r="C179" s="6">
        <v>40</v>
      </c>
      <c r="D179" s="6">
        <v>20.6</v>
      </c>
      <c r="E179" s="7" t="s">
        <v>8</v>
      </c>
      <c r="F179" s="8" t="s">
        <v>200</v>
      </c>
    </row>
    <row r="180" spans="1:6" ht="15" x14ac:dyDescent="0.15">
      <c r="A180" s="3" t="s">
        <v>198</v>
      </c>
      <c r="B180" s="4" t="s">
        <v>215</v>
      </c>
      <c r="C180" s="6">
        <v>59.9</v>
      </c>
      <c r="D180" s="6">
        <v>1.5</v>
      </c>
      <c r="E180" s="7" t="s">
        <v>8</v>
      </c>
      <c r="F180" s="8" t="s">
        <v>200</v>
      </c>
    </row>
    <row r="181" spans="1:6" ht="15" x14ac:dyDescent="0.15">
      <c r="A181" s="3" t="s">
        <v>198</v>
      </c>
      <c r="B181" s="16" t="s">
        <v>27</v>
      </c>
      <c r="C181" s="6">
        <v>82.06</v>
      </c>
      <c r="D181" s="6">
        <v>120.41</v>
      </c>
      <c r="E181" s="7" t="s">
        <v>17</v>
      </c>
      <c r="F181" s="8" t="s">
        <v>200</v>
      </c>
    </row>
    <row r="182" spans="1:6" ht="15" x14ac:dyDescent="0.15">
      <c r="A182" s="3" t="s">
        <v>216</v>
      </c>
      <c r="B182" s="15" t="s">
        <v>217</v>
      </c>
      <c r="C182" s="6">
        <v>10</v>
      </c>
      <c r="D182" s="6">
        <v>52.3</v>
      </c>
      <c r="E182" s="7" t="s">
        <v>17</v>
      </c>
      <c r="F182" s="8" t="s">
        <v>218</v>
      </c>
    </row>
    <row r="183" spans="1:6" ht="15" x14ac:dyDescent="0.15">
      <c r="A183" s="3" t="s">
        <v>216</v>
      </c>
      <c r="B183" s="4" t="s">
        <v>74</v>
      </c>
      <c r="C183" s="12">
        <v>40.5</v>
      </c>
      <c r="D183" s="6">
        <v>22</v>
      </c>
      <c r="E183" s="7" t="s">
        <v>8</v>
      </c>
      <c r="F183" s="8" t="s">
        <v>218</v>
      </c>
    </row>
    <row r="184" spans="1:6" ht="15" x14ac:dyDescent="0.15">
      <c r="A184" s="3" t="s">
        <v>216</v>
      </c>
      <c r="B184" s="4" t="s">
        <v>219</v>
      </c>
      <c r="C184" s="6" t="s">
        <v>15</v>
      </c>
      <c r="D184" s="6">
        <v>3</v>
      </c>
      <c r="E184" s="7" t="s">
        <v>8</v>
      </c>
      <c r="F184" s="8" t="s">
        <v>218</v>
      </c>
    </row>
    <row r="185" spans="1:6" ht="15" x14ac:dyDescent="0.15">
      <c r="A185" s="3" t="s">
        <v>216</v>
      </c>
      <c r="B185" s="4" t="s">
        <v>220</v>
      </c>
      <c r="C185" s="6" t="s">
        <v>15</v>
      </c>
      <c r="D185" s="6">
        <v>10</v>
      </c>
      <c r="E185" s="7" t="s">
        <v>8</v>
      </c>
      <c r="F185" s="8" t="s">
        <v>218</v>
      </c>
    </row>
    <row r="186" spans="1:6" ht="15" x14ac:dyDescent="0.15">
      <c r="A186" s="3" t="s">
        <v>216</v>
      </c>
      <c r="B186" s="4" t="s">
        <v>221</v>
      </c>
      <c r="C186" s="6">
        <v>100</v>
      </c>
      <c r="D186" s="6">
        <v>304.88</v>
      </c>
      <c r="E186" s="7" t="s">
        <v>13</v>
      </c>
      <c r="F186" s="8" t="s">
        <v>218</v>
      </c>
    </row>
    <row r="187" spans="1:6" ht="15" x14ac:dyDescent="0.15">
      <c r="A187" s="3" t="s">
        <v>216</v>
      </c>
      <c r="B187" s="4" t="s">
        <v>222</v>
      </c>
      <c r="C187" s="6">
        <v>75</v>
      </c>
      <c r="D187" s="6">
        <v>50.2</v>
      </c>
      <c r="E187" s="7" t="s">
        <v>41</v>
      </c>
      <c r="F187" s="8" t="s">
        <v>218</v>
      </c>
    </row>
    <row r="188" spans="1:6" ht="15" x14ac:dyDescent="0.15">
      <c r="A188" s="3" t="s">
        <v>216</v>
      </c>
      <c r="B188" s="4" t="s">
        <v>223</v>
      </c>
      <c r="C188" s="6">
        <v>60</v>
      </c>
      <c r="D188" s="6">
        <v>56.8</v>
      </c>
      <c r="E188" s="7" t="s">
        <v>41</v>
      </c>
      <c r="F188" s="8" t="s">
        <v>218</v>
      </c>
    </row>
    <row r="189" spans="1:6" ht="15" x14ac:dyDescent="0.15">
      <c r="A189" s="3" t="s">
        <v>216</v>
      </c>
      <c r="B189" s="4" t="s">
        <v>45</v>
      </c>
      <c r="C189" s="6">
        <v>2.82</v>
      </c>
      <c r="D189" s="6">
        <v>2.82</v>
      </c>
      <c r="E189" s="7" t="s">
        <v>17</v>
      </c>
      <c r="F189" s="8" t="s">
        <v>218</v>
      </c>
    </row>
    <row r="190" spans="1:6" ht="15" x14ac:dyDescent="0.15">
      <c r="A190" s="3" t="s">
        <v>216</v>
      </c>
      <c r="B190" s="9" t="s">
        <v>224</v>
      </c>
      <c r="C190" s="6">
        <v>152.19999999999999</v>
      </c>
      <c r="D190" s="6">
        <v>123.44</v>
      </c>
      <c r="E190" s="7" t="s">
        <v>17</v>
      </c>
      <c r="F190" s="8" t="s">
        <v>218</v>
      </c>
    </row>
    <row r="191" spans="1:6" ht="15" x14ac:dyDescent="0.15">
      <c r="A191" s="3" t="s">
        <v>216</v>
      </c>
      <c r="B191" s="9" t="s">
        <v>225</v>
      </c>
      <c r="C191" s="6">
        <v>150</v>
      </c>
      <c r="D191" s="6">
        <v>150.22999999999999</v>
      </c>
      <c r="E191" s="7" t="s">
        <v>17</v>
      </c>
      <c r="F191" s="8" t="s">
        <v>218</v>
      </c>
    </row>
    <row r="192" spans="1:6" ht="15" x14ac:dyDescent="0.15">
      <c r="A192" s="3" t="s">
        <v>216</v>
      </c>
      <c r="B192" s="9" t="s">
        <v>226</v>
      </c>
      <c r="C192" s="6">
        <v>80</v>
      </c>
      <c r="D192" s="6">
        <v>1052.3499999999999</v>
      </c>
      <c r="E192" s="7" t="s">
        <v>13</v>
      </c>
      <c r="F192" s="8" t="s">
        <v>218</v>
      </c>
    </row>
    <row r="193" spans="1:6" ht="15" x14ac:dyDescent="0.15">
      <c r="A193" s="3" t="s">
        <v>216</v>
      </c>
      <c r="B193" s="9" t="s">
        <v>227</v>
      </c>
      <c r="C193" s="6">
        <v>195</v>
      </c>
      <c r="D193" s="6">
        <v>3</v>
      </c>
      <c r="E193" s="7" t="s">
        <v>8</v>
      </c>
      <c r="F193" s="8" t="s">
        <v>218</v>
      </c>
    </row>
    <row r="194" spans="1:6" ht="15" x14ac:dyDescent="0.15">
      <c r="A194" s="3" t="s">
        <v>216</v>
      </c>
      <c r="B194" s="9" t="s">
        <v>228</v>
      </c>
      <c r="C194" s="6">
        <v>70</v>
      </c>
      <c r="D194" s="6">
        <v>35</v>
      </c>
      <c r="E194" s="7" t="s">
        <v>17</v>
      </c>
      <c r="F194" s="8" t="s">
        <v>218</v>
      </c>
    </row>
    <row r="195" spans="1:6" ht="15" x14ac:dyDescent="0.15">
      <c r="A195" s="3" t="s">
        <v>229</v>
      </c>
      <c r="B195" s="4" t="s">
        <v>230</v>
      </c>
      <c r="C195" s="6">
        <v>2</v>
      </c>
      <c r="D195" s="6">
        <v>7.44</v>
      </c>
      <c r="E195" s="7" t="s">
        <v>8</v>
      </c>
      <c r="F195" s="8" t="s">
        <v>231</v>
      </c>
    </row>
    <row r="196" spans="1:6" ht="15" x14ac:dyDescent="0.15">
      <c r="A196" s="3" t="s">
        <v>229</v>
      </c>
      <c r="B196" s="4" t="s">
        <v>232</v>
      </c>
      <c r="C196" s="6">
        <v>2</v>
      </c>
      <c r="D196" s="6">
        <v>1.89</v>
      </c>
      <c r="E196" s="7" t="s">
        <v>8</v>
      </c>
      <c r="F196" s="8" t="s">
        <v>231</v>
      </c>
    </row>
    <row r="197" spans="1:6" ht="15" x14ac:dyDescent="0.15">
      <c r="A197" s="3" t="s">
        <v>229</v>
      </c>
      <c r="B197" s="4" t="s">
        <v>233</v>
      </c>
      <c r="C197" s="11">
        <v>21.3</v>
      </c>
      <c r="D197" s="6">
        <v>40.987000000000002</v>
      </c>
      <c r="E197" s="7" t="s">
        <v>8</v>
      </c>
      <c r="F197" s="8" t="s">
        <v>231</v>
      </c>
    </row>
    <row r="198" spans="1:6" ht="15" x14ac:dyDescent="0.15">
      <c r="A198" s="3" t="s">
        <v>234</v>
      </c>
      <c r="B198" s="14" t="s">
        <v>235</v>
      </c>
      <c r="C198" s="6">
        <v>30</v>
      </c>
      <c r="D198" s="6">
        <v>47</v>
      </c>
      <c r="E198" s="7" t="s">
        <v>13</v>
      </c>
      <c r="F198" s="8" t="s">
        <v>236</v>
      </c>
    </row>
    <row r="199" spans="1:6" ht="15" x14ac:dyDescent="0.15">
      <c r="A199" s="3" t="s">
        <v>234</v>
      </c>
      <c r="B199" s="14" t="s">
        <v>237</v>
      </c>
      <c r="C199" s="11">
        <v>158.86000000000001</v>
      </c>
      <c r="D199" s="6">
        <v>5</v>
      </c>
      <c r="E199" s="7" t="s">
        <v>8</v>
      </c>
      <c r="F199" s="8" t="s">
        <v>236</v>
      </c>
    </row>
    <row r="200" spans="1:6" ht="15" x14ac:dyDescent="0.15">
      <c r="A200" s="3" t="s">
        <v>234</v>
      </c>
      <c r="B200" s="14" t="s">
        <v>238</v>
      </c>
      <c r="C200" s="6" t="s">
        <v>15</v>
      </c>
      <c r="D200" s="6">
        <v>15</v>
      </c>
      <c r="E200" s="7" t="s">
        <v>8</v>
      </c>
      <c r="F200" s="8" t="s">
        <v>236</v>
      </c>
    </row>
    <row r="201" spans="1:6" ht="15" x14ac:dyDescent="0.15">
      <c r="A201" s="3" t="s">
        <v>234</v>
      </c>
      <c r="B201" s="14" t="s">
        <v>239</v>
      </c>
      <c r="C201" s="6">
        <v>200</v>
      </c>
      <c r="D201" s="6">
        <v>125.3</v>
      </c>
      <c r="E201" s="7" t="s">
        <v>41</v>
      </c>
      <c r="F201" s="8" t="s">
        <v>236</v>
      </c>
    </row>
    <row r="202" spans="1:6" ht="15" x14ac:dyDescent="0.15">
      <c r="A202" s="3" t="s">
        <v>234</v>
      </c>
      <c r="B202" s="14" t="s">
        <v>240</v>
      </c>
      <c r="C202" s="6" t="s">
        <v>15</v>
      </c>
      <c r="D202" s="6">
        <v>20</v>
      </c>
      <c r="E202" s="7" t="s">
        <v>8</v>
      </c>
      <c r="F202" s="8" t="s">
        <v>236</v>
      </c>
    </row>
    <row r="203" spans="1:6" ht="15" x14ac:dyDescent="0.15">
      <c r="A203" s="3" t="s">
        <v>234</v>
      </c>
      <c r="B203" s="14" t="s">
        <v>241</v>
      </c>
      <c r="C203" s="6">
        <v>120</v>
      </c>
      <c r="D203" s="6">
        <v>316</v>
      </c>
      <c r="E203" s="7" t="s">
        <v>41</v>
      </c>
      <c r="F203" s="8" t="s">
        <v>236</v>
      </c>
    </row>
    <row r="204" spans="1:6" ht="15" x14ac:dyDescent="0.15">
      <c r="A204" s="3" t="s">
        <v>234</v>
      </c>
      <c r="B204" s="14" t="s">
        <v>242</v>
      </c>
      <c r="C204" s="6">
        <v>60</v>
      </c>
      <c r="D204" s="6">
        <v>20</v>
      </c>
      <c r="E204" s="7" t="s">
        <v>13</v>
      </c>
      <c r="F204" s="8" t="s">
        <v>236</v>
      </c>
    </row>
    <row r="205" spans="1:6" ht="15" x14ac:dyDescent="0.15">
      <c r="A205" s="3" t="s">
        <v>234</v>
      </c>
      <c r="B205" s="15" t="s">
        <v>243</v>
      </c>
      <c r="C205" s="6">
        <v>30</v>
      </c>
      <c r="D205" s="6">
        <f>120.31+30</f>
        <v>150.31</v>
      </c>
      <c r="E205" s="7" t="s">
        <v>17</v>
      </c>
      <c r="F205" s="8" t="s">
        <v>236</v>
      </c>
    </row>
    <row r="206" spans="1:6" ht="15" x14ac:dyDescent="0.15">
      <c r="A206" s="3" t="s">
        <v>234</v>
      </c>
      <c r="B206" s="16" t="s">
        <v>27</v>
      </c>
      <c r="C206" s="6">
        <v>8.15</v>
      </c>
      <c r="D206" s="6">
        <v>5.66</v>
      </c>
      <c r="E206" s="7" t="s">
        <v>17</v>
      </c>
      <c r="F206" s="8" t="s">
        <v>236</v>
      </c>
    </row>
    <row r="207" spans="1:6" ht="15" x14ac:dyDescent="0.15">
      <c r="A207" s="3" t="s">
        <v>244</v>
      </c>
      <c r="B207" s="14" t="s">
        <v>245</v>
      </c>
      <c r="C207" s="10">
        <v>325</v>
      </c>
      <c r="D207" s="10">
        <v>78.599999999999994</v>
      </c>
      <c r="E207" s="7" t="s">
        <v>13</v>
      </c>
      <c r="F207" s="8" t="s">
        <v>246</v>
      </c>
    </row>
    <row r="208" spans="1:6" ht="15" x14ac:dyDescent="0.15">
      <c r="A208" s="3" t="s">
        <v>244</v>
      </c>
      <c r="B208" s="14" t="s">
        <v>247</v>
      </c>
      <c r="C208" s="10">
        <v>100</v>
      </c>
      <c r="D208" s="10">
        <v>5</v>
      </c>
      <c r="E208" s="7" t="s">
        <v>8</v>
      </c>
      <c r="F208" s="8" t="s">
        <v>246</v>
      </c>
    </row>
    <row r="209" spans="1:6" ht="15" x14ac:dyDescent="0.15">
      <c r="A209" s="3" t="s">
        <v>244</v>
      </c>
      <c r="B209" s="14" t="s">
        <v>248</v>
      </c>
      <c r="C209" s="10">
        <v>300</v>
      </c>
      <c r="D209" s="10">
        <v>80</v>
      </c>
      <c r="E209" s="7" t="s">
        <v>13</v>
      </c>
      <c r="F209" s="8" t="s">
        <v>246</v>
      </c>
    </row>
    <row r="210" spans="1:6" ht="15" x14ac:dyDescent="0.15">
      <c r="A210" s="3" t="s">
        <v>244</v>
      </c>
      <c r="B210" s="14" t="s">
        <v>249</v>
      </c>
      <c r="C210" s="10">
        <v>30</v>
      </c>
      <c r="D210" s="10">
        <v>69.569999999999993</v>
      </c>
      <c r="E210" s="7" t="s">
        <v>17</v>
      </c>
      <c r="F210" s="8" t="s">
        <v>246</v>
      </c>
    </row>
    <row r="211" spans="1:6" ht="15" x14ac:dyDescent="0.15">
      <c r="A211" s="3" t="s">
        <v>244</v>
      </c>
      <c r="B211" s="14" t="s">
        <v>250</v>
      </c>
      <c r="C211" s="18">
        <v>100</v>
      </c>
      <c r="D211" s="10">
        <v>19.62</v>
      </c>
      <c r="E211" s="7" t="s">
        <v>8</v>
      </c>
      <c r="F211" s="8" t="s">
        <v>246</v>
      </c>
    </row>
    <row r="212" spans="1:6" ht="15" x14ac:dyDescent="0.15">
      <c r="A212" s="3" t="s">
        <v>244</v>
      </c>
      <c r="B212" s="14" t="s">
        <v>251</v>
      </c>
      <c r="C212" s="10">
        <v>65</v>
      </c>
      <c r="D212" s="10">
        <v>88.75</v>
      </c>
      <c r="E212" s="7" t="s">
        <v>17</v>
      </c>
      <c r="F212" s="8" t="s">
        <v>246</v>
      </c>
    </row>
    <row r="213" spans="1:6" ht="15" x14ac:dyDescent="0.15">
      <c r="A213" s="3" t="s">
        <v>244</v>
      </c>
      <c r="B213" s="14" t="s">
        <v>252</v>
      </c>
      <c r="C213" s="10">
        <v>15</v>
      </c>
      <c r="D213" s="10">
        <v>10</v>
      </c>
      <c r="E213" s="7" t="s">
        <v>17</v>
      </c>
      <c r="F213" s="8" t="s">
        <v>246</v>
      </c>
    </row>
    <row r="214" spans="1:6" ht="15" x14ac:dyDescent="0.15">
      <c r="A214" s="3" t="s">
        <v>244</v>
      </c>
      <c r="B214" s="14" t="s">
        <v>253</v>
      </c>
      <c r="C214" s="11">
        <v>7</v>
      </c>
      <c r="D214" s="10">
        <v>2</v>
      </c>
      <c r="E214" s="7" t="s">
        <v>8</v>
      </c>
      <c r="F214" s="8" t="s">
        <v>246</v>
      </c>
    </row>
    <row r="215" spans="1:6" ht="15" x14ac:dyDescent="0.15">
      <c r="A215" s="3" t="s">
        <v>244</v>
      </c>
      <c r="B215" s="14" t="s">
        <v>254</v>
      </c>
      <c r="C215" s="10">
        <v>200</v>
      </c>
      <c r="D215" s="10">
        <v>4.8600000000000003</v>
      </c>
      <c r="E215" s="7" t="s">
        <v>8</v>
      </c>
      <c r="F215" s="8" t="s">
        <v>246</v>
      </c>
    </row>
    <row r="216" spans="1:6" ht="15" x14ac:dyDescent="0.15">
      <c r="A216" s="3" t="s">
        <v>244</v>
      </c>
      <c r="B216" s="14" t="s">
        <v>255</v>
      </c>
      <c r="C216" s="10">
        <v>122.6</v>
      </c>
      <c r="D216" s="10">
        <v>72.400000000000006</v>
      </c>
      <c r="E216" s="7" t="s">
        <v>8</v>
      </c>
      <c r="F216" s="8" t="s">
        <v>246</v>
      </c>
    </row>
    <row r="217" spans="1:6" ht="15" x14ac:dyDescent="0.15">
      <c r="A217" s="3" t="s">
        <v>244</v>
      </c>
      <c r="B217" s="14" t="s">
        <v>256</v>
      </c>
      <c r="C217" s="10">
        <v>278</v>
      </c>
      <c r="D217" s="10">
        <v>226</v>
      </c>
      <c r="E217" s="7" t="s">
        <v>41</v>
      </c>
      <c r="F217" s="8" t="s">
        <v>246</v>
      </c>
    </row>
    <row r="218" spans="1:6" ht="15" x14ac:dyDescent="0.15">
      <c r="A218" s="3" t="s">
        <v>244</v>
      </c>
      <c r="B218" s="14" t="s">
        <v>257</v>
      </c>
      <c r="C218" s="10">
        <v>117.6</v>
      </c>
      <c r="D218" s="10">
        <v>82.4</v>
      </c>
      <c r="E218" s="7" t="s">
        <v>8</v>
      </c>
      <c r="F218" s="8" t="s">
        <v>246</v>
      </c>
    </row>
    <row r="219" spans="1:6" ht="15" x14ac:dyDescent="0.15">
      <c r="A219" s="3" t="s">
        <v>244</v>
      </c>
      <c r="B219" s="19" t="s">
        <v>258</v>
      </c>
      <c r="C219" s="10">
        <v>87.8</v>
      </c>
      <c r="D219" s="10">
        <v>39.200000000000003</v>
      </c>
      <c r="E219" s="7" t="s">
        <v>8</v>
      </c>
      <c r="F219" s="8" t="s">
        <v>246</v>
      </c>
    </row>
    <row r="220" spans="1:6" ht="15" x14ac:dyDescent="0.15">
      <c r="A220" s="3" t="s">
        <v>244</v>
      </c>
      <c r="B220" s="14" t="s">
        <v>259</v>
      </c>
      <c r="C220" s="10">
        <v>37.299999999999997</v>
      </c>
      <c r="D220" s="10">
        <v>9.6300000000000008</v>
      </c>
      <c r="E220" s="7" t="s">
        <v>17</v>
      </c>
      <c r="F220" s="8" t="s">
        <v>246</v>
      </c>
    </row>
    <row r="221" spans="1:6" ht="15" x14ac:dyDescent="0.15">
      <c r="A221" s="3" t="s">
        <v>244</v>
      </c>
      <c r="B221" s="14" t="s">
        <v>260</v>
      </c>
      <c r="C221" s="10">
        <v>335</v>
      </c>
      <c r="D221" s="10">
        <v>150</v>
      </c>
      <c r="E221" s="7" t="s">
        <v>13</v>
      </c>
      <c r="F221" s="8" t="s">
        <v>246</v>
      </c>
    </row>
    <row r="222" spans="1:6" ht="15" x14ac:dyDescent="0.15">
      <c r="A222" s="3" t="s">
        <v>244</v>
      </c>
      <c r="B222" s="14" t="s">
        <v>261</v>
      </c>
      <c r="C222" s="10">
        <v>248</v>
      </c>
      <c r="D222" s="10">
        <v>82.5</v>
      </c>
      <c r="E222" s="7" t="s">
        <v>13</v>
      </c>
      <c r="F222" s="8" t="s">
        <v>246</v>
      </c>
    </row>
    <row r="223" spans="1:6" ht="15" x14ac:dyDescent="0.15">
      <c r="A223" s="3" t="s">
        <v>244</v>
      </c>
      <c r="B223" s="14" t="s">
        <v>262</v>
      </c>
      <c r="C223" s="10">
        <v>280</v>
      </c>
      <c r="D223" s="10">
        <v>4</v>
      </c>
      <c r="E223" s="7" t="s">
        <v>8</v>
      </c>
      <c r="F223" s="8" t="s">
        <v>246</v>
      </c>
    </row>
    <row r="224" spans="1:6" ht="15" x14ac:dyDescent="0.15">
      <c r="A224" s="3" t="s">
        <v>244</v>
      </c>
      <c r="B224" s="14" t="s">
        <v>263</v>
      </c>
      <c r="C224" s="10">
        <v>100</v>
      </c>
      <c r="D224" s="10">
        <v>19.23</v>
      </c>
      <c r="E224" s="7" t="s">
        <v>8</v>
      </c>
      <c r="F224" s="8" t="s">
        <v>246</v>
      </c>
    </row>
    <row r="225" spans="1:6" ht="15" x14ac:dyDescent="0.15">
      <c r="A225" s="3" t="s">
        <v>244</v>
      </c>
      <c r="B225" s="14" t="s">
        <v>264</v>
      </c>
      <c r="C225" s="10">
        <v>400</v>
      </c>
      <c r="D225" s="10">
        <v>541.32000000000005</v>
      </c>
      <c r="E225" s="7" t="s">
        <v>13</v>
      </c>
      <c r="F225" s="8" t="s">
        <v>246</v>
      </c>
    </row>
    <row r="226" spans="1:6" ht="15" x14ac:dyDescent="0.15">
      <c r="A226" s="3" t="s">
        <v>244</v>
      </c>
      <c r="B226" s="14" t="s">
        <v>265</v>
      </c>
      <c r="C226" s="10">
        <v>300</v>
      </c>
      <c r="D226" s="10">
        <v>108</v>
      </c>
      <c r="E226" s="7" t="s">
        <v>13</v>
      </c>
      <c r="F226" s="8" t="s">
        <v>246</v>
      </c>
    </row>
    <row r="227" spans="1:6" ht="15" x14ac:dyDescent="0.15">
      <c r="A227" s="3" t="s">
        <v>244</v>
      </c>
      <c r="B227" s="14" t="s">
        <v>266</v>
      </c>
      <c r="C227" s="10">
        <v>75</v>
      </c>
      <c r="D227" s="10">
        <v>66</v>
      </c>
      <c r="E227" s="7" t="s">
        <v>17</v>
      </c>
      <c r="F227" s="8" t="s">
        <v>246</v>
      </c>
    </row>
    <row r="228" spans="1:6" ht="15" x14ac:dyDescent="0.15">
      <c r="A228" s="3" t="s">
        <v>244</v>
      </c>
      <c r="B228" s="14" t="s">
        <v>66</v>
      </c>
      <c r="C228" s="10">
        <v>0.44</v>
      </c>
      <c r="D228" s="10">
        <v>0.44</v>
      </c>
      <c r="E228" s="7" t="s">
        <v>17</v>
      </c>
      <c r="F228" s="8" t="s">
        <v>246</v>
      </c>
    </row>
    <row r="229" spans="1:6" ht="15" x14ac:dyDescent="0.15">
      <c r="A229" s="3" t="s">
        <v>244</v>
      </c>
      <c r="B229" s="14" t="s">
        <v>27</v>
      </c>
      <c r="C229" s="10">
        <v>3475.1</v>
      </c>
      <c r="D229" s="10">
        <v>3751.74</v>
      </c>
      <c r="E229" s="7" t="s">
        <v>17</v>
      </c>
      <c r="F229" s="8" t="s">
        <v>246</v>
      </c>
    </row>
    <row r="230" spans="1:6" ht="15" x14ac:dyDescent="0.15">
      <c r="A230" s="3" t="s">
        <v>267</v>
      </c>
      <c r="B230" s="9" t="s">
        <v>268</v>
      </c>
      <c r="C230" s="11">
        <v>25</v>
      </c>
      <c r="D230" s="6">
        <v>22.5</v>
      </c>
      <c r="E230" s="7" t="s">
        <v>13</v>
      </c>
      <c r="F230" s="8" t="s">
        <v>269</v>
      </c>
    </row>
    <row r="231" spans="1:6" ht="15" x14ac:dyDescent="0.15">
      <c r="A231" s="3" t="s">
        <v>270</v>
      </c>
      <c r="B231" s="14" t="s">
        <v>271</v>
      </c>
      <c r="C231" s="6">
        <v>90</v>
      </c>
      <c r="D231" s="6">
        <v>58.4</v>
      </c>
      <c r="E231" s="7" t="s">
        <v>13</v>
      </c>
      <c r="F231" s="8" t="s">
        <v>272</v>
      </c>
    </row>
    <row r="232" spans="1:6" ht="15" x14ac:dyDescent="0.15">
      <c r="A232" s="3" t="s">
        <v>270</v>
      </c>
      <c r="B232" s="14" t="s">
        <v>273</v>
      </c>
      <c r="C232" s="6" t="s">
        <v>15</v>
      </c>
      <c r="D232" s="6">
        <v>32.225000999999999</v>
      </c>
      <c r="E232" s="7" t="s">
        <v>8</v>
      </c>
      <c r="F232" s="8" t="s">
        <v>272</v>
      </c>
    </row>
    <row r="233" spans="1:6" ht="15" x14ac:dyDescent="0.15">
      <c r="A233" s="3" t="s">
        <v>270</v>
      </c>
      <c r="B233" s="14" t="s">
        <v>274</v>
      </c>
      <c r="C233" s="6" t="s">
        <v>15</v>
      </c>
      <c r="D233" s="6">
        <v>38</v>
      </c>
      <c r="E233" s="7" t="s">
        <v>8</v>
      </c>
      <c r="F233" s="8" t="s">
        <v>272</v>
      </c>
    </row>
    <row r="234" spans="1:6" ht="15" x14ac:dyDescent="0.15">
      <c r="A234" s="3" t="s">
        <v>270</v>
      </c>
      <c r="B234" s="14" t="s">
        <v>275</v>
      </c>
      <c r="C234" s="6">
        <v>109.31</v>
      </c>
      <c r="D234" s="6">
        <v>19.989999999999998</v>
      </c>
      <c r="E234" s="7" t="s">
        <v>8</v>
      </c>
      <c r="F234" s="8" t="s">
        <v>272</v>
      </c>
    </row>
    <row r="235" spans="1:6" ht="15" x14ac:dyDescent="0.15">
      <c r="A235" s="3" t="s">
        <v>270</v>
      </c>
      <c r="B235" s="14" t="s">
        <v>276</v>
      </c>
      <c r="C235" s="6" t="s">
        <v>15</v>
      </c>
      <c r="D235" s="6">
        <v>3.09</v>
      </c>
      <c r="E235" s="7" t="s">
        <v>8</v>
      </c>
      <c r="F235" s="8" t="s">
        <v>272</v>
      </c>
    </row>
    <row r="236" spans="1:6" ht="15" x14ac:dyDescent="0.15">
      <c r="A236" s="3" t="s">
        <v>270</v>
      </c>
      <c r="B236" s="14" t="s">
        <v>277</v>
      </c>
      <c r="C236" s="6" t="s">
        <v>15</v>
      </c>
      <c r="D236" s="6">
        <v>17.649999999999999</v>
      </c>
      <c r="E236" s="7" t="s">
        <v>8</v>
      </c>
      <c r="F236" s="8" t="s">
        <v>272</v>
      </c>
    </row>
    <row r="237" spans="1:6" ht="15" x14ac:dyDescent="0.15">
      <c r="A237" s="3" t="s">
        <v>270</v>
      </c>
      <c r="B237" s="14" t="s">
        <v>278</v>
      </c>
      <c r="C237" s="6">
        <v>302</v>
      </c>
      <c r="D237" s="6">
        <v>11.5</v>
      </c>
      <c r="E237" s="7" t="s">
        <v>8</v>
      </c>
      <c r="F237" s="8" t="s">
        <v>272</v>
      </c>
    </row>
    <row r="238" spans="1:6" ht="15" x14ac:dyDescent="0.15">
      <c r="A238" s="3" t="s">
        <v>270</v>
      </c>
      <c r="B238" s="14" t="s">
        <v>279</v>
      </c>
      <c r="C238" s="6">
        <v>57.3</v>
      </c>
      <c r="D238" s="6">
        <v>4.7699999999999996</v>
      </c>
      <c r="E238" s="7" t="s">
        <v>8</v>
      </c>
      <c r="F238" s="8" t="s">
        <v>272</v>
      </c>
    </row>
    <row r="239" spans="1:6" ht="15" x14ac:dyDescent="0.15">
      <c r="A239" s="3" t="s">
        <v>270</v>
      </c>
      <c r="B239" s="14" t="s">
        <v>280</v>
      </c>
      <c r="C239" s="6" t="s">
        <v>15</v>
      </c>
      <c r="D239" s="6">
        <v>0.8</v>
      </c>
      <c r="E239" s="7" t="s">
        <v>8</v>
      </c>
      <c r="F239" s="8" t="s">
        <v>272</v>
      </c>
    </row>
    <row r="240" spans="1:6" ht="15" x14ac:dyDescent="0.15">
      <c r="A240" s="3" t="s">
        <v>281</v>
      </c>
      <c r="B240" s="14" t="s">
        <v>282</v>
      </c>
      <c r="C240" s="11">
        <v>400</v>
      </c>
      <c r="D240" s="10">
        <v>8</v>
      </c>
      <c r="E240" s="7" t="s">
        <v>8</v>
      </c>
      <c r="F240" s="8" t="s">
        <v>283</v>
      </c>
    </row>
    <row r="241" spans="1:6" ht="15" x14ac:dyDescent="0.15">
      <c r="A241" s="3" t="s">
        <v>281</v>
      </c>
      <c r="B241" s="14" t="s">
        <v>284</v>
      </c>
      <c r="C241" s="10">
        <v>300</v>
      </c>
      <c r="D241" s="10">
        <v>179</v>
      </c>
      <c r="E241" s="7" t="s">
        <v>13</v>
      </c>
      <c r="F241" s="8" t="s">
        <v>283</v>
      </c>
    </row>
    <row r="242" spans="1:6" ht="15" x14ac:dyDescent="0.15">
      <c r="A242" s="3" t="s">
        <v>281</v>
      </c>
      <c r="B242" s="14" t="s">
        <v>285</v>
      </c>
      <c r="C242" s="10">
        <v>300</v>
      </c>
      <c r="D242" s="10">
        <v>174</v>
      </c>
      <c r="E242" s="7" t="s">
        <v>13</v>
      </c>
      <c r="F242" s="8" t="s">
        <v>283</v>
      </c>
    </row>
    <row r="243" spans="1:6" ht="15" x14ac:dyDescent="0.15">
      <c r="A243" s="3" t="s">
        <v>281</v>
      </c>
      <c r="B243" s="14" t="s">
        <v>286</v>
      </c>
      <c r="C243" s="6" t="s">
        <v>15</v>
      </c>
      <c r="D243" s="10">
        <v>5</v>
      </c>
      <c r="E243" s="7" t="s">
        <v>8</v>
      </c>
      <c r="F243" s="8" t="s">
        <v>283</v>
      </c>
    </row>
    <row r="244" spans="1:6" ht="15" x14ac:dyDescent="0.15">
      <c r="A244" s="3" t="s">
        <v>281</v>
      </c>
      <c r="B244" s="14" t="s">
        <v>287</v>
      </c>
      <c r="C244" s="10">
        <v>250</v>
      </c>
      <c r="D244" s="10">
        <v>150</v>
      </c>
      <c r="E244" s="7" t="s">
        <v>13</v>
      </c>
      <c r="F244" s="8" t="s">
        <v>283</v>
      </c>
    </row>
    <row r="245" spans="1:6" ht="15" x14ac:dyDescent="0.15">
      <c r="A245" s="3" t="s">
        <v>281</v>
      </c>
      <c r="B245" s="15" t="s">
        <v>288</v>
      </c>
      <c r="C245" s="10">
        <v>75</v>
      </c>
      <c r="D245" s="10">
        <v>454.85</v>
      </c>
      <c r="E245" s="7" t="s">
        <v>17</v>
      </c>
      <c r="F245" s="8" t="s">
        <v>283</v>
      </c>
    </row>
    <row r="246" spans="1:6" ht="15" x14ac:dyDescent="0.15">
      <c r="A246" s="3" t="s">
        <v>281</v>
      </c>
      <c r="B246" s="14" t="s">
        <v>289</v>
      </c>
      <c r="C246" s="10">
        <v>1300</v>
      </c>
      <c r="D246" s="10">
        <v>2011</v>
      </c>
      <c r="E246" s="7" t="s">
        <v>13</v>
      </c>
      <c r="F246" s="8" t="s">
        <v>283</v>
      </c>
    </row>
    <row r="247" spans="1:6" ht="15" x14ac:dyDescent="0.15">
      <c r="A247" s="3" t="s">
        <v>281</v>
      </c>
      <c r="B247" s="14" t="s">
        <v>290</v>
      </c>
      <c r="C247" s="10">
        <v>400</v>
      </c>
      <c r="D247" s="10">
        <v>450</v>
      </c>
      <c r="E247" s="7" t="s">
        <v>13</v>
      </c>
      <c r="F247" s="8" t="s">
        <v>283</v>
      </c>
    </row>
    <row r="248" spans="1:6" ht="15" x14ac:dyDescent="0.15">
      <c r="A248" s="3" t="s">
        <v>281</v>
      </c>
      <c r="B248" s="15" t="s">
        <v>291</v>
      </c>
      <c r="C248" s="10">
        <v>221.81</v>
      </c>
      <c r="D248" s="10">
        <v>166.33</v>
      </c>
      <c r="E248" s="7" t="s">
        <v>17</v>
      </c>
      <c r="F248" s="8" t="s">
        <v>283</v>
      </c>
    </row>
    <row r="249" spans="1:6" ht="15" x14ac:dyDescent="0.15">
      <c r="A249" s="3" t="s">
        <v>281</v>
      </c>
      <c r="B249" s="14" t="s">
        <v>292</v>
      </c>
      <c r="C249" s="10">
        <v>60</v>
      </c>
      <c r="D249" s="10">
        <v>2</v>
      </c>
      <c r="E249" s="7" t="s">
        <v>8</v>
      </c>
      <c r="F249" s="8" t="s">
        <v>283</v>
      </c>
    </row>
    <row r="250" spans="1:6" ht="15" x14ac:dyDescent="0.15">
      <c r="A250" s="3" t="s">
        <v>281</v>
      </c>
      <c r="B250" s="15" t="s">
        <v>66</v>
      </c>
      <c r="C250" s="10">
        <v>0.88</v>
      </c>
      <c r="D250" s="10">
        <v>0.88</v>
      </c>
      <c r="E250" s="7" t="s">
        <v>17</v>
      </c>
      <c r="F250" s="8" t="s">
        <v>283</v>
      </c>
    </row>
    <row r="251" spans="1:6" ht="15" x14ac:dyDescent="0.15">
      <c r="A251" s="3" t="s">
        <v>293</v>
      </c>
      <c r="B251" s="14" t="s">
        <v>294</v>
      </c>
      <c r="C251" s="6">
        <v>499.6</v>
      </c>
      <c r="D251" s="6">
        <v>910</v>
      </c>
      <c r="E251" s="7" t="s">
        <v>13</v>
      </c>
      <c r="F251" s="8" t="s">
        <v>295</v>
      </c>
    </row>
    <row r="252" spans="1:6" ht="15" x14ac:dyDescent="0.15">
      <c r="A252" s="3" t="s">
        <v>293</v>
      </c>
      <c r="B252" s="14" t="s">
        <v>296</v>
      </c>
      <c r="C252" s="6">
        <v>300</v>
      </c>
      <c r="D252" s="6">
        <v>366.65</v>
      </c>
      <c r="E252" s="7" t="s">
        <v>13</v>
      </c>
      <c r="F252" s="8" t="s">
        <v>295</v>
      </c>
    </row>
    <row r="253" spans="1:6" ht="15" x14ac:dyDescent="0.15">
      <c r="A253" s="3" t="s">
        <v>293</v>
      </c>
      <c r="B253" s="14" t="s">
        <v>297</v>
      </c>
      <c r="C253" s="6">
        <v>100</v>
      </c>
      <c r="D253" s="6">
        <v>81.73</v>
      </c>
      <c r="E253" s="7" t="s">
        <v>13</v>
      </c>
      <c r="F253" s="8" t="s">
        <v>295</v>
      </c>
    </row>
    <row r="254" spans="1:6" ht="15" x14ac:dyDescent="0.15">
      <c r="A254" s="3" t="s">
        <v>293</v>
      </c>
      <c r="B254" s="15" t="s">
        <v>298</v>
      </c>
      <c r="C254" s="6">
        <v>10</v>
      </c>
      <c r="D254" s="6">
        <v>375.54</v>
      </c>
      <c r="E254" s="7" t="s">
        <v>17</v>
      </c>
      <c r="F254" s="8" t="s">
        <v>295</v>
      </c>
    </row>
    <row r="255" spans="1:6" ht="15" x14ac:dyDescent="0.15">
      <c r="A255" s="3" t="s">
        <v>293</v>
      </c>
      <c r="B255" s="15" t="s">
        <v>299</v>
      </c>
      <c r="C255" s="6">
        <v>100</v>
      </c>
      <c r="D255" s="6">
        <v>100</v>
      </c>
      <c r="E255" s="7" t="s">
        <v>17</v>
      </c>
      <c r="F255" s="8" t="s">
        <v>295</v>
      </c>
    </row>
    <row r="256" spans="1:6" ht="15" x14ac:dyDescent="0.15">
      <c r="A256" s="3" t="s">
        <v>293</v>
      </c>
      <c r="B256" s="15" t="s">
        <v>300</v>
      </c>
      <c r="C256" s="6">
        <v>30</v>
      </c>
      <c r="D256" s="6">
        <v>43</v>
      </c>
      <c r="E256" s="7" t="s">
        <v>17</v>
      </c>
      <c r="F256" s="8" t="s">
        <v>295</v>
      </c>
    </row>
    <row r="257" spans="1:6" ht="15" x14ac:dyDescent="0.15">
      <c r="A257" s="3" t="s">
        <v>293</v>
      </c>
      <c r="B257" s="15" t="s">
        <v>301</v>
      </c>
      <c r="C257" s="6">
        <v>30</v>
      </c>
      <c r="D257" s="6">
        <v>205.6</v>
      </c>
      <c r="E257" s="7" t="s">
        <v>17</v>
      </c>
      <c r="F257" s="8" t="s">
        <v>295</v>
      </c>
    </row>
    <row r="258" spans="1:6" ht="15" x14ac:dyDescent="0.15">
      <c r="A258" s="3" t="s">
        <v>293</v>
      </c>
      <c r="B258" s="15" t="s">
        <v>302</v>
      </c>
      <c r="C258" s="6">
        <v>50</v>
      </c>
      <c r="D258" s="6">
        <v>70</v>
      </c>
      <c r="E258" s="7" t="s">
        <v>17</v>
      </c>
      <c r="F258" s="8" t="s">
        <v>295</v>
      </c>
    </row>
    <row r="259" spans="1:6" ht="15" x14ac:dyDescent="0.15">
      <c r="A259" s="3" t="s">
        <v>293</v>
      </c>
      <c r="B259" s="14" t="s">
        <v>303</v>
      </c>
      <c r="C259" s="6">
        <v>250</v>
      </c>
      <c r="D259" s="6">
        <v>200</v>
      </c>
      <c r="E259" s="7" t="s">
        <v>13</v>
      </c>
      <c r="F259" s="8" t="s">
        <v>295</v>
      </c>
    </row>
    <row r="260" spans="1:6" ht="15" x14ac:dyDescent="0.15">
      <c r="A260" s="3" t="s">
        <v>293</v>
      </c>
      <c r="B260" s="15" t="s">
        <v>304</v>
      </c>
      <c r="C260" s="6">
        <v>150</v>
      </c>
      <c r="D260" s="6">
        <v>57</v>
      </c>
      <c r="E260" s="7" t="s">
        <v>17</v>
      </c>
      <c r="F260" s="8" t="s">
        <v>295</v>
      </c>
    </row>
    <row r="261" spans="1:6" ht="15" x14ac:dyDescent="0.15">
      <c r="A261" s="3" t="s">
        <v>293</v>
      </c>
      <c r="B261" s="14" t="s">
        <v>305</v>
      </c>
      <c r="C261" s="6">
        <v>100</v>
      </c>
      <c r="D261" s="6">
        <v>2.5499999999999998</v>
      </c>
      <c r="E261" s="7" t="s">
        <v>8</v>
      </c>
      <c r="F261" s="8" t="s">
        <v>295</v>
      </c>
    </row>
    <row r="262" spans="1:6" ht="15" x14ac:dyDescent="0.15">
      <c r="A262" s="3" t="s">
        <v>293</v>
      </c>
      <c r="B262" s="14" t="s">
        <v>306</v>
      </c>
      <c r="C262" s="6">
        <v>120</v>
      </c>
      <c r="D262" s="6">
        <v>2.5499999999999998</v>
      </c>
      <c r="E262" s="7" t="s">
        <v>8</v>
      </c>
      <c r="F262" s="8" t="s">
        <v>295</v>
      </c>
    </row>
    <row r="263" spans="1:6" ht="15" x14ac:dyDescent="0.15">
      <c r="A263" s="3" t="s">
        <v>293</v>
      </c>
      <c r="B263" s="15" t="s">
        <v>307</v>
      </c>
      <c r="C263" s="6">
        <v>100</v>
      </c>
      <c r="D263" s="6">
        <v>26</v>
      </c>
      <c r="E263" s="7" t="s">
        <v>17</v>
      </c>
      <c r="F263" s="8" t="s">
        <v>295</v>
      </c>
    </row>
    <row r="264" spans="1:6" ht="15" x14ac:dyDescent="0.15">
      <c r="A264" s="3" t="s">
        <v>293</v>
      </c>
      <c r="B264" s="14" t="s">
        <v>308</v>
      </c>
      <c r="C264" s="6">
        <v>150</v>
      </c>
      <c r="D264" s="6">
        <v>162.38</v>
      </c>
      <c r="E264" s="7" t="s">
        <v>13</v>
      </c>
      <c r="F264" s="8" t="s">
        <v>295</v>
      </c>
    </row>
    <row r="265" spans="1:6" ht="15" x14ac:dyDescent="0.15">
      <c r="A265" s="3" t="s">
        <v>293</v>
      </c>
      <c r="B265" s="14" t="s">
        <v>309</v>
      </c>
      <c r="C265" s="6">
        <v>100</v>
      </c>
      <c r="D265" s="6">
        <v>198.22</v>
      </c>
      <c r="E265" s="7" t="s">
        <v>13</v>
      </c>
      <c r="F265" s="8" t="s">
        <v>295</v>
      </c>
    </row>
    <row r="266" spans="1:6" ht="15" x14ac:dyDescent="0.15">
      <c r="A266" s="3" t="s">
        <v>293</v>
      </c>
      <c r="B266" s="15" t="s">
        <v>310</v>
      </c>
      <c r="C266" s="6">
        <v>95</v>
      </c>
      <c r="D266" s="6">
        <v>22.36</v>
      </c>
      <c r="E266" s="7" t="s">
        <v>17</v>
      </c>
      <c r="F266" s="8" t="s">
        <v>295</v>
      </c>
    </row>
    <row r="267" spans="1:6" ht="15" x14ac:dyDescent="0.15">
      <c r="A267" s="3" t="s">
        <v>293</v>
      </c>
      <c r="B267" s="15" t="s">
        <v>311</v>
      </c>
      <c r="C267" s="6">
        <v>62.5</v>
      </c>
      <c r="D267" s="6">
        <v>41.33</v>
      </c>
      <c r="E267" s="7" t="s">
        <v>17</v>
      </c>
      <c r="F267" s="8" t="s">
        <v>295</v>
      </c>
    </row>
    <row r="268" spans="1:6" ht="15" x14ac:dyDescent="0.15">
      <c r="A268" s="3" t="s">
        <v>293</v>
      </c>
      <c r="B268" s="15" t="s">
        <v>312</v>
      </c>
      <c r="C268" s="6">
        <v>200</v>
      </c>
      <c r="D268" s="6">
        <v>200</v>
      </c>
      <c r="E268" s="7" t="s">
        <v>17</v>
      </c>
      <c r="F268" s="8" t="s">
        <v>295</v>
      </c>
    </row>
    <row r="269" spans="1:6" ht="15" x14ac:dyDescent="0.15">
      <c r="A269" s="3" t="s">
        <v>293</v>
      </c>
      <c r="B269" s="15" t="s">
        <v>66</v>
      </c>
      <c r="C269" s="6">
        <v>322.02</v>
      </c>
      <c r="D269" s="6">
        <v>322.02</v>
      </c>
      <c r="E269" s="7" t="s">
        <v>17</v>
      </c>
      <c r="F269" s="8" t="s">
        <v>295</v>
      </c>
    </row>
    <row r="270" spans="1:6" ht="15" x14ac:dyDescent="0.15">
      <c r="A270" s="3" t="s">
        <v>313</v>
      </c>
      <c r="B270" s="15" t="s">
        <v>314</v>
      </c>
      <c r="C270" s="6">
        <v>20</v>
      </c>
      <c r="D270" s="6">
        <v>90</v>
      </c>
      <c r="E270" s="7" t="s">
        <v>17</v>
      </c>
      <c r="F270" s="8" t="s">
        <v>315</v>
      </c>
    </row>
    <row r="271" spans="1:6" ht="15" x14ac:dyDescent="0.15">
      <c r="A271" s="3" t="s">
        <v>313</v>
      </c>
      <c r="B271" s="15" t="s">
        <v>316</v>
      </c>
      <c r="C271" s="6">
        <v>88</v>
      </c>
      <c r="D271" s="6">
        <v>75</v>
      </c>
      <c r="E271" s="7" t="s">
        <v>17</v>
      </c>
      <c r="F271" s="8" t="s">
        <v>315</v>
      </c>
    </row>
    <row r="272" spans="1:6" ht="15" x14ac:dyDescent="0.15">
      <c r="A272" s="3" t="s">
        <v>313</v>
      </c>
      <c r="B272" s="4" t="s">
        <v>317</v>
      </c>
      <c r="C272" s="6">
        <v>75</v>
      </c>
      <c r="D272" s="6">
        <v>251.92</v>
      </c>
      <c r="E272" s="7" t="s">
        <v>17</v>
      </c>
      <c r="F272" s="8" t="s">
        <v>315</v>
      </c>
    </row>
    <row r="273" spans="1:6" ht="15" x14ac:dyDescent="0.15">
      <c r="A273" s="3" t="s">
        <v>313</v>
      </c>
      <c r="B273" s="15" t="s">
        <v>318</v>
      </c>
      <c r="C273" s="6">
        <v>235</v>
      </c>
      <c r="D273" s="6">
        <f>51.75+20</f>
        <v>71.75</v>
      </c>
      <c r="E273" s="7" t="s">
        <v>17</v>
      </c>
      <c r="F273" s="8" t="s">
        <v>315</v>
      </c>
    </row>
    <row r="274" spans="1:6" ht="15" x14ac:dyDescent="0.15">
      <c r="A274" s="3" t="s">
        <v>313</v>
      </c>
      <c r="B274" s="15" t="s">
        <v>319</v>
      </c>
      <c r="C274" s="6">
        <v>25</v>
      </c>
      <c r="D274" s="6">
        <f>110+25</f>
        <v>135</v>
      </c>
      <c r="E274" s="7" t="s">
        <v>17</v>
      </c>
      <c r="F274" s="8" t="s">
        <v>315</v>
      </c>
    </row>
    <row r="275" spans="1:6" ht="15" x14ac:dyDescent="0.15">
      <c r="A275" s="3" t="s">
        <v>313</v>
      </c>
      <c r="B275" s="15" t="s">
        <v>320</v>
      </c>
      <c r="C275" s="6">
        <v>50</v>
      </c>
      <c r="D275" s="6">
        <v>21.52</v>
      </c>
      <c r="E275" s="7" t="s">
        <v>17</v>
      </c>
      <c r="F275" s="8" t="s">
        <v>315</v>
      </c>
    </row>
    <row r="276" spans="1:6" ht="15" x14ac:dyDescent="0.15">
      <c r="A276" s="3" t="s">
        <v>313</v>
      </c>
      <c r="B276" s="15" t="s">
        <v>321</v>
      </c>
      <c r="C276" s="6">
        <v>50</v>
      </c>
      <c r="D276" s="6">
        <v>88.3</v>
      </c>
      <c r="E276" s="7" t="s">
        <v>17</v>
      </c>
      <c r="F276" s="8" t="s">
        <v>315</v>
      </c>
    </row>
    <row r="277" spans="1:6" ht="15" x14ac:dyDescent="0.15">
      <c r="A277" s="3" t="s">
        <v>313</v>
      </c>
      <c r="B277" s="15" t="s">
        <v>322</v>
      </c>
      <c r="C277" s="6">
        <v>5</v>
      </c>
      <c r="D277" s="6">
        <v>5</v>
      </c>
      <c r="E277" s="7" t="s">
        <v>17</v>
      </c>
      <c r="F277" s="8" t="s">
        <v>315</v>
      </c>
    </row>
    <row r="278" spans="1:6" ht="15" x14ac:dyDescent="0.15">
      <c r="A278" s="3" t="s">
        <v>313</v>
      </c>
      <c r="B278" s="15" t="s">
        <v>323</v>
      </c>
      <c r="C278" s="6">
        <v>25</v>
      </c>
      <c r="D278" s="6">
        <v>61</v>
      </c>
      <c r="E278" s="7" t="s">
        <v>17</v>
      </c>
      <c r="F278" s="8" t="s">
        <v>315</v>
      </c>
    </row>
    <row r="279" spans="1:6" ht="15" x14ac:dyDescent="0.15">
      <c r="A279" s="3" t="s">
        <v>313</v>
      </c>
      <c r="B279" s="4" t="s">
        <v>324</v>
      </c>
      <c r="C279" s="17">
        <v>15.4</v>
      </c>
      <c r="D279" s="17">
        <v>1.5</v>
      </c>
      <c r="E279" s="7" t="s">
        <v>8</v>
      </c>
      <c r="F279" s="8" t="s">
        <v>315</v>
      </c>
    </row>
    <row r="280" spans="1:6" ht="15" x14ac:dyDescent="0.15">
      <c r="A280" s="3" t="s">
        <v>313</v>
      </c>
      <c r="B280" s="4" t="s">
        <v>325</v>
      </c>
      <c r="C280" s="17">
        <v>36.6</v>
      </c>
      <c r="D280" s="17">
        <v>36.200000000000003</v>
      </c>
      <c r="E280" s="7" t="s">
        <v>8</v>
      </c>
      <c r="F280" s="8" t="s">
        <v>315</v>
      </c>
    </row>
    <row r="281" spans="1:6" ht="15" x14ac:dyDescent="0.15">
      <c r="A281" s="3" t="s">
        <v>313</v>
      </c>
      <c r="B281" s="15" t="s">
        <v>326</v>
      </c>
      <c r="C281" s="6">
        <v>40</v>
      </c>
      <c r="D281" s="6">
        <v>290</v>
      </c>
      <c r="E281" s="7" t="s">
        <v>17</v>
      </c>
      <c r="F281" s="8" t="s">
        <v>315</v>
      </c>
    </row>
    <row r="282" spans="1:6" ht="15" x14ac:dyDescent="0.15">
      <c r="A282" s="3" t="s">
        <v>313</v>
      </c>
      <c r="B282" s="15" t="s">
        <v>327</v>
      </c>
      <c r="C282" s="6">
        <v>60</v>
      </c>
      <c r="D282" s="6">
        <v>119.8</v>
      </c>
      <c r="E282" s="7" t="s">
        <v>17</v>
      </c>
      <c r="F282" s="8" t="s">
        <v>315</v>
      </c>
    </row>
    <row r="283" spans="1:6" ht="15" x14ac:dyDescent="0.15">
      <c r="A283" s="3" t="s">
        <v>313</v>
      </c>
      <c r="B283" s="15" t="s">
        <v>328</v>
      </c>
      <c r="C283" s="6">
        <v>10</v>
      </c>
      <c r="D283" s="6">
        <f>25+10</f>
        <v>35</v>
      </c>
      <c r="E283" s="7" t="s">
        <v>17</v>
      </c>
      <c r="F283" s="8" t="s">
        <v>315</v>
      </c>
    </row>
    <row r="284" spans="1:6" ht="15" x14ac:dyDescent="0.15">
      <c r="A284" s="3" t="s">
        <v>329</v>
      </c>
      <c r="B284" s="14" t="s">
        <v>330</v>
      </c>
      <c r="C284" s="6">
        <v>5</v>
      </c>
      <c r="D284" s="6">
        <v>15.9</v>
      </c>
      <c r="E284" s="7" t="s">
        <v>41</v>
      </c>
      <c r="F284" s="8" t="s">
        <v>331</v>
      </c>
    </row>
    <row r="285" spans="1:6" ht="15" x14ac:dyDescent="0.15">
      <c r="A285" s="3" t="s">
        <v>329</v>
      </c>
      <c r="B285" s="14" t="s">
        <v>332</v>
      </c>
      <c r="C285" s="6" t="s">
        <v>15</v>
      </c>
      <c r="D285" s="6">
        <v>7.55</v>
      </c>
      <c r="E285" s="7" t="s">
        <v>8</v>
      </c>
      <c r="F285" s="8" t="s">
        <v>331</v>
      </c>
    </row>
    <row r="286" spans="1:6" ht="15" x14ac:dyDescent="0.15">
      <c r="A286" s="3" t="s">
        <v>329</v>
      </c>
      <c r="B286" s="14" t="s">
        <v>333</v>
      </c>
      <c r="C286" s="6">
        <v>5</v>
      </c>
      <c r="D286" s="6">
        <v>0.75</v>
      </c>
      <c r="E286" s="7" t="s">
        <v>8</v>
      </c>
      <c r="F286" s="8" t="s">
        <v>331</v>
      </c>
    </row>
    <row r="287" spans="1:6" ht="15" x14ac:dyDescent="0.15">
      <c r="A287" s="3" t="s">
        <v>329</v>
      </c>
      <c r="B287" s="14" t="s">
        <v>334</v>
      </c>
      <c r="C287" s="6">
        <v>25</v>
      </c>
      <c r="D287" s="6">
        <v>17.5</v>
      </c>
      <c r="E287" s="7" t="s">
        <v>8</v>
      </c>
      <c r="F287" s="8" t="s">
        <v>331</v>
      </c>
    </row>
    <row r="288" spans="1:6" ht="15" x14ac:dyDescent="0.15">
      <c r="A288" s="3" t="s">
        <v>329</v>
      </c>
      <c r="B288" s="15" t="s">
        <v>335</v>
      </c>
      <c r="C288" s="6">
        <v>2</v>
      </c>
      <c r="D288" s="6">
        <v>1</v>
      </c>
      <c r="E288" s="7" t="s">
        <v>17</v>
      </c>
      <c r="F288" s="8" t="s">
        <v>331</v>
      </c>
    </row>
    <row r="289" spans="1:6" ht="15" x14ac:dyDescent="0.15">
      <c r="A289" s="3" t="s">
        <v>336</v>
      </c>
      <c r="B289" s="14" t="s">
        <v>337</v>
      </c>
      <c r="C289" s="6" t="s">
        <v>15</v>
      </c>
      <c r="D289" s="6">
        <v>0.28999999999999998</v>
      </c>
      <c r="E289" s="7" t="s">
        <v>8</v>
      </c>
      <c r="F289" s="8" t="s">
        <v>338</v>
      </c>
    </row>
    <row r="290" spans="1:6" ht="15" x14ac:dyDescent="0.15">
      <c r="A290" s="3" t="s">
        <v>336</v>
      </c>
      <c r="B290" s="14" t="s">
        <v>339</v>
      </c>
      <c r="C290" s="10">
        <v>5</v>
      </c>
      <c r="D290" s="6">
        <v>16.399999999999999</v>
      </c>
      <c r="E290" s="7" t="s">
        <v>8</v>
      </c>
      <c r="F290" s="8" t="s">
        <v>338</v>
      </c>
    </row>
    <row r="291" spans="1:6" ht="15" x14ac:dyDescent="0.15">
      <c r="A291" s="3" t="s">
        <v>336</v>
      </c>
      <c r="B291" s="14" t="s">
        <v>335</v>
      </c>
      <c r="C291" s="6">
        <v>2.2400000000000002</v>
      </c>
      <c r="D291" s="6">
        <v>6.2</v>
      </c>
      <c r="E291" s="7" t="s">
        <v>8</v>
      </c>
      <c r="F291" s="8" t="s">
        <v>338</v>
      </c>
    </row>
    <row r="292" spans="1:6" ht="15" x14ac:dyDescent="0.15">
      <c r="A292" s="3" t="s">
        <v>336</v>
      </c>
      <c r="B292" s="14" t="s">
        <v>340</v>
      </c>
      <c r="C292" s="6">
        <v>21</v>
      </c>
      <c r="D292" s="6">
        <v>23.35</v>
      </c>
      <c r="E292" s="7" t="s">
        <v>8</v>
      </c>
      <c r="F292" s="8" t="s">
        <v>338</v>
      </c>
    </row>
    <row r="293" spans="1:6" ht="15" x14ac:dyDescent="0.15">
      <c r="A293" s="3" t="s">
        <v>336</v>
      </c>
      <c r="B293" s="14" t="s">
        <v>341</v>
      </c>
      <c r="C293" s="6">
        <v>37</v>
      </c>
      <c r="D293" s="6">
        <v>20.347000000000001</v>
      </c>
      <c r="E293" s="7" t="s">
        <v>8</v>
      </c>
      <c r="F293" s="8" t="s">
        <v>338</v>
      </c>
    </row>
    <row r="294" spans="1:6" ht="15" x14ac:dyDescent="0.15">
      <c r="A294" s="3" t="s">
        <v>342</v>
      </c>
      <c r="B294" s="14" t="s">
        <v>343</v>
      </c>
      <c r="C294" s="6">
        <v>88</v>
      </c>
      <c r="D294" s="6">
        <v>70</v>
      </c>
      <c r="E294" s="7" t="s">
        <v>13</v>
      </c>
      <c r="F294" s="8" t="s">
        <v>344</v>
      </c>
    </row>
    <row r="295" spans="1:6" ht="15" x14ac:dyDescent="0.15">
      <c r="A295" s="3" t="s">
        <v>342</v>
      </c>
      <c r="B295" s="14" t="s">
        <v>345</v>
      </c>
      <c r="C295" s="6">
        <v>128</v>
      </c>
      <c r="D295" s="6">
        <v>50</v>
      </c>
      <c r="E295" s="7" t="s">
        <v>13</v>
      </c>
      <c r="F295" s="8" t="s">
        <v>344</v>
      </c>
    </row>
    <row r="296" spans="1:6" ht="15" x14ac:dyDescent="0.15">
      <c r="A296" s="3" t="s">
        <v>342</v>
      </c>
      <c r="B296" s="14" t="s">
        <v>346</v>
      </c>
      <c r="C296" s="6">
        <v>150</v>
      </c>
      <c r="D296" s="6">
        <v>30</v>
      </c>
      <c r="E296" s="7" t="s">
        <v>13</v>
      </c>
      <c r="F296" s="8" t="s">
        <v>344</v>
      </c>
    </row>
    <row r="297" spans="1:6" ht="15" x14ac:dyDescent="0.15">
      <c r="A297" s="3" t="s">
        <v>342</v>
      </c>
      <c r="B297" s="14" t="s">
        <v>347</v>
      </c>
      <c r="C297" s="6">
        <v>150</v>
      </c>
      <c r="D297" s="6">
        <v>30</v>
      </c>
      <c r="E297" s="7" t="s">
        <v>13</v>
      </c>
      <c r="F297" s="8" t="s">
        <v>344</v>
      </c>
    </row>
    <row r="298" spans="1:6" ht="15" x14ac:dyDescent="0.15">
      <c r="A298" s="3" t="s">
        <v>342</v>
      </c>
      <c r="B298" s="15" t="s">
        <v>348</v>
      </c>
      <c r="C298" s="6">
        <v>30</v>
      </c>
      <c r="D298" s="6">
        <v>39</v>
      </c>
      <c r="E298" s="7" t="s">
        <v>17</v>
      </c>
      <c r="F298" s="8" t="s">
        <v>344</v>
      </c>
    </row>
    <row r="299" spans="1:6" ht="15" x14ac:dyDescent="0.15">
      <c r="A299" s="3" t="s">
        <v>342</v>
      </c>
      <c r="B299" s="14" t="s">
        <v>349</v>
      </c>
      <c r="C299" s="6">
        <v>100</v>
      </c>
      <c r="D299" s="6">
        <v>3</v>
      </c>
      <c r="E299" s="7" t="s">
        <v>8</v>
      </c>
      <c r="F299" s="8" t="s">
        <v>344</v>
      </c>
    </row>
    <row r="300" spans="1:6" ht="15" x14ac:dyDescent="0.15">
      <c r="A300" s="3" t="s">
        <v>342</v>
      </c>
      <c r="B300" s="14" t="s">
        <v>350</v>
      </c>
      <c r="C300" s="6">
        <v>175</v>
      </c>
      <c r="D300" s="6">
        <v>9.5</v>
      </c>
      <c r="E300" s="7" t="s">
        <v>8</v>
      </c>
      <c r="F300" s="8" t="s">
        <v>344</v>
      </c>
    </row>
    <row r="301" spans="1:6" ht="15" x14ac:dyDescent="0.15">
      <c r="A301" s="3" t="s">
        <v>342</v>
      </c>
      <c r="B301" s="14" t="s">
        <v>351</v>
      </c>
      <c r="C301" s="6">
        <v>115</v>
      </c>
      <c r="D301" s="6">
        <v>3.8</v>
      </c>
      <c r="E301" s="7" t="s">
        <v>8</v>
      </c>
      <c r="F301" s="8" t="s">
        <v>344</v>
      </c>
    </row>
    <row r="302" spans="1:6" ht="15" x14ac:dyDescent="0.15">
      <c r="A302" s="3" t="s">
        <v>342</v>
      </c>
      <c r="B302" s="15" t="s">
        <v>352</v>
      </c>
      <c r="C302" s="6">
        <v>75</v>
      </c>
      <c r="D302" s="6">
        <v>36.770000000000003</v>
      </c>
      <c r="E302" s="7" t="s">
        <v>17</v>
      </c>
      <c r="F302" s="8" t="s">
        <v>344</v>
      </c>
    </row>
    <row r="303" spans="1:6" ht="15" x14ac:dyDescent="0.15">
      <c r="A303" s="3" t="s">
        <v>342</v>
      </c>
      <c r="B303" s="14" t="s">
        <v>353</v>
      </c>
      <c r="C303" s="6">
        <v>300</v>
      </c>
      <c r="D303" s="6">
        <v>342.73</v>
      </c>
      <c r="E303" s="7" t="s">
        <v>13</v>
      </c>
      <c r="F303" s="8" t="s">
        <v>344</v>
      </c>
    </row>
    <row r="304" spans="1:6" ht="15" x14ac:dyDescent="0.15">
      <c r="A304" s="3" t="s">
        <v>342</v>
      </c>
      <c r="B304" s="20" t="s">
        <v>66</v>
      </c>
      <c r="C304" s="6">
        <v>0.79</v>
      </c>
      <c r="D304" s="6">
        <v>0.79</v>
      </c>
      <c r="E304" s="7" t="s">
        <v>17</v>
      </c>
      <c r="F304" s="8" t="s">
        <v>344</v>
      </c>
    </row>
    <row r="305" spans="1:6" ht="15" x14ac:dyDescent="0.15">
      <c r="A305" s="3" t="s">
        <v>342</v>
      </c>
      <c r="B305" s="14" t="s">
        <v>27</v>
      </c>
      <c r="C305" s="6">
        <v>934.96</v>
      </c>
      <c r="D305" s="6">
        <v>2392.85</v>
      </c>
      <c r="E305" s="7" t="s">
        <v>17</v>
      </c>
      <c r="F305" s="8" t="s">
        <v>344</v>
      </c>
    </row>
    <row r="306" spans="1:6" ht="15" x14ac:dyDescent="0.2">
      <c r="A306" s="3" t="s">
        <v>354</v>
      </c>
      <c r="B306" s="15" t="s">
        <v>355</v>
      </c>
      <c r="C306" s="6">
        <v>65.2</v>
      </c>
      <c r="D306" s="6">
        <v>14</v>
      </c>
      <c r="E306" s="7" t="s">
        <v>41</v>
      </c>
      <c r="F306" t="s">
        <v>356</v>
      </c>
    </row>
    <row r="307" spans="1:6" ht="15" x14ac:dyDescent="0.2">
      <c r="A307" s="3" t="s">
        <v>354</v>
      </c>
      <c r="B307" s="15" t="s">
        <v>357</v>
      </c>
      <c r="C307" s="6">
        <v>110</v>
      </c>
      <c r="D307" s="6">
        <v>40</v>
      </c>
      <c r="E307" s="7" t="s">
        <v>13</v>
      </c>
      <c r="F307" t="s">
        <v>356</v>
      </c>
    </row>
    <row r="308" spans="1:6" ht="15" x14ac:dyDescent="0.2">
      <c r="A308" s="3" t="s">
        <v>354</v>
      </c>
      <c r="B308" s="15" t="s">
        <v>358</v>
      </c>
      <c r="C308" s="6">
        <v>32</v>
      </c>
      <c r="D308" s="6">
        <v>10.42</v>
      </c>
      <c r="E308" s="7" t="s">
        <v>8</v>
      </c>
      <c r="F308" t="s">
        <v>356</v>
      </c>
    </row>
    <row r="309" spans="1:6" ht="15" x14ac:dyDescent="0.2">
      <c r="A309" s="3" t="s">
        <v>354</v>
      </c>
      <c r="B309" s="15" t="s">
        <v>359</v>
      </c>
      <c r="C309" s="6">
        <v>30</v>
      </c>
      <c r="D309" s="6">
        <v>2</v>
      </c>
      <c r="E309" s="7" t="s">
        <v>8</v>
      </c>
      <c r="F309" t="s">
        <v>356</v>
      </c>
    </row>
    <row r="310" spans="1:6" ht="15" x14ac:dyDescent="0.2">
      <c r="A310" s="3" t="s">
        <v>354</v>
      </c>
      <c r="B310" s="15" t="s">
        <v>360</v>
      </c>
      <c r="C310" s="6">
        <v>31.5</v>
      </c>
      <c r="D310" s="6">
        <v>8</v>
      </c>
      <c r="E310" s="7" t="s">
        <v>8</v>
      </c>
      <c r="F310" t="s">
        <v>356</v>
      </c>
    </row>
    <row r="311" spans="1:6" ht="15" x14ac:dyDescent="0.2">
      <c r="A311" s="3" t="s">
        <v>354</v>
      </c>
      <c r="B311" s="14" t="s">
        <v>27</v>
      </c>
      <c r="C311" s="6">
        <v>6.72</v>
      </c>
      <c r="D311" s="6">
        <v>4.54</v>
      </c>
      <c r="E311" s="7" t="s">
        <v>17</v>
      </c>
      <c r="F311" t="s">
        <v>356</v>
      </c>
    </row>
    <row r="312" spans="1:6" ht="15" x14ac:dyDescent="0.15">
      <c r="A312" s="3" t="s">
        <v>361</v>
      </c>
      <c r="B312" s="4" t="s">
        <v>362</v>
      </c>
      <c r="C312" s="6" t="s">
        <v>15</v>
      </c>
      <c r="D312" s="6">
        <v>2</v>
      </c>
      <c r="E312" s="7" t="s">
        <v>8</v>
      </c>
      <c r="F312" s="8" t="s">
        <v>363</v>
      </c>
    </row>
    <row r="313" spans="1:6" ht="15" x14ac:dyDescent="0.15">
      <c r="A313" s="3" t="s">
        <v>361</v>
      </c>
      <c r="B313" s="4" t="s">
        <v>364</v>
      </c>
      <c r="C313" s="6">
        <v>228</v>
      </c>
      <c r="D313" s="6">
        <v>938.66</v>
      </c>
      <c r="E313" s="7" t="s">
        <v>17</v>
      </c>
      <c r="F313" s="8" t="s">
        <v>363</v>
      </c>
    </row>
    <row r="314" spans="1:6" ht="15" x14ac:dyDescent="0.15">
      <c r="A314" s="3" t="s">
        <v>361</v>
      </c>
      <c r="B314" s="4" t="s">
        <v>365</v>
      </c>
      <c r="C314" s="6">
        <v>75</v>
      </c>
      <c r="D314" s="6">
        <f>644.85+21.96</f>
        <v>666.81000000000006</v>
      </c>
      <c r="E314" s="7" t="s">
        <v>17</v>
      </c>
      <c r="F314" s="8" t="s">
        <v>363</v>
      </c>
    </row>
    <row r="315" spans="1:6" ht="15" x14ac:dyDescent="0.15">
      <c r="A315" s="3" t="s">
        <v>361</v>
      </c>
      <c r="B315" s="4" t="s">
        <v>366</v>
      </c>
      <c r="C315" s="6">
        <v>50</v>
      </c>
      <c r="D315" s="6">
        <f>1057.1+45</f>
        <v>1102.0999999999999</v>
      </c>
      <c r="E315" s="7" t="s">
        <v>17</v>
      </c>
      <c r="F315" s="8" t="s">
        <v>363</v>
      </c>
    </row>
    <row r="316" spans="1:6" ht="15" x14ac:dyDescent="0.15">
      <c r="A316" s="3" t="s">
        <v>361</v>
      </c>
      <c r="B316" s="4" t="s">
        <v>367</v>
      </c>
      <c r="C316" s="6">
        <v>98.22</v>
      </c>
      <c r="D316" s="6">
        <v>220</v>
      </c>
      <c r="E316" s="7" t="s">
        <v>17</v>
      </c>
      <c r="F316" s="8" t="s">
        <v>363</v>
      </c>
    </row>
    <row r="317" spans="1:6" ht="15" x14ac:dyDescent="0.15">
      <c r="A317" s="3" t="s">
        <v>361</v>
      </c>
      <c r="B317" s="3" t="s">
        <v>368</v>
      </c>
      <c r="C317" s="6">
        <v>35.229999999999997</v>
      </c>
      <c r="D317" s="6">
        <v>26.16</v>
      </c>
      <c r="E317" s="7" t="s">
        <v>17</v>
      </c>
      <c r="F317" s="8" t="s">
        <v>363</v>
      </c>
    </row>
    <row r="318" spans="1:6" ht="15" x14ac:dyDescent="0.15">
      <c r="A318" s="3" t="s">
        <v>361</v>
      </c>
      <c r="B318" s="4" t="s">
        <v>369</v>
      </c>
      <c r="C318" s="6">
        <v>53</v>
      </c>
      <c r="D318" s="6">
        <f>79.68+30</f>
        <v>109.68</v>
      </c>
      <c r="E318" s="7" t="s">
        <v>17</v>
      </c>
      <c r="F318" s="8" t="s">
        <v>363</v>
      </c>
    </row>
    <row r="319" spans="1:6" ht="15" x14ac:dyDescent="0.15">
      <c r="A319" s="3" t="s">
        <v>361</v>
      </c>
      <c r="B319" s="4" t="s">
        <v>66</v>
      </c>
      <c r="C319" s="6">
        <v>4.7699999999999996</v>
      </c>
      <c r="D319" s="6">
        <v>4.7699999999999996</v>
      </c>
      <c r="E319" s="7" t="s">
        <v>17</v>
      </c>
      <c r="F319" s="8" t="s">
        <v>363</v>
      </c>
    </row>
    <row r="320" spans="1:6" ht="15" x14ac:dyDescent="0.15">
      <c r="A320" s="3" t="s">
        <v>370</v>
      </c>
      <c r="B320" s="4" t="s">
        <v>371</v>
      </c>
      <c r="C320" s="6" t="s">
        <v>15</v>
      </c>
      <c r="D320" s="6">
        <v>22.62</v>
      </c>
      <c r="E320" s="7" t="s">
        <v>8</v>
      </c>
      <c r="F320" s="8" t="s">
        <v>372</v>
      </c>
    </row>
    <row r="321" spans="1:6" ht="15" x14ac:dyDescent="0.15">
      <c r="A321" s="3" t="s">
        <v>370</v>
      </c>
      <c r="B321" s="4" t="s">
        <v>373</v>
      </c>
      <c r="C321" s="6">
        <v>50</v>
      </c>
      <c r="D321" s="6">
        <v>4.5</v>
      </c>
      <c r="E321" s="7" t="s">
        <v>8</v>
      </c>
      <c r="F321" s="8" t="s">
        <v>372</v>
      </c>
    </row>
    <row r="322" spans="1:6" ht="15" x14ac:dyDescent="0.15">
      <c r="A322" s="3" t="s">
        <v>374</v>
      </c>
      <c r="B322" s="14" t="s">
        <v>375</v>
      </c>
      <c r="C322" s="6">
        <v>6</v>
      </c>
      <c r="D322" s="6">
        <v>7.8</v>
      </c>
      <c r="E322" s="7" t="s">
        <v>41</v>
      </c>
      <c r="F322" s="8" t="s">
        <v>376</v>
      </c>
    </row>
    <row r="323" spans="1:6" ht="15" x14ac:dyDescent="0.15">
      <c r="A323" s="3" t="s">
        <v>374</v>
      </c>
      <c r="B323" s="14" t="s">
        <v>377</v>
      </c>
      <c r="C323" s="6">
        <v>5</v>
      </c>
      <c r="D323" s="6">
        <v>11.3</v>
      </c>
      <c r="E323" s="7" t="s">
        <v>41</v>
      </c>
      <c r="F323" s="8" t="s">
        <v>376</v>
      </c>
    </row>
    <row r="324" spans="1:6" ht="15" x14ac:dyDescent="0.15">
      <c r="A324" s="3" t="s">
        <v>374</v>
      </c>
      <c r="B324" s="14" t="s">
        <v>378</v>
      </c>
      <c r="C324" s="6">
        <v>5</v>
      </c>
      <c r="D324" s="6">
        <v>10.5</v>
      </c>
      <c r="E324" s="7" t="s">
        <v>8</v>
      </c>
      <c r="F324" s="8" t="s">
        <v>376</v>
      </c>
    </row>
    <row r="325" spans="1:6" ht="15" x14ac:dyDescent="0.15">
      <c r="A325" s="3" t="s">
        <v>374</v>
      </c>
      <c r="B325" s="14" t="s">
        <v>379</v>
      </c>
      <c r="C325" s="6" t="s">
        <v>15</v>
      </c>
      <c r="D325" s="6">
        <v>2.0299999999999998</v>
      </c>
      <c r="E325" s="7" t="s">
        <v>8</v>
      </c>
      <c r="F325" s="8" t="s">
        <v>376</v>
      </c>
    </row>
    <row r="326" spans="1:6" ht="15" x14ac:dyDescent="0.15">
      <c r="A326" s="3" t="s">
        <v>374</v>
      </c>
      <c r="B326" s="14" t="s">
        <v>380</v>
      </c>
      <c r="C326" s="6">
        <v>6.94</v>
      </c>
      <c r="D326" s="6">
        <v>7.6992689999999993</v>
      </c>
      <c r="E326" s="7" t="s">
        <v>8</v>
      </c>
      <c r="F326" s="8" t="s">
        <v>376</v>
      </c>
    </row>
    <row r="327" spans="1:6" ht="15" x14ac:dyDescent="0.15">
      <c r="A327" s="3" t="s">
        <v>374</v>
      </c>
      <c r="B327" s="14" t="s">
        <v>381</v>
      </c>
      <c r="C327" s="6">
        <v>12.2</v>
      </c>
      <c r="D327" s="6">
        <v>32.4</v>
      </c>
      <c r="E327" s="7" t="s">
        <v>8</v>
      </c>
      <c r="F327" s="8" t="s">
        <v>376</v>
      </c>
    </row>
    <row r="328" spans="1:6" ht="15" x14ac:dyDescent="0.2">
      <c r="A328" s="3" t="s">
        <v>382</v>
      </c>
      <c r="B328" s="9" t="s">
        <v>383</v>
      </c>
      <c r="C328" s="21">
        <v>4</v>
      </c>
      <c r="D328" s="21">
        <v>10.6</v>
      </c>
      <c r="E328" s="7" t="s">
        <v>8</v>
      </c>
      <c r="F328" t="s">
        <v>384</v>
      </c>
    </row>
    <row r="329" spans="1:6" ht="15" x14ac:dyDescent="0.2">
      <c r="A329" s="3" t="s">
        <v>382</v>
      </c>
      <c r="B329" s="19" t="s">
        <v>385</v>
      </c>
      <c r="C329" s="6">
        <v>11.3</v>
      </c>
      <c r="D329" s="6">
        <v>0.5</v>
      </c>
      <c r="E329" s="7" t="s">
        <v>8</v>
      </c>
      <c r="F329" t="s">
        <v>384</v>
      </c>
    </row>
    <row r="330" spans="1:6" ht="15" x14ac:dyDescent="0.2">
      <c r="A330" s="3" t="s">
        <v>382</v>
      </c>
      <c r="B330" s="19" t="s">
        <v>386</v>
      </c>
      <c r="C330" s="6">
        <v>2</v>
      </c>
      <c r="D330" s="6">
        <v>3</v>
      </c>
      <c r="E330" s="7" t="s">
        <v>8</v>
      </c>
      <c r="F330" t="s">
        <v>384</v>
      </c>
    </row>
    <row r="331" spans="1:6" ht="15" x14ac:dyDescent="0.15">
      <c r="A331" s="3" t="s">
        <v>387</v>
      </c>
      <c r="B331" s="15" t="s">
        <v>388</v>
      </c>
      <c r="C331" s="6">
        <v>300</v>
      </c>
      <c r="D331" s="6">
        <v>70</v>
      </c>
      <c r="E331" s="7" t="s">
        <v>13</v>
      </c>
      <c r="F331" s="8" t="s">
        <v>389</v>
      </c>
    </row>
    <row r="332" spans="1:6" ht="15" x14ac:dyDescent="0.15">
      <c r="A332" s="3" t="s">
        <v>387</v>
      </c>
      <c r="B332" s="15" t="s">
        <v>390</v>
      </c>
      <c r="C332" s="6">
        <v>500</v>
      </c>
      <c r="D332" s="6">
        <v>300</v>
      </c>
      <c r="E332" s="7" t="s">
        <v>13</v>
      </c>
      <c r="F332" s="8" t="s">
        <v>389</v>
      </c>
    </row>
    <row r="333" spans="1:6" ht="15" x14ac:dyDescent="0.15">
      <c r="A333" s="3" t="s">
        <v>387</v>
      </c>
      <c r="B333" s="15" t="s">
        <v>391</v>
      </c>
      <c r="C333" s="6">
        <v>220</v>
      </c>
      <c r="D333" s="6">
        <v>100</v>
      </c>
      <c r="E333" s="7" t="s">
        <v>13</v>
      </c>
      <c r="F333" s="8" t="s">
        <v>389</v>
      </c>
    </row>
    <row r="334" spans="1:6" ht="15" x14ac:dyDescent="0.15">
      <c r="A334" s="3" t="s">
        <v>387</v>
      </c>
      <c r="B334" s="15" t="s">
        <v>392</v>
      </c>
      <c r="C334" s="6">
        <v>300</v>
      </c>
      <c r="D334" s="6">
        <v>670.56502509999996</v>
      </c>
      <c r="E334" s="7" t="s">
        <v>13</v>
      </c>
      <c r="F334" s="8" t="s">
        <v>389</v>
      </c>
    </row>
    <row r="335" spans="1:6" ht="15" x14ac:dyDescent="0.15">
      <c r="A335" s="3" t="s">
        <v>387</v>
      </c>
      <c r="B335" s="15" t="s">
        <v>393</v>
      </c>
      <c r="C335" s="6">
        <v>100</v>
      </c>
      <c r="D335" s="6">
        <v>100</v>
      </c>
      <c r="E335" s="7" t="s">
        <v>13</v>
      </c>
      <c r="F335" s="8" t="s">
        <v>389</v>
      </c>
    </row>
    <row r="336" spans="1:6" ht="15" x14ac:dyDescent="0.15">
      <c r="A336" s="3" t="s">
        <v>387</v>
      </c>
      <c r="B336" s="15" t="s">
        <v>394</v>
      </c>
      <c r="C336" s="6">
        <v>450</v>
      </c>
      <c r="D336" s="6">
        <v>640</v>
      </c>
      <c r="E336" s="7" t="s">
        <v>13</v>
      </c>
      <c r="F336" s="8" t="s">
        <v>389</v>
      </c>
    </row>
    <row r="337" spans="1:6" ht="15" x14ac:dyDescent="0.15">
      <c r="A337" s="3" t="s">
        <v>387</v>
      </c>
      <c r="B337" s="14" t="s">
        <v>27</v>
      </c>
      <c r="C337" s="6">
        <v>149.63</v>
      </c>
      <c r="D337" s="6">
        <v>156.91</v>
      </c>
      <c r="E337" s="7" t="s">
        <v>17</v>
      </c>
      <c r="F337" s="8" t="s">
        <v>389</v>
      </c>
    </row>
    <row r="338" spans="1:6" ht="15" x14ac:dyDescent="0.15">
      <c r="A338" s="3" t="s">
        <v>395</v>
      </c>
      <c r="B338" s="14" t="s">
        <v>396</v>
      </c>
      <c r="C338" s="6">
        <v>12.61</v>
      </c>
      <c r="D338" s="6">
        <v>2.68</v>
      </c>
      <c r="E338" s="7" t="s">
        <v>8</v>
      </c>
      <c r="F338" s="8" t="s">
        <v>397</v>
      </c>
    </row>
    <row r="339" spans="1:6" ht="15" x14ac:dyDescent="0.15">
      <c r="A339" s="3" t="s">
        <v>395</v>
      </c>
      <c r="B339" s="14" t="s">
        <v>398</v>
      </c>
      <c r="C339" s="6" t="s">
        <v>15</v>
      </c>
      <c r="D339" s="6">
        <v>5</v>
      </c>
      <c r="E339" s="7" t="s">
        <v>8</v>
      </c>
      <c r="F339" s="8" t="s">
        <v>397</v>
      </c>
    </row>
    <row r="340" spans="1:6" ht="15" x14ac:dyDescent="0.15">
      <c r="A340" s="3" t="s">
        <v>395</v>
      </c>
      <c r="B340" s="14" t="s">
        <v>399</v>
      </c>
      <c r="C340" s="6">
        <v>5</v>
      </c>
      <c r="D340" s="6">
        <v>7</v>
      </c>
      <c r="E340" s="7" t="s">
        <v>8</v>
      </c>
      <c r="F340" s="8" t="s">
        <v>397</v>
      </c>
    </row>
    <row r="341" spans="1:6" ht="15" x14ac:dyDescent="0.15">
      <c r="A341" s="3" t="s">
        <v>395</v>
      </c>
      <c r="B341" s="14" t="s">
        <v>400</v>
      </c>
      <c r="C341" s="6">
        <v>18.48</v>
      </c>
      <c r="D341" s="6">
        <v>4.6500000000000004</v>
      </c>
      <c r="E341" s="7" t="s">
        <v>8</v>
      </c>
      <c r="F341" s="8" t="s">
        <v>397</v>
      </c>
    </row>
    <row r="342" spans="1:6" ht="15" x14ac:dyDescent="0.15">
      <c r="A342" s="3" t="s">
        <v>395</v>
      </c>
      <c r="B342" s="14" t="s">
        <v>401</v>
      </c>
      <c r="C342" s="6" t="s">
        <v>15</v>
      </c>
      <c r="D342" s="6">
        <v>2.87</v>
      </c>
      <c r="E342" s="7" t="s">
        <v>8</v>
      </c>
      <c r="F342" s="8" t="s">
        <v>397</v>
      </c>
    </row>
    <row r="343" spans="1:6" ht="15" x14ac:dyDescent="0.15">
      <c r="A343" s="3" t="s">
        <v>402</v>
      </c>
      <c r="B343" s="15" t="s">
        <v>403</v>
      </c>
      <c r="C343" s="11">
        <v>17.600000000000001</v>
      </c>
      <c r="D343" s="6">
        <v>19.399999999999999</v>
      </c>
      <c r="E343" s="7" t="s">
        <v>17</v>
      </c>
      <c r="F343" s="8" t="s">
        <v>404</v>
      </c>
    </row>
    <row r="344" spans="1:6" ht="15" x14ac:dyDescent="0.15">
      <c r="A344" s="3" t="s">
        <v>402</v>
      </c>
      <c r="B344" s="14" t="s">
        <v>405</v>
      </c>
      <c r="C344" s="6">
        <v>286</v>
      </c>
      <c r="D344" s="6">
        <v>305.52</v>
      </c>
      <c r="E344" s="7" t="s">
        <v>13</v>
      </c>
      <c r="F344" s="8" t="s">
        <v>404</v>
      </c>
    </row>
    <row r="345" spans="1:6" ht="15" x14ac:dyDescent="0.15">
      <c r="A345" s="3" t="s">
        <v>402</v>
      </c>
      <c r="B345" s="14" t="s">
        <v>76</v>
      </c>
      <c r="C345" s="6" t="s">
        <v>15</v>
      </c>
      <c r="D345" s="6">
        <v>3.79</v>
      </c>
      <c r="E345" s="7" t="s">
        <v>8</v>
      </c>
      <c r="F345" s="8" t="s">
        <v>404</v>
      </c>
    </row>
    <row r="346" spans="1:6" ht="15" x14ac:dyDescent="0.15">
      <c r="A346" s="3" t="s">
        <v>402</v>
      </c>
      <c r="B346" s="14" t="s">
        <v>406</v>
      </c>
      <c r="C346" s="6" t="s">
        <v>15</v>
      </c>
      <c r="D346" s="6">
        <v>1.8</v>
      </c>
      <c r="E346" s="7" t="s">
        <v>8</v>
      </c>
      <c r="F346" s="8" t="s">
        <v>404</v>
      </c>
    </row>
    <row r="347" spans="1:6" ht="15" x14ac:dyDescent="0.15">
      <c r="A347" s="3" t="s">
        <v>402</v>
      </c>
      <c r="B347" s="14" t="s">
        <v>407</v>
      </c>
      <c r="C347" s="6">
        <v>357.8</v>
      </c>
      <c r="D347" s="6">
        <v>859.4</v>
      </c>
      <c r="E347" s="7" t="s">
        <v>13</v>
      </c>
      <c r="F347" s="8" t="s">
        <v>404</v>
      </c>
    </row>
    <row r="348" spans="1:6" ht="15" x14ac:dyDescent="0.15">
      <c r="A348" s="3" t="s">
        <v>402</v>
      </c>
      <c r="B348" s="14" t="s">
        <v>408</v>
      </c>
      <c r="C348" s="6">
        <v>230</v>
      </c>
      <c r="D348" s="6">
        <v>400</v>
      </c>
      <c r="E348" s="7" t="s">
        <v>13</v>
      </c>
      <c r="F348" s="8" t="s">
        <v>404</v>
      </c>
    </row>
    <row r="349" spans="1:6" ht="15" x14ac:dyDescent="0.15">
      <c r="A349" s="3" t="s">
        <v>402</v>
      </c>
      <c r="B349" s="15" t="s">
        <v>409</v>
      </c>
      <c r="C349" s="11">
        <v>200</v>
      </c>
      <c r="D349" s="6">
        <v>153.13999999999999</v>
      </c>
      <c r="E349" s="7" t="s">
        <v>17</v>
      </c>
      <c r="F349" s="8" t="s">
        <v>404</v>
      </c>
    </row>
    <row r="350" spans="1:6" ht="15" x14ac:dyDescent="0.15">
      <c r="A350" s="3" t="s">
        <v>402</v>
      </c>
      <c r="B350" s="14" t="s">
        <v>410</v>
      </c>
      <c r="C350" s="6">
        <v>188.36</v>
      </c>
      <c r="D350" s="6">
        <v>4.4800000000000004</v>
      </c>
      <c r="E350" s="7" t="s">
        <v>8</v>
      </c>
      <c r="F350" s="8" t="s">
        <v>404</v>
      </c>
    </row>
    <row r="351" spans="1:6" ht="15" x14ac:dyDescent="0.15">
      <c r="A351" s="3" t="s">
        <v>402</v>
      </c>
      <c r="B351" s="14" t="s">
        <v>411</v>
      </c>
      <c r="C351" s="6">
        <v>231.31</v>
      </c>
      <c r="D351" s="6">
        <v>71</v>
      </c>
      <c r="E351" s="7" t="s">
        <v>13</v>
      </c>
      <c r="F351" s="8" t="s">
        <v>404</v>
      </c>
    </row>
    <row r="352" spans="1:6" ht="15" x14ac:dyDescent="0.15">
      <c r="A352" s="3" t="s">
        <v>402</v>
      </c>
      <c r="B352" s="14" t="s">
        <v>412</v>
      </c>
      <c r="C352" s="6">
        <v>151</v>
      </c>
      <c r="D352" s="6">
        <v>3</v>
      </c>
      <c r="E352" s="7" t="s">
        <v>8</v>
      </c>
      <c r="F352" s="8" t="s">
        <v>404</v>
      </c>
    </row>
    <row r="353" spans="1:6" ht="15" x14ac:dyDescent="0.15">
      <c r="A353" s="3" t="s">
        <v>402</v>
      </c>
      <c r="B353" s="14" t="s">
        <v>84</v>
      </c>
      <c r="C353" s="6" t="s">
        <v>15</v>
      </c>
      <c r="D353" s="6">
        <v>2.5</v>
      </c>
      <c r="E353" s="7" t="s">
        <v>8</v>
      </c>
      <c r="F353" s="8" t="s">
        <v>404</v>
      </c>
    </row>
    <row r="354" spans="1:6" ht="15" x14ac:dyDescent="0.15">
      <c r="A354" s="3" t="s">
        <v>402</v>
      </c>
      <c r="B354" s="14" t="s">
        <v>413</v>
      </c>
      <c r="C354" s="11">
        <v>170</v>
      </c>
      <c r="D354" s="6">
        <v>6</v>
      </c>
      <c r="E354" s="7" t="s">
        <v>8</v>
      </c>
      <c r="F354" s="8" t="s">
        <v>404</v>
      </c>
    </row>
    <row r="355" spans="1:6" ht="15" x14ac:dyDescent="0.15">
      <c r="A355" s="3" t="s">
        <v>402</v>
      </c>
      <c r="B355" s="14" t="s">
        <v>414</v>
      </c>
      <c r="C355" s="11">
        <v>80</v>
      </c>
      <c r="D355" s="6">
        <v>3</v>
      </c>
      <c r="E355" s="7" t="s">
        <v>8</v>
      </c>
      <c r="F355" s="8" t="s">
        <v>404</v>
      </c>
    </row>
    <row r="356" spans="1:6" ht="15" x14ac:dyDescent="0.15">
      <c r="A356" s="3" t="s">
        <v>402</v>
      </c>
      <c r="B356" s="14" t="s">
        <v>415</v>
      </c>
      <c r="C356" s="11">
        <v>75</v>
      </c>
      <c r="D356" s="6">
        <v>3</v>
      </c>
      <c r="E356" s="7" t="s">
        <v>8</v>
      </c>
      <c r="F356" s="8" t="s">
        <v>404</v>
      </c>
    </row>
    <row r="357" spans="1:6" ht="15" x14ac:dyDescent="0.15">
      <c r="A357" s="3" t="s">
        <v>402</v>
      </c>
      <c r="B357" s="14" t="s">
        <v>416</v>
      </c>
      <c r="C357" s="6">
        <v>4.2</v>
      </c>
      <c r="D357" s="6">
        <v>48.95</v>
      </c>
      <c r="E357" s="7" t="s">
        <v>13</v>
      </c>
      <c r="F357" s="8" t="s">
        <v>404</v>
      </c>
    </row>
    <row r="358" spans="1:6" ht="15" x14ac:dyDescent="0.15">
      <c r="A358" s="3" t="s">
        <v>402</v>
      </c>
      <c r="B358" s="14" t="s">
        <v>417</v>
      </c>
      <c r="C358" s="6">
        <v>100</v>
      </c>
      <c r="D358" s="6">
        <v>4</v>
      </c>
      <c r="E358" s="7" t="s">
        <v>8</v>
      </c>
      <c r="F358" s="8" t="s">
        <v>404</v>
      </c>
    </row>
    <row r="359" spans="1:6" ht="15" x14ac:dyDescent="0.15">
      <c r="A359" s="3" t="s">
        <v>402</v>
      </c>
      <c r="B359" s="14" t="s">
        <v>418</v>
      </c>
      <c r="C359" s="11">
        <v>100</v>
      </c>
      <c r="D359" s="6">
        <v>0.75</v>
      </c>
      <c r="E359" s="7" t="s">
        <v>8</v>
      </c>
      <c r="F359" s="8" t="s">
        <v>404</v>
      </c>
    </row>
    <row r="360" spans="1:6" ht="15" x14ac:dyDescent="0.15">
      <c r="A360" s="3" t="s">
        <v>402</v>
      </c>
      <c r="B360" s="14" t="s">
        <v>27</v>
      </c>
      <c r="C360" s="11">
        <v>2723.76</v>
      </c>
      <c r="D360" s="6">
        <v>4653.63</v>
      </c>
      <c r="E360" s="7" t="s">
        <v>17</v>
      </c>
      <c r="F360" s="8" t="s">
        <v>404</v>
      </c>
    </row>
  </sheetData>
  <autoFilter ref="A1:F360" xr:uid="{DAAD1FE0-DC5B-4621-9129-59E1E9E509A5}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dmc-project-list</vt:lpstr>
    </vt:vector>
  </TitlesOfParts>
  <Manager/>
  <Company>Asian Development Bank (ADB)</Company>
  <LinksUpToDate>false</LinksUpToDate>
  <SharedDoc>false</SharedDoc>
  <HyperlinkBase>http://data.adb.org/dataset/sovereign-and-nonsovereign-cofinancing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Cofinanced Project List by Developing Member Country</dc:title>
  <dc:subject>Datasets on sovereign and nonsovereign cofinancing by country, project and modality from 2015-2019.</dc:subject>
  <dc:creator>Asian Development Bank (ADB)</dc:creator>
  <cp:keywords>cofinancing, developing member country, dmc, sovereign, nonsovereign, grants, loans</cp:keywords>
  <dc:description/>
  <cp:lastModifiedBy>Microsoft Office User</cp:lastModifiedBy>
  <dcterms:created xsi:type="dcterms:W3CDTF">2020-07-03T04:29:47Z</dcterms:created>
  <dcterms:modified xsi:type="dcterms:W3CDTF">2020-07-03T04:35:40Z</dcterms:modified>
  <cp:category/>
</cp:coreProperties>
</file>