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324C964D-7801-D641-826C-26518EBC2F9F}" xr6:coauthVersionLast="45" xr6:coauthVersionMax="45" xr10:uidLastSave="{00000000-0000-0000-0000-000000000000}"/>
  <bookViews>
    <workbookView xWindow="0" yWindow="460" windowWidth="25440" windowHeight="15400" xr2:uid="{00000000-000D-0000-FFFF-FFFF00000000}"/>
  </bookViews>
  <sheets>
    <sheet name="Grants" sheetId="3" r:id="rId1"/>
  </sheets>
  <definedNames>
    <definedName name="_xlnm.Print_Titles" localSheetId="0">Grants!$9:$10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7" i="3" l="1"/>
  <c r="D290" i="3"/>
  <c r="F285" i="3"/>
  <c r="D280" i="3"/>
  <c r="D276" i="3"/>
  <c r="F272" i="3"/>
  <c r="D272" i="3"/>
  <c r="D267" i="3"/>
  <c r="F263" i="3"/>
  <c r="D259" i="3"/>
  <c r="D254" i="3"/>
  <c r="F250" i="3"/>
  <c r="D243" i="3"/>
  <c r="D237" i="3"/>
  <c r="F232" i="3"/>
  <c r="D232" i="3"/>
  <c r="D216" i="3"/>
  <c r="F207" i="3"/>
  <c r="D207" i="3"/>
  <c r="D192" i="3"/>
  <c r="D188" i="3"/>
  <c r="D179" i="3"/>
  <c r="D175" i="3"/>
  <c r="D171" i="3"/>
  <c r="D166" i="3"/>
  <c r="D156" i="3"/>
  <c r="D151" i="3"/>
  <c r="F132" i="3"/>
  <c r="D132" i="3"/>
  <c r="F108" i="3"/>
  <c r="D104" i="3"/>
  <c r="D100" i="3"/>
  <c r="D96" i="3"/>
  <c r="D90" i="3"/>
  <c r="F85" i="3"/>
  <c r="D85" i="3"/>
  <c r="D71" i="3"/>
  <c r="D66" i="3"/>
  <c r="D61" i="3"/>
  <c r="F57" i="3"/>
  <c r="D57" i="3"/>
  <c r="D52" i="3"/>
  <c r="F48" i="3"/>
  <c r="D48" i="3"/>
  <c r="D41" i="3"/>
  <c r="D35" i="3"/>
  <c r="F31" i="3"/>
  <c r="D31" i="3"/>
  <c r="F168" i="3" l="1"/>
  <c r="D287" i="3"/>
  <c r="D239" i="3"/>
  <c r="F239" i="3"/>
  <c r="D11" i="3"/>
  <c r="D168" i="3"/>
  <c r="D63" i="3"/>
  <c r="F63" i="3"/>
  <c r="F11" i="3"/>
  <c r="F299" i="3" l="1"/>
  <c r="D299" i="3"/>
</calcChain>
</file>

<file path=xl/sharedStrings.xml><?xml version="1.0" encoding="utf-8"?>
<sst xmlns="http://schemas.openxmlformats.org/spreadsheetml/2006/main" count="419" uniqueCount="220">
  <si>
    <t>Project Name</t>
  </si>
  <si>
    <t>New Zealand</t>
  </si>
  <si>
    <t>Australia</t>
  </si>
  <si>
    <t>Bangladesh</t>
  </si>
  <si>
    <t>India</t>
  </si>
  <si>
    <t>Nepal</t>
  </si>
  <si>
    <t>Cambodia</t>
  </si>
  <si>
    <t>Indonesia</t>
  </si>
  <si>
    <t>Philippines</t>
  </si>
  <si>
    <t>Viet Nam</t>
  </si>
  <si>
    <t>TOTAL</t>
  </si>
  <si>
    <t>Pakistan</t>
  </si>
  <si>
    <t>Global Environment Facility</t>
  </si>
  <si>
    <t>Tonga</t>
  </si>
  <si>
    <t>Myanmar</t>
  </si>
  <si>
    <t>Regional</t>
  </si>
  <si>
    <t>Source of Cofinancing</t>
  </si>
  <si>
    <t>Japan Fund for Poverty Reduction</t>
  </si>
  <si>
    <t>Technical Assistance</t>
  </si>
  <si>
    <t>Project Component</t>
  </si>
  <si>
    <t>World Bank</t>
  </si>
  <si>
    <t xml:space="preserve">Amount </t>
  </si>
  <si>
    <t>Mongolia</t>
  </si>
  <si>
    <t>Netherlands Trust Fund under the Water Financing Partnership Facility</t>
  </si>
  <si>
    <t>United States</t>
  </si>
  <si>
    <t>Clean Technology Fund</t>
  </si>
  <si>
    <t>($’000)</t>
  </si>
  <si>
    <t>Subtotal</t>
  </si>
  <si>
    <t>Norway</t>
  </si>
  <si>
    <t>Uzbekistan</t>
  </si>
  <si>
    <t>Sri Lanka</t>
  </si>
  <si>
    <t>Carbon Capture and Storage Fund under the Clean Energy Financing Partnership Facility</t>
  </si>
  <si>
    <t xml:space="preserve">Clean Energy Fund under the Clean Energy Financing Partnership Facility </t>
  </si>
  <si>
    <t>Multidonor Trust Fund under the Water Financing Partnership Facility</t>
  </si>
  <si>
    <t>Urban Climate Change Resilience Trust Fund under the Urban Financing Partnership Facility</t>
  </si>
  <si>
    <t>European Union</t>
  </si>
  <si>
    <t>Papua New Guinea</t>
  </si>
  <si>
    <t>Green Climate Fund</t>
  </si>
  <si>
    <t>Fiji</t>
  </si>
  <si>
    <t>Strategic Climate Fund (Scaling Up Renewable Energy Program in Low-Income Countries)</t>
  </si>
  <si>
    <t>Sanitation Financing Partnership Trust Fund under the Water Financing Partnership Facility</t>
  </si>
  <si>
    <t>Germany</t>
  </si>
  <si>
    <t>Korea, Republic of</t>
  </si>
  <si>
    <t>Promoting Sustainable Energy for All in Asia and the Pacific – 
   Sustainable Energy for All Regional Hub for Asia and the 
   Pacific (Subproject C) (Supplementary)</t>
  </si>
  <si>
    <t>Japan Fund for the Joint Crediting Mechanism</t>
  </si>
  <si>
    <t>Maldives</t>
  </si>
  <si>
    <t>Supporting Project Preparation (Supplementary)</t>
  </si>
  <si>
    <t>Pacific Renewable Energy Investment Facility (Supplementary)</t>
  </si>
  <si>
    <t>Urban Environmental Infrastructure Fund under the Urban Financing Partnership Facility</t>
  </si>
  <si>
    <t>Global Agriculture and Food Security Program</t>
  </si>
  <si>
    <t>Women Entrepreneurs Finance Initiative</t>
  </si>
  <si>
    <t>PRIVATE SECTOR</t>
  </si>
  <si>
    <t>Southeast Asia Urban Services Facility (Supplementary)</t>
  </si>
  <si>
    <t>Sustainable Infrastructure Assistance Program – Technical 
   Assistance Cluster Management Facility (Subproject 1) 
   (Supplementary)</t>
  </si>
  <si>
    <t>Supporting Policies and Implementation in the School Sector 
   (Supplementary)</t>
  </si>
  <si>
    <t>People’s Republic of China Poverty Reduction and Regional Cooperation Fund</t>
  </si>
  <si>
    <t>Renewable Energy</t>
  </si>
  <si>
    <t>Tuvalu</t>
  </si>
  <si>
    <t>Improved Fiscal and Infrastructure Management Program</t>
  </si>
  <si>
    <t>Northern Mountain Provinces Transport Connectivity</t>
  </si>
  <si>
    <t>Pacific Private Sector Development Initiative, Phase IV</t>
  </si>
  <si>
    <t>Supporting Competition Policy and Law Reform</t>
  </si>
  <si>
    <t>Switzerland</t>
  </si>
  <si>
    <t>National Disaster Risk Management – Additional Financing</t>
  </si>
  <si>
    <t>National Disaster Risk Management (Supplementary)</t>
  </si>
  <si>
    <t>ASEAN Australia Smart Cities Trust Fund</t>
  </si>
  <si>
    <t>Scoping of Community Resilience Partnership Program</t>
  </si>
  <si>
    <t>Dhaka and Western Zone Transmission Grid Expansion</t>
  </si>
  <si>
    <t>Water Supply Scheme for Tete Settlement</t>
  </si>
  <si>
    <t>Preparing Sustainable Energy Projects in Central Asia</t>
  </si>
  <si>
    <t>Skills for Competitiveness (Supplementary)</t>
  </si>
  <si>
    <t>Preparing the Punjab Agriculture Markets Development</t>
  </si>
  <si>
    <t>Railway Rolling Stock Operations Improvement</t>
  </si>
  <si>
    <t>Smart Energy System for Mongolia</t>
  </si>
  <si>
    <t>Japan Fund for Information and Communication Technology</t>
  </si>
  <si>
    <t>Improving the Management of Hazardous Chemicals</t>
  </si>
  <si>
    <t>Preparing the Nadi Flood Alleviation</t>
  </si>
  <si>
    <t>Odisha Skill Development</t>
  </si>
  <si>
    <t>Building Inclusive Social Assistance</t>
  </si>
  <si>
    <t>Human Settlements Development Program</t>
  </si>
  <si>
    <t>Improving Health Care Financing for Universal Health Coverage</t>
  </si>
  <si>
    <t>Sustainable Fodder Management</t>
  </si>
  <si>
    <t>Resilient Community Development</t>
  </si>
  <si>
    <t>Balochistan Water Resources Development</t>
  </si>
  <si>
    <t>Enhancing Rural Micro and Small-Sized Enterprises Finance</t>
  </si>
  <si>
    <t>Integrated Perinatal Care</t>
  </si>
  <si>
    <t xml:space="preserve">Skills and Knowledge for Inclusive Economic Growth </t>
  </si>
  <si>
    <t>Second Health Human Resources Development</t>
  </si>
  <si>
    <t>Upgrading the Asia Small and Medium-Sized Enterprise Monitor</t>
  </si>
  <si>
    <t>Republic of Korea e-Asia and Knowledge Partnership Fund</t>
  </si>
  <si>
    <t>Azerbaijan</t>
  </si>
  <si>
    <t>Strengthening Tax Policy and Administration Policy</t>
  </si>
  <si>
    <t>Capacity Development in the Electric Utility Industry</t>
  </si>
  <si>
    <t>Strengthening the Supreme Audit Function</t>
  </si>
  <si>
    <t>Preparing Urban Development Projects</t>
  </si>
  <si>
    <t>Digital Development Facility for Asia and the Pacific</t>
  </si>
  <si>
    <t>Digital Solutions to Improve Agricultural Value Chains</t>
  </si>
  <si>
    <t>Integrated and Innovative Solutions for More Livable Cities</t>
  </si>
  <si>
    <t>Strengthening Education in the Pacific Region (Supplementary)</t>
  </si>
  <si>
    <t xml:space="preserve">United Kingdom Fund for Asia Regional Trade and Connectivity under the Regional Cooperation and Integration </t>
  </si>
  <si>
    <t>Financing Partnership Facility</t>
  </si>
  <si>
    <t xml:space="preserve">Regional </t>
  </si>
  <si>
    <t>Asia Pacific Project Preparation Facility</t>
  </si>
  <si>
    <t>Enhancing Climate Resilience of Hydropower Plants</t>
  </si>
  <si>
    <t>Deploying Solar Energy at Scale</t>
  </si>
  <si>
    <t>Cooperation Fund in Support of Managing for Development  Results</t>
  </si>
  <si>
    <t>High Level Technology Fund</t>
  </si>
  <si>
    <t>Irrigated Agriculture Improvement</t>
  </si>
  <si>
    <t>Regional Road Development and Maintenance</t>
  </si>
  <si>
    <t>Integrated Water Productivity Improvement</t>
  </si>
  <si>
    <t>Implementing Reforms for Growth and Competitiveness</t>
  </si>
  <si>
    <t>Accelerating Sanitation for All in Asia and the Pacific</t>
  </si>
  <si>
    <t>Southeast Asia Urban Services Facility  (Supplementary)</t>
  </si>
  <si>
    <t>Preparing Urban and Social Development (Supplementary)</t>
  </si>
  <si>
    <t>Scaling Up Demand-Side Energy Efficiency Sector</t>
  </si>
  <si>
    <t>Solomon Island</t>
  </si>
  <si>
    <t>Urban Water Supply and Sanitation Sector</t>
  </si>
  <si>
    <t>Special Climate Change Fund under the Global Environment Facility</t>
  </si>
  <si>
    <t>National Solar Park</t>
  </si>
  <si>
    <t xml:space="preserve">United Nations Development Programme </t>
  </si>
  <si>
    <t>JP Morgan Chase Foundation</t>
  </si>
  <si>
    <t>Projects Involving Sovereign Grant Cofinancing, 2019</t>
  </si>
  <si>
    <t>Supporting Public Financial Management Reform 
   (Supplementary)</t>
  </si>
  <si>
    <t>Sustainable Infrastructure Assistance Program – 
   Strengthening Results-Based Lending Independent 
   Monitoring in Irrigation (Subproject 10)  (Supplementary)</t>
  </si>
  <si>
    <t>Sustainable Infrastructure Assistance Program – Municipal 
   Bond Issuance and Infrastructure Finance (Subproject 16)  
   (Supplementary)</t>
  </si>
  <si>
    <t xml:space="preserve">Sustainable Infrastructure Assistance Program Phase II: 
   Innovative Infrastructure Financing, Infrastructure Planning, 
   and Program Management Support (Subproject 1) </t>
  </si>
  <si>
    <t xml:space="preserve">Sustainable Infrastructure Assistance Program Phase II: 
   Supporting Sustainable and Efficient Energy Policies and 
   Investments (Subproject 2) </t>
  </si>
  <si>
    <t xml:space="preserve">Sustainable Infrastructure Assistance Program Phase II: 
   Supporting Sustainable and Universal Electricity Access 
   (Subproject 3) </t>
  </si>
  <si>
    <t>Health Services Sector Development Program, 
   Subprogram 1 – Additional Financing</t>
  </si>
  <si>
    <t>Preparing the Improved Technical and Vocational Education 
   and Training for Employment</t>
  </si>
  <si>
    <t>Building Macroeconomic Resilience Program – Subprogram 3</t>
  </si>
  <si>
    <t>Financial Sector Development and Inclusion Program 
   (Supplementary)</t>
  </si>
  <si>
    <t>Aid for Trade for Inclusive Growth, 2019–2020 (Subproject 1)</t>
  </si>
  <si>
    <t>Pacific Region Infrastructure Facility Coordination Office – 
   Leveraging Infrastructure for Sustainable Development</t>
  </si>
  <si>
    <t>Demonstrating Future Thinking and Foresight in Developing 
   Member Countries (Supplementary)</t>
  </si>
  <si>
    <t>Strengthening the Asia Pacific Public Electronic Procurement 
   Network (Supplementary)</t>
  </si>
  <si>
    <t>Supporting the Cities Development Initiative for Asia 
   (Supplementary)</t>
  </si>
  <si>
    <t>Sustained Private Sector-Led Growth Reform Program – 
   Subprogram 2</t>
  </si>
  <si>
    <t>Sustainable Infrastructure for Asia and the Pacific 
   (Supplementary)</t>
  </si>
  <si>
    <t>Integrated Disaster Risk Management Fund: Sharing Lessons, 
   Achievements, and Best Practices</t>
  </si>
  <si>
    <t>Preparing Urban Development and Improvement Projects 
   (Supplementary)</t>
  </si>
  <si>
    <t>Better Customs for Better Client Services in Central Asia 
   Regional Economic Cooperation Countries</t>
  </si>
  <si>
    <t>Connecting the Railways of the Greater Mekong Subregion – 
   Phase 2</t>
  </si>
  <si>
    <t>Developing an Accountability Mechanism Framework 
   for Financial Intermediaries</t>
  </si>
  <si>
    <t>Implementing the Integrated Trade Agenda in the Central Asia 
   Regional Economic Cooperation Program</t>
  </si>
  <si>
    <t>France – Cooperation Fund for Project Preparation in the Greater Mekong Subregion and in Other Specific Asian Countries</t>
  </si>
  <si>
    <t xml:space="preserve">Japan – Investment Climate Facilitation Fund under the Regional Cooperation and Integration Financing Partnership Facility </t>
  </si>
  <si>
    <t>Canada – Integrated Disaster Risk Management Fund</t>
  </si>
  <si>
    <t>Integrated High Impact Innovation in Sustainable Energy 
   Technology – Energy Systems Analysis, Technology Road 
   Maps and Feasibility Studies for Pilot Testing (Subproject 1)  
   (Supplementary)</t>
  </si>
  <si>
    <t>Developing Partnerships for Knowledge Sharing on Natural 
   Capital Investment in the Yangtze River Economic Belt</t>
  </si>
  <si>
    <t>Strengthening Fiscal Governance and Sustainability 
   in Public–Private Partnerships (Supplementary)</t>
  </si>
  <si>
    <t xml:space="preserve">Japan – Asian Clean Energy Fund under the Clean Energy Financing Partnership Facility </t>
  </si>
  <si>
    <t xml:space="preserve">Regional Cooperation on Increasing Cross-Border Energy Trading 
   within the Central Asian Power System – Modernization 
   of Coordinating Dispatch Center Energiya (Subproject 1) </t>
  </si>
  <si>
    <t>Promoting an Interconnected, Inclusive, and Resilient Association 
   of Southeast Asian Nations Capital Market</t>
  </si>
  <si>
    <t>Impact of Adolescent Nutrition Support on Development 
   Outcomes</t>
  </si>
  <si>
    <t>Supporting the Advanced Knowledge and Skills 
   for Sustainable Growth</t>
  </si>
  <si>
    <t>Moving Gender Equality Forward through Civil Society 
   Engagement</t>
  </si>
  <si>
    <t xml:space="preserve">Road Safety for Highway Development in the Greater Mekong 
   Subregion East–West Economic Corridor </t>
  </si>
  <si>
    <t>Developing Innovative Community-Based Long-Term Care 
   Systems and Services</t>
  </si>
  <si>
    <t>Nuku’alofa Urban Development Sector – Additional Financing</t>
  </si>
  <si>
    <t>Operationalization of the Uzbekistan Mortgage Refinancing 
   Company (UMRC)</t>
  </si>
  <si>
    <t>Developing Insurance Sector for Sustainable and Resilient 
   Society in Asia and the Pacific</t>
  </si>
  <si>
    <t>Southeast Asia Energy Sector Development, Investment Planning 
   and Capacity Building Facility (Supplementary)</t>
  </si>
  <si>
    <t>Strengthening Domestic Transport Connectivity in the Pacific 
   (Supplementary)</t>
  </si>
  <si>
    <t>Strengthening Financial Sector Operations in Asia 
   and the Pacific (Supplementary)</t>
  </si>
  <si>
    <t>Strengthening Knowledge Partnership to Support Project 
   Development</t>
  </si>
  <si>
    <t>Universal Health Coverage for Inclusive Growth: Supporting 
   the Implementation of the Operational Plan for Health, 
   2015–2020 (Supplementary)</t>
  </si>
  <si>
    <t>Southeast Asia Agriculture, Natural Resources and Rural 
   Development Facility (Supplementary)</t>
  </si>
  <si>
    <t>Achieving Water Sector Priorities in Asia and the Pacific 
   under Strategy 2030</t>
  </si>
  <si>
    <t>Advancing Cooperation in the Maritime Sector in South Asia 
   Subregional Economic Cooperation Program</t>
  </si>
  <si>
    <t>Central Asia Regional Economic Cooperation: Knowledge 
   Sharing and Services in Transport and Transport Facilitation 
   (Phase 2)</t>
  </si>
  <si>
    <t>Supporting the Implementation of the Bay of Bengal Initiative 
   for Multi-Sectoral Technical and Economic Cooperation 
   Initiatives</t>
  </si>
  <si>
    <t>Sustainable Tourism Development in the Central Asia 
   Regional Economic Cooperation Region</t>
  </si>
  <si>
    <t>Strengthening Project Preparation Capacity in Asia and the 
   Pacific – Supporting Preparation of Infrastructure Projects 
   with Private Sector Participation in Asia Pacific  (Subproject 4)  
   (Supplementary)</t>
  </si>
  <si>
    <t>Air Quality Improvement in the Greater Beijing–Tianjin–Hebei 
   Region-Shandong Clean Heating and Cooling</t>
  </si>
  <si>
    <t>Support for Implementing Global Partnership for Effective 
   Development Cooperation Principles (Supplementary)</t>
  </si>
  <si>
    <t>Third Rural Water Supply and Sanitation Services Sector 
   Development Program</t>
  </si>
  <si>
    <t>South Asia Subregional Economic Cooperation National 
   Single Window</t>
  </si>
  <si>
    <t>Balochistan Water Resources Development Project – 
   Additional Financing</t>
  </si>
  <si>
    <t>Support for Human and Social Development in Southeast Asia 
   (Supplementary)</t>
  </si>
  <si>
    <t>Support for Innovation and Technology Partnerships in Asia 
   and the Pacific – Energy Sector High-Level Technology 
   Application (Subproject 2)</t>
  </si>
  <si>
    <t>Supporting Innovation and Knowledge Exchange for Transport 
   Projects in South Asia  (Supplementary)</t>
  </si>
  <si>
    <t>Preparing Yangtze River Economic Belt Projects 
   (Supplementary)</t>
  </si>
  <si>
    <t>Support for Water and Sanitation Sector Management 
   (Supplementary)</t>
  </si>
  <si>
    <t>Strengthening Climate Change Resilience in Urban India – 
   Strengthening Smart Water Management and Urban 
   Climate Change Resilience in Tamil Nadu (Subproject 1) 
   (Supplementary)</t>
  </si>
  <si>
    <t>Khyber Pakhtunkhwa Cities Improvement Projects – 
   Project Readiness Financing</t>
  </si>
  <si>
    <t>Mainstreaming Climate Resilience and Environmental 
   Protection for Secondary Green Cities Development</t>
  </si>
  <si>
    <t>Establishing a Platform for Climate-Resilient and Low-Carbon 
   Urban Development</t>
  </si>
  <si>
    <t>Supporting the Operational Priority 1 Agenda: Strengthening 
   Poverty and Social Analysis</t>
  </si>
  <si>
    <t>Southeast Asia Energy Sector Development, Investment 
   Planning and Capacity Building Facility  (Supplementary)</t>
  </si>
  <si>
    <t>Strengthening Safeguards Implementation and Addressing 
   Cross Cutting Issues in ADB</t>
  </si>
  <si>
    <t>Promoting Low-Carbon Development in Central Asia Regional 
   Economic Cooperation Program Cities  (Supplementary)</t>
  </si>
  <si>
    <t>Sustainable Rural Infrastructure and Watershed 
   Management Sector</t>
  </si>
  <si>
    <t>Impact Evaluation of the Climate-Friendly Agribusiness 
   Value Chains Sector</t>
  </si>
  <si>
    <t>Preparing the Second Mandalay Urban Services Improvement 
   (Supplementary)</t>
  </si>
  <si>
    <t>Preparing the Pacific Renewable Energy Investment Facility 
   (Phase 2)</t>
  </si>
  <si>
    <t>Promoting Transformative Gender Equality Agenda in Asia 
   and the Pacific (Supplementary)</t>
  </si>
  <si>
    <t>Rural Vitalization – Rural Wastewater Treatment and 
   Environmental Management</t>
  </si>
  <si>
    <t>Strengthening Public–Private Partnerships in the Philippines 
   (Supplementary)</t>
  </si>
  <si>
    <t>Implementation of Sustainable Transport for All  (Supplementary)</t>
  </si>
  <si>
    <r>
      <t>BILATERALS,</t>
    </r>
    <r>
      <rPr>
        <b/>
        <sz val="9"/>
        <color theme="1"/>
        <rFont val="Arial"/>
        <family val="2"/>
      </rPr>
      <t xml:space="preserve"> Project Specific</t>
    </r>
  </si>
  <si>
    <t>SINGLE-DONOR TRUST FUNDS</t>
  </si>
  <si>
    <t>MULTI-DONOR TRUST FUNDS</t>
  </si>
  <si>
    <r>
      <t>MULTILATERALS</t>
    </r>
    <r>
      <rPr>
        <vertAlign val="superscript"/>
        <sz val="9"/>
        <color theme="1"/>
        <rFont val="Arial"/>
        <family val="2"/>
      </rPr>
      <t>a</t>
    </r>
  </si>
  <si>
    <r>
      <rPr>
        <vertAlign val="superscript"/>
        <sz val="7"/>
        <rFont val="Arial"/>
        <family val="2"/>
      </rPr>
      <t xml:space="preserve">a  </t>
    </r>
    <r>
      <rPr>
        <sz val="7"/>
        <rFont val="Arial"/>
        <family val="2"/>
      </rPr>
      <t>Includes project-specific cofinancing from multilateral organizations, including global funds.</t>
    </r>
  </si>
  <si>
    <t>Pacific Region Infrastructure Facility Coordination Office – 
   Leveraging Insfrastructure for Sustainable Development</t>
  </si>
  <si>
    <t>Improving Access to Health Services for Disadvantaged Groups 
   Investment Program – Tranche 1</t>
  </si>
  <si>
    <t>Institutionalizing Gender Equality Practices in the Local 
   Government Engineering Department</t>
  </si>
  <si>
    <t>Advancing Gender Budgeting in Select States</t>
  </si>
  <si>
    <t>Enhancing Technology-Based Agriculture and Marketing 
   in Rural Punjab</t>
  </si>
  <si>
    <t>Supporting Internationalization of Small and Medium 
   Enterprises: Linking India and the Mekong Region</t>
  </si>
  <si>
    <t xml:space="preserve">Promoting and Scaling Up Carbon Capture and Storage 
   Demonstration – Feasibility Assessment of a Large-Scale 
   Carbon Capture and Storage Demonstration Project and 
   Development Support to Yanchang Petroleum Group 
   (Subproject 2) </t>
  </si>
  <si>
    <t>Cities Development Initiative for Asia Trust Fund under the Urban Financing Partnership Facility</t>
  </si>
  <si>
    <t>Capacity Building for Structural Transformation, Country 
   Programming, and Portfolio Management (Supplementary)</t>
  </si>
  <si>
    <t>Regional Cooperation on Increasing Cross-Border Energy Trading 
   within the Central Asian Power System – Modernization of 
   Coordinating Dispatch Center Energiya (Subproject 1)</t>
  </si>
  <si>
    <t>People’s Republic
   of China</t>
  </si>
  <si>
    <t>People’s Republic 
   of China</t>
  </si>
  <si>
    <t>Lao People’s 
   Democratic 
   Republic</t>
  </si>
  <si>
    <t>Timor-Leste</t>
  </si>
  <si>
    <t>Strengthening the Capacity of Kolkata Municipal Corporation 
   for Resilient Urban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</si>
</sst>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007DB7"/>
      <name val="Arial"/>
      <family val="2"/>
    </font>
    <font>
      <sz val="9"/>
      <color rgb="FF007DB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8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vertical="top"/>
    </xf>
    <xf numFmtId="0" fontId="11" fillId="0" borderId="0" xfId="0" applyFont="1"/>
    <xf numFmtId="0" fontId="10" fillId="0" borderId="0" xfId="0" applyFont="1"/>
    <xf numFmtId="164" fontId="10" fillId="0" borderId="0" xfId="2" applyFont="1"/>
    <xf numFmtId="0" fontId="9" fillId="0" borderId="3" xfId="2" applyNumberFormat="1" applyFont="1" applyBorder="1" applyAlignment="1">
      <alignment horizontal="center" wrapText="1"/>
    </xf>
    <xf numFmtId="4" fontId="6" fillId="0" borderId="0" xfId="1" applyNumberFormat="1" applyFont="1"/>
    <xf numFmtId="4" fontId="6" fillId="0" borderId="0" xfId="0" applyNumberFormat="1" applyFont="1"/>
    <xf numFmtId="0" fontId="11" fillId="0" borderId="0" xfId="0" applyFont="1" applyAlignment="1">
      <alignment vertical="top"/>
    </xf>
    <xf numFmtId="0" fontId="11" fillId="2" borderId="0" xfId="0" applyFont="1" applyFill="1" applyAlignment="1">
      <alignment vertical="center"/>
    </xf>
    <xf numFmtId="0" fontId="15" fillId="2" borderId="0" xfId="0" applyFont="1" applyFill="1" applyAlignment="1">
      <alignment vertical="top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vertical="top" wrapText="1"/>
    </xf>
    <xf numFmtId="43" fontId="15" fillId="2" borderId="0" xfId="1" applyFont="1" applyFill="1" applyAlignment="1">
      <alignment vertical="top"/>
    </xf>
    <xf numFmtId="43" fontId="16" fillId="2" borderId="0" xfId="1" applyFont="1" applyFill="1" applyAlignment="1">
      <alignment vertical="top"/>
    </xf>
    <xf numFmtId="0" fontId="15" fillId="2" borderId="0" xfId="0" applyFont="1" applyFill="1" applyAlignment="1">
      <alignment horizontal="center" vertical="top" wrapText="1"/>
    </xf>
    <xf numFmtId="43" fontId="16" fillId="2" borderId="2" xfId="1" applyFont="1" applyFill="1" applyBorder="1" applyAlignment="1">
      <alignment vertical="top"/>
    </xf>
    <xf numFmtId="0" fontId="16" fillId="2" borderId="0" xfId="0" applyFont="1" applyFill="1" applyAlignment="1">
      <alignment horizontal="left" vertical="top" wrapText="1"/>
    </xf>
    <xf numFmtId="0" fontId="16" fillId="2" borderId="0" xfId="184" applyFont="1" applyFill="1" applyAlignment="1">
      <alignment vertical="top"/>
    </xf>
    <xf numFmtId="0" fontId="15" fillId="2" borderId="0" xfId="184" applyFont="1" applyFill="1" applyAlignment="1">
      <alignment vertical="top"/>
    </xf>
    <xf numFmtId="0" fontId="16" fillId="2" borderId="0" xfId="184" applyFont="1" applyFill="1" applyAlignment="1">
      <alignment vertical="top" wrapText="1"/>
    </xf>
    <xf numFmtId="0" fontId="16" fillId="2" borderId="0" xfId="184" applyFont="1" applyFill="1" applyAlignment="1">
      <alignment horizontal="left" vertical="top" wrapText="1"/>
    </xf>
    <xf numFmtId="0" fontId="16" fillId="2" borderId="0" xfId="0" applyFont="1" applyFill="1" applyAlignment="1">
      <alignment wrapText="1"/>
    </xf>
    <xf numFmtId="0" fontId="15" fillId="2" borderId="0" xfId="0" applyFont="1" applyFill="1" applyAlignment="1">
      <alignment horizontal="left" vertical="top" wrapText="1"/>
    </xf>
    <xf numFmtId="43" fontId="15" fillId="2" borderId="0" xfId="1" applyFont="1" applyFill="1" applyAlignment="1">
      <alignment horizontal="left" vertical="top" wrapText="1"/>
    </xf>
    <xf numFmtId="43" fontId="16" fillId="2" borderId="2" xfId="1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vertical="top"/>
    </xf>
    <xf numFmtId="0" fontId="15" fillId="2" borderId="2" xfId="0" applyFont="1" applyFill="1" applyBorder="1" applyAlignment="1">
      <alignment vertical="top"/>
    </xf>
    <xf numFmtId="0" fontId="16" fillId="2" borderId="2" xfId="0" applyFont="1" applyFill="1" applyBorder="1" applyAlignment="1">
      <alignment vertical="top" wrapText="1"/>
    </xf>
    <xf numFmtId="43" fontId="15" fillId="2" borderId="2" xfId="1" applyFont="1" applyFill="1" applyBorder="1" applyAlignment="1">
      <alignment vertical="top"/>
    </xf>
    <xf numFmtId="43" fontId="16" fillId="2" borderId="0" xfId="1" applyFont="1" applyFill="1" applyBorder="1" applyAlignment="1">
      <alignment vertical="top"/>
    </xf>
    <xf numFmtId="164" fontId="6" fillId="0" borderId="0" xfId="2" quotePrefix="1" applyFont="1"/>
    <xf numFmtId="164" fontId="9" fillId="0" borderId="1" xfId="2" applyFont="1" applyBorder="1" applyAlignment="1">
      <alignment horizontal="center" wrapText="1"/>
    </xf>
    <xf numFmtId="164" fontId="9" fillId="0" borderId="3" xfId="2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1" xfId="2" applyNumberFormat="1" applyFont="1" applyBorder="1" applyAlignment="1">
      <alignment horizontal="left" wrapText="1"/>
    </xf>
    <xf numFmtId="0" fontId="9" fillId="0" borderId="3" xfId="2" applyNumberFormat="1" applyFont="1" applyBorder="1" applyAlignment="1">
      <alignment horizontal="left" wrapText="1"/>
    </xf>
  </cellXfs>
  <cellStyles count="185">
    <cellStyle name="Comma" xfId="1" builtinId="3"/>
    <cellStyle name="Comma 3" xfId="180" xr:uid="{00000000-0005-0000-0000-000001000000}"/>
    <cellStyle name="Comma 5" xfId="183" xr:uid="{00000000-0005-0000-0000-000002000000}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Normal" xfId="0" builtinId="0"/>
    <cellStyle name="Normal 2" xfId="182" xr:uid="{00000000-0005-0000-0000-0000B5000000}"/>
    <cellStyle name="Normal 3" xfId="179" xr:uid="{00000000-0005-0000-0000-0000B6000000}"/>
    <cellStyle name="Normal 3 4" xfId="184" xr:uid="{00000000-0005-0000-0000-0000B7000000}"/>
    <cellStyle name="Normal 4" xfId="181" xr:uid="{00000000-0005-0000-0000-0000B8000000}"/>
  </cellStyles>
  <dxfs count="0"/>
  <tableStyles count="0" defaultTableStyle="TableStyleMedium9" defaultPivotStyle="PivotStyleLight16"/>
  <colors>
    <mruColors>
      <color rgb="FF00A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289074</xdr:colOff>
      <xdr:row>0</xdr:row>
      <xdr:rowOff>28021</xdr:rowOff>
    </xdr:from>
    <xdr:to>
      <xdr:col>3</xdr:col>
      <xdr:colOff>64533</xdr:colOff>
      <xdr:row>5</xdr:row>
      <xdr:rowOff>40317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58" y="28021"/>
          <a:ext cx="4452285" cy="71785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ANNUAL REPORT 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www.adb.org/ar2019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Keywords: cofinancing, commercial cofinancing, private sector, nonsovereign</a:t>
          </a:r>
        </a:p>
      </xdr:txBody>
    </xdr:sp>
    <xdr:clientData/>
  </xdr:twoCellAnchor>
  <xdr:twoCellAnchor editAs="oneCell">
    <xdr:from>
      <xdr:col>0</xdr:col>
      <xdr:colOff>52552</xdr:colOff>
      <xdr:row>0</xdr:row>
      <xdr:rowOff>59121</xdr:rowOff>
    </xdr:from>
    <xdr:to>
      <xdr:col>1</xdr:col>
      <xdr:colOff>210207</xdr:colOff>
      <xdr:row>3</xdr:row>
      <xdr:rowOff>90419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52" y="59121"/>
          <a:ext cx="374431" cy="48455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301"/>
  <sheetViews>
    <sheetView tabSelected="1" zoomScaleNormal="100" zoomScalePageLayoutView="126" workbookViewId="0">
      <selection activeCell="H13" sqref="H13"/>
    </sheetView>
  </sheetViews>
  <sheetFormatPr baseColWidth="10" defaultColWidth="8.83203125" defaultRowHeight="12" x14ac:dyDescent="0.15"/>
  <cols>
    <col min="1" max="1" width="3.33203125" style="2" customWidth="1"/>
    <col min="2" max="2" width="15.83203125" style="3" customWidth="1"/>
    <col min="3" max="3" width="49.6640625" style="3" customWidth="1"/>
    <col min="4" max="4" width="12.33203125" style="11" customWidth="1"/>
    <col min="5" max="5" width="1.83203125" style="12" customWidth="1"/>
    <col min="6" max="6" width="12.33203125" style="12" customWidth="1"/>
    <col min="7" max="16384" width="8.83203125" style="2"/>
  </cols>
  <sheetData>
    <row r="4" spans="1:6" x14ac:dyDescent="0.15">
      <c r="A4" s="1"/>
    </row>
    <row r="5" spans="1:6" x14ac:dyDescent="0.15">
      <c r="A5" s="1"/>
    </row>
    <row r="6" spans="1:6" x14ac:dyDescent="0.15">
      <c r="A6" s="1"/>
    </row>
    <row r="7" spans="1:6" x14ac:dyDescent="0.15">
      <c r="A7" s="4" t="s">
        <v>121</v>
      </c>
    </row>
    <row r="8" spans="1:6" x14ac:dyDescent="0.15">
      <c r="A8" s="5" t="s">
        <v>26</v>
      </c>
    </row>
    <row r="9" spans="1:6" s="8" customFormat="1" x14ac:dyDescent="0.15">
      <c r="A9" s="40" t="s">
        <v>16</v>
      </c>
      <c r="B9" s="40"/>
      <c r="C9" s="37" t="s">
        <v>0</v>
      </c>
      <c r="D9" s="39" t="s">
        <v>21</v>
      </c>
      <c r="E9" s="39"/>
      <c r="F9" s="39"/>
    </row>
    <row r="10" spans="1:6" s="9" customFormat="1" ht="26" x14ac:dyDescent="0.15">
      <c r="A10" s="41"/>
      <c r="B10" s="41"/>
      <c r="C10" s="38"/>
      <c r="D10" s="10" t="s">
        <v>18</v>
      </c>
      <c r="E10" s="10"/>
      <c r="F10" s="10" t="s">
        <v>19</v>
      </c>
    </row>
    <row r="11" spans="1:6" s="9" customFormat="1" x14ac:dyDescent="0.15">
      <c r="A11" s="15" t="s">
        <v>200</v>
      </c>
      <c r="B11" s="16"/>
      <c r="C11" s="17"/>
      <c r="D11" s="18">
        <f>D31+D35+D41+D48+D52+D57+D61</f>
        <v>39899.593780000003</v>
      </c>
      <c r="E11" s="18"/>
      <c r="F11" s="18">
        <f>F31+F57+F48</f>
        <v>52872.930999999997</v>
      </c>
    </row>
    <row r="12" spans="1:6" s="9" customFormat="1" x14ac:dyDescent="0.15">
      <c r="A12" s="15" t="s">
        <v>2</v>
      </c>
      <c r="B12" s="16"/>
      <c r="C12" s="17"/>
      <c r="D12" s="19"/>
      <c r="E12" s="16"/>
      <c r="F12" s="19"/>
    </row>
    <row r="13" spans="1:6" s="9" customFormat="1" ht="26" x14ac:dyDescent="0.15">
      <c r="A13" s="16"/>
      <c r="B13" s="17" t="s">
        <v>38</v>
      </c>
      <c r="C13" s="17" t="s">
        <v>122</v>
      </c>
      <c r="D13" s="19">
        <v>172.48500000000001</v>
      </c>
      <c r="E13" s="16"/>
      <c r="F13" s="19"/>
    </row>
    <row r="14" spans="1:6" s="9" customFormat="1" ht="39" x14ac:dyDescent="0.15">
      <c r="A14" s="16"/>
      <c r="B14" s="17" t="s">
        <v>7</v>
      </c>
      <c r="C14" s="17" t="s">
        <v>53</v>
      </c>
      <c r="D14" s="19">
        <v>930</v>
      </c>
      <c r="E14" s="16"/>
      <c r="F14" s="19"/>
    </row>
    <row r="15" spans="1:6" s="9" customFormat="1" ht="39" x14ac:dyDescent="0.15">
      <c r="A15" s="16"/>
      <c r="B15" s="17" t="s">
        <v>7</v>
      </c>
      <c r="C15" s="17" t="s">
        <v>123</v>
      </c>
      <c r="D15" s="19">
        <v>20</v>
      </c>
      <c r="E15" s="16"/>
      <c r="F15" s="19"/>
    </row>
    <row r="16" spans="1:6" s="9" customFormat="1" ht="39" x14ac:dyDescent="0.15">
      <c r="A16" s="15"/>
      <c r="B16" s="17" t="s">
        <v>7</v>
      </c>
      <c r="C16" s="17" t="s">
        <v>124</v>
      </c>
      <c r="D16" s="19">
        <v>170</v>
      </c>
      <c r="E16" s="16"/>
      <c r="F16" s="19"/>
    </row>
    <row r="17" spans="1:6" s="9" customFormat="1" ht="39" x14ac:dyDescent="0.15">
      <c r="A17" s="15"/>
      <c r="B17" s="17" t="s">
        <v>7</v>
      </c>
      <c r="C17" s="17" t="s">
        <v>125</v>
      </c>
      <c r="D17" s="19">
        <v>8000</v>
      </c>
      <c r="E17" s="16"/>
      <c r="F17" s="19"/>
    </row>
    <row r="18" spans="1:6" s="9" customFormat="1" ht="39" x14ac:dyDescent="0.15">
      <c r="A18" s="15"/>
      <c r="B18" s="17" t="s">
        <v>7</v>
      </c>
      <c r="C18" s="17" t="s">
        <v>126</v>
      </c>
      <c r="D18" s="19">
        <v>1500</v>
      </c>
      <c r="E18" s="16"/>
      <c r="F18" s="19"/>
    </row>
    <row r="19" spans="1:6" s="9" customFormat="1" ht="39" x14ac:dyDescent="0.15">
      <c r="A19" s="15"/>
      <c r="B19" s="17" t="s">
        <v>7</v>
      </c>
      <c r="C19" s="17" t="s">
        <v>127</v>
      </c>
      <c r="D19" s="19">
        <v>3500</v>
      </c>
      <c r="E19" s="16"/>
      <c r="F19" s="19"/>
    </row>
    <row r="20" spans="1:6" s="9" customFormat="1" ht="26" x14ac:dyDescent="0.15">
      <c r="A20" s="16"/>
      <c r="B20" s="17" t="s">
        <v>36</v>
      </c>
      <c r="C20" s="17" t="s">
        <v>128</v>
      </c>
      <c r="D20" s="19"/>
      <c r="E20" s="16"/>
      <c r="F20" s="19">
        <v>38000</v>
      </c>
    </row>
    <row r="21" spans="1:6" s="9" customFormat="1" ht="26" x14ac:dyDescent="0.15">
      <c r="A21" s="16"/>
      <c r="B21" s="17" t="s">
        <v>36</v>
      </c>
      <c r="C21" s="17" t="s">
        <v>129</v>
      </c>
      <c r="D21" s="19">
        <v>292.39999999999998</v>
      </c>
      <c r="E21" s="16"/>
      <c r="F21" s="19"/>
    </row>
    <row r="22" spans="1:6" s="9" customFormat="1" ht="12.75" customHeight="1" x14ac:dyDescent="0.15">
      <c r="A22" s="16"/>
      <c r="B22" s="17" t="s">
        <v>13</v>
      </c>
      <c r="C22" s="17" t="s">
        <v>130</v>
      </c>
      <c r="D22" s="19"/>
      <c r="E22" s="16"/>
      <c r="F22" s="19">
        <v>2800</v>
      </c>
    </row>
    <row r="23" spans="1:6" s="9" customFormat="1" ht="13" x14ac:dyDescent="0.15">
      <c r="A23" s="16"/>
      <c r="B23" s="17" t="s">
        <v>13</v>
      </c>
      <c r="C23" s="17" t="s">
        <v>159</v>
      </c>
      <c r="D23" s="19"/>
      <c r="E23" s="16"/>
      <c r="F23" s="19">
        <v>291.93099999999998</v>
      </c>
    </row>
    <row r="24" spans="1:6" s="9" customFormat="1" ht="13" x14ac:dyDescent="0.15">
      <c r="A24" s="16"/>
      <c r="B24" s="17" t="s">
        <v>13</v>
      </c>
      <c r="C24" s="17" t="s">
        <v>56</v>
      </c>
      <c r="D24" s="19"/>
      <c r="E24" s="16"/>
      <c r="F24" s="19">
        <v>2500</v>
      </c>
    </row>
    <row r="25" spans="1:6" s="9" customFormat="1" ht="13" x14ac:dyDescent="0.15">
      <c r="A25" s="16"/>
      <c r="B25" s="17" t="s">
        <v>57</v>
      </c>
      <c r="C25" s="17" t="s">
        <v>58</v>
      </c>
      <c r="D25" s="19"/>
      <c r="E25" s="16"/>
      <c r="F25" s="19">
        <v>1000</v>
      </c>
    </row>
    <row r="26" spans="1:6" s="9" customFormat="1" ht="26" x14ac:dyDescent="0.15">
      <c r="A26" s="16"/>
      <c r="B26" s="17" t="s">
        <v>9</v>
      </c>
      <c r="C26" s="17" t="s">
        <v>131</v>
      </c>
      <c r="D26" s="19">
        <v>1100</v>
      </c>
      <c r="E26" s="16"/>
      <c r="F26" s="19"/>
    </row>
    <row r="27" spans="1:6" s="9" customFormat="1" ht="13" x14ac:dyDescent="0.15">
      <c r="A27" s="16"/>
      <c r="B27" s="17" t="s">
        <v>9</v>
      </c>
      <c r="C27" s="17" t="s">
        <v>59</v>
      </c>
      <c r="D27" s="19"/>
      <c r="E27" s="16"/>
      <c r="F27" s="19">
        <v>4481</v>
      </c>
    </row>
    <row r="28" spans="1:6" s="9" customFormat="1" ht="13" x14ac:dyDescent="0.15">
      <c r="A28" s="16"/>
      <c r="B28" s="17" t="s">
        <v>15</v>
      </c>
      <c r="C28" s="17" t="s">
        <v>132</v>
      </c>
      <c r="D28" s="19">
        <v>125</v>
      </c>
      <c r="E28" s="16"/>
      <c r="F28" s="19"/>
    </row>
    <row r="29" spans="1:6" s="9" customFormat="1" ht="26" x14ac:dyDescent="0.15">
      <c r="A29" s="16"/>
      <c r="B29" s="17" t="s">
        <v>15</v>
      </c>
      <c r="C29" s="17" t="s">
        <v>133</v>
      </c>
      <c r="D29" s="19">
        <v>4089</v>
      </c>
      <c r="E29" s="16"/>
      <c r="F29" s="19"/>
    </row>
    <row r="30" spans="1:6" s="9" customFormat="1" ht="13" x14ac:dyDescent="0.15">
      <c r="A30" s="16"/>
      <c r="B30" s="17" t="s">
        <v>15</v>
      </c>
      <c r="C30" s="17" t="s">
        <v>60</v>
      </c>
      <c r="D30" s="19">
        <v>14026</v>
      </c>
      <c r="E30" s="16"/>
      <c r="F30" s="19"/>
    </row>
    <row r="31" spans="1:6" s="9" customFormat="1" ht="13" x14ac:dyDescent="0.15">
      <c r="A31" s="16"/>
      <c r="B31" s="17"/>
      <c r="C31" s="20" t="s">
        <v>27</v>
      </c>
      <c r="D31" s="21">
        <f>SUM(D13:D30)</f>
        <v>33924.885000000002</v>
      </c>
      <c r="E31" s="16"/>
      <c r="F31" s="21">
        <f>SUM(F13:F30)</f>
        <v>49072.930999999997</v>
      </c>
    </row>
    <row r="32" spans="1:6" s="9" customFormat="1" x14ac:dyDescent="0.15">
      <c r="A32" s="16"/>
      <c r="B32" s="17"/>
      <c r="C32" s="20"/>
      <c r="D32" s="19"/>
      <c r="E32" s="16"/>
      <c r="F32" s="19"/>
    </row>
    <row r="33" spans="1:6" s="9" customFormat="1" x14ac:dyDescent="0.15">
      <c r="A33" s="15" t="s">
        <v>41</v>
      </c>
      <c r="B33" s="17"/>
      <c r="C33" s="20"/>
      <c r="D33" s="19"/>
      <c r="E33" s="16"/>
      <c r="F33" s="19"/>
    </row>
    <row r="34" spans="1:6" s="9" customFormat="1" ht="26" x14ac:dyDescent="0.15">
      <c r="A34" s="15"/>
      <c r="B34" s="17" t="s">
        <v>15</v>
      </c>
      <c r="C34" s="22" t="s">
        <v>136</v>
      </c>
      <c r="D34" s="19">
        <v>379.65177999999997</v>
      </c>
      <c r="E34" s="16"/>
      <c r="F34" s="19"/>
    </row>
    <row r="35" spans="1:6" s="9" customFormat="1" ht="13" x14ac:dyDescent="0.15">
      <c r="A35" s="16"/>
      <c r="B35" s="17"/>
      <c r="C35" s="20" t="s">
        <v>27</v>
      </c>
      <c r="D35" s="21">
        <f>SUM(D34:D34)</f>
        <v>379.65177999999997</v>
      </c>
      <c r="E35" s="16"/>
      <c r="F35" s="19"/>
    </row>
    <row r="36" spans="1:6" s="9" customFormat="1" x14ac:dyDescent="0.15">
      <c r="A36" s="16"/>
      <c r="B36" s="17"/>
      <c r="C36" s="20"/>
      <c r="D36" s="19"/>
      <c r="E36" s="16"/>
      <c r="F36" s="19"/>
    </row>
    <row r="37" spans="1:6" s="9" customFormat="1" x14ac:dyDescent="0.15">
      <c r="A37" s="15" t="s">
        <v>42</v>
      </c>
      <c r="B37" s="17"/>
      <c r="C37" s="20"/>
      <c r="D37" s="19"/>
      <c r="E37" s="16"/>
      <c r="F37" s="19"/>
    </row>
    <row r="38" spans="1:6" s="9" customFormat="1" ht="26" x14ac:dyDescent="0.15">
      <c r="A38" s="16"/>
      <c r="B38" s="17" t="s">
        <v>15</v>
      </c>
      <c r="C38" s="22" t="s">
        <v>134</v>
      </c>
      <c r="D38" s="19">
        <v>400</v>
      </c>
      <c r="E38" s="16"/>
      <c r="F38" s="19"/>
    </row>
    <row r="39" spans="1:6" s="9" customFormat="1" ht="36" customHeight="1" x14ac:dyDescent="0.15">
      <c r="A39" s="16"/>
      <c r="B39" s="17" t="s">
        <v>15</v>
      </c>
      <c r="C39" s="22" t="s">
        <v>43</v>
      </c>
      <c r="D39" s="19">
        <v>100</v>
      </c>
      <c r="E39" s="16"/>
      <c r="F39" s="19"/>
    </row>
    <row r="40" spans="1:6" s="9" customFormat="1" ht="26" x14ac:dyDescent="0.15">
      <c r="A40" s="16"/>
      <c r="B40" s="17" t="s">
        <v>15</v>
      </c>
      <c r="C40" s="22" t="s">
        <v>135</v>
      </c>
      <c r="D40" s="19">
        <v>500</v>
      </c>
      <c r="E40" s="16"/>
      <c r="F40" s="19"/>
    </row>
    <row r="41" spans="1:6" s="9" customFormat="1" ht="13" x14ac:dyDescent="0.15">
      <c r="A41" s="16"/>
      <c r="B41" s="17"/>
      <c r="C41" s="20" t="s">
        <v>27</v>
      </c>
      <c r="D41" s="21">
        <f>SUM(D38:D40)</f>
        <v>1000</v>
      </c>
      <c r="E41" s="16"/>
      <c r="F41" s="19"/>
    </row>
    <row r="42" spans="1:6" s="9" customFormat="1" x14ac:dyDescent="0.15">
      <c r="A42" s="16"/>
      <c r="B42" s="17"/>
      <c r="C42" s="20"/>
      <c r="D42" s="35"/>
      <c r="E42" s="16"/>
      <c r="F42" s="19"/>
    </row>
    <row r="43" spans="1:6" s="9" customFormat="1" x14ac:dyDescent="0.15">
      <c r="A43" s="15" t="s">
        <v>1</v>
      </c>
      <c r="B43" s="16"/>
      <c r="C43" s="17"/>
      <c r="D43" s="19"/>
      <c r="E43" s="16"/>
      <c r="F43" s="19"/>
    </row>
    <row r="44" spans="1:6" s="9" customFormat="1" ht="13" x14ac:dyDescent="0.15">
      <c r="A44" s="15"/>
      <c r="B44" s="16" t="s">
        <v>38</v>
      </c>
      <c r="C44" s="17" t="s">
        <v>61</v>
      </c>
      <c r="D44" s="19">
        <v>225</v>
      </c>
      <c r="E44" s="16"/>
      <c r="F44" s="19"/>
    </row>
    <row r="45" spans="1:6" s="9" customFormat="1" ht="26" x14ac:dyDescent="0.15">
      <c r="A45" s="15"/>
      <c r="B45" s="16" t="s">
        <v>38</v>
      </c>
      <c r="C45" s="17" t="s">
        <v>137</v>
      </c>
      <c r="D45" s="19"/>
      <c r="E45" s="16"/>
      <c r="F45" s="19">
        <v>1700</v>
      </c>
    </row>
    <row r="46" spans="1:6" s="9" customFormat="1" ht="13" x14ac:dyDescent="0.15">
      <c r="A46" s="15"/>
      <c r="B46" s="16" t="s">
        <v>57</v>
      </c>
      <c r="C46" s="17" t="s">
        <v>58</v>
      </c>
      <c r="D46" s="19"/>
      <c r="E46" s="16"/>
      <c r="F46" s="19">
        <v>600</v>
      </c>
    </row>
    <row r="47" spans="1:6" s="9" customFormat="1" ht="26" x14ac:dyDescent="0.15">
      <c r="A47" s="15"/>
      <c r="B47" s="16" t="s">
        <v>15</v>
      </c>
      <c r="C47" s="17" t="s">
        <v>205</v>
      </c>
      <c r="D47" s="19">
        <v>3003.75</v>
      </c>
      <c r="E47" s="16"/>
      <c r="F47" s="19"/>
    </row>
    <row r="48" spans="1:6" s="9" customFormat="1" ht="13" x14ac:dyDescent="0.15">
      <c r="A48" s="16"/>
      <c r="B48" s="17"/>
      <c r="C48" s="20" t="s">
        <v>27</v>
      </c>
      <c r="D48" s="21">
        <f>SUM(D44:D47)</f>
        <v>3228.75</v>
      </c>
      <c r="E48" s="16"/>
      <c r="F48" s="21">
        <f>SUM(F44:F47)</f>
        <v>2300</v>
      </c>
    </row>
    <row r="49" spans="1:6" s="9" customFormat="1" x14ac:dyDescent="0.15">
      <c r="A49" s="16"/>
      <c r="B49" s="17"/>
      <c r="C49" s="20"/>
      <c r="D49" s="19"/>
      <c r="E49" s="16"/>
      <c r="F49" s="19"/>
    </row>
    <row r="50" spans="1:6" s="9" customFormat="1" x14ac:dyDescent="0.15">
      <c r="A50" s="15" t="s">
        <v>28</v>
      </c>
      <c r="B50" s="16"/>
      <c r="C50" s="17"/>
      <c r="D50" s="19"/>
      <c r="E50" s="16"/>
      <c r="F50" s="19"/>
    </row>
    <row r="51" spans="1:6" s="9" customFormat="1" ht="26" x14ac:dyDescent="0.15">
      <c r="A51" s="16"/>
      <c r="B51" s="16" t="s">
        <v>5</v>
      </c>
      <c r="C51" s="17" t="s">
        <v>54</v>
      </c>
      <c r="D51" s="19">
        <v>391.30700000000002</v>
      </c>
      <c r="E51" s="16"/>
      <c r="F51" s="19"/>
    </row>
    <row r="52" spans="1:6" s="9" customFormat="1" ht="13" x14ac:dyDescent="0.15">
      <c r="A52" s="16"/>
      <c r="B52" s="16"/>
      <c r="C52" s="20" t="s">
        <v>27</v>
      </c>
      <c r="D52" s="21">
        <f>SUM(D51)</f>
        <v>391.30700000000002</v>
      </c>
      <c r="E52" s="16"/>
      <c r="F52" s="19"/>
    </row>
    <row r="53" spans="1:6" s="9" customFormat="1" x14ac:dyDescent="0.15">
      <c r="A53" s="16"/>
      <c r="B53" s="16"/>
      <c r="C53" s="20"/>
      <c r="D53" s="19"/>
      <c r="E53" s="16"/>
      <c r="F53" s="19"/>
    </row>
    <row r="54" spans="1:6" s="9" customFormat="1" x14ac:dyDescent="0.15">
      <c r="A54" s="15" t="s">
        <v>62</v>
      </c>
      <c r="B54" s="17"/>
      <c r="C54" s="20"/>
      <c r="D54" s="19"/>
      <c r="E54" s="16"/>
      <c r="F54" s="19"/>
    </row>
    <row r="55" spans="1:6" s="9" customFormat="1" ht="13" x14ac:dyDescent="0.15">
      <c r="A55" s="15"/>
      <c r="B55" s="17" t="s">
        <v>11</v>
      </c>
      <c r="C55" s="22" t="s">
        <v>63</v>
      </c>
      <c r="D55" s="19"/>
      <c r="E55" s="16"/>
      <c r="F55" s="19">
        <v>1500</v>
      </c>
    </row>
    <row r="56" spans="1:6" s="9" customFormat="1" ht="13" x14ac:dyDescent="0.15">
      <c r="A56" s="15"/>
      <c r="B56" s="17" t="s">
        <v>11</v>
      </c>
      <c r="C56" s="22" t="s">
        <v>64</v>
      </c>
      <c r="D56" s="19">
        <v>450</v>
      </c>
      <c r="E56" s="16"/>
      <c r="F56" s="19"/>
    </row>
    <row r="57" spans="1:6" s="9" customFormat="1" ht="13" x14ac:dyDescent="0.15">
      <c r="A57" s="16"/>
      <c r="B57" s="17"/>
      <c r="C57" s="20" t="s">
        <v>27</v>
      </c>
      <c r="D57" s="21">
        <f>SUM(D56)</f>
        <v>450</v>
      </c>
      <c r="E57" s="16"/>
      <c r="F57" s="21">
        <f>SUM(F55:F56)</f>
        <v>1500</v>
      </c>
    </row>
    <row r="58" spans="1:6" s="9" customFormat="1" x14ac:dyDescent="0.15">
      <c r="A58" s="16"/>
      <c r="B58" s="16"/>
      <c r="C58" s="17"/>
      <c r="D58" s="19"/>
      <c r="E58" s="16"/>
      <c r="F58" s="19"/>
    </row>
    <row r="59" spans="1:6" s="9" customFormat="1" x14ac:dyDescent="0.15">
      <c r="A59" s="15" t="s">
        <v>24</v>
      </c>
      <c r="B59" s="17"/>
      <c r="C59" s="20"/>
      <c r="D59" s="19"/>
      <c r="E59" s="16"/>
      <c r="F59" s="19"/>
    </row>
    <row r="60" spans="1:6" s="9" customFormat="1" ht="26" x14ac:dyDescent="0.15">
      <c r="A60" s="15"/>
      <c r="B60" s="17" t="s">
        <v>15</v>
      </c>
      <c r="C60" s="22" t="s">
        <v>138</v>
      </c>
      <c r="D60" s="19">
        <v>525</v>
      </c>
      <c r="E60" s="16"/>
      <c r="F60" s="19"/>
    </row>
    <row r="61" spans="1:6" s="9" customFormat="1" ht="12" customHeight="1" x14ac:dyDescent="0.15">
      <c r="A61" s="16"/>
      <c r="B61" s="17"/>
      <c r="C61" s="20" t="s">
        <v>27</v>
      </c>
      <c r="D61" s="21">
        <f>SUM(D60:D60)</f>
        <v>525</v>
      </c>
      <c r="E61" s="16"/>
      <c r="F61" s="19"/>
    </row>
    <row r="62" spans="1:6" s="9" customFormat="1" x14ac:dyDescent="0.15">
      <c r="A62" s="16"/>
      <c r="B62" s="17"/>
      <c r="C62" s="20"/>
      <c r="D62" s="19"/>
      <c r="E62" s="16"/>
      <c r="F62" s="19"/>
    </row>
    <row r="63" spans="1:6" s="9" customFormat="1" x14ac:dyDescent="0.15">
      <c r="A63" s="15" t="s">
        <v>201</v>
      </c>
      <c r="B63" s="16"/>
      <c r="C63" s="17"/>
      <c r="D63" s="18">
        <f>D66+D71+D85+D90+D96+D100+D104+D132+D151+D156+D166</f>
        <v>65599.95</v>
      </c>
      <c r="E63" s="18"/>
      <c r="F63" s="18">
        <f>F85+F108+F132</f>
        <v>17030</v>
      </c>
    </row>
    <row r="64" spans="1:6" s="9" customFormat="1" x14ac:dyDescent="0.15">
      <c r="A64" s="15" t="s">
        <v>65</v>
      </c>
      <c r="B64" s="23"/>
      <c r="C64" s="20"/>
      <c r="D64" s="19"/>
      <c r="E64" s="16"/>
      <c r="F64" s="19"/>
    </row>
    <row r="65" spans="1:6" s="9" customFormat="1" ht="13" x14ac:dyDescent="0.15">
      <c r="A65" s="16"/>
      <c r="B65" s="23" t="s">
        <v>15</v>
      </c>
      <c r="C65" s="22" t="s">
        <v>52</v>
      </c>
      <c r="D65" s="19">
        <v>10000</v>
      </c>
      <c r="E65" s="16"/>
      <c r="F65" s="19"/>
    </row>
    <row r="66" spans="1:6" s="9" customFormat="1" ht="13" x14ac:dyDescent="0.15">
      <c r="A66" s="16"/>
      <c r="B66" s="23"/>
      <c r="C66" s="20" t="s">
        <v>27</v>
      </c>
      <c r="D66" s="21">
        <f>SUM(D65)</f>
        <v>10000</v>
      </c>
      <c r="E66" s="16"/>
      <c r="F66" s="19"/>
    </row>
    <row r="67" spans="1:6" s="9" customFormat="1" x14ac:dyDescent="0.15">
      <c r="A67" s="16"/>
      <c r="B67" s="17"/>
      <c r="C67" s="20"/>
      <c r="D67" s="19"/>
      <c r="E67" s="16"/>
      <c r="F67" s="19"/>
    </row>
    <row r="68" spans="1:6" s="9" customFormat="1" x14ac:dyDescent="0.15">
      <c r="A68" s="15" t="s">
        <v>147</v>
      </c>
      <c r="B68" s="17"/>
      <c r="C68" s="20"/>
      <c r="D68" s="19"/>
      <c r="E68" s="16"/>
      <c r="F68" s="19"/>
    </row>
    <row r="69" spans="1:6" s="9" customFormat="1" ht="24" customHeight="1" x14ac:dyDescent="0.15">
      <c r="A69" s="15"/>
      <c r="B69" s="17" t="s">
        <v>15</v>
      </c>
      <c r="C69" s="22" t="s">
        <v>139</v>
      </c>
      <c r="D69" s="19">
        <v>225</v>
      </c>
      <c r="E69" s="16"/>
      <c r="F69" s="19"/>
    </row>
    <row r="70" spans="1:6" s="9" customFormat="1" ht="13" x14ac:dyDescent="0.15">
      <c r="A70" s="15"/>
      <c r="B70" s="17" t="s">
        <v>15</v>
      </c>
      <c r="C70" s="22" t="s">
        <v>66</v>
      </c>
      <c r="D70" s="19">
        <v>225</v>
      </c>
      <c r="E70" s="16"/>
      <c r="F70" s="19"/>
    </row>
    <row r="71" spans="1:6" s="9" customFormat="1" ht="13" x14ac:dyDescent="0.15">
      <c r="A71" s="16"/>
      <c r="B71" s="17"/>
      <c r="C71" s="20" t="s">
        <v>27</v>
      </c>
      <c r="D71" s="21">
        <f>SUM(D69:D70)</f>
        <v>450</v>
      </c>
      <c r="E71" s="16"/>
      <c r="F71" s="19"/>
    </row>
    <row r="72" spans="1:6" s="9" customFormat="1" x14ac:dyDescent="0.15">
      <c r="A72" s="16"/>
      <c r="B72" s="17"/>
      <c r="C72" s="20"/>
      <c r="D72" s="19"/>
      <c r="E72" s="16"/>
      <c r="F72" s="19"/>
    </row>
    <row r="73" spans="1:6" s="9" customFormat="1" x14ac:dyDescent="0.15">
      <c r="A73" s="24" t="s">
        <v>55</v>
      </c>
      <c r="B73" s="23"/>
      <c r="C73" s="25"/>
      <c r="D73" s="19"/>
      <c r="E73" s="16"/>
      <c r="F73" s="19"/>
    </row>
    <row r="74" spans="1:6" s="9" customFormat="1" ht="13" x14ac:dyDescent="0.15">
      <c r="A74" s="24"/>
      <c r="B74" s="23" t="s">
        <v>3</v>
      </c>
      <c r="C74" s="25" t="s">
        <v>67</v>
      </c>
      <c r="D74" s="19"/>
      <c r="E74" s="16"/>
      <c r="F74" s="19">
        <v>750</v>
      </c>
    </row>
    <row r="75" spans="1:6" s="9" customFormat="1" ht="12" customHeight="1" x14ac:dyDescent="0.15">
      <c r="A75" s="24"/>
      <c r="B75" s="17" t="s">
        <v>36</v>
      </c>
      <c r="C75" s="25" t="s">
        <v>68</v>
      </c>
      <c r="D75" s="19"/>
      <c r="E75" s="16"/>
      <c r="F75" s="19">
        <v>800</v>
      </c>
    </row>
    <row r="76" spans="1:6" s="9" customFormat="1" ht="26" x14ac:dyDescent="0.15">
      <c r="A76" s="16"/>
      <c r="B76" s="23" t="s">
        <v>29</v>
      </c>
      <c r="C76" s="25" t="s">
        <v>140</v>
      </c>
      <c r="D76" s="19">
        <v>1000</v>
      </c>
      <c r="E76" s="16"/>
      <c r="F76" s="19"/>
    </row>
    <row r="77" spans="1:6" s="9" customFormat="1" ht="26" x14ac:dyDescent="0.15">
      <c r="A77" s="24"/>
      <c r="B77" s="17" t="s">
        <v>15</v>
      </c>
      <c r="C77" s="25" t="s">
        <v>141</v>
      </c>
      <c r="D77" s="19">
        <v>500</v>
      </c>
      <c r="E77" s="16"/>
      <c r="F77" s="19"/>
    </row>
    <row r="78" spans="1:6" s="9" customFormat="1" ht="26" x14ac:dyDescent="0.15">
      <c r="A78" s="24"/>
      <c r="B78" s="17" t="s">
        <v>15</v>
      </c>
      <c r="C78" s="25" t="s">
        <v>142</v>
      </c>
      <c r="D78" s="19">
        <v>500</v>
      </c>
      <c r="E78" s="16"/>
      <c r="F78" s="19"/>
    </row>
    <row r="79" spans="1:6" s="9" customFormat="1" ht="26" x14ac:dyDescent="0.15">
      <c r="A79" s="24"/>
      <c r="B79" s="17" t="s">
        <v>15</v>
      </c>
      <c r="C79" s="25" t="s">
        <v>143</v>
      </c>
      <c r="D79" s="19">
        <v>225</v>
      </c>
      <c r="E79" s="16"/>
      <c r="F79" s="19"/>
    </row>
    <row r="80" spans="1:6" s="9" customFormat="1" ht="23.25" customHeight="1" x14ac:dyDescent="0.15">
      <c r="A80" s="16"/>
      <c r="B80" s="23" t="s">
        <v>15</v>
      </c>
      <c r="C80" s="25" t="s">
        <v>144</v>
      </c>
      <c r="D80" s="19">
        <v>800</v>
      </c>
      <c r="E80" s="16"/>
      <c r="F80" s="19"/>
    </row>
    <row r="81" spans="1:6" s="9" customFormat="1" ht="48" customHeight="1" x14ac:dyDescent="0.15">
      <c r="A81" s="16"/>
      <c r="B81" s="23" t="s">
        <v>15</v>
      </c>
      <c r="C81" s="25" t="s">
        <v>148</v>
      </c>
      <c r="D81" s="19">
        <v>300</v>
      </c>
      <c r="E81" s="16"/>
      <c r="F81" s="19"/>
    </row>
    <row r="82" spans="1:6" s="9" customFormat="1" ht="26" x14ac:dyDescent="0.15">
      <c r="A82" s="16"/>
      <c r="B82" s="23" t="s">
        <v>15</v>
      </c>
      <c r="C82" s="25" t="s">
        <v>149</v>
      </c>
      <c r="D82" s="19">
        <v>225</v>
      </c>
      <c r="E82" s="16"/>
      <c r="F82" s="19"/>
    </row>
    <row r="83" spans="1:6" s="9" customFormat="1" ht="13" x14ac:dyDescent="0.15">
      <c r="A83" s="16"/>
      <c r="B83" s="23" t="s">
        <v>15</v>
      </c>
      <c r="C83" s="25" t="s">
        <v>69</v>
      </c>
      <c r="D83" s="19">
        <v>1600</v>
      </c>
      <c r="E83" s="16"/>
      <c r="F83" s="19"/>
    </row>
    <row r="84" spans="1:6" s="9" customFormat="1" ht="26" x14ac:dyDescent="0.15">
      <c r="A84" s="16"/>
      <c r="B84" s="23" t="s">
        <v>15</v>
      </c>
      <c r="C84" s="25" t="s">
        <v>150</v>
      </c>
      <c r="D84" s="19">
        <v>500</v>
      </c>
      <c r="E84" s="16"/>
      <c r="F84" s="19"/>
    </row>
    <row r="85" spans="1:6" s="9" customFormat="1" ht="13" x14ac:dyDescent="0.15">
      <c r="A85" s="16"/>
      <c r="B85" s="23"/>
      <c r="C85" s="20" t="s">
        <v>27</v>
      </c>
      <c r="D85" s="21">
        <f>SUM(D74:D84)</f>
        <v>5650</v>
      </c>
      <c r="E85" s="16"/>
      <c r="F85" s="21">
        <f>SUM(F74:F84)</f>
        <v>1550</v>
      </c>
    </row>
    <row r="86" spans="1:6" s="9" customFormat="1" x14ac:dyDescent="0.15">
      <c r="A86" s="16"/>
      <c r="B86" s="23"/>
      <c r="C86" s="20"/>
      <c r="D86" s="35"/>
      <c r="E86" s="16"/>
      <c r="F86" s="35"/>
    </row>
    <row r="87" spans="1:6" s="9" customFormat="1" x14ac:dyDescent="0.15">
      <c r="A87" s="24" t="s">
        <v>145</v>
      </c>
      <c r="B87" s="23"/>
      <c r="C87" s="25"/>
      <c r="D87" s="19"/>
      <c r="E87" s="16"/>
      <c r="F87" s="19"/>
    </row>
    <row r="88" spans="1:6" s="9" customFormat="1" ht="13" x14ac:dyDescent="0.15">
      <c r="A88" s="16"/>
      <c r="B88" s="17" t="s">
        <v>6</v>
      </c>
      <c r="C88" s="25" t="s">
        <v>70</v>
      </c>
      <c r="D88" s="19">
        <v>250</v>
      </c>
      <c r="E88" s="16"/>
      <c r="F88" s="19"/>
    </row>
    <row r="89" spans="1:6" s="9" customFormat="1" ht="13" x14ac:dyDescent="0.15">
      <c r="A89" s="16"/>
      <c r="B89" s="17" t="s">
        <v>11</v>
      </c>
      <c r="C89" s="25" t="s">
        <v>71</v>
      </c>
      <c r="D89" s="19">
        <v>200</v>
      </c>
      <c r="E89" s="16"/>
      <c r="F89" s="19"/>
    </row>
    <row r="90" spans="1:6" s="9" customFormat="1" ht="13" x14ac:dyDescent="0.15">
      <c r="A90" s="16"/>
      <c r="B90" s="23"/>
      <c r="C90" s="20" t="s">
        <v>27</v>
      </c>
      <c r="D90" s="21">
        <f>SUM(D88:D89)</f>
        <v>450</v>
      </c>
      <c r="E90" s="16"/>
      <c r="F90" s="19"/>
    </row>
    <row r="91" spans="1:6" s="9" customFormat="1" x14ac:dyDescent="0.15">
      <c r="A91" s="16"/>
      <c r="B91" s="23"/>
      <c r="C91" s="20"/>
      <c r="D91" s="19"/>
      <c r="E91" s="16"/>
      <c r="F91" s="19"/>
    </row>
    <row r="92" spans="1:6" s="9" customFormat="1" x14ac:dyDescent="0.15">
      <c r="A92" s="24" t="s">
        <v>151</v>
      </c>
      <c r="B92" s="23"/>
      <c r="C92" s="25"/>
      <c r="D92" s="19"/>
      <c r="E92" s="16"/>
      <c r="F92" s="19"/>
    </row>
    <row r="93" spans="1:6" s="9" customFormat="1" ht="13" x14ac:dyDescent="0.15">
      <c r="A93" s="24"/>
      <c r="B93" s="23" t="s">
        <v>3</v>
      </c>
      <c r="C93" s="25" t="s">
        <v>72</v>
      </c>
      <c r="D93" s="19">
        <v>500</v>
      </c>
      <c r="E93" s="16"/>
      <c r="F93" s="19"/>
    </row>
    <row r="94" spans="1:6" s="9" customFormat="1" ht="13" x14ac:dyDescent="0.15">
      <c r="A94" s="24"/>
      <c r="B94" s="23" t="s">
        <v>22</v>
      </c>
      <c r="C94" s="25" t="s">
        <v>73</v>
      </c>
      <c r="D94" s="19">
        <v>500</v>
      </c>
      <c r="E94" s="16"/>
      <c r="F94" s="19"/>
    </row>
    <row r="95" spans="1:6" s="9" customFormat="1" ht="36.75" customHeight="1" x14ac:dyDescent="0.15">
      <c r="A95" s="24"/>
      <c r="B95" s="23" t="s">
        <v>15</v>
      </c>
      <c r="C95" s="25" t="s">
        <v>152</v>
      </c>
      <c r="D95" s="19">
        <v>1000</v>
      </c>
      <c r="E95" s="16"/>
      <c r="F95" s="19"/>
    </row>
    <row r="96" spans="1:6" s="9" customFormat="1" ht="13" x14ac:dyDescent="0.15">
      <c r="A96" s="24"/>
      <c r="B96" s="23"/>
      <c r="C96" s="20" t="s">
        <v>27</v>
      </c>
      <c r="D96" s="21">
        <f>SUM(D93:D95)</f>
        <v>2000</v>
      </c>
      <c r="E96" s="16"/>
      <c r="F96" s="19"/>
    </row>
    <row r="97" spans="1:6" s="9" customFormat="1" x14ac:dyDescent="0.15">
      <c r="A97" s="24"/>
      <c r="B97" s="23"/>
      <c r="C97" s="20"/>
      <c r="D97" s="19"/>
      <c r="E97" s="16"/>
      <c r="F97" s="19"/>
    </row>
    <row r="98" spans="1:6" s="9" customFormat="1" x14ac:dyDescent="0.15">
      <c r="A98" s="24" t="s">
        <v>146</v>
      </c>
      <c r="B98" s="23"/>
      <c r="C98" s="25"/>
      <c r="D98" s="19"/>
      <c r="E98" s="16"/>
      <c r="F98" s="19"/>
    </row>
    <row r="99" spans="1:6" s="9" customFormat="1" ht="24" customHeight="1" x14ac:dyDescent="0.15">
      <c r="A99" s="24"/>
      <c r="B99" s="23" t="s">
        <v>15</v>
      </c>
      <c r="C99" s="26" t="s">
        <v>153</v>
      </c>
      <c r="D99" s="19">
        <v>1500</v>
      </c>
      <c r="E99" s="16"/>
      <c r="F99" s="19"/>
    </row>
    <row r="100" spans="1:6" s="9" customFormat="1" ht="13" x14ac:dyDescent="0.15">
      <c r="A100" s="24"/>
      <c r="B100" s="23"/>
      <c r="C100" s="20" t="s">
        <v>27</v>
      </c>
      <c r="D100" s="21">
        <f>SUM(D98:D99)</f>
        <v>1500</v>
      </c>
      <c r="E100" s="16"/>
      <c r="F100" s="19"/>
    </row>
    <row r="101" spans="1:6" s="9" customFormat="1" x14ac:dyDescent="0.15">
      <c r="A101" s="24"/>
      <c r="B101" s="23"/>
      <c r="C101" s="20"/>
      <c r="D101" s="19"/>
      <c r="E101" s="16"/>
      <c r="F101" s="19"/>
    </row>
    <row r="102" spans="1:6" s="9" customFormat="1" x14ac:dyDescent="0.15">
      <c r="A102" s="24" t="s">
        <v>74</v>
      </c>
      <c r="B102" s="23"/>
      <c r="C102" s="25"/>
      <c r="D102" s="19"/>
      <c r="E102" s="16"/>
      <c r="F102" s="19"/>
    </row>
    <row r="103" spans="1:6" s="9" customFormat="1" ht="13" x14ac:dyDescent="0.15">
      <c r="A103" s="24"/>
      <c r="B103" s="23" t="s">
        <v>22</v>
      </c>
      <c r="C103" s="26" t="s">
        <v>75</v>
      </c>
      <c r="D103" s="19">
        <v>750</v>
      </c>
      <c r="E103" s="16"/>
      <c r="F103" s="19"/>
    </row>
    <row r="104" spans="1:6" s="9" customFormat="1" ht="13" x14ac:dyDescent="0.15">
      <c r="A104" s="24"/>
      <c r="B104" s="23"/>
      <c r="C104" s="20" t="s">
        <v>27</v>
      </c>
      <c r="D104" s="21">
        <f>SUM(D103:D103)</f>
        <v>750</v>
      </c>
      <c r="E104" s="16"/>
      <c r="F104" s="19"/>
    </row>
    <row r="105" spans="1:6" s="9" customFormat="1" x14ac:dyDescent="0.15">
      <c r="A105" s="24"/>
      <c r="B105" s="23"/>
      <c r="C105" s="20"/>
      <c r="D105" s="19"/>
      <c r="E105" s="16"/>
      <c r="F105" s="19"/>
    </row>
    <row r="106" spans="1:6" s="9" customFormat="1" x14ac:dyDescent="0.15">
      <c r="A106" s="24" t="s">
        <v>44</v>
      </c>
      <c r="B106" s="23"/>
      <c r="C106" s="25"/>
      <c r="D106" s="19"/>
      <c r="E106" s="16"/>
      <c r="F106" s="19"/>
    </row>
    <row r="107" spans="1:6" s="9" customFormat="1" ht="24" customHeight="1" x14ac:dyDescent="0.15">
      <c r="A107" s="24"/>
      <c r="B107" s="23" t="s">
        <v>22</v>
      </c>
      <c r="C107" s="26" t="s">
        <v>206</v>
      </c>
      <c r="D107" s="19"/>
      <c r="E107" s="16"/>
      <c r="F107" s="19">
        <v>3480</v>
      </c>
    </row>
    <row r="108" spans="1:6" s="9" customFormat="1" ht="13" x14ac:dyDescent="0.15">
      <c r="A108" s="24"/>
      <c r="B108" s="23"/>
      <c r="C108" s="20" t="s">
        <v>27</v>
      </c>
      <c r="D108" s="19"/>
      <c r="E108" s="16"/>
      <c r="F108" s="21">
        <f>SUM(F107:F107)</f>
        <v>3480</v>
      </c>
    </row>
    <row r="109" spans="1:6" s="9" customFormat="1" x14ac:dyDescent="0.15">
      <c r="A109" s="24"/>
      <c r="B109" s="23"/>
      <c r="C109" s="20"/>
      <c r="D109" s="19"/>
      <c r="E109" s="16"/>
      <c r="F109" s="19"/>
    </row>
    <row r="110" spans="1:6" s="9" customFormat="1" x14ac:dyDescent="0.15">
      <c r="A110" s="15" t="s">
        <v>17</v>
      </c>
      <c r="B110" s="23"/>
      <c r="C110" s="25"/>
      <c r="D110" s="19"/>
      <c r="E110" s="16"/>
      <c r="F110" s="19"/>
    </row>
    <row r="111" spans="1:6" s="9" customFormat="1" ht="26" x14ac:dyDescent="0.15">
      <c r="A111" s="16"/>
      <c r="B111" s="25" t="s">
        <v>3</v>
      </c>
      <c r="C111" s="25" t="s">
        <v>207</v>
      </c>
      <c r="D111" s="19">
        <v>2000</v>
      </c>
      <c r="E111" s="16"/>
      <c r="F111" s="19"/>
    </row>
    <row r="112" spans="1:6" s="9" customFormat="1" ht="13" x14ac:dyDescent="0.15">
      <c r="A112" s="16"/>
      <c r="B112" s="25" t="s">
        <v>38</v>
      </c>
      <c r="C112" s="25" t="s">
        <v>76</v>
      </c>
      <c r="D112" s="19">
        <v>2000</v>
      </c>
      <c r="E112" s="16"/>
      <c r="F112" s="19"/>
    </row>
    <row r="113" spans="1:9" s="9" customFormat="1" ht="13" x14ac:dyDescent="0.15">
      <c r="A113" s="16"/>
      <c r="B113" s="25" t="s">
        <v>4</v>
      </c>
      <c r="C113" s="25" t="s">
        <v>208</v>
      </c>
      <c r="D113" s="19">
        <v>2000</v>
      </c>
      <c r="E113" s="16"/>
      <c r="F113" s="19"/>
    </row>
    <row r="114" spans="1:9" s="9" customFormat="1" ht="13" x14ac:dyDescent="0.15">
      <c r="A114" s="16"/>
      <c r="B114" s="25" t="s">
        <v>4</v>
      </c>
      <c r="C114" s="25" t="s">
        <v>77</v>
      </c>
      <c r="D114" s="19">
        <v>2000</v>
      </c>
      <c r="E114" s="16"/>
      <c r="F114" s="19"/>
    </row>
    <row r="115" spans="1:9" s="9" customFormat="1" ht="13" x14ac:dyDescent="0.15">
      <c r="A115" s="16"/>
      <c r="B115" s="25" t="s">
        <v>7</v>
      </c>
      <c r="C115" s="25" t="s">
        <v>78</v>
      </c>
      <c r="D115" s="19">
        <v>2000</v>
      </c>
      <c r="E115" s="16"/>
      <c r="F115" s="19"/>
    </row>
    <row r="116" spans="1:9" s="9" customFormat="1" ht="26" x14ac:dyDescent="0.15">
      <c r="A116" s="16"/>
      <c r="B116" s="25" t="s">
        <v>7</v>
      </c>
      <c r="C116" s="25" t="s">
        <v>154</v>
      </c>
      <c r="D116" s="19">
        <v>2000</v>
      </c>
      <c r="E116" s="16"/>
      <c r="F116" s="19"/>
    </row>
    <row r="117" spans="1:9" s="9" customFormat="1" ht="26" x14ac:dyDescent="0.15">
      <c r="A117" s="16"/>
      <c r="B117" s="25" t="s">
        <v>7</v>
      </c>
      <c r="C117" s="25" t="s">
        <v>155</v>
      </c>
      <c r="D117" s="19">
        <v>1150</v>
      </c>
      <c r="E117" s="16"/>
      <c r="F117" s="19"/>
    </row>
    <row r="118" spans="1:9" s="9" customFormat="1" ht="13" x14ac:dyDescent="0.15">
      <c r="A118" s="16"/>
      <c r="B118" s="25" t="s">
        <v>22</v>
      </c>
      <c r="C118" s="25" t="s">
        <v>79</v>
      </c>
      <c r="D118" s="19">
        <v>2000</v>
      </c>
      <c r="E118" s="16"/>
      <c r="F118" s="19"/>
    </row>
    <row r="119" spans="1:9" s="9" customFormat="1" ht="12.75" customHeight="1" x14ac:dyDescent="0.15">
      <c r="A119" s="16"/>
      <c r="B119" s="25" t="s">
        <v>22</v>
      </c>
      <c r="C119" s="25" t="s">
        <v>80</v>
      </c>
      <c r="D119" s="19">
        <v>1000</v>
      </c>
      <c r="E119" s="16"/>
      <c r="F119" s="19"/>
    </row>
    <row r="120" spans="1:9" s="9" customFormat="1" ht="26" x14ac:dyDescent="0.15">
      <c r="A120" s="16"/>
      <c r="B120" s="25" t="s">
        <v>22</v>
      </c>
      <c r="C120" s="25" t="s">
        <v>156</v>
      </c>
      <c r="D120" s="19">
        <v>500</v>
      </c>
      <c r="E120" s="16"/>
      <c r="F120" s="19"/>
    </row>
    <row r="121" spans="1:9" s="9" customFormat="1" ht="13" x14ac:dyDescent="0.15">
      <c r="A121" s="16"/>
      <c r="B121" s="25" t="s">
        <v>22</v>
      </c>
      <c r="C121" s="25" t="s">
        <v>81</v>
      </c>
      <c r="D121" s="19">
        <v>1000</v>
      </c>
      <c r="E121" s="16"/>
      <c r="F121" s="19"/>
    </row>
    <row r="122" spans="1:9" s="9" customFormat="1" ht="13" x14ac:dyDescent="0.15">
      <c r="A122" s="16"/>
      <c r="B122" s="25" t="s">
        <v>14</v>
      </c>
      <c r="C122" s="25" t="s">
        <v>82</v>
      </c>
      <c r="D122" s="19"/>
      <c r="E122" s="16"/>
      <c r="F122" s="19">
        <v>3000</v>
      </c>
    </row>
    <row r="123" spans="1:9" s="9" customFormat="1" ht="26" x14ac:dyDescent="0.15">
      <c r="A123" s="16"/>
      <c r="B123" s="25" t="s">
        <v>14</v>
      </c>
      <c r="C123" s="25" t="s">
        <v>157</v>
      </c>
      <c r="D123" s="19">
        <v>999.95</v>
      </c>
      <c r="E123" s="16"/>
      <c r="F123" s="19"/>
      <c r="I123" s="36"/>
    </row>
    <row r="124" spans="1:9" s="9" customFormat="1" ht="13" x14ac:dyDescent="0.15">
      <c r="A124" s="16"/>
      <c r="B124" s="25" t="s">
        <v>11</v>
      </c>
      <c r="C124" s="25" t="s">
        <v>83</v>
      </c>
      <c r="D124" s="19"/>
      <c r="E124" s="16"/>
      <c r="F124" s="19">
        <v>3000</v>
      </c>
    </row>
    <row r="125" spans="1:9" s="9" customFormat="1" ht="26" x14ac:dyDescent="0.15">
      <c r="A125" s="16"/>
      <c r="B125" s="25" t="s">
        <v>11</v>
      </c>
      <c r="C125" s="25" t="s">
        <v>209</v>
      </c>
      <c r="D125" s="19">
        <v>2000</v>
      </c>
      <c r="E125" s="16"/>
      <c r="F125" s="19"/>
    </row>
    <row r="126" spans="1:9" s="9" customFormat="1" ht="13" x14ac:dyDescent="0.15">
      <c r="A126" s="16"/>
      <c r="B126" s="25" t="s">
        <v>30</v>
      </c>
      <c r="C126" s="25" t="s">
        <v>84</v>
      </c>
      <c r="D126" s="19">
        <v>1000</v>
      </c>
      <c r="E126" s="16"/>
      <c r="F126" s="19"/>
    </row>
    <row r="127" spans="1:9" s="9" customFormat="1" ht="13" x14ac:dyDescent="0.15">
      <c r="A127" s="16"/>
      <c r="B127" s="25" t="s">
        <v>29</v>
      </c>
      <c r="C127" s="25" t="s">
        <v>85</v>
      </c>
      <c r="D127" s="19">
        <v>1200</v>
      </c>
      <c r="E127" s="16"/>
      <c r="F127" s="19"/>
    </row>
    <row r="128" spans="1:9" s="9" customFormat="1" ht="13" x14ac:dyDescent="0.15">
      <c r="A128" s="16"/>
      <c r="B128" s="25" t="s">
        <v>9</v>
      </c>
      <c r="C128" s="25" t="s">
        <v>86</v>
      </c>
      <c r="D128" s="19"/>
      <c r="E128" s="16"/>
      <c r="F128" s="19">
        <v>3000</v>
      </c>
    </row>
    <row r="129" spans="1:6" s="9" customFormat="1" ht="13" x14ac:dyDescent="0.15">
      <c r="A129" s="16"/>
      <c r="B129" s="25" t="s">
        <v>9</v>
      </c>
      <c r="C129" s="25" t="s">
        <v>87</v>
      </c>
      <c r="D129" s="19"/>
      <c r="E129" s="16"/>
      <c r="F129" s="19">
        <v>3000</v>
      </c>
    </row>
    <row r="130" spans="1:6" s="9" customFormat="1" ht="26" x14ac:dyDescent="0.15">
      <c r="A130" s="16"/>
      <c r="B130" s="25" t="s">
        <v>15</v>
      </c>
      <c r="C130" s="25" t="s">
        <v>158</v>
      </c>
      <c r="D130" s="19">
        <v>2000</v>
      </c>
      <c r="E130" s="16"/>
      <c r="F130" s="19"/>
    </row>
    <row r="131" spans="1:6" s="9" customFormat="1" ht="12.75" customHeight="1" x14ac:dyDescent="0.15">
      <c r="A131" s="16"/>
      <c r="B131" s="25" t="s">
        <v>15</v>
      </c>
      <c r="C131" s="25" t="s">
        <v>88</v>
      </c>
      <c r="D131" s="19">
        <v>1000</v>
      </c>
      <c r="E131" s="16"/>
      <c r="F131" s="19"/>
    </row>
    <row r="132" spans="1:6" s="9" customFormat="1" ht="13" x14ac:dyDescent="0.15">
      <c r="A132" s="16"/>
      <c r="B132" s="23"/>
      <c r="C132" s="20" t="s">
        <v>27</v>
      </c>
      <c r="D132" s="21">
        <f>SUM(D111:D131)</f>
        <v>25849.95</v>
      </c>
      <c r="E132" s="16"/>
      <c r="F132" s="21">
        <f>SUM(F111:F131)</f>
        <v>12000</v>
      </c>
    </row>
    <row r="133" spans="1:6" s="9" customFormat="1" hidden="1" x14ac:dyDescent="0.15">
      <c r="A133" s="16"/>
      <c r="B133" s="23"/>
      <c r="C133" s="20"/>
      <c r="D133" s="35"/>
      <c r="E133" s="16"/>
      <c r="F133" s="35"/>
    </row>
    <row r="134" spans="1:6" s="9" customFormat="1" x14ac:dyDescent="0.15">
      <c r="A134" s="24" t="s">
        <v>89</v>
      </c>
      <c r="B134" s="23"/>
      <c r="C134" s="25"/>
      <c r="D134" s="19"/>
      <c r="E134" s="16"/>
      <c r="F134" s="19"/>
    </row>
    <row r="135" spans="1:6" s="9" customFormat="1" ht="13" x14ac:dyDescent="0.15">
      <c r="A135" s="24"/>
      <c r="B135" s="23" t="s">
        <v>90</v>
      </c>
      <c r="C135" s="25" t="s">
        <v>91</v>
      </c>
      <c r="D135" s="19">
        <v>500</v>
      </c>
      <c r="E135" s="16"/>
      <c r="F135" s="19"/>
    </row>
    <row r="136" spans="1:6" s="9" customFormat="1" ht="13" x14ac:dyDescent="0.15">
      <c r="A136" s="24"/>
      <c r="B136" s="23" t="s">
        <v>6</v>
      </c>
      <c r="C136" s="25" t="s">
        <v>92</v>
      </c>
      <c r="D136" s="19">
        <v>500</v>
      </c>
      <c r="E136" s="16"/>
      <c r="F136" s="19"/>
    </row>
    <row r="137" spans="1:6" s="9" customFormat="1" ht="13" x14ac:dyDescent="0.15">
      <c r="A137" s="24"/>
      <c r="B137" s="23" t="s">
        <v>22</v>
      </c>
      <c r="C137" s="25" t="s">
        <v>93</v>
      </c>
      <c r="D137" s="19">
        <v>500</v>
      </c>
      <c r="E137" s="16"/>
      <c r="F137" s="19"/>
    </row>
    <row r="138" spans="1:6" s="9" customFormat="1" ht="13" x14ac:dyDescent="0.15">
      <c r="A138" s="24"/>
      <c r="B138" s="23" t="s">
        <v>11</v>
      </c>
      <c r="C138" s="25" t="s">
        <v>94</v>
      </c>
      <c r="D138" s="19">
        <v>450</v>
      </c>
      <c r="E138" s="16"/>
      <c r="F138" s="19"/>
    </row>
    <row r="139" spans="1:6" s="9" customFormat="1" ht="23.25" customHeight="1" x14ac:dyDescent="0.15">
      <c r="A139" s="24"/>
      <c r="B139" s="17" t="s">
        <v>215</v>
      </c>
      <c r="C139" s="25" t="s">
        <v>46</v>
      </c>
      <c r="D139" s="19">
        <v>500</v>
      </c>
      <c r="E139" s="16"/>
      <c r="F139" s="19"/>
    </row>
    <row r="140" spans="1:6" s="9" customFormat="1" ht="26" x14ac:dyDescent="0.15">
      <c r="A140" s="16"/>
      <c r="B140" s="17" t="s">
        <v>29</v>
      </c>
      <c r="C140" s="25" t="s">
        <v>160</v>
      </c>
      <c r="D140" s="19">
        <v>500</v>
      </c>
      <c r="E140" s="16"/>
      <c r="F140" s="19"/>
    </row>
    <row r="141" spans="1:6" s="9" customFormat="1" ht="26" x14ac:dyDescent="0.15">
      <c r="A141" s="16"/>
      <c r="B141" s="17" t="s">
        <v>15</v>
      </c>
      <c r="C141" s="25" t="s">
        <v>161</v>
      </c>
      <c r="D141" s="19">
        <v>500</v>
      </c>
      <c r="E141" s="16"/>
      <c r="F141" s="19"/>
    </row>
    <row r="142" spans="1:6" s="9" customFormat="1" ht="13" x14ac:dyDescent="0.15">
      <c r="A142" s="16"/>
      <c r="B142" s="17" t="s">
        <v>15</v>
      </c>
      <c r="C142" s="25" t="s">
        <v>95</v>
      </c>
      <c r="D142" s="19">
        <v>500</v>
      </c>
      <c r="E142" s="16"/>
      <c r="F142" s="19"/>
    </row>
    <row r="143" spans="1:6" s="9" customFormat="1" ht="13" x14ac:dyDescent="0.15">
      <c r="A143" s="16"/>
      <c r="B143" s="17" t="s">
        <v>15</v>
      </c>
      <c r="C143" s="25" t="s">
        <v>96</v>
      </c>
      <c r="D143" s="19">
        <v>500</v>
      </c>
      <c r="E143" s="16"/>
      <c r="F143" s="19"/>
    </row>
    <row r="144" spans="1:6" s="9" customFormat="1" ht="13" x14ac:dyDescent="0.15">
      <c r="A144" s="16"/>
      <c r="B144" s="17" t="s">
        <v>15</v>
      </c>
      <c r="C144" s="25" t="s">
        <v>97</v>
      </c>
      <c r="D144" s="19">
        <v>500</v>
      </c>
      <c r="E144" s="16"/>
      <c r="F144" s="19"/>
    </row>
    <row r="145" spans="1:6" s="9" customFormat="1" ht="24" customHeight="1" x14ac:dyDescent="0.15">
      <c r="A145" s="16"/>
      <c r="B145" s="17" t="s">
        <v>15</v>
      </c>
      <c r="C145" s="25" t="s">
        <v>162</v>
      </c>
      <c r="D145" s="19">
        <v>500</v>
      </c>
      <c r="E145" s="16"/>
      <c r="F145" s="19"/>
    </row>
    <row r="146" spans="1:6" s="9" customFormat="1" ht="26" x14ac:dyDescent="0.15">
      <c r="A146" s="16"/>
      <c r="B146" s="17" t="s">
        <v>15</v>
      </c>
      <c r="C146" s="25" t="s">
        <v>163</v>
      </c>
      <c r="D146" s="19">
        <v>500</v>
      </c>
      <c r="E146" s="16"/>
      <c r="F146" s="19"/>
    </row>
    <row r="147" spans="1:6" s="9" customFormat="1" ht="12.75" customHeight="1" x14ac:dyDescent="0.15">
      <c r="A147" s="16"/>
      <c r="B147" s="17" t="s">
        <v>15</v>
      </c>
      <c r="C147" s="25" t="s">
        <v>98</v>
      </c>
      <c r="D147" s="19">
        <v>500</v>
      </c>
      <c r="E147" s="16"/>
      <c r="F147" s="19"/>
    </row>
    <row r="148" spans="1:6" s="9" customFormat="1" ht="26" x14ac:dyDescent="0.15">
      <c r="A148" s="16"/>
      <c r="B148" s="17" t="s">
        <v>15</v>
      </c>
      <c r="C148" s="25" t="s">
        <v>164</v>
      </c>
      <c r="D148" s="19">
        <v>500</v>
      </c>
      <c r="E148" s="16"/>
      <c r="F148" s="19"/>
    </row>
    <row r="149" spans="1:6" s="9" customFormat="1" ht="26" x14ac:dyDescent="0.15">
      <c r="A149" s="16"/>
      <c r="B149" s="17" t="s">
        <v>15</v>
      </c>
      <c r="C149" s="25" t="s">
        <v>165</v>
      </c>
      <c r="D149" s="19">
        <v>500</v>
      </c>
      <c r="E149" s="16"/>
      <c r="F149" s="19"/>
    </row>
    <row r="150" spans="1:6" s="9" customFormat="1" ht="39" x14ac:dyDescent="0.15">
      <c r="A150" s="16"/>
      <c r="B150" s="17" t="s">
        <v>15</v>
      </c>
      <c r="C150" s="25" t="s">
        <v>166</v>
      </c>
      <c r="D150" s="19">
        <v>500</v>
      </c>
      <c r="E150" s="16"/>
      <c r="F150" s="19"/>
    </row>
    <row r="151" spans="1:6" s="9" customFormat="1" ht="13" x14ac:dyDescent="0.15">
      <c r="A151" s="16"/>
      <c r="B151" s="23"/>
      <c r="C151" s="20" t="s">
        <v>27</v>
      </c>
      <c r="D151" s="21">
        <f>SUM(D135:D150)</f>
        <v>7950</v>
      </c>
      <c r="E151" s="16"/>
      <c r="F151" s="19"/>
    </row>
    <row r="152" spans="1:6" s="9" customFormat="1" x14ac:dyDescent="0.15">
      <c r="A152" s="16"/>
      <c r="B152" s="23"/>
      <c r="C152" s="20"/>
      <c r="D152" s="19"/>
      <c r="E152" s="16"/>
      <c r="F152" s="19"/>
    </row>
    <row r="153" spans="1:6" s="9" customFormat="1" x14ac:dyDescent="0.15">
      <c r="A153" s="24" t="s">
        <v>23</v>
      </c>
      <c r="B153" s="23"/>
      <c r="C153" s="25"/>
      <c r="D153" s="19"/>
      <c r="E153" s="16"/>
      <c r="F153" s="19"/>
    </row>
    <row r="154" spans="1:6" s="9" customFormat="1" ht="26" x14ac:dyDescent="0.15">
      <c r="A154" s="24"/>
      <c r="B154" s="25" t="s">
        <v>15</v>
      </c>
      <c r="C154" s="17" t="s">
        <v>167</v>
      </c>
      <c r="D154" s="19">
        <v>800</v>
      </c>
      <c r="E154" s="16"/>
      <c r="F154" s="19"/>
    </row>
    <row r="155" spans="1:6" s="9" customFormat="1" ht="26" x14ac:dyDescent="0.15">
      <c r="A155" s="24"/>
      <c r="B155" s="25" t="s">
        <v>15</v>
      </c>
      <c r="C155" s="27" t="s">
        <v>168</v>
      </c>
      <c r="D155" s="19">
        <v>1000</v>
      </c>
      <c r="E155" s="16"/>
      <c r="F155" s="19"/>
    </row>
    <row r="156" spans="1:6" s="9" customFormat="1" ht="13" x14ac:dyDescent="0.15">
      <c r="A156" s="16"/>
      <c r="B156" s="23"/>
      <c r="C156" s="20" t="s">
        <v>27</v>
      </c>
      <c r="D156" s="21">
        <f>SUM(D154:D155)</f>
        <v>1800</v>
      </c>
      <c r="E156" s="16"/>
      <c r="F156" s="19"/>
    </row>
    <row r="157" spans="1:6" s="9" customFormat="1" x14ac:dyDescent="0.15">
      <c r="A157" s="28"/>
      <c r="B157" s="28"/>
      <c r="C157" s="28"/>
      <c r="D157" s="29"/>
      <c r="E157" s="28"/>
      <c r="F157" s="29"/>
    </row>
    <row r="158" spans="1:6" s="9" customFormat="1" x14ac:dyDescent="0.15">
      <c r="A158" s="15" t="s">
        <v>99</v>
      </c>
      <c r="B158" s="16"/>
      <c r="C158" s="17"/>
      <c r="D158" s="19"/>
      <c r="E158" s="16"/>
      <c r="F158" s="19"/>
    </row>
    <row r="159" spans="1:6" s="9" customFormat="1" x14ac:dyDescent="0.15">
      <c r="A159" s="15" t="s">
        <v>100</v>
      </c>
      <c r="B159" s="16"/>
      <c r="C159" s="17"/>
      <c r="D159" s="19"/>
      <c r="E159" s="16"/>
      <c r="F159" s="19"/>
    </row>
    <row r="160" spans="1:6" s="9" customFormat="1" ht="26" x14ac:dyDescent="0.15">
      <c r="A160" s="16"/>
      <c r="B160" s="17" t="s">
        <v>101</v>
      </c>
      <c r="C160" s="17" t="s">
        <v>169</v>
      </c>
      <c r="D160" s="19">
        <v>1500</v>
      </c>
      <c r="E160" s="16"/>
      <c r="F160" s="19"/>
    </row>
    <row r="161" spans="1:6" s="9" customFormat="1" ht="26" x14ac:dyDescent="0.15">
      <c r="A161" s="16"/>
      <c r="B161" s="17" t="s">
        <v>101</v>
      </c>
      <c r="C161" s="17" t="s">
        <v>141</v>
      </c>
      <c r="D161" s="19">
        <v>700</v>
      </c>
      <c r="E161" s="16"/>
      <c r="F161" s="19"/>
    </row>
    <row r="162" spans="1:6" s="9" customFormat="1" ht="36.75" customHeight="1" x14ac:dyDescent="0.15">
      <c r="A162" s="16"/>
      <c r="B162" s="17" t="s">
        <v>101</v>
      </c>
      <c r="C162" s="17" t="s">
        <v>170</v>
      </c>
      <c r="D162" s="19">
        <v>1000</v>
      </c>
      <c r="E162" s="16"/>
      <c r="F162" s="19"/>
    </row>
    <row r="163" spans="1:6" s="9" customFormat="1" ht="39" x14ac:dyDescent="0.15">
      <c r="A163" s="16"/>
      <c r="B163" s="17" t="s">
        <v>101</v>
      </c>
      <c r="C163" s="17" t="s">
        <v>171</v>
      </c>
      <c r="D163" s="19">
        <v>1500</v>
      </c>
      <c r="E163" s="16"/>
      <c r="F163" s="19"/>
    </row>
    <row r="164" spans="1:6" s="9" customFormat="1" ht="26" x14ac:dyDescent="0.15">
      <c r="A164" s="16"/>
      <c r="B164" s="17" t="s">
        <v>101</v>
      </c>
      <c r="C164" s="17" t="s">
        <v>210</v>
      </c>
      <c r="D164" s="19">
        <v>3000</v>
      </c>
      <c r="E164" s="16"/>
      <c r="F164" s="19"/>
    </row>
    <row r="165" spans="1:6" s="9" customFormat="1" ht="26" x14ac:dyDescent="0.15">
      <c r="A165" s="16"/>
      <c r="B165" s="17" t="s">
        <v>101</v>
      </c>
      <c r="C165" s="17" t="s">
        <v>172</v>
      </c>
      <c r="D165" s="19">
        <v>1500</v>
      </c>
      <c r="E165" s="16"/>
      <c r="F165" s="19"/>
    </row>
    <row r="166" spans="1:6" s="9" customFormat="1" ht="13" x14ac:dyDescent="0.15">
      <c r="A166" s="28"/>
      <c r="B166" s="28"/>
      <c r="C166" s="20" t="s">
        <v>27</v>
      </c>
      <c r="D166" s="30">
        <f>SUM(D160:D165)</f>
        <v>9200</v>
      </c>
      <c r="E166" s="28"/>
      <c r="F166" s="29"/>
    </row>
    <row r="167" spans="1:6" s="9" customFormat="1" x14ac:dyDescent="0.15">
      <c r="A167" s="28"/>
      <c r="B167" s="28"/>
      <c r="C167" s="28"/>
      <c r="D167" s="29"/>
      <c r="E167" s="28"/>
      <c r="F167" s="29"/>
    </row>
    <row r="168" spans="1:6" s="9" customFormat="1" x14ac:dyDescent="0.15">
      <c r="A168" s="15" t="s">
        <v>202</v>
      </c>
      <c r="B168" s="16"/>
      <c r="C168" s="17"/>
      <c r="D168" s="18">
        <f>D171+D175+D179+D188+D207+D216+D232+D237+D192</f>
        <v>85957.723460000008</v>
      </c>
      <c r="E168" s="18"/>
      <c r="F168" s="18">
        <f>F207+F232</f>
        <v>8100</v>
      </c>
    </row>
    <row r="169" spans="1:6" s="9" customFormat="1" x14ac:dyDescent="0.15">
      <c r="A169" s="15" t="s">
        <v>102</v>
      </c>
      <c r="B169" s="16"/>
      <c r="C169" s="17"/>
      <c r="D169" s="19"/>
      <c r="E169" s="16"/>
      <c r="F169" s="19"/>
    </row>
    <row r="170" spans="1:6" s="9" customFormat="1" ht="48" customHeight="1" x14ac:dyDescent="0.15">
      <c r="A170" s="16"/>
      <c r="B170" s="17" t="s">
        <v>15</v>
      </c>
      <c r="C170" s="17" t="s">
        <v>173</v>
      </c>
      <c r="D170" s="19">
        <v>45000</v>
      </c>
      <c r="E170" s="16"/>
      <c r="F170" s="19"/>
    </row>
    <row r="171" spans="1:6" s="9" customFormat="1" ht="13" x14ac:dyDescent="0.15">
      <c r="A171" s="16"/>
      <c r="B171" s="17"/>
      <c r="C171" s="20" t="s">
        <v>27</v>
      </c>
      <c r="D171" s="21">
        <f>SUM(D170:D170)</f>
        <v>45000</v>
      </c>
      <c r="E171" s="16"/>
      <c r="F171" s="19"/>
    </row>
    <row r="172" spans="1:6" s="9" customFormat="1" hidden="1" x14ac:dyDescent="0.15">
      <c r="A172" s="16"/>
      <c r="B172" s="17"/>
      <c r="C172" s="20"/>
      <c r="D172" s="35"/>
      <c r="E172" s="16"/>
      <c r="F172" s="19"/>
    </row>
    <row r="173" spans="1:6" s="9" customFormat="1" x14ac:dyDescent="0.15">
      <c r="A173" s="15" t="s">
        <v>31</v>
      </c>
      <c r="B173" s="16"/>
      <c r="C173" s="17"/>
      <c r="D173" s="19"/>
      <c r="E173" s="16"/>
      <c r="F173" s="19"/>
    </row>
    <row r="174" spans="1:6" s="9" customFormat="1" ht="65" x14ac:dyDescent="0.15">
      <c r="A174" s="16"/>
      <c r="B174" s="17" t="s">
        <v>216</v>
      </c>
      <c r="C174" s="17" t="s">
        <v>211</v>
      </c>
      <c r="D174" s="19">
        <v>4300</v>
      </c>
      <c r="E174" s="16"/>
      <c r="F174" s="19"/>
    </row>
    <row r="175" spans="1:6" s="9" customFormat="1" ht="13" x14ac:dyDescent="0.15">
      <c r="A175" s="16"/>
      <c r="B175" s="17"/>
      <c r="C175" s="20" t="s">
        <v>27</v>
      </c>
      <c r="D175" s="21">
        <f>SUM(D174:D174)</f>
        <v>4300</v>
      </c>
      <c r="E175" s="16"/>
      <c r="F175" s="19"/>
    </row>
    <row r="176" spans="1:6" s="9" customFormat="1" x14ac:dyDescent="0.15">
      <c r="A176" s="16"/>
      <c r="B176" s="17"/>
      <c r="C176" s="20"/>
      <c r="D176" s="19"/>
      <c r="E176" s="16"/>
      <c r="F176" s="19"/>
    </row>
    <row r="177" spans="1:6" s="9" customFormat="1" x14ac:dyDescent="0.15">
      <c r="A177" s="15" t="s">
        <v>212</v>
      </c>
      <c r="B177" s="16"/>
      <c r="C177" s="17"/>
      <c r="D177" s="19"/>
      <c r="E177" s="16"/>
      <c r="F177" s="19"/>
    </row>
    <row r="178" spans="1:6" s="9" customFormat="1" ht="26" x14ac:dyDescent="0.15">
      <c r="A178" s="16"/>
      <c r="B178" s="17" t="s">
        <v>15</v>
      </c>
      <c r="C178" s="17" t="s">
        <v>136</v>
      </c>
      <c r="D178" s="19">
        <v>4594.8894600000003</v>
      </c>
      <c r="E178" s="16"/>
      <c r="F178" s="19"/>
    </row>
    <row r="179" spans="1:6" s="9" customFormat="1" ht="13" x14ac:dyDescent="0.15">
      <c r="A179" s="16"/>
      <c r="B179" s="17"/>
      <c r="C179" s="20" t="s">
        <v>27</v>
      </c>
      <c r="D179" s="21">
        <f>SUM(D178:D178)</f>
        <v>4594.8894600000003</v>
      </c>
      <c r="E179" s="16"/>
      <c r="F179" s="19"/>
    </row>
    <row r="180" spans="1:6" s="9" customFormat="1" x14ac:dyDescent="0.15">
      <c r="A180" s="16"/>
      <c r="B180" s="17"/>
      <c r="C180" s="20"/>
      <c r="D180" s="19"/>
      <c r="E180" s="16"/>
      <c r="F180" s="19"/>
    </row>
    <row r="181" spans="1:6" s="9" customFormat="1" x14ac:dyDescent="0.15">
      <c r="A181" s="15" t="s">
        <v>32</v>
      </c>
      <c r="B181" s="16"/>
      <c r="C181" s="17"/>
      <c r="D181" s="19"/>
      <c r="E181" s="16"/>
      <c r="F181" s="19"/>
    </row>
    <row r="182" spans="1:6" s="9" customFormat="1" ht="26" x14ac:dyDescent="0.15">
      <c r="A182" s="16"/>
      <c r="B182" s="17" t="s">
        <v>11</v>
      </c>
      <c r="C182" s="17" t="s">
        <v>213</v>
      </c>
      <c r="D182" s="19">
        <v>750</v>
      </c>
      <c r="E182" s="16"/>
      <c r="F182" s="19"/>
    </row>
    <row r="183" spans="1:6" s="9" customFormat="1" ht="24" customHeight="1" x14ac:dyDescent="0.15">
      <c r="A183" s="16"/>
      <c r="B183" s="17" t="s">
        <v>216</v>
      </c>
      <c r="C183" s="17" t="s">
        <v>174</v>
      </c>
      <c r="D183" s="19">
        <v>750</v>
      </c>
      <c r="E183" s="16"/>
      <c r="F183" s="19"/>
    </row>
    <row r="184" spans="1:6" s="9" customFormat="1" ht="23.25" customHeight="1" x14ac:dyDescent="0.15">
      <c r="A184" s="16"/>
      <c r="B184" s="17" t="s">
        <v>216</v>
      </c>
      <c r="C184" s="17" t="s">
        <v>46</v>
      </c>
      <c r="D184" s="19">
        <v>500</v>
      </c>
      <c r="E184" s="16"/>
      <c r="F184" s="19"/>
    </row>
    <row r="185" spans="1:6" s="9" customFormat="1" ht="13" x14ac:dyDescent="0.15">
      <c r="A185" s="16"/>
      <c r="B185" s="17" t="s">
        <v>29</v>
      </c>
      <c r="C185" s="17" t="s">
        <v>103</v>
      </c>
      <c r="D185" s="19">
        <v>500</v>
      </c>
      <c r="E185" s="16"/>
      <c r="F185" s="19"/>
    </row>
    <row r="186" spans="1:6" s="9" customFormat="1" ht="13" x14ac:dyDescent="0.15">
      <c r="A186" s="16"/>
      <c r="B186" s="17" t="s">
        <v>15</v>
      </c>
      <c r="C186" s="17" t="s">
        <v>104</v>
      </c>
      <c r="D186" s="19">
        <v>2000</v>
      </c>
      <c r="E186" s="16"/>
      <c r="F186" s="19"/>
    </row>
    <row r="187" spans="1:6" s="9" customFormat="1" ht="24" customHeight="1" x14ac:dyDescent="0.15">
      <c r="A187" s="16"/>
      <c r="B187" s="17" t="s">
        <v>15</v>
      </c>
      <c r="C187" s="17" t="s">
        <v>162</v>
      </c>
      <c r="D187" s="19">
        <v>1350</v>
      </c>
      <c r="E187" s="16"/>
      <c r="F187" s="19"/>
    </row>
    <row r="188" spans="1:6" s="9" customFormat="1" ht="13" x14ac:dyDescent="0.15">
      <c r="A188" s="16"/>
      <c r="B188" s="17"/>
      <c r="C188" s="20" t="s">
        <v>27</v>
      </c>
      <c r="D188" s="21">
        <f>SUM(D182:D187)</f>
        <v>5850</v>
      </c>
      <c r="E188" s="16"/>
      <c r="F188" s="19"/>
    </row>
    <row r="189" spans="1:6" s="9" customFormat="1" x14ac:dyDescent="0.15">
      <c r="A189" s="16"/>
      <c r="B189" s="17"/>
      <c r="C189" s="20"/>
      <c r="D189" s="19"/>
      <c r="E189" s="16"/>
      <c r="F189" s="19"/>
    </row>
    <row r="190" spans="1:6" s="9" customFormat="1" x14ac:dyDescent="0.15">
      <c r="A190" s="15" t="s">
        <v>105</v>
      </c>
      <c r="B190" s="17"/>
      <c r="C190" s="20"/>
      <c r="D190" s="19"/>
      <c r="E190" s="16"/>
      <c r="F190" s="19"/>
    </row>
    <row r="191" spans="1:6" s="9" customFormat="1" ht="26" x14ac:dyDescent="0.15">
      <c r="A191" s="15"/>
      <c r="B191" s="17" t="s">
        <v>15</v>
      </c>
      <c r="C191" s="22" t="s">
        <v>175</v>
      </c>
      <c r="D191" s="19">
        <v>12.834</v>
      </c>
      <c r="E191" s="16"/>
      <c r="F191" s="19"/>
    </row>
    <row r="192" spans="1:6" s="9" customFormat="1" ht="13" x14ac:dyDescent="0.15">
      <c r="A192" s="15"/>
      <c r="B192" s="17"/>
      <c r="C192" s="20" t="s">
        <v>27</v>
      </c>
      <c r="D192" s="21">
        <f>SUM(D191)</f>
        <v>12.834</v>
      </c>
      <c r="E192" s="16"/>
      <c r="F192" s="19"/>
    </row>
    <row r="193" spans="1:6" s="9" customFormat="1" x14ac:dyDescent="0.15">
      <c r="A193" s="15"/>
      <c r="B193" s="17"/>
      <c r="C193" s="20"/>
      <c r="D193" s="19"/>
      <c r="E193" s="16"/>
      <c r="F193" s="19"/>
    </row>
    <row r="194" spans="1:6" s="9" customFormat="1" x14ac:dyDescent="0.15">
      <c r="A194" s="15" t="s">
        <v>106</v>
      </c>
      <c r="B194" s="16"/>
      <c r="C194" s="17"/>
      <c r="D194" s="19"/>
      <c r="E194" s="16"/>
      <c r="F194" s="19"/>
    </row>
    <row r="195" spans="1:6" s="9" customFormat="1" ht="13" x14ac:dyDescent="0.15">
      <c r="A195" s="16"/>
      <c r="B195" s="17" t="s">
        <v>6</v>
      </c>
      <c r="C195" s="17" t="s">
        <v>107</v>
      </c>
      <c r="D195" s="19"/>
      <c r="E195" s="16"/>
      <c r="F195" s="19">
        <v>1600</v>
      </c>
    </row>
    <row r="196" spans="1:6" s="9" customFormat="1" ht="26" x14ac:dyDescent="0.15">
      <c r="A196" s="16"/>
      <c r="B196" s="17" t="s">
        <v>6</v>
      </c>
      <c r="C196" s="17" t="s">
        <v>176</v>
      </c>
      <c r="D196" s="19"/>
      <c r="E196" s="16"/>
      <c r="F196" s="19">
        <v>1000</v>
      </c>
    </row>
    <row r="197" spans="1:6" s="9" customFormat="1" ht="26" x14ac:dyDescent="0.15">
      <c r="A197" s="16"/>
      <c r="B197" s="17" t="s">
        <v>45</v>
      </c>
      <c r="C197" s="17" t="s">
        <v>177</v>
      </c>
      <c r="D197" s="19">
        <v>500</v>
      </c>
      <c r="E197" s="16"/>
      <c r="F197" s="19"/>
    </row>
    <row r="198" spans="1:6" s="9" customFormat="1" ht="13" x14ac:dyDescent="0.15">
      <c r="A198" s="16"/>
      <c r="B198" s="17" t="s">
        <v>22</v>
      </c>
      <c r="C198" s="17" t="s">
        <v>108</v>
      </c>
      <c r="D198" s="19"/>
      <c r="E198" s="16"/>
      <c r="F198" s="19">
        <v>1500</v>
      </c>
    </row>
    <row r="199" spans="1:6" s="9" customFormat="1" ht="13" x14ac:dyDescent="0.15">
      <c r="A199" s="16"/>
      <c r="B199" s="17" t="s">
        <v>22</v>
      </c>
      <c r="C199" s="17" t="s">
        <v>73</v>
      </c>
      <c r="D199" s="19">
        <v>1000</v>
      </c>
      <c r="E199" s="16"/>
      <c r="F199" s="19"/>
    </row>
    <row r="200" spans="1:6" s="9" customFormat="1" ht="26" x14ac:dyDescent="0.15">
      <c r="A200" s="16"/>
      <c r="B200" s="17" t="s">
        <v>11</v>
      </c>
      <c r="C200" s="17" t="s">
        <v>178</v>
      </c>
      <c r="D200" s="19"/>
      <c r="E200" s="16"/>
      <c r="F200" s="19">
        <v>2000</v>
      </c>
    </row>
    <row r="201" spans="1:6" s="9" customFormat="1" ht="13" x14ac:dyDescent="0.15">
      <c r="A201" s="16"/>
      <c r="B201" s="17" t="s">
        <v>15</v>
      </c>
      <c r="C201" s="17" t="s">
        <v>96</v>
      </c>
      <c r="D201" s="19">
        <v>500</v>
      </c>
      <c r="E201" s="16"/>
      <c r="F201" s="19"/>
    </row>
    <row r="202" spans="1:6" s="9" customFormat="1" ht="36" customHeight="1" x14ac:dyDescent="0.15">
      <c r="A202" s="16"/>
      <c r="B202" s="17" t="s">
        <v>15</v>
      </c>
      <c r="C202" s="17" t="s">
        <v>214</v>
      </c>
      <c r="D202" s="19">
        <v>1000</v>
      </c>
      <c r="E202" s="16"/>
      <c r="F202" s="19"/>
    </row>
    <row r="203" spans="1:6" s="9" customFormat="1" ht="12" customHeight="1" x14ac:dyDescent="0.15">
      <c r="A203" s="16"/>
      <c r="B203" s="17" t="s">
        <v>15</v>
      </c>
      <c r="C203" s="17" t="s">
        <v>98</v>
      </c>
      <c r="D203" s="19">
        <v>500</v>
      </c>
      <c r="E203" s="16"/>
      <c r="F203" s="19"/>
    </row>
    <row r="204" spans="1:6" s="9" customFormat="1" ht="23.25" customHeight="1" x14ac:dyDescent="0.15">
      <c r="A204" s="16"/>
      <c r="B204" s="17" t="s">
        <v>15</v>
      </c>
      <c r="C204" s="17" t="s">
        <v>179</v>
      </c>
      <c r="D204" s="19">
        <v>500</v>
      </c>
      <c r="E204" s="16"/>
      <c r="F204" s="19"/>
    </row>
    <row r="205" spans="1:6" s="9" customFormat="1" ht="39" x14ac:dyDescent="0.15">
      <c r="A205" s="16"/>
      <c r="B205" s="17" t="s">
        <v>15</v>
      </c>
      <c r="C205" s="17" t="s">
        <v>180</v>
      </c>
      <c r="D205" s="19">
        <v>1500</v>
      </c>
      <c r="E205" s="16"/>
      <c r="F205" s="19"/>
    </row>
    <row r="206" spans="1:6" s="9" customFormat="1" ht="24" customHeight="1" x14ac:dyDescent="0.15">
      <c r="A206" s="16"/>
      <c r="B206" s="17" t="s">
        <v>15</v>
      </c>
      <c r="C206" s="17" t="s">
        <v>181</v>
      </c>
      <c r="D206" s="19">
        <v>500</v>
      </c>
      <c r="E206" s="16"/>
      <c r="F206" s="19"/>
    </row>
    <row r="207" spans="1:6" s="9" customFormat="1" ht="13" x14ac:dyDescent="0.15">
      <c r="A207" s="16"/>
      <c r="B207" s="17"/>
      <c r="C207" s="20" t="s">
        <v>27</v>
      </c>
      <c r="D207" s="21">
        <f>SUM(D195:D206)</f>
        <v>6000</v>
      </c>
      <c r="E207" s="16"/>
      <c r="F207" s="21">
        <f>SUM(F195:F206)</f>
        <v>6100</v>
      </c>
    </row>
    <row r="208" spans="1:6" s="9" customFormat="1" x14ac:dyDescent="0.15">
      <c r="A208" s="16"/>
      <c r="B208" s="17"/>
      <c r="C208" s="20"/>
      <c r="D208" s="19"/>
      <c r="E208" s="16"/>
      <c r="F208" s="19"/>
    </row>
    <row r="209" spans="1:6" s="9" customFormat="1" x14ac:dyDescent="0.15">
      <c r="A209" s="15" t="s">
        <v>33</v>
      </c>
      <c r="B209" s="16"/>
      <c r="C209" s="17"/>
      <c r="D209" s="19"/>
      <c r="E209" s="16"/>
      <c r="F209" s="19"/>
    </row>
    <row r="210" spans="1:6" s="9" customFormat="1" ht="23.25" customHeight="1" x14ac:dyDescent="0.15">
      <c r="A210" s="15"/>
      <c r="B210" s="17" t="s">
        <v>216</v>
      </c>
      <c r="C210" s="17" t="s">
        <v>182</v>
      </c>
      <c r="D210" s="19">
        <v>300</v>
      </c>
      <c r="E210" s="16"/>
      <c r="F210" s="19"/>
    </row>
    <row r="211" spans="1:6" s="9" customFormat="1" ht="26" x14ac:dyDescent="0.15">
      <c r="A211" s="15"/>
      <c r="B211" s="16" t="s">
        <v>36</v>
      </c>
      <c r="C211" s="17" t="s">
        <v>183</v>
      </c>
      <c r="D211" s="19">
        <v>150</v>
      </c>
      <c r="E211" s="16"/>
      <c r="F211" s="19"/>
    </row>
    <row r="212" spans="1:6" s="9" customFormat="1" ht="13" x14ac:dyDescent="0.15">
      <c r="A212" s="15"/>
      <c r="B212" s="16" t="s">
        <v>30</v>
      </c>
      <c r="C212" s="17" t="s">
        <v>109</v>
      </c>
      <c r="D212" s="19">
        <v>200</v>
      </c>
      <c r="E212" s="16"/>
      <c r="F212" s="19"/>
    </row>
    <row r="213" spans="1:6" s="9" customFormat="1" ht="13" x14ac:dyDescent="0.15">
      <c r="A213" s="15"/>
      <c r="B213" s="16" t="s">
        <v>218</v>
      </c>
      <c r="C213" s="17" t="s">
        <v>110</v>
      </c>
      <c r="D213" s="19">
        <v>500</v>
      </c>
      <c r="E213" s="16"/>
      <c r="F213" s="19"/>
    </row>
    <row r="214" spans="1:6" s="9" customFormat="1" ht="26" x14ac:dyDescent="0.15">
      <c r="A214" s="15"/>
      <c r="B214" s="16" t="s">
        <v>15</v>
      </c>
      <c r="C214" s="17" t="s">
        <v>167</v>
      </c>
      <c r="D214" s="19">
        <v>150</v>
      </c>
      <c r="E214" s="16"/>
      <c r="F214" s="19"/>
    </row>
    <row r="215" spans="1:6" s="9" customFormat="1" ht="26" x14ac:dyDescent="0.15">
      <c r="A215" s="15"/>
      <c r="B215" s="16" t="s">
        <v>15</v>
      </c>
      <c r="C215" s="17" t="s">
        <v>168</v>
      </c>
      <c r="D215" s="19">
        <v>250</v>
      </c>
      <c r="E215" s="16"/>
      <c r="F215" s="19"/>
    </row>
    <row r="216" spans="1:6" s="9" customFormat="1" ht="13" x14ac:dyDescent="0.15">
      <c r="A216" s="16"/>
      <c r="B216" s="17"/>
      <c r="C216" s="20" t="s">
        <v>27</v>
      </c>
      <c r="D216" s="21">
        <f>SUM(D210:D215)</f>
        <v>1550</v>
      </c>
      <c r="E216" s="16"/>
      <c r="F216" s="19"/>
    </row>
    <row r="217" spans="1:6" s="9" customFormat="1" x14ac:dyDescent="0.15">
      <c r="A217" s="16"/>
      <c r="B217" s="17"/>
      <c r="C217" s="20"/>
      <c r="D217" s="19"/>
      <c r="E217" s="16"/>
      <c r="F217" s="19"/>
    </row>
    <row r="218" spans="1:6" s="9" customFormat="1" x14ac:dyDescent="0.15">
      <c r="A218" s="15" t="s">
        <v>34</v>
      </c>
      <c r="B218" s="16"/>
      <c r="C218" s="17"/>
      <c r="D218" s="19"/>
      <c r="E218" s="16"/>
      <c r="F218" s="19"/>
    </row>
    <row r="219" spans="1:6" s="9" customFormat="1" ht="52" x14ac:dyDescent="0.15">
      <c r="A219" s="16"/>
      <c r="B219" s="17" t="s">
        <v>4</v>
      </c>
      <c r="C219" s="17" t="s">
        <v>184</v>
      </c>
      <c r="D219" s="19">
        <v>50</v>
      </c>
      <c r="E219" s="16"/>
      <c r="F219" s="19"/>
    </row>
    <row r="220" spans="1:6" s="9" customFormat="1" ht="26" x14ac:dyDescent="0.15">
      <c r="A220" s="16"/>
      <c r="B220" s="17" t="s">
        <v>4</v>
      </c>
      <c r="C220" s="17" t="s">
        <v>219</v>
      </c>
      <c r="D220" s="19">
        <v>2000</v>
      </c>
      <c r="E220" s="16"/>
      <c r="F220" s="19"/>
    </row>
    <row r="221" spans="1:6" s="9" customFormat="1" ht="26" x14ac:dyDescent="0.15">
      <c r="A221" s="16"/>
      <c r="B221" s="17" t="s">
        <v>11</v>
      </c>
      <c r="C221" s="17" t="s">
        <v>185</v>
      </c>
      <c r="D221" s="19"/>
      <c r="E221" s="16"/>
      <c r="F221" s="19">
        <v>2000</v>
      </c>
    </row>
    <row r="222" spans="1:6" s="9" customFormat="1" ht="26" x14ac:dyDescent="0.15">
      <c r="A222" s="16"/>
      <c r="B222" s="17" t="s">
        <v>8</v>
      </c>
      <c r="C222" s="17" t="s">
        <v>198</v>
      </c>
      <c r="D222" s="19">
        <v>3000</v>
      </c>
      <c r="E222" s="16"/>
      <c r="F222" s="19"/>
    </row>
    <row r="223" spans="1:6" s="9" customFormat="1" ht="26" x14ac:dyDescent="0.15">
      <c r="A223" s="16"/>
      <c r="B223" s="17" t="s">
        <v>9</v>
      </c>
      <c r="C223" s="17" t="s">
        <v>186</v>
      </c>
      <c r="D223" s="19">
        <v>2000</v>
      </c>
      <c r="E223" s="16"/>
      <c r="F223" s="19"/>
    </row>
    <row r="224" spans="1:6" s="9" customFormat="1" ht="13" x14ac:dyDescent="0.15">
      <c r="A224" s="16"/>
      <c r="B224" s="17" t="s">
        <v>15</v>
      </c>
      <c r="C224" s="17" t="s">
        <v>111</v>
      </c>
      <c r="D224" s="19">
        <v>2000</v>
      </c>
      <c r="E224" s="16"/>
      <c r="F224" s="19"/>
    </row>
    <row r="225" spans="1:6" s="9" customFormat="1" ht="24" customHeight="1" x14ac:dyDescent="0.15">
      <c r="A225" s="16"/>
      <c r="B225" s="17" t="s">
        <v>15</v>
      </c>
      <c r="C225" s="17" t="s">
        <v>187</v>
      </c>
      <c r="D225" s="19">
        <v>1000</v>
      </c>
      <c r="E225" s="16"/>
      <c r="F225" s="19"/>
    </row>
    <row r="226" spans="1:6" s="9" customFormat="1" ht="12" customHeight="1" x14ac:dyDescent="0.15">
      <c r="A226" s="16"/>
      <c r="B226" s="17" t="s">
        <v>15</v>
      </c>
      <c r="C226" s="17" t="s">
        <v>199</v>
      </c>
      <c r="D226" s="19">
        <v>1000</v>
      </c>
      <c r="E226" s="16"/>
      <c r="F226" s="19"/>
    </row>
    <row r="227" spans="1:6" s="9" customFormat="1" ht="13" x14ac:dyDescent="0.15">
      <c r="A227" s="16"/>
      <c r="B227" s="17" t="s">
        <v>15</v>
      </c>
      <c r="C227" s="17" t="s">
        <v>97</v>
      </c>
      <c r="D227" s="19">
        <v>2000</v>
      </c>
      <c r="E227" s="16"/>
      <c r="F227" s="19"/>
    </row>
    <row r="228" spans="1:6" s="9" customFormat="1" ht="26" x14ac:dyDescent="0.15">
      <c r="A228" s="16"/>
      <c r="B228" s="17" t="s">
        <v>15</v>
      </c>
      <c r="C228" s="17" t="s">
        <v>188</v>
      </c>
      <c r="D228" s="19">
        <v>500</v>
      </c>
      <c r="E228" s="16"/>
      <c r="F228" s="19"/>
    </row>
    <row r="229" spans="1:6" s="9" customFormat="1" ht="26" x14ac:dyDescent="0.15">
      <c r="A229" s="16"/>
      <c r="B229" s="17" t="s">
        <v>15</v>
      </c>
      <c r="C229" s="17" t="s">
        <v>189</v>
      </c>
      <c r="D229" s="19">
        <v>1500</v>
      </c>
      <c r="E229" s="16"/>
      <c r="F229" s="19"/>
    </row>
    <row r="230" spans="1:6" s="9" customFormat="1" ht="13" x14ac:dyDescent="0.15">
      <c r="A230" s="16"/>
      <c r="B230" s="17" t="s">
        <v>15</v>
      </c>
      <c r="C230" s="17" t="s">
        <v>112</v>
      </c>
      <c r="D230" s="19">
        <v>1200</v>
      </c>
      <c r="E230" s="16"/>
      <c r="F230" s="19"/>
    </row>
    <row r="231" spans="1:6" s="9" customFormat="1" ht="26" x14ac:dyDescent="0.15">
      <c r="A231" s="16"/>
      <c r="B231" s="17" t="s">
        <v>15</v>
      </c>
      <c r="C231" s="17" t="s">
        <v>190</v>
      </c>
      <c r="D231" s="19">
        <v>2000</v>
      </c>
      <c r="E231" s="16"/>
      <c r="F231" s="19"/>
    </row>
    <row r="232" spans="1:6" s="9" customFormat="1" ht="13" x14ac:dyDescent="0.15">
      <c r="A232" s="16"/>
      <c r="B232" s="17"/>
      <c r="C232" s="20" t="s">
        <v>27</v>
      </c>
      <c r="D232" s="21">
        <f>SUM(D219:D231)</f>
        <v>18250</v>
      </c>
      <c r="E232" s="16"/>
      <c r="F232" s="21">
        <f>SUM(F219:F231)</f>
        <v>2000</v>
      </c>
    </row>
    <row r="233" spans="1:6" s="9" customFormat="1" x14ac:dyDescent="0.15">
      <c r="A233" s="16"/>
      <c r="B233" s="17"/>
      <c r="C233" s="20"/>
      <c r="D233" s="19"/>
      <c r="E233" s="16"/>
      <c r="F233" s="19"/>
    </row>
    <row r="234" spans="1:6" s="9" customFormat="1" x14ac:dyDescent="0.15">
      <c r="A234" s="15" t="s">
        <v>48</v>
      </c>
      <c r="B234" s="16"/>
      <c r="C234" s="17"/>
      <c r="D234" s="19"/>
      <c r="E234" s="16"/>
      <c r="F234" s="19"/>
    </row>
    <row r="235" spans="1:6" s="9" customFormat="1" ht="26" x14ac:dyDescent="0.15">
      <c r="A235" s="16"/>
      <c r="B235" s="17" t="s">
        <v>216</v>
      </c>
      <c r="C235" s="17" t="s">
        <v>113</v>
      </c>
      <c r="D235" s="19">
        <v>100</v>
      </c>
      <c r="E235" s="16"/>
      <c r="F235" s="19"/>
    </row>
    <row r="236" spans="1:6" s="9" customFormat="1" ht="26" x14ac:dyDescent="0.15">
      <c r="A236" s="16"/>
      <c r="B236" s="17" t="s">
        <v>216</v>
      </c>
      <c r="C236" s="17" t="s">
        <v>46</v>
      </c>
      <c r="D236" s="19">
        <v>300</v>
      </c>
      <c r="E236" s="16"/>
      <c r="F236" s="19"/>
    </row>
    <row r="237" spans="1:6" s="9" customFormat="1" ht="13" x14ac:dyDescent="0.15">
      <c r="A237" s="16"/>
      <c r="B237" s="17"/>
      <c r="C237" s="20" t="s">
        <v>27</v>
      </c>
      <c r="D237" s="21">
        <f>SUM(D235:D236)</f>
        <v>400</v>
      </c>
      <c r="E237" s="16"/>
      <c r="F237" s="19"/>
    </row>
    <row r="238" spans="1:6" s="9" customFormat="1" x14ac:dyDescent="0.15">
      <c r="A238" s="16"/>
      <c r="B238" s="16"/>
      <c r="C238" s="17"/>
      <c r="D238" s="19"/>
      <c r="E238" s="16"/>
      <c r="F238" s="19"/>
    </row>
    <row r="239" spans="1:6" s="9" customFormat="1" ht="13" x14ac:dyDescent="0.15">
      <c r="A239" s="15" t="s">
        <v>203</v>
      </c>
      <c r="B239" s="16"/>
      <c r="C239" s="17"/>
      <c r="D239" s="18">
        <f>D243+D254+D259+D267+D272+D276+D280</f>
        <v>22056.695</v>
      </c>
      <c r="E239" s="18"/>
      <c r="F239" s="18">
        <f>F250+F263+F272+F285</f>
        <v>74407</v>
      </c>
    </row>
    <row r="240" spans="1:6" s="9" customFormat="1" x14ac:dyDescent="0.15">
      <c r="A240" s="15" t="s">
        <v>25</v>
      </c>
      <c r="B240" s="16"/>
      <c r="C240" s="17"/>
      <c r="D240" s="19"/>
      <c r="E240" s="16"/>
      <c r="F240" s="19"/>
    </row>
    <row r="241" spans="1:6" s="9" customFormat="1" ht="13" x14ac:dyDescent="0.15">
      <c r="A241" s="15"/>
      <c r="B241" s="16" t="s">
        <v>4</v>
      </c>
      <c r="C241" s="17" t="s">
        <v>114</v>
      </c>
      <c r="D241" s="19">
        <v>2000</v>
      </c>
      <c r="E241" s="16"/>
      <c r="F241" s="19"/>
    </row>
    <row r="242" spans="1:6" s="9" customFormat="1" ht="24" customHeight="1" x14ac:dyDescent="0.15">
      <c r="A242" s="16"/>
      <c r="B242" s="17" t="s">
        <v>15</v>
      </c>
      <c r="C242" s="17" t="s">
        <v>191</v>
      </c>
      <c r="D242" s="19">
        <v>700</v>
      </c>
      <c r="E242" s="16"/>
      <c r="F242" s="19"/>
    </row>
    <row r="243" spans="1:6" s="9" customFormat="1" ht="13" x14ac:dyDescent="0.15">
      <c r="A243" s="16"/>
      <c r="B243" s="16"/>
      <c r="C243" s="20" t="s">
        <v>27</v>
      </c>
      <c r="D243" s="21">
        <f>SUM(D241:D242)</f>
        <v>2700</v>
      </c>
      <c r="E243" s="16"/>
      <c r="F243" s="19"/>
    </row>
    <row r="244" spans="1:6" s="9" customFormat="1" x14ac:dyDescent="0.15">
      <c r="A244" s="16"/>
      <c r="B244" s="16"/>
      <c r="C244" s="20"/>
      <c r="D244" s="19"/>
      <c r="E244" s="16"/>
      <c r="F244" s="19"/>
    </row>
    <row r="245" spans="1:6" s="9" customFormat="1" x14ac:dyDescent="0.15">
      <c r="A245" s="24" t="s">
        <v>35</v>
      </c>
      <c r="B245" s="23"/>
      <c r="C245" s="25"/>
      <c r="D245" s="19"/>
      <c r="E245" s="23"/>
      <c r="F245" s="19"/>
    </row>
    <row r="246" spans="1:6" s="9" customFormat="1" ht="39" x14ac:dyDescent="0.15">
      <c r="A246" s="24"/>
      <c r="B246" s="25" t="s">
        <v>217</v>
      </c>
      <c r="C246" s="25" t="s">
        <v>192</v>
      </c>
      <c r="D246" s="19"/>
      <c r="E246" s="23"/>
      <c r="F246" s="19">
        <v>4460</v>
      </c>
    </row>
    <row r="247" spans="1:6" s="9" customFormat="1" ht="13" x14ac:dyDescent="0.15">
      <c r="A247" s="24"/>
      <c r="B247" s="23" t="s">
        <v>115</v>
      </c>
      <c r="C247" s="25" t="s">
        <v>116</v>
      </c>
      <c r="D247" s="19"/>
      <c r="E247" s="23"/>
      <c r="F247" s="19">
        <v>20347</v>
      </c>
    </row>
    <row r="248" spans="1:6" s="9" customFormat="1" ht="12" customHeight="1" x14ac:dyDescent="0.15">
      <c r="A248" s="24"/>
      <c r="B248" s="23" t="s">
        <v>13</v>
      </c>
      <c r="C248" s="25" t="s">
        <v>130</v>
      </c>
      <c r="D248" s="19"/>
      <c r="E248" s="23"/>
      <c r="F248" s="19">
        <v>2200</v>
      </c>
    </row>
    <row r="249" spans="1:6" s="9" customFormat="1" ht="13" x14ac:dyDescent="0.15">
      <c r="A249" s="24"/>
      <c r="B249" s="23" t="s">
        <v>57</v>
      </c>
      <c r="C249" s="25" t="s">
        <v>58</v>
      </c>
      <c r="D249" s="19"/>
      <c r="E249" s="23"/>
      <c r="F249" s="19">
        <v>1500</v>
      </c>
    </row>
    <row r="250" spans="1:6" s="9" customFormat="1" ht="13" x14ac:dyDescent="0.15">
      <c r="A250" s="16"/>
      <c r="B250" s="25"/>
      <c r="C250" s="20" t="s">
        <v>27</v>
      </c>
      <c r="D250" s="19"/>
      <c r="E250" s="23"/>
      <c r="F250" s="21">
        <f>SUM(F246:F249)</f>
        <v>28507</v>
      </c>
    </row>
    <row r="251" spans="1:6" s="9" customFormat="1" x14ac:dyDescent="0.15">
      <c r="A251" s="16"/>
      <c r="B251" s="25"/>
      <c r="C251" s="20"/>
      <c r="D251" s="19"/>
      <c r="E251" s="23"/>
      <c r="F251" s="19"/>
    </row>
    <row r="252" spans="1:6" s="9" customFormat="1" x14ac:dyDescent="0.15">
      <c r="A252" s="15" t="s">
        <v>49</v>
      </c>
      <c r="B252" s="25"/>
      <c r="C252" s="20"/>
      <c r="D252" s="19"/>
      <c r="E252" s="23"/>
      <c r="F252" s="19"/>
    </row>
    <row r="253" spans="1:6" s="9" customFormat="1" ht="26" x14ac:dyDescent="0.15">
      <c r="A253" s="15"/>
      <c r="B253" s="25" t="s">
        <v>14</v>
      </c>
      <c r="C253" s="22" t="s">
        <v>193</v>
      </c>
      <c r="D253" s="19">
        <v>994.93700000000001</v>
      </c>
      <c r="E253" s="23"/>
      <c r="F253" s="19"/>
    </row>
    <row r="254" spans="1:6" s="9" customFormat="1" ht="13" x14ac:dyDescent="0.15">
      <c r="A254" s="15"/>
      <c r="B254" s="25"/>
      <c r="C254" s="20" t="s">
        <v>27</v>
      </c>
      <c r="D254" s="21">
        <f>SUM(D253)</f>
        <v>994.93700000000001</v>
      </c>
      <c r="E254" s="23"/>
      <c r="F254" s="19"/>
    </row>
    <row r="255" spans="1:6" s="9" customFormat="1" hidden="1" x14ac:dyDescent="0.15">
      <c r="A255" s="15"/>
      <c r="B255" s="25"/>
      <c r="C255" s="20"/>
      <c r="D255" s="35"/>
      <c r="E255" s="23"/>
      <c r="F255" s="19"/>
    </row>
    <row r="256" spans="1:6" s="9" customFormat="1" x14ac:dyDescent="0.15">
      <c r="A256" s="15" t="s">
        <v>12</v>
      </c>
      <c r="B256" s="16"/>
      <c r="C256" s="17"/>
      <c r="D256" s="19"/>
      <c r="E256" s="16"/>
      <c r="F256" s="19"/>
    </row>
    <row r="257" spans="1:6" s="9" customFormat="1" ht="24" customHeight="1" x14ac:dyDescent="0.15">
      <c r="A257" s="15"/>
      <c r="B257" s="16" t="s">
        <v>14</v>
      </c>
      <c r="C257" s="17" t="s">
        <v>194</v>
      </c>
      <c r="D257" s="19">
        <v>116.667</v>
      </c>
      <c r="E257" s="16"/>
      <c r="F257" s="19"/>
    </row>
    <row r="258" spans="1:6" s="9" customFormat="1" ht="26" x14ac:dyDescent="0.15">
      <c r="A258" s="15"/>
      <c r="B258" s="16" t="s">
        <v>9</v>
      </c>
      <c r="C258" s="17" t="s">
        <v>186</v>
      </c>
      <c r="D258" s="19">
        <v>6256.8810000000003</v>
      </c>
      <c r="E258" s="16"/>
      <c r="F258" s="19"/>
    </row>
    <row r="259" spans="1:6" s="9" customFormat="1" ht="13" x14ac:dyDescent="0.15">
      <c r="A259" s="16"/>
      <c r="B259" s="17"/>
      <c r="C259" s="20" t="s">
        <v>27</v>
      </c>
      <c r="D259" s="21">
        <f>SUM(D257:D258)</f>
        <v>6373.5480000000007</v>
      </c>
      <c r="E259" s="16"/>
      <c r="F259" s="19"/>
    </row>
    <row r="260" spans="1:6" s="9" customFormat="1" x14ac:dyDescent="0.15">
      <c r="A260" s="16"/>
      <c r="B260" s="17"/>
      <c r="C260" s="20"/>
      <c r="D260" s="19"/>
      <c r="E260" s="16"/>
      <c r="F260" s="19"/>
    </row>
    <row r="261" spans="1:6" s="9" customFormat="1" x14ac:dyDescent="0.15">
      <c r="A261" s="15" t="s">
        <v>37</v>
      </c>
      <c r="B261" s="16"/>
      <c r="C261" s="17"/>
      <c r="D261" s="19"/>
      <c r="E261" s="16"/>
      <c r="F261" s="19"/>
    </row>
    <row r="262" spans="1:6" s="9" customFormat="1" ht="13" x14ac:dyDescent="0.15">
      <c r="A262" s="16"/>
      <c r="B262" s="17" t="s">
        <v>13</v>
      </c>
      <c r="C262" s="17" t="s">
        <v>56</v>
      </c>
      <c r="D262" s="19"/>
      <c r="E262" s="16"/>
      <c r="F262" s="19">
        <v>29900</v>
      </c>
    </row>
    <row r="263" spans="1:6" s="9" customFormat="1" ht="13" x14ac:dyDescent="0.15">
      <c r="A263" s="16"/>
      <c r="B263" s="17"/>
      <c r="C263" s="20" t="s">
        <v>27</v>
      </c>
      <c r="D263" s="19"/>
      <c r="E263" s="16"/>
      <c r="F263" s="21">
        <f>SUM(F262:F262)</f>
        <v>29900</v>
      </c>
    </row>
    <row r="264" spans="1:6" s="9" customFormat="1" x14ac:dyDescent="0.15">
      <c r="A264" s="16"/>
      <c r="B264" s="17"/>
      <c r="C264" s="20"/>
      <c r="D264" s="19"/>
      <c r="E264" s="16"/>
      <c r="F264" s="19"/>
    </row>
    <row r="265" spans="1:6" s="9" customFormat="1" x14ac:dyDescent="0.15">
      <c r="A265" s="15" t="s">
        <v>117</v>
      </c>
      <c r="B265" s="15"/>
      <c r="C265" s="20"/>
      <c r="D265" s="19"/>
      <c r="E265" s="16"/>
      <c r="F265" s="19"/>
    </row>
    <row r="266" spans="1:6" s="9" customFormat="1" ht="26" x14ac:dyDescent="0.15">
      <c r="A266" s="16"/>
      <c r="B266" s="16" t="s">
        <v>9</v>
      </c>
      <c r="C266" s="22" t="s">
        <v>186</v>
      </c>
      <c r="D266" s="19">
        <v>4566.21</v>
      </c>
      <c r="E266" s="16"/>
      <c r="F266" s="19"/>
    </row>
    <row r="267" spans="1:6" s="9" customFormat="1" ht="13" x14ac:dyDescent="0.15">
      <c r="A267" s="16"/>
      <c r="B267" s="16"/>
      <c r="C267" s="20" t="s">
        <v>27</v>
      </c>
      <c r="D267" s="21">
        <f>SUM(D266)</f>
        <v>4566.21</v>
      </c>
      <c r="E267" s="16"/>
      <c r="F267" s="19"/>
    </row>
    <row r="268" spans="1:6" s="9" customFormat="1" x14ac:dyDescent="0.15">
      <c r="A268" s="16"/>
      <c r="B268" s="16"/>
      <c r="C268" s="20"/>
      <c r="D268" s="19"/>
      <c r="E268" s="16"/>
      <c r="F268" s="19"/>
    </row>
    <row r="269" spans="1:6" s="9" customFormat="1" x14ac:dyDescent="0.15">
      <c r="A269" s="15" t="s">
        <v>39</v>
      </c>
      <c r="B269" s="16"/>
      <c r="C269" s="17"/>
      <c r="D269" s="19"/>
      <c r="E269" s="16"/>
      <c r="F269" s="19"/>
    </row>
    <row r="270" spans="1:6" s="9" customFormat="1" ht="13" x14ac:dyDescent="0.15">
      <c r="A270" s="15"/>
      <c r="B270" s="16" t="s">
        <v>6</v>
      </c>
      <c r="C270" s="17" t="s">
        <v>118</v>
      </c>
      <c r="D270" s="19"/>
      <c r="E270" s="16"/>
      <c r="F270" s="19">
        <v>3000</v>
      </c>
    </row>
    <row r="271" spans="1:6" s="9" customFormat="1" ht="26" x14ac:dyDescent="0.15">
      <c r="A271" s="15"/>
      <c r="B271" s="16" t="s">
        <v>15</v>
      </c>
      <c r="C271" s="17" t="s">
        <v>195</v>
      </c>
      <c r="D271" s="19">
        <v>1000</v>
      </c>
      <c r="E271" s="16"/>
      <c r="F271" s="19"/>
    </row>
    <row r="272" spans="1:6" s="9" customFormat="1" ht="13" x14ac:dyDescent="0.15">
      <c r="A272" s="16"/>
      <c r="B272" s="17"/>
      <c r="C272" s="20" t="s">
        <v>27</v>
      </c>
      <c r="D272" s="21">
        <f>SUM(D270:D271)</f>
        <v>1000</v>
      </c>
      <c r="E272" s="16"/>
      <c r="F272" s="21">
        <f>SUM(F270:F271)</f>
        <v>3000</v>
      </c>
    </row>
    <row r="273" spans="1:9" s="9" customFormat="1" x14ac:dyDescent="0.15">
      <c r="A273" s="16"/>
      <c r="B273" s="25"/>
      <c r="C273" s="20"/>
      <c r="D273" s="19"/>
      <c r="E273" s="23"/>
      <c r="F273" s="19"/>
    </row>
    <row r="274" spans="1:9" s="8" customFormat="1" x14ac:dyDescent="0.15">
      <c r="A274" s="24" t="s">
        <v>119</v>
      </c>
      <c r="B274" s="23"/>
      <c r="C274" s="25"/>
      <c r="D274" s="19"/>
      <c r="E274" s="23"/>
      <c r="F274" s="19"/>
      <c r="G274" s="6"/>
      <c r="H274" s="6"/>
      <c r="I274" s="6"/>
    </row>
    <row r="275" spans="1:9" s="7" customFormat="1" ht="12" customHeight="1" x14ac:dyDescent="0.15">
      <c r="A275" s="16"/>
      <c r="B275" s="25" t="s">
        <v>15</v>
      </c>
      <c r="C275" s="25" t="s">
        <v>47</v>
      </c>
      <c r="D275" s="19">
        <v>435</v>
      </c>
      <c r="E275" s="23"/>
      <c r="F275" s="19"/>
      <c r="G275" s="13"/>
      <c r="H275" s="13"/>
      <c r="I275" s="13"/>
    </row>
    <row r="276" spans="1:9" s="7" customFormat="1" ht="13" x14ac:dyDescent="0.15">
      <c r="A276" s="16"/>
      <c r="B276" s="25"/>
      <c r="C276" s="20" t="s">
        <v>27</v>
      </c>
      <c r="D276" s="21">
        <f>SUM(D275:D275)</f>
        <v>435</v>
      </c>
      <c r="E276" s="23"/>
      <c r="F276" s="19"/>
      <c r="G276" s="13"/>
      <c r="H276" s="13"/>
      <c r="I276" s="13"/>
    </row>
    <row r="277" spans="1:9" s="7" customFormat="1" x14ac:dyDescent="0.15">
      <c r="A277" s="16"/>
      <c r="B277" s="25"/>
      <c r="C277" s="20"/>
      <c r="D277" s="19"/>
      <c r="E277" s="23"/>
      <c r="F277" s="19"/>
      <c r="G277" s="13"/>
      <c r="H277" s="13"/>
      <c r="I277" s="13"/>
    </row>
    <row r="278" spans="1:9" s="7" customFormat="1" x14ac:dyDescent="0.15">
      <c r="A278" s="24" t="s">
        <v>50</v>
      </c>
      <c r="B278" s="23"/>
      <c r="C278" s="25"/>
      <c r="D278" s="19"/>
      <c r="E278" s="23"/>
      <c r="F278" s="19"/>
      <c r="G278" s="13"/>
      <c r="H278" s="13"/>
      <c r="I278" s="13"/>
    </row>
    <row r="279" spans="1:9" s="7" customFormat="1" ht="26" x14ac:dyDescent="0.15">
      <c r="A279" s="16"/>
      <c r="B279" s="25" t="s">
        <v>15</v>
      </c>
      <c r="C279" s="25" t="s">
        <v>196</v>
      </c>
      <c r="D279" s="19">
        <v>5987</v>
      </c>
      <c r="E279" s="23"/>
      <c r="F279" s="19"/>
      <c r="G279" s="13"/>
      <c r="H279" s="13"/>
      <c r="I279" s="13"/>
    </row>
    <row r="280" spans="1:9" s="7" customFormat="1" ht="13" x14ac:dyDescent="0.15">
      <c r="A280" s="16"/>
      <c r="B280" s="25"/>
      <c r="C280" s="20" t="s">
        <v>27</v>
      </c>
      <c r="D280" s="21">
        <f>SUM(D279:D279)</f>
        <v>5987</v>
      </c>
      <c r="E280" s="23"/>
      <c r="F280" s="19"/>
      <c r="G280" s="13"/>
      <c r="H280" s="13"/>
      <c r="I280" s="13"/>
    </row>
    <row r="281" spans="1:9" s="8" customFormat="1" x14ac:dyDescent="0.15">
      <c r="A281" s="16"/>
      <c r="B281" s="25"/>
      <c r="C281" s="20"/>
      <c r="D281" s="19"/>
      <c r="E281" s="23"/>
      <c r="F281" s="19"/>
      <c r="G281" s="6"/>
      <c r="H281" s="6"/>
      <c r="I281" s="6"/>
    </row>
    <row r="282" spans="1:9" s="8" customFormat="1" x14ac:dyDescent="0.15">
      <c r="A282" s="15" t="s">
        <v>20</v>
      </c>
      <c r="B282" s="23"/>
      <c r="C282" s="25"/>
      <c r="D282" s="19"/>
      <c r="E282" s="23"/>
      <c r="F282" s="19"/>
      <c r="G282" s="6"/>
      <c r="H282" s="6"/>
      <c r="I282" s="6"/>
    </row>
    <row r="283" spans="1:9" ht="12" customHeight="1" x14ac:dyDescent="0.15">
      <c r="A283" s="15"/>
      <c r="B283" s="23" t="s">
        <v>13</v>
      </c>
      <c r="C283" s="25" t="s">
        <v>130</v>
      </c>
      <c r="D283" s="19"/>
      <c r="E283" s="23"/>
      <c r="F283" s="19">
        <v>5500</v>
      </c>
    </row>
    <row r="284" spans="1:9" ht="13" x14ac:dyDescent="0.15">
      <c r="A284" s="15"/>
      <c r="B284" s="23" t="s">
        <v>57</v>
      </c>
      <c r="C284" s="25" t="s">
        <v>58</v>
      </c>
      <c r="D284" s="19"/>
      <c r="E284" s="23"/>
      <c r="F284" s="19">
        <v>7500</v>
      </c>
    </row>
    <row r="285" spans="1:9" ht="13" x14ac:dyDescent="0.15">
      <c r="A285" s="16"/>
      <c r="B285" s="16"/>
      <c r="C285" s="20" t="s">
        <v>27</v>
      </c>
      <c r="D285" s="19"/>
      <c r="E285" s="16"/>
      <c r="F285" s="21">
        <f>SUM(F283:F284)</f>
        <v>13000</v>
      </c>
    </row>
    <row r="286" spans="1:9" x14ac:dyDescent="0.15">
      <c r="A286" s="16"/>
      <c r="B286" s="16"/>
      <c r="C286" s="20"/>
      <c r="D286" s="19"/>
      <c r="E286" s="16"/>
      <c r="F286" s="19"/>
    </row>
    <row r="287" spans="1:9" x14ac:dyDescent="0.15">
      <c r="A287" s="15" t="s">
        <v>51</v>
      </c>
      <c r="B287" s="16"/>
      <c r="C287" s="20"/>
      <c r="D287" s="18">
        <f>D290+D297</f>
        <v>5390</v>
      </c>
      <c r="E287" s="16"/>
      <c r="F287" s="19"/>
    </row>
    <row r="288" spans="1:9" x14ac:dyDescent="0.15">
      <c r="A288" s="15" t="s">
        <v>120</v>
      </c>
      <c r="B288" s="16"/>
      <c r="C288" s="20"/>
      <c r="D288" s="19"/>
      <c r="E288" s="16"/>
      <c r="F288" s="19"/>
    </row>
    <row r="289" spans="1:6" ht="26" x14ac:dyDescent="0.15">
      <c r="A289" s="15"/>
      <c r="B289" s="16" t="s">
        <v>15</v>
      </c>
      <c r="C289" s="22" t="s">
        <v>196</v>
      </c>
      <c r="D289" s="19">
        <v>1290</v>
      </c>
      <c r="E289" s="16"/>
      <c r="F289" s="19"/>
    </row>
    <row r="290" spans="1:6" ht="13" x14ac:dyDescent="0.15">
      <c r="A290" s="15"/>
      <c r="B290" s="16"/>
      <c r="C290" s="20" t="s">
        <v>27</v>
      </c>
      <c r="D290" s="21">
        <f>D289</f>
        <v>1290</v>
      </c>
      <c r="E290" s="16"/>
      <c r="F290" s="19"/>
    </row>
    <row r="291" spans="1:6" x14ac:dyDescent="0.15">
      <c r="A291" s="15"/>
      <c r="B291" s="16"/>
      <c r="C291" s="20"/>
      <c r="D291" s="18"/>
      <c r="E291" s="16"/>
      <c r="F291" s="19"/>
    </row>
    <row r="292" spans="1:6" x14ac:dyDescent="0.15">
      <c r="A292" s="15" t="s">
        <v>40</v>
      </c>
      <c r="B292" s="16"/>
      <c r="C292" s="20"/>
      <c r="D292" s="19"/>
      <c r="E292" s="16"/>
      <c r="F292" s="19"/>
    </row>
    <row r="293" spans="1:6" ht="26" x14ac:dyDescent="0.15">
      <c r="A293" s="15"/>
      <c r="B293" s="16" t="s">
        <v>36</v>
      </c>
      <c r="C293" s="22" t="s">
        <v>183</v>
      </c>
      <c r="D293" s="19">
        <v>100</v>
      </c>
      <c r="E293" s="16"/>
      <c r="F293" s="19"/>
    </row>
    <row r="294" spans="1:6" ht="26" x14ac:dyDescent="0.15">
      <c r="A294" s="15"/>
      <c r="B294" s="17" t="s">
        <v>216</v>
      </c>
      <c r="C294" s="22" t="s">
        <v>197</v>
      </c>
      <c r="D294" s="19">
        <v>500</v>
      </c>
      <c r="E294" s="16"/>
      <c r="F294" s="19"/>
    </row>
    <row r="295" spans="1:6" ht="26" x14ac:dyDescent="0.15">
      <c r="A295" s="15"/>
      <c r="B295" s="17" t="s">
        <v>216</v>
      </c>
      <c r="C295" s="22" t="s">
        <v>46</v>
      </c>
      <c r="D295" s="19">
        <v>500</v>
      </c>
      <c r="E295" s="16"/>
      <c r="F295" s="19"/>
    </row>
    <row r="296" spans="1:6" ht="13" x14ac:dyDescent="0.15">
      <c r="A296" s="15"/>
      <c r="B296" s="16" t="s">
        <v>15</v>
      </c>
      <c r="C296" s="22" t="s">
        <v>111</v>
      </c>
      <c r="D296" s="19">
        <v>3000</v>
      </c>
      <c r="E296" s="16"/>
      <c r="F296" s="19"/>
    </row>
    <row r="297" spans="1:6" ht="13" x14ac:dyDescent="0.15">
      <c r="A297" s="15"/>
      <c r="B297" s="16"/>
      <c r="C297" s="20" t="s">
        <v>27</v>
      </c>
      <c r="D297" s="21">
        <f>SUM(D293:D296)</f>
        <v>4100</v>
      </c>
      <c r="E297" s="16"/>
      <c r="F297" s="19"/>
    </row>
    <row r="298" spans="1:6" x14ac:dyDescent="0.15">
      <c r="A298" s="16"/>
      <c r="B298" s="16"/>
      <c r="C298" s="20"/>
      <c r="D298" s="19"/>
      <c r="E298" s="16"/>
      <c r="F298" s="19"/>
    </row>
    <row r="299" spans="1:6" x14ac:dyDescent="0.15">
      <c r="A299" s="31"/>
      <c r="B299" s="32" t="s">
        <v>10</v>
      </c>
      <c r="C299" s="33"/>
      <c r="D299" s="34">
        <f>D287+D239+D168+D63+D11</f>
        <v>218903.96224000002</v>
      </c>
      <c r="E299" s="31"/>
      <c r="F299" s="34">
        <f>SUM(F287,F239,F168,F63,F11)</f>
        <v>152409.93099999998</v>
      </c>
    </row>
    <row r="300" spans="1:6" ht="3" customHeight="1" x14ac:dyDescent="0.15"/>
    <row r="301" spans="1:6" ht="13" x14ac:dyDescent="0.15">
      <c r="A301" s="14" t="s">
        <v>204</v>
      </c>
    </row>
  </sheetData>
  <mergeCells count="3">
    <mergeCell ref="C9:C10"/>
    <mergeCell ref="D9:F9"/>
    <mergeCell ref="A9:B10"/>
  </mergeCells>
  <phoneticPr fontId="2" type="noConversion"/>
  <printOptions horizontalCentered="1"/>
  <pageMargins left="0.5" right="0.5" top="0.5" bottom="0.2" header="0.25" footer="0.3"/>
  <pageSetup scale="99" fitToHeight="0" orientation="portrait" r:id="rId1"/>
  <headerFooter differentFirst="1">
    <oddHeader>&amp;L&amp;"Arial,Regular"&amp;7&amp;K000000CONTINUED&amp;R&amp;"Arial,Regular"&amp;7&amp;KFF0000Click here to view Excel file</oddHeader>
  </headerFooter>
  <rowBreaks count="3" manualBreakCount="3">
    <brk id="39" max="16383" man="1"/>
    <brk id="83" max="16383" man="1"/>
    <brk id="1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Grants</vt:lpstr>
      <vt:lpstr>Grants!Print_Titles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Projects Involving Sovereign Grant Cofinancing, 2019 ($’000)	</dc:title>
  <dc:subject>This table presents ADB Projects Involving Sovereign Grant Cofinancing for 2019 ($’000).</dc:subject>
  <dc:creator>Asian Development Bank</dc:creator>
  <cp:keywords>adb, asian development bank, adb annual report, adb annual report 2019, adb ar2019, cofinancing, commercial cofinancing, private sector, nonsovereign</cp:keywords>
  <dc:description/>
  <cp:lastModifiedBy>Microsoft Office User</cp:lastModifiedBy>
  <cp:lastPrinted>2020-05-06T23:00:31Z</cp:lastPrinted>
  <dcterms:created xsi:type="dcterms:W3CDTF">2013-01-07T02:15:48Z</dcterms:created>
  <dcterms:modified xsi:type="dcterms:W3CDTF">2020-05-08T08:52:52Z</dcterms:modified>
  <cp:category/>
</cp:coreProperties>
</file>