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defaultThemeVersion="166925"/>
  <mc:AlternateContent xmlns:mc="http://schemas.openxmlformats.org/markup-compatibility/2006">
    <mc:Choice Requires="x15">
      <x15ac:absPath xmlns:x15ac="http://schemas.microsoft.com/office/spreadsheetml/2010/11/ac" url="/Users/ralphotromero/Downloads/"/>
    </mc:Choice>
  </mc:AlternateContent>
  <xr:revisionPtr revIDLastSave="0" documentId="13_ncr:1_{47CDFACF-D56F-8E43-BCE3-F9CF19B9FCE0}" xr6:coauthVersionLast="43" xr6:coauthVersionMax="43" xr10:uidLastSave="{00000000-0000-0000-0000-000000000000}"/>
  <bookViews>
    <workbookView xWindow="4520" yWindow="2520" windowWidth="30460" windowHeight="17820" xr2:uid="{00000000-000D-0000-FFFF-FFFF00000000}"/>
  </bookViews>
  <sheets>
    <sheet name="Read Me" sheetId="8" r:id="rId1"/>
    <sheet name="main" sheetId="2" r:id="rId2"/>
    <sheet name="Scenario matrix" sheetId="11" r:id="rId3"/>
    <sheet name="Datasheet" sheetId="10" r:id="rId4"/>
    <sheet name="DMC list" sheetId="5" state="hidden" r:id="rId5"/>
    <sheet name="Country data sheet" sheetId="6" state="hidden" r:id="rId6"/>
    <sheet name="Sector5 datasheet" sheetId="4" state="hidden" r:id="rId7"/>
  </sheets>
  <externalReferences>
    <externalReference r:id="rId8"/>
  </externalReferences>
  <definedNames>
    <definedName name="_xlnm._FilterDatabase" localSheetId="3" hidden="1">Datasheet!$A$1:$I$1</definedName>
    <definedName name="_xlnm._FilterDatabase" localSheetId="6" hidden="1">'Sector5 datasheet'!$A$2:$BS$440</definedName>
    <definedName name="ctrysec">[1]Datasheet!$BM$4:$BM$435</definedName>
    <definedName name="emp_dirind_pct1">[1]Datasheet!$R$4:$R$435</definedName>
    <definedName name="emp_dirind_pct2">[1]Datasheet!$U$4:$U$435</definedName>
    <definedName name="emp_dirind_pct3">[1]Datasheet!$X$4:$X$435</definedName>
    <definedName name="emp_dirind_scpct1">[1]Datasheet!$AU$4:$AU$435</definedName>
    <definedName name="emp_dirind_scpct2">[1]Datasheet!$AX$4:$AX$435</definedName>
    <definedName name="emp_dirind_scpct3">[1]Datasheet!$BA$4:$BA$435</definedName>
    <definedName name="emp_trdred_pct1">[1]Datasheet!$S$4:$S$435</definedName>
    <definedName name="emp_trdred_pct2">[1]Datasheet!$V$4:$V$435</definedName>
    <definedName name="emp_trdred_pct3">[1]Datasheet!$Y$4:$Y$435</definedName>
    <definedName name="emp_trdred_scpct1">[1]Datasheet!$AV$4:$AV$435</definedName>
    <definedName name="emp_trdred_scpct2">[1]Datasheet!$AY$4:$AY$435</definedName>
    <definedName name="emp_trdred_scpct3">[1]Datasheet!$BB$4:$BB$435</definedName>
    <definedName name="exp_dirind_pct1">[1]Datasheet!$AC$4:$AC$435</definedName>
    <definedName name="exp_dirind_pct2">[1]Datasheet!$AF$4:$AF$435</definedName>
    <definedName name="exp_dirind_pct3">[1]Datasheet!$AI$4:$AI$435</definedName>
    <definedName name="exp_dirind_scpct1">[1]Datasheet!$BD$4:$BD$435</definedName>
    <definedName name="exp_dirind_scpct2">[1]Datasheet!$BG$4:$BG$435</definedName>
    <definedName name="exp_dirind_scpct3">[1]Datasheet!$BJ$4:$BJ$435</definedName>
    <definedName name="exp_trdred_pct1">[1]Datasheet!$AD$4:$AD$435</definedName>
    <definedName name="exp_trdred_pct2">[1]Datasheet!$AG$4:$AG$435</definedName>
    <definedName name="exp_trdred_pct3">[1]Datasheet!$AJ$4:$AJ$435</definedName>
    <definedName name="exp_trdred_scpct1">[1]Datasheet!$BE$4:$BE$435</definedName>
    <definedName name="exp_trdred_scpct2">[1]Datasheet!$BH$4:$BH$435</definedName>
    <definedName name="exp_trdred_scpct3">[1]Datasheet!$BK$4:$BK$435</definedName>
    <definedName name="VA_dirind_pct1">[1]Datasheet!$G$4:$G$435</definedName>
    <definedName name="VA_dirind_pct2">[1]Datasheet!$J$4:$J$435</definedName>
    <definedName name="VA_dirind_pct3">[1]Datasheet!$M$4:$M$435</definedName>
    <definedName name="VA_dirind_scpct1">[1]Datasheet!$AL$4:$AL$435</definedName>
    <definedName name="VA_dirind_scpct2">[1]Datasheet!$AO$4:$AO$435</definedName>
    <definedName name="VA_dirind_scpct3">[1]Datasheet!$AR$4:$AR$435</definedName>
    <definedName name="VA_trdred_pct1">[1]Datasheet!$H$4:$H$435</definedName>
    <definedName name="VA_trdred_pct2">[1]Datasheet!$K$4:$K$435</definedName>
    <definedName name="VA_trdred_pct3">[1]Datasheet!$N$4:$N$435</definedName>
    <definedName name="VA_trdred_scpct1">[1]Datasheet!$AM$4:$AM$435</definedName>
    <definedName name="VA_trdred_scpct2">[1]Datasheet!$AP$4:$AP$435</definedName>
    <definedName name="VA_trdred_scpct3">[1]Datasheet!$AS$4:$AS$435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Z32" i="6" l="1"/>
  <c r="BA32" i="6"/>
  <c r="BB32" i="6"/>
  <c r="AZ45" i="6"/>
  <c r="BA45" i="6"/>
  <c r="BB45" i="6"/>
  <c r="AY32" i="6"/>
  <c r="AY45" i="6"/>
  <c r="AX4" i="6"/>
  <c r="AZ4" i="6" s="1"/>
  <c r="AX5" i="6"/>
  <c r="AZ5" i="6" s="1"/>
  <c r="AX6" i="6"/>
  <c r="BB6" i="6" s="1"/>
  <c r="AX7" i="6"/>
  <c r="AZ7" i="6" s="1"/>
  <c r="AX8" i="6"/>
  <c r="AY8" i="6" s="1"/>
  <c r="AX9" i="6"/>
  <c r="BA9" i="6" s="1"/>
  <c r="AX10" i="6"/>
  <c r="AZ10" i="6" s="1"/>
  <c r="AX11" i="6"/>
  <c r="AZ11" i="6" s="1"/>
  <c r="AX12" i="6"/>
  <c r="AZ12" i="6" s="1"/>
  <c r="AX13" i="6"/>
  <c r="AZ13" i="6" s="1"/>
  <c r="AX14" i="6"/>
  <c r="BB14" i="6" s="1"/>
  <c r="AX15" i="6"/>
  <c r="AZ15" i="6" s="1"/>
  <c r="AX16" i="6"/>
  <c r="AY16" i="6" s="1"/>
  <c r="AX17" i="6"/>
  <c r="BA17" i="6" s="1"/>
  <c r="AX18" i="6"/>
  <c r="AZ18" i="6" s="1"/>
  <c r="AX19" i="6"/>
  <c r="AZ19" i="6" s="1"/>
  <c r="AX20" i="6"/>
  <c r="AZ20" i="6" s="1"/>
  <c r="AX21" i="6"/>
  <c r="AZ21" i="6" s="1"/>
  <c r="AX22" i="6"/>
  <c r="BB22" i="6" s="1"/>
  <c r="AX23" i="6"/>
  <c r="AZ23" i="6" s="1"/>
  <c r="AX24" i="6"/>
  <c r="AY24" i="6" s="1"/>
  <c r="AX25" i="6"/>
  <c r="BA25" i="6" s="1"/>
  <c r="AX26" i="6"/>
  <c r="AZ26" i="6" s="1"/>
  <c r="AX27" i="6"/>
  <c r="AZ27" i="6" s="1"/>
  <c r="AX28" i="6"/>
  <c r="AZ28" i="6" s="1"/>
  <c r="AX29" i="6"/>
  <c r="AZ29" i="6" s="1"/>
  <c r="AX30" i="6"/>
  <c r="BB30" i="6" s="1"/>
  <c r="AX31" i="6"/>
  <c r="AZ31" i="6" s="1"/>
  <c r="AX33" i="6"/>
  <c r="BA33" i="6" s="1"/>
  <c r="AX34" i="6"/>
  <c r="AZ34" i="6" s="1"/>
  <c r="AX35" i="6"/>
  <c r="AZ35" i="6" s="1"/>
  <c r="AX36" i="6"/>
  <c r="AZ36" i="6" s="1"/>
  <c r="AX37" i="6"/>
  <c r="AZ37" i="6" s="1"/>
  <c r="AX38" i="6"/>
  <c r="BB38" i="6" s="1"/>
  <c r="AX39" i="6"/>
  <c r="AZ39" i="6" s="1"/>
  <c r="AX40" i="6"/>
  <c r="AY40" i="6" s="1"/>
  <c r="AX41" i="6"/>
  <c r="BA41" i="6" s="1"/>
  <c r="AX42" i="6"/>
  <c r="AZ42" i="6" s="1"/>
  <c r="AX43" i="6"/>
  <c r="AZ43" i="6" s="1"/>
  <c r="AX44" i="6"/>
  <c r="AZ44" i="6" s="1"/>
  <c r="AX46" i="6"/>
  <c r="BB46" i="6" s="1"/>
  <c r="AX47" i="6"/>
  <c r="AZ47" i="6" s="1"/>
  <c r="AX48" i="6"/>
  <c r="AY48" i="6" s="1"/>
  <c r="AX49" i="6"/>
  <c r="BA49" i="6" s="1"/>
  <c r="AX50" i="6"/>
  <c r="AZ50" i="6" s="1"/>
  <c r="AX51" i="6"/>
  <c r="AZ51" i="6" s="1"/>
  <c r="AX52" i="6"/>
  <c r="AZ52" i="6" s="1"/>
  <c r="AX53" i="6"/>
  <c r="AZ53" i="6" s="1"/>
  <c r="AX54" i="6"/>
  <c r="BB54" i="6" s="1"/>
  <c r="AX55" i="6"/>
  <c r="AZ55" i="6" s="1"/>
  <c r="AX56" i="6"/>
  <c r="AY56" i="6" s="1"/>
  <c r="AX57" i="6"/>
  <c r="BA57" i="6" s="1"/>
  <c r="AX58" i="6"/>
  <c r="AZ58" i="6" s="1"/>
  <c r="AX59" i="6"/>
  <c r="AZ59" i="6" s="1"/>
  <c r="AX60" i="6"/>
  <c r="AZ60" i="6" s="1"/>
  <c r="AX61" i="6"/>
  <c r="AZ61" i="6" s="1"/>
  <c r="AX62" i="6"/>
  <c r="BB62" i="6" s="1"/>
  <c r="AX63" i="6"/>
  <c r="AZ63" i="6" s="1"/>
  <c r="AX64" i="6"/>
  <c r="AY64" i="6" s="1"/>
  <c r="AX65" i="6"/>
  <c r="BA65" i="6" s="1"/>
  <c r="AX3" i="6"/>
  <c r="BB3" i="6" s="1"/>
  <c r="AY61" i="6" l="1"/>
  <c r="AY53" i="6"/>
  <c r="AY37" i="6"/>
  <c r="AY29" i="6"/>
  <c r="AY21" i="6"/>
  <c r="AY13" i="6"/>
  <c r="AY5" i="6"/>
  <c r="AZ65" i="6"/>
  <c r="BA62" i="6"/>
  <c r="BB59" i="6"/>
  <c r="AZ57" i="6"/>
  <c r="BA54" i="6"/>
  <c r="BB51" i="6"/>
  <c r="AZ49" i="6"/>
  <c r="BA46" i="6"/>
  <c r="BB43" i="6"/>
  <c r="AZ41" i="6"/>
  <c r="BA38" i="6"/>
  <c r="BB35" i="6"/>
  <c r="AZ33" i="6"/>
  <c r="BA30" i="6"/>
  <c r="BB27" i="6"/>
  <c r="AZ25" i="6"/>
  <c r="BA22" i="6"/>
  <c r="BB19" i="6"/>
  <c r="AZ17" i="6"/>
  <c r="BA14" i="6"/>
  <c r="BB11" i="6"/>
  <c r="AZ9" i="6"/>
  <c r="BA6" i="6"/>
  <c r="AY60" i="6"/>
  <c r="AY52" i="6"/>
  <c r="AY44" i="6"/>
  <c r="AY36" i="6"/>
  <c r="AY28" i="6"/>
  <c r="AY20" i="6"/>
  <c r="AY12" i="6"/>
  <c r="AY4" i="6"/>
  <c r="BB64" i="6"/>
  <c r="AZ62" i="6"/>
  <c r="BA59" i="6"/>
  <c r="BB56" i="6"/>
  <c r="AZ54" i="6"/>
  <c r="BA51" i="6"/>
  <c r="BB48" i="6"/>
  <c r="AZ46" i="6"/>
  <c r="BA43" i="6"/>
  <c r="BB40" i="6"/>
  <c r="AZ38" i="6"/>
  <c r="BA35" i="6"/>
  <c r="AZ30" i="6"/>
  <c r="BA27" i="6"/>
  <c r="BB24" i="6"/>
  <c r="AZ22" i="6"/>
  <c r="BA19" i="6"/>
  <c r="BB16" i="6"/>
  <c r="AZ14" i="6"/>
  <c r="BA11" i="6"/>
  <c r="BB8" i="6"/>
  <c r="AZ6" i="6"/>
  <c r="AY59" i="6"/>
  <c r="AY51" i="6"/>
  <c r="AY43" i="6"/>
  <c r="AY35" i="6"/>
  <c r="AY27" i="6"/>
  <c r="AY19" i="6"/>
  <c r="AY11" i="6"/>
  <c r="AY3" i="6"/>
  <c r="BA64" i="6"/>
  <c r="BB61" i="6"/>
  <c r="BA56" i="6"/>
  <c r="BB53" i="6"/>
  <c r="BA48" i="6"/>
  <c r="BA40" i="6"/>
  <c r="BB37" i="6"/>
  <c r="BB29" i="6"/>
  <c r="BA24" i="6"/>
  <c r="BB21" i="6"/>
  <c r="BA16" i="6"/>
  <c r="BB13" i="6"/>
  <c r="BA8" i="6"/>
  <c r="BB5" i="6"/>
  <c r="AY58" i="6"/>
  <c r="AY50" i="6"/>
  <c r="AY42" i="6"/>
  <c r="AY34" i="6"/>
  <c r="AY26" i="6"/>
  <c r="AY18" i="6"/>
  <c r="AY10" i="6"/>
  <c r="AZ3" i="6"/>
  <c r="AZ64" i="6"/>
  <c r="BA61" i="6"/>
  <c r="BB58" i="6"/>
  <c r="AZ56" i="6"/>
  <c r="BA53" i="6"/>
  <c r="BB50" i="6"/>
  <c r="AZ48" i="6"/>
  <c r="BB42" i="6"/>
  <c r="AZ40" i="6"/>
  <c r="BA37" i="6"/>
  <c r="BB34" i="6"/>
  <c r="BA29" i="6"/>
  <c r="BB26" i="6"/>
  <c r="AZ24" i="6"/>
  <c r="BA21" i="6"/>
  <c r="BB18" i="6"/>
  <c r="AZ16" i="6"/>
  <c r="BA13" i="6"/>
  <c r="BB10" i="6"/>
  <c r="AZ8" i="6"/>
  <c r="BA5" i="6"/>
  <c r="AY65" i="6"/>
  <c r="AY57" i="6"/>
  <c r="AY49" i="6"/>
  <c r="AY41" i="6"/>
  <c r="AY33" i="6"/>
  <c r="AY25" i="6"/>
  <c r="AY17" i="6"/>
  <c r="AY9" i="6"/>
  <c r="BA3" i="6"/>
  <c r="BB63" i="6"/>
  <c r="BA58" i="6"/>
  <c r="BB55" i="6"/>
  <c r="BA50" i="6"/>
  <c r="BB47" i="6"/>
  <c r="BA42" i="6"/>
  <c r="BB39" i="6"/>
  <c r="BA34" i="6"/>
  <c r="BB31" i="6"/>
  <c r="BA26" i="6"/>
  <c r="BB23" i="6"/>
  <c r="BA18" i="6"/>
  <c r="BB15" i="6"/>
  <c r="BA10" i="6"/>
  <c r="BB7" i="6"/>
  <c r="BA63" i="6"/>
  <c r="BB60" i="6"/>
  <c r="BA55" i="6"/>
  <c r="BB52" i="6"/>
  <c r="BA47" i="6"/>
  <c r="BB44" i="6"/>
  <c r="BA39" i="6"/>
  <c r="BB36" i="6"/>
  <c r="BA31" i="6"/>
  <c r="BB28" i="6"/>
  <c r="BA23" i="6"/>
  <c r="BB20" i="6"/>
  <c r="BA15" i="6"/>
  <c r="BB12" i="6"/>
  <c r="BA7" i="6"/>
  <c r="BB4" i="6"/>
  <c r="AY63" i="6"/>
  <c r="AY55" i="6"/>
  <c r="AY47" i="6"/>
  <c r="AY39" i="6"/>
  <c r="AY31" i="6"/>
  <c r="AY23" i="6"/>
  <c r="AY15" i="6"/>
  <c r="AY7" i="6"/>
  <c r="BB65" i="6"/>
  <c r="BA60" i="6"/>
  <c r="BB57" i="6"/>
  <c r="BA52" i="6"/>
  <c r="BB49" i="6"/>
  <c r="BA44" i="6"/>
  <c r="BB41" i="6"/>
  <c r="BA36" i="6"/>
  <c r="BB33" i="6"/>
  <c r="BA28" i="6"/>
  <c r="BB25" i="6"/>
  <c r="BA20" i="6"/>
  <c r="BB17" i="6"/>
  <c r="BA12" i="6"/>
  <c r="BB9" i="6"/>
  <c r="BA4" i="6"/>
  <c r="AY62" i="6"/>
  <c r="AY54" i="6"/>
  <c r="AY46" i="6"/>
  <c r="AY38" i="6"/>
  <c r="AY30" i="6"/>
  <c r="AY22" i="6"/>
  <c r="AY14" i="6"/>
  <c r="AY6" i="6"/>
  <c r="K445" i="4"/>
  <c r="K446" i="4"/>
  <c r="K447" i="4"/>
  <c r="K448" i="4"/>
  <c r="K444" i="4"/>
  <c r="I445" i="4"/>
  <c r="I446" i="4"/>
  <c r="I447" i="4"/>
  <c r="I448" i="4"/>
  <c r="I449" i="4"/>
  <c r="I444" i="4"/>
  <c r="H445" i="4"/>
  <c r="H446" i="4"/>
  <c r="H447" i="4"/>
  <c r="H448" i="4"/>
  <c r="H449" i="4"/>
  <c r="H444" i="4"/>
  <c r="F3" i="6"/>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AV1" i="6" l="1"/>
  <c r="U41" i="2"/>
  <c r="T41" i="2"/>
  <c r="G440" i="4" l="1"/>
  <c r="G439" i="4"/>
  <c r="G438" i="4"/>
  <c r="G437" i="4"/>
  <c r="G436" i="4"/>
  <c r="G435" i="4"/>
  <c r="G434" i="4"/>
  <c r="G433" i="4"/>
  <c r="G432" i="4"/>
  <c r="G431" i="4"/>
  <c r="G430" i="4"/>
  <c r="G429" i="4"/>
  <c r="G428" i="4"/>
  <c r="G427" i="4"/>
  <c r="G426" i="4"/>
  <c r="G425" i="4"/>
  <c r="G424" i="4"/>
  <c r="G423" i="4"/>
  <c r="G422" i="4"/>
  <c r="G421" i="4"/>
  <c r="G420" i="4"/>
  <c r="G419" i="4"/>
  <c r="G418" i="4"/>
  <c r="G417" i="4"/>
  <c r="G416" i="4"/>
  <c r="G415" i="4"/>
  <c r="G414" i="4"/>
  <c r="G413" i="4"/>
  <c r="G412" i="4"/>
  <c r="G411" i="4"/>
  <c r="G410" i="4"/>
  <c r="G409" i="4"/>
  <c r="G408" i="4"/>
  <c r="G407" i="4"/>
  <c r="G406" i="4"/>
  <c r="G405" i="4"/>
  <c r="G404" i="4"/>
  <c r="G403" i="4"/>
  <c r="G402" i="4"/>
  <c r="G401" i="4"/>
  <c r="G400" i="4"/>
  <c r="G399" i="4"/>
  <c r="G398" i="4"/>
  <c r="G397" i="4"/>
  <c r="G396" i="4"/>
  <c r="G395" i="4"/>
  <c r="G394" i="4"/>
  <c r="G393" i="4"/>
  <c r="G392" i="4"/>
  <c r="G391" i="4"/>
  <c r="G390" i="4"/>
  <c r="G389" i="4"/>
  <c r="G388" i="4"/>
  <c r="G387" i="4"/>
  <c r="G386" i="4"/>
  <c r="G385" i="4"/>
  <c r="G384" i="4"/>
  <c r="G383" i="4"/>
  <c r="G382" i="4"/>
  <c r="G381" i="4"/>
  <c r="G380" i="4"/>
  <c r="G379" i="4"/>
  <c r="G378" i="4"/>
  <c r="G377" i="4"/>
  <c r="G376" i="4"/>
  <c r="G375" i="4"/>
  <c r="G374" i="4"/>
  <c r="G373" i="4"/>
  <c r="G372" i="4"/>
  <c r="G371" i="4"/>
  <c r="G370" i="4"/>
  <c r="G369" i="4"/>
  <c r="G368" i="4"/>
  <c r="G367" i="4"/>
  <c r="G366" i="4"/>
  <c r="G365" i="4"/>
  <c r="G364" i="4"/>
  <c r="G363" i="4"/>
  <c r="G362" i="4"/>
  <c r="G361" i="4"/>
  <c r="G360" i="4"/>
  <c r="G359" i="4"/>
  <c r="G358" i="4"/>
  <c r="G357" i="4"/>
  <c r="G356" i="4"/>
  <c r="G355" i="4"/>
  <c r="G354" i="4"/>
  <c r="G353" i="4"/>
  <c r="G352" i="4"/>
  <c r="G351" i="4"/>
  <c r="G350" i="4"/>
  <c r="G349" i="4"/>
  <c r="G348" i="4"/>
  <c r="G347" i="4"/>
  <c r="G346" i="4"/>
  <c r="G345" i="4"/>
  <c r="G344" i="4"/>
  <c r="G343" i="4"/>
  <c r="G342" i="4"/>
  <c r="G341" i="4"/>
  <c r="G340" i="4"/>
  <c r="G339" i="4"/>
  <c r="G338" i="4"/>
  <c r="G337" i="4"/>
  <c r="G336" i="4"/>
  <c r="G335" i="4"/>
  <c r="G334" i="4"/>
  <c r="G333" i="4"/>
  <c r="G332" i="4"/>
  <c r="G331" i="4"/>
  <c r="G330" i="4"/>
  <c r="G329" i="4"/>
  <c r="G328" i="4"/>
  <c r="G327" i="4"/>
  <c r="G326" i="4"/>
  <c r="G325" i="4"/>
  <c r="G324" i="4"/>
  <c r="G323" i="4"/>
  <c r="G322" i="4"/>
  <c r="G321" i="4"/>
  <c r="G320" i="4"/>
  <c r="G319" i="4"/>
  <c r="G318" i="4"/>
  <c r="G317" i="4"/>
  <c r="G316" i="4"/>
  <c r="G315" i="4"/>
  <c r="G314" i="4"/>
  <c r="G313" i="4"/>
  <c r="G312" i="4"/>
  <c r="G311" i="4"/>
  <c r="G310" i="4"/>
  <c r="G309" i="4"/>
  <c r="G308" i="4"/>
  <c r="G307" i="4"/>
  <c r="G306" i="4"/>
  <c r="G305" i="4"/>
  <c r="G304" i="4"/>
  <c r="G303" i="4"/>
  <c r="G302" i="4"/>
  <c r="G301" i="4"/>
  <c r="G300" i="4"/>
  <c r="G299" i="4"/>
  <c r="G298" i="4"/>
  <c r="G297" i="4"/>
  <c r="G296" i="4"/>
  <c r="G295" i="4"/>
  <c r="G294" i="4"/>
  <c r="G293" i="4"/>
  <c r="G292" i="4"/>
  <c r="G291" i="4"/>
  <c r="G290" i="4"/>
  <c r="G289" i="4"/>
  <c r="G288" i="4"/>
  <c r="G287" i="4"/>
  <c r="G286" i="4"/>
  <c r="G285" i="4"/>
  <c r="G284" i="4"/>
  <c r="G283" i="4"/>
  <c r="G282" i="4"/>
  <c r="G281" i="4"/>
  <c r="G280" i="4"/>
  <c r="G279" i="4"/>
  <c r="G278" i="4"/>
  <c r="G277" i="4"/>
  <c r="G276" i="4"/>
  <c r="G275" i="4"/>
  <c r="G274" i="4"/>
  <c r="G273" i="4"/>
  <c r="G272" i="4"/>
  <c r="G271" i="4"/>
  <c r="G270" i="4"/>
  <c r="G269" i="4"/>
  <c r="G268" i="4"/>
  <c r="G267" i="4"/>
  <c r="G266" i="4"/>
  <c r="G265" i="4"/>
  <c r="G264" i="4"/>
  <c r="G263" i="4"/>
  <c r="G262" i="4"/>
  <c r="G261" i="4"/>
  <c r="G260" i="4"/>
  <c r="G259" i="4"/>
  <c r="G258" i="4"/>
  <c r="G257" i="4"/>
  <c r="G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G4" i="4"/>
  <c r="G3" i="4"/>
  <c r="U35" i="2"/>
  <c r="R12" i="2" s="1"/>
  <c r="U38" i="2"/>
  <c r="V12" i="2" s="1"/>
  <c r="U36" i="2"/>
  <c r="T12" i="2" s="1"/>
  <c r="U34" i="2"/>
  <c r="P12" i="2" s="1"/>
  <c r="N4" i="2"/>
  <c r="C2" i="2"/>
  <c r="E1" i="2" s="1"/>
  <c r="S35" i="2" l="1"/>
  <c r="S34" i="2"/>
  <c r="O38" i="2"/>
  <c r="O36" i="2"/>
  <c r="O35" i="2"/>
  <c r="P36" i="2"/>
  <c r="Q38" i="2"/>
  <c r="O34" i="2"/>
  <c r="P35" i="2"/>
  <c r="Q36" i="2"/>
  <c r="R38" i="2"/>
  <c r="S38" i="2"/>
  <c r="P38" i="2"/>
  <c r="P34" i="2"/>
  <c r="Q35" i="2"/>
  <c r="R36" i="2"/>
  <c r="Q34" i="2"/>
  <c r="R35" i="2"/>
  <c r="S36" i="2"/>
  <c r="R34" i="2"/>
  <c r="V11" i="2"/>
  <c r="P8" i="2" l="1"/>
  <c r="O9" i="2"/>
  <c r="Q11" i="2"/>
  <c r="T10" i="2"/>
  <c r="P10" i="2"/>
  <c r="U10" i="2"/>
  <c r="O8" i="2"/>
  <c r="O7" i="2"/>
  <c r="Q10" i="2"/>
  <c r="R8" i="2"/>
  <c r="T9" i="2"/>
  <c r="O11" i="2"/>
  <c r="V8" i="2"/>
  <c r="T8" i="2"/>
  <c r="P9" i="2"/>
  <c r="Q8" i="2"/>
  <c r="R9" i="2"/>
  <c r="R10" i="2"/>
  <c r="Q7" i="2"/>
  <c r="S8" i="2"/>
  <c r="P11" i="2"/>
  <c r="R11" i="2"/>
  <c r="U9" i="2"/>
  <c r="O10" i="2"/>
  <c r="P7" i="2"/>
  <c r="U8" i="2"/>
  <c r="S9" i="2"/>
  <c r="R7" i="2"/>
  <c r="V10" i="2"/>
  <c r="U11" i="2"/>
  <c r="U7" i="2"/>
  <c r="Q9" i="2"/>
  <c r="V9" i="2"/>
  <c r="S10" i="2"/>
  <c r="V7" i="2"/>
  <c r="T11" i="2"/>
  <c r="T7" i="2"/>
  <c r="S11" i="2"/>
  <c r="S7" i="2"/>
  <c r="T34" i="2"/>
  <c r="O12" i="2" s="1"/>
  <c r="T36" i="2"/>
  <c r="S12" i="2" s="1"/>
  <c r="T35" i="2"/>
  <c r="Q12" i="2" s="1"/>
  <c r="T38" i="2"/>
  <c r="U12" i="2" s="1"/>
</calcChain>
</file>

<file path=xl/sharedStrings.xml><?xml version="1.0" encoding="utf-8"?>
<sst xmlns="http://schemas.openxmlformats.org/spreadsheetml/2006/main" count="4778" uniqueCount="322">
  <si>
    <t xml:space="preserve">                            CHANNELS
SCENARIOS</t>
  </si>
  <si>
    <t>Duration of travel bans and sharp decline in domestic demand</t>
  </si>
  <si>
    <t>Tourism and travel bans</t>
  </si>
  <si>
    <t>Decline in PRC    Consumption relative to no-outbreak scenario</t>
  </si>
  <si>
    <t>Decline in PRC
Investment relative to no-outbreak scenario</t>
  </si>
  <si>
    <t>Best case</t>
  </si>
  <si>
    <t>2 months</t>
  </si>
  <si>
    <t xml:space="preserve">0.7%
(based on 2.75pp decline in retail sales growth in 2003Q3 vs. prior nine quarters) </t>
  </si>
  <si>
    <t>none</t>
  </si>
  <si>
    <t>Moderate case</t>
  </si>
  <si>
    <t>3 months</t>
  </si>
  <si>
    <t xml:space="preserve">2%
(based on 2pp decline in PCE growth in 2003 vs. 2000-2002 average) </t>
  </si>
  <si>
    <t>Worse case</t>
  </si>
  <si>
    <t>6 months</t>
  </si>
  <si>
    <t>2%
(protracted outbreak worsens business sentiment)</t>
  </si>
  <si>
    <t>*The PRC banned outbound travel by tour groups which accounts for 55% of Chinese outbound tourism (UN-WTO).</t>
  </si>
  <si>
    <t>Philippines</t>
  </si>
  <si>
    <t>Sector</t>
  </si>
  <si>
    <t>as % of sector GDP</t>
  </si>
  <si>
    <t>as % of sector employment</t>
  </si>
  <si>
    <t>Agriculture, Mining and Quarrying</t>
  </si>
  <si>
    <t>Business, Trade, Personal, and Public Services</t>
  </si>
  <si>
    <t>Light/Heavy Manufacturing, Utilities, and Construction</t>
  </si>
  <si>
    <t>Hotel and restaurants and Other Personal Services</t>
  </si>
  <si>
    <t>Transport services</t>
  </si>
  <si>
    <t>Total</t>
  </si>
  <si>
    <t>Employment</t>
  </si>
  <si>
    <t>homecountry</t>
  </si>
  <si>
    <t>country</t>
  </si>
  <si>
    <t>adb_code</t>
  </si>
  <si>
    <t>wb_code</t>
  </si>
  <si>
    <t>mrio_code</t>
  </si>
  <si>
    <t>sector</t>
  </si>
  <si>
    <t>VA_base</t>
  </si>
  <si>
    <t>emp_base</t>
  </si>
  <si>
    <t>exp_base</t>
  </si>
  <si>
    <t>VA_dirind_pct1</t>
  </si>
  <si>
    <t>VA_dirind_pct2</t>
  </si>
  <si>
    <t>VA_dirind_pct3</t>
  </si>
  <si>
    <t>VA_dirind_pct4</t>
  </si>
  <si>
    <t>emp_dirind_pct1</t>
  </si>
  <si>
    <t>emp_dirind_pct2</t>
  </si>
  <si>
    <t>emp_dirind_pct3</t>
  </si>
  <si>
    <t>emp_dirind_pct4</t>
  </si>
  <si>
    <t>exp_dirind_pct1</t>
  </si>
  <si>
    <t>exp_dirind_pct2</t>
  </si>
  <si>
    <t>exp_dirind_pct3</t>
  </si>
  <si>
    <t>exp_dirind_pct4</t>
  </si>
  <si>
    <t>da ex prc?</t>
  </si>
  <si>
    <t>2018 GDP (in $Mn)</t>
  </si>
  <si>
    <t>2018 Total exports ($Mn)-Goods only</t>
  </si>
  <si>
    <t>2018 Total exports Goods and services (in $Mn)</t>
  </si>
  <si>
    <t>d_tr1</t>
  </si>
  <si>
    <t>d_tr2</t>
  </si>
  <si>
    <t>d_tr3</t>
  </si>
  <si>
    <t>d_tr4</t>
  </si>
  <si>
    <t>d_pceinv1</t>
  </si>
  <si>
    <t>d_pceinv2</t>
  </si>
  <si>
    <t>d_pceinv3</t>
  </si>
  <si>
    <t>d_pceinv4</t>
  </si>
  <si>
    <t>tour_direffct1</t>
  </si>
  <si>
    <t>tour_direffct2</t>
  </si>
  <si>
    <t>tour_direffct3</t>
  </si>
  <si>
    <t>tour_direffct4</t>
  </si>
  <si>
    <t>pceinv_direffct1</t>
  </si>
  <si>
    <t>pceinv_direffct2</t>
  </si>
  <si>
    <t>pceinv_direffct3</t>
  </si>
  <si>
    <t>pceinv_direffct4</t>
  </si>
  <si>
    <t>d_emp_dirind1</t>
  </si>
  <si>
    <t>d_emp_dirind2</t>
  </si>
  <si>
    <t>d_emp_dirind3</t>
  </si>
  <si>
    <t>d_emp_dirind4</t>
  </si>
  <si>
    <t>row</t>
  </si>
  <si>
    <t>Australia</t>
  </si>
  <si>
    <t>AUS</t>
  </si>
  <si>
    <t>Austria</t>
  </si>
  <si>
    <t>AUT</t>
  </si>
  <si>
    <t>Bangladesh</t>
  </si>
  <si>
    <t>BAN</t>
  </si>
  <si>
    <t>BGD</t>
  </si>
  <si>
    <t>Belgium</t>
  </si>
  <si>
    <t>BEL</t>
  </si>
  <si>
    <t>Bhutan</t>
  </si>
  <si>
    <t>BHU</t>
  </si>
  <si>
    <t>BTN</t>
  </si>
  <si>
    <t>Brazil</t>
  </si>
  <si>
    <t>BRA</t>
  </si>
  <si>
    <t>Brunei Darussalam</t>
  </si>
  <si>
    <t>BRU</t>
  </si>
  <si>
    <t>BRN</t>
  </si>
  <si>
    <t>Bulgaria</t>
  </si>
  <si>
    <t>BGR</t>
  </si>
  <si>
    <t>Cambodia</t>
  </si>
  <si>
    <t>CAM</t>
  </si>
  <si>
    <t>KHM</t>
  </si>
  <si>
    <t>Canada</t>
  </si>
  <si>
    <t>CAN</t>
  </si>
  <si>
    <t>Croatia</t>
  </si>
  <si>
    <t>HRV</t>
  </si>
  <si>
    <t>Cyprus</t>
  </si>
  <si>
    <t>CYP</t>
  </si>
  <si>
    <t>Czech Republic</t>
  </si>
  <si>
    <t>CZE</t>
  </si>
  <si>
    <t>Denmark</t>
  </si>
  <si>
    <t>DEN</t>
  </si>
  <si>
    <t>DNK</t>
  </si>
  <si>
    <t>Estonia</t>
  </si>
  <si>
    <t>EST</t>
  </si>
  <si>
    <t>Fiji</t>
  </si>
  <si>
    <t>FIJ</t>
  </si>
  <si>
    <t>FJI</t>
  </si>
  <si>
    <t>Finland</t>
  </si>
  <si>
    <t>FIN</t>
  </si>
  <si>
    <t>France</t>
  </si>
  <si>
    <t>FRA</t>
  </si>
  <si>
    <t>Germany</t>
  </si>
  <si>
    <t>GER</t>
  </si>
  <si>
    <t>DEU</t>
  </si>
  <si>
    <t>Greece</t>
  </si>
  <si>
    <t>GRC</t>
  </si>
  <si>
    <t>Hong Kong, China</t>
  </si>
  <si>
    <t>HKG</t>
  </si>
  <si>
    <t>Hungary</t>
  </si>
  <si>
    <t>HUN</t>
  </si>
  <si>
    <t>India</t>
  </si>
  <si>
    <t>IND</t>
  </si>
  <si>
    <t>Indonesia</t>
  </si>
  <si>
    <t>INO</t>
  </si>
  <si>
    <t>IDN</t>
  </si>
  <si>
    <t>Ireland</t>
  </si>
  <si>
    <t>IRE</t>
  </si>
  <si>
    <t>IRL</t>
  </si>
  <si>
    <t>Italy</t>
  </si>
  <si>
    <t>ITA</t>
  </si>
  <si>
    <t>Japan</t>
  </si>
  <si>
    <t>JPN</t>
  </si>
  <si>
    <t>Kazakhstan</t>
  </si>
  <si>
    <t>KAZ</t>
  </si>
  <si>
    <t>Kyrgyz Republic</t>
  </si>
  <si>
    <t>KGZ</t>
  </si>
  <si>
    <t>Lao People's Democratic Republic</t>
  </si>
  <si>
    <t>LAO</t>
  </si>
  <si>
    <t>Latvia</t>
  </si>
  <si>
    <t>LVA</t>
  </si>
  <si>
    <t>Lithuania</t>
  </si>
  <si>
    <t>LTU</t>
  </si>
  <si>
    <t>Luxembourg</t>
  </si>
  <si>
    <t>LUX</t>
  </si>
  <si>
    <t>Malaysia</t>
  </si>
  <si>
    <t>MAL</t>
  </si>
  <si>
    <t>MYS</t>
  </si>
  <si>
    <t>Maldives</t>
  </si>
  <si>
    <t>MLD</t>
  </si>
  <si>
    <t>MDV</t>
  </si>
  <si>
    <t>Malta</t>
  </si>
  <si>
    <t>MLT</t>
  </si>
  <si>
    <t>Mexico</t>
  </si>
  <si>
    <t>MEX</t>
  </si>
  <si>
    <t>Mongolia</t>
  </si>
  <si>
    <t>MON</t>
  </si>
  <si>
    <t>MNG</t>
  </si>
  <si>
    <t>Nepal</t>
  </si>
  <si>
    <t>NEP</t>
  </si>
  <si>
    <t>NPL</t>
  </si>
  <si>
    <t>Netherlands</t>
  </si>
  <si>
    <t>NET</t>
  </si>
  <si>
    <t>NLD</t>
  </si>
  <si>
    <t>Norway</t>
  </si>
  <si>
    <t>NOR</t>
  </si>
  <si>
    <t>Pakistan</t>
  </si>
  <si>
    <t>PAK</t>
  </si>
  <si>
    <t>People's Republic of China</t>
  </si>
  <si>
    <t>PRC</t>
  </si>
  <si>
    <t>CHN</t>
  </si>
  <si>
    <t>PHI</t>
  </si>
  <si>
    <t>PHL</t>
  </si>
  <si>
    <t>Poland</t>
  </si>
  <si>
    <t>POL</t>
  </si>
  <si>
    <t>Portugal</t>
  </si>
  <si>
    <t>POR</t>
  </si>
  <si>
    <t>PRT</t>
  </si>
  <si>
    <t>Republic of Korea</t>
  </si>
  <si>
    <t>KOR</t>
  </si>
  <si>
    <t>Rest of the World</t>
  </si>
  <si>
    <t>RoW</t>
  </si>
  <si>
    <t>Romania</t>
  </si>
  <si>
    <t>ROM</t>
  </si>
  <si>
    <t>ROU</t>
  </si>
  <si>
    <t>Russia</t>
  </si>
  <si>
    <t>RUS</t>
  </si>
  <si>
    <t>Singapore</t>
  </si>
  <si>
    <t>SIN</t>
  </si>
  <si>
    <t>SGP</t>
  </si>
  <si>
    <t>Slovak Republic</t>
  </si>
  <si>
    <t>SVK</t>
  </si>
  <si>
    <t>Slovenia</t>
  </si>
  <si>
    <t>SVN</t>
  </si>
  <si>
    <t>Spain</t>
  </si>
  <si>
    <t>SPA</t>
  </si>
  <si>
    <t>ESP</t>
  </si>
  <si>
    <t>Sri Lanka</t>
  </si>
  <si>
    <t>SRI</t>
  </si>
  <si>
    <t>LKA</t>
  </si>
  <si>
    <t>Sweden</t>
  </si>
  <si>
    <t>SWE</t>
  </si>
  <si>
    <t>Switzerland</t>
  </si>
  <si>
    <t>SWI</t>
  </si>
  <si>
    <t>CHE</t>
  </si>
  <si>
    <t>Taipei,China</t>
  </si>
  <si>
    <t>TAP</t>
  </si>
  <si>
    <t>TWN</t>
  </si>
  <si>
    <t>Thailand</t>
  </si>
  <si>
    <t>THA</t>
  </si>
  <si>
    <t>Turkey</t>
  </si>
  <si>
    <t>TUR</t>
  </si>
  <si>
    <t>United Kingdom</t>
  </si>
  <si>
    <t>UKG</t>
  </si>
  <si>
    <t>GBR</t>
  </si>
  <si>
    <t>United States</t>
  </si>
  <si>
    <t>USA</t>
  </si>
  <si>
    <t>Viet Nam</t>
  </si>
  <si>
    <t>VIE</t>
  </si>
  <si>
    <t>VNM</t>
  </si>
  <si>
    <t>Developing Asia</t>
  </si>
  <si>
    <t>dasia</t>
  </si>
  <si>
    <t>Developing Asia excl. China</t>
  </si>
  <si>
    <t>dasia_xchn</t>
  </si>
  <si>
    <t>Euro area</t>
  </si>
  <si>
    <t>ea</t>
  </si>
  <si>
    <t>European Union</t>
  </si>
  <si>
    <t>eu</t>
  </si>
  <si>
    <t>G3 economies: USA, EU, JPN</t>
  </si>
  <si>
    <t>g3</t>
  </si>
  <si>
    <t>Rest of developing Asia</t>
  </si>
  <si>
    <t>rdasia</t>
  </si>
  <si>
    <t>Rest of developing Asia - Other (excl. BAN, CAM, IND, PAK, SRI)</t>
  </si>
  <si>
    <t>rdasia_other</t>
  </si>
  <si>
    <t>World</t>
  </si>
  <si>
    <t>wld</t>
  </si>
  <si>
    <t>asean5</t>
  </si>
  <si>
    <t>nies</t>
  </si>
  <si>
    <t>sector_group3</t>
  </si>
  <si>
    <t>id</t>
  </si>
  <si>
    <t>agg_VA</t>
  </si>
  <si>
    <t>agg_emp</t>
  </si>
  <si>
    <t>agg_exp</t>
  </si>
  <si>
    <t>VA_trdred_pct1</t>
  </si>
  <si>
    <t>VA_net_pct1</t>
  </si>
  <si>
    <t>emp_trdred_pct1</t>
  </si>
  <si>
    <t>emp_net_pct1</t>
  </si>
  <si>
    <t>emp_net1</t>
  </si>
  <si>
    <t>d_emp_trdred1</t>
  </si>
  <si>
    <t>exp_trdred_pct1</t>
  </si>
  <si>
    <t>exp_net_pct1</t>
  </si>
  <si>
    <t>VA_trdred_pct2</t>
  </si>
  <si>
    <t>VA_net_pct2</t>
  </si>
  <si>
    <t>emp_trdred_pct2</t>
  </si>
  <si>
    <t>emp_net_pct2</t>
  </si>
  <si>
    <t>emp_net2</t>
  </si>
  <si>
    <t>d_emp_trdred2</t>
  </si>
  <si>
    <t>exp_trdred_pct2</t>
  </si>
  <si>
    <t>exp_net_pct2</t>
  </si>
  <si>
    <t>VA_trdred_pct3</t>
  </si>
  <si>
    <t>VA_net_pct3</t>
  </si>
  <si>
    <t>emp_trdred_pct3</t>
  </si>
  <si>
    <t>emp_net_pct3</t>
  </si>
  <si>
    <t>emp_net3</t>
  </si>
  <si>
    <t>d_emp_trdred3</t>
  </si>
  <si>
    <t>exp_trdred_pct3</t>
  </si>
  <si>
    <t>exp_net_pct3</t>
  </si>
  <si>
    <t>VA_trdred_pct4</t>
  </si>
  <si>
    <t>VA_net_pct4</t>
  </si>
  <si>
    <t>emp_trdred_pct4</t>
  </si>
  <si>
    <t>emp_net_pct4</t>
  </si>
  <si>
    <t>emp_net4</t>
  </si>
  <si>
    <t>d_emp_trdred4</t>
  </si>
  <si>
    <t>exp_trdred_pct4</t>
  </si>
  <si>
    <t>exp_net_pct4</t>
  </si>
  <si>
    <t>secVA_dirind_pct1</t>
  </si>
  <si>
    <t>secVA_dirind_pct2</t>
  </si>
  <si>
    <t>secVA_dirind_pct3</t>
  </si>
  <si>
    <t>secVA_dirind_pct4</t>
  </si>
  <si>
    <t>secemp_dirind_pct1</t>
  </si>
  <si>
    <t>secemp_dirind_pct2</t>
  </si>
  <si>
    <t>secemp_dirind_pct3</t>
  </si>
  <si>
    <t>secemp_dirind_pct4</t>
  </si>
  <si>
    <t>VA_byctry</t>
  </si>
  <si>
    <t>_All</t>
  </si>
  <si>
    <t>Worst case is calculated for the following countries:</t>
  </si>
  <si>
    <t>D</t>
  </si>
  <si>
    <t>2018 GDP (in $ mln)</t>
  </si>
  <si>
    <r>
      <rPr>
        <b/>
        <i/>
        <sz val="11"/>
        <color theme="1"/>
        <rFont val="Calibri"/>
        <family val="2"/>
        <scheme val="minor"/>
      </rPr>
      <t xml:space="preserve">Disclaimer: </t>
    </r>
    <r>
      <rPr>
        <i/>
        <sz val="11"/>
        <color theme="1"/>
        <rFont val="Calibri"/>
        <family val="2"/>
        <scheme val="minor"/>
      </rPr>
      <t>The views expressed are those of the authors and do not necessarily reflect the views and policies of the Asian Development Bank, its Board of Governors, or the governments they represent.
ADB does not guarantee the accuracy of the data included in this worksheet and accepts no responsibility for any consequence of their use. The mention of specific companies or products of manufacturers does not imply that they are endorsed or recommended by ADB in preference ot others of a similar nature that are not mentioned.
By making any designation of or reference to a particualr territory or geographic area, or by using the term "country" in this coument, ADB does not intend to make any judgments as to the legal or other status of any territory or area. 
Please contact pubsmarketing@adb.org if you have questions or comments with respect to content, or if you wish to obtain copyright permission for your intended use that does not fall within these terms, or for permission to use the ADB logo.
Notes:
In this publication, "$" refers to United States dollars.
Corrigenda to ADB publications may be found at http://www.adb.org/publications/corrigenda</t>
    </r>
  </si>
  <si>
    <t>UPDATE: As of March 5, 2020</t>
  </si>
  <si>
    <t>COVID-19 Economic Impact Assessment Template</t>
  </si>
  <si>
    <t>scenario</t>
  </si>
  <si>
    <t>as % of total GDP</t>
  </si>
  <si>
    <t>in $ Mn</t>
  </si>
  <si>
    <t>Employment (in 000)</t>
  </si>
  <si>
    <t>best case</t>
  </si>
  <si>
    <t>moderate case</t>
  </si>
  <si>
    <t>worse case</t>
  </si>
  <si>
    <t>economy</t>
  </si>
  <si>
    <r>
      <t>This template looks at the potential economy- and sector-specific impact of the COVID-19 outbreak. The  '</t>
    </r>
    <r>
      <rPr>
        <b/>
        <sz val="11"/>
        <rFont val="Calibri"/>
        <family val="2"/>
        <scheme val="minor"/>
      </rPr>
      <t>Scenario matrix</t>
    </r>
    <r>
      <rPr>
        <sz val="11"/>
        <rFont val="Calibri"/>
        <family val="2"/>
        <scheme val="minor"/>
      </rPr>
      <t xml:space="preserve">' tab lays out the various channels explored through which economies will be affected. It quantifies the likely magnitudes of the effects under a range of scenarios. Selecting an economy in </t>
    </r>
    <r>
      <rPr>
        <b/>
        <sz val="11"/>
        <rFont val="Calibri"/>
        <family val="2"/>
        <scheme val="minor"/>
      </rPr>
      <t>cell C1</t>
    </r>
    <r>
      <rPr>
        <sz val="11"/>
        <rFont val="Calibri"/>
        <family val="2"/>
        <scheme val="minor"/>
      </rPr>
      <t xml:space="preserve"> of the '</t>
    </r>
    <r>
      <rPr>
        <b/>
        <sz val="11"/>
        <rFont val="Calibri"/>
        <family val="2"/>
        <scheme val="minor"/>
      </rPr>
      <t>main</t>
    </r>
    <r>
      <rPr>
        <sz val="11"/>
        <rFont val="Calibri"/>
        <family val="2"/>
        <scheme val="minor"/>
      </rPr>
      <t>' tab provides granular detail on how individual ADB developing members—and their sectors —will be affected. The scenarios also include a hypothetical/illustrative “worst-case” scenario for a given economy where it experiences a significant outbreak of its own. These should NOT be interpreted as predictions that an outbreak will actually occur. Rather, they are meant to guide policymakers in determining how costly an outbreak might be, so they can properly evaluate the benefits and costs of prevention and early response. The analysis calculates the overall impact for developing economies currently covered by the ADB Multi-regional Input-Output table (MRIOT). A list is provided in Table 1.</t>
    </r>
  </si>
  <si>
    <t>Table 1. List of developing economies included in the ADB MRIOT</t>
  </si>
  <si>
    <t>Select economy here  →</t>
  </si>
  <si>
    <t>Decline in Domestic Consumption in selected economy</t>
  </si>
  <si>
    <t>-Chinese outbound tourism drops by 50% for two months
-For economies imposing travel bans, no tourism receipts from PRC for two months
-Inbound PRC tourism and receipts fall by as much as during the SARS outbreak.
-Tourism from outside Asia to non-PRC East and Southeast Asian economies falls by as much as during the SARS outbreak (assume peak decline lasts 2 months).</t>
  </si>
  <si>
    <t>-Chinese outbound tourism drops by 50% for three months.
-For economies imposing travel bans, no tourism receipts from PRC for three months.
-Inbound PRC tourism and receipts falls by an additional 10% relative to the base case.
-Tourism from outside Asia to non-PRC East and Southeast Asian economies falls by an additional 10% relative to the best case (i.e., 1 additional month).</t>
  </si>
  <si>
    <t>-Chinese outbound tourism drops by 50% for six months
-For economies imposing travel bans, no tourism receipts from PRC for six months
-Inbound PRC tourism and receipts falls by an additional 30% relative to the base case.
-Tourism from outside Asia to non-PRC East and Southeast Asian economies falls by an additional by an additional 40% relative to the best case (i.e., 4 additional months).</t>
  </si>
  <si>
    <t>Hypothetical Worst case (specific to each selected economy)</t>
  </si>
  <si>
    <t xml:space="preserve">6 months; plus outbreak in selected economy lasting 3 months
</t>
  </si>
  <si>
    <t>-Chinese outbound tourism drops by 50% for six months
-For economies imposing travel bans, no tourism receipts from PRC for six months
-Inbound PRC tourism and receipts falls by an additional 30% relative to the base case.
-Tourism from outside Asia to non-PRC East and Southeast Asian economies falls by an additional 40% relative to the best case (i.e., 4 additional months).</t>
  </si>
  <si>
    <t>2% (selected economy only)</t>
  </si>
  <si>
    <t>2018 nominal gdp</t>
  </si>
  <si>
    <t>Hypothetical worst-case*</t>
  </si>
  <si>
    <t>Hypothetical worst case*</t>
  </si>
  <si>
    <t>hypothetical worst case</t>
  </si>
  <si>
    <t>*The "Worst case" scenario is hypothetical, presenting the impact if a significant outbreak occurs in a country and should NOT be interpreted as a judgment on the likelihood of an outbreak occuring there.</t>
  </si>
  <si>
    <t>NA</t>
  </si>
  <si>
    <t>Lao PDR (Note: lack of GDP expenditure breakdown means hypothetical worst-case scenario cannot be computed)</t>
  </si>
  <si>
    <t>TOTAL (Economy-wide)</t>
  </si>
  <si>
    <t>worst?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</si>
</sst>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quot;$&quot;* #,##0.00_);_(&quot;$&quot;* \(#,##0.00\);_(&quot;$&quot;* &quot;-&quot;??_);_(@_)"/>
    <numFmt numFmtId="165" formatCode="0.000"/>
    <numFmt numFmtId="166" formatCode="0.0%"/>
    <numFmt numFmtId="167" formatCode="_(&quot;$&quot;* #,##0_);_(&quot;$&quot;* \(#,##0\);_(&quot;$&quot;* &quot;-&quot;??_);_(@_)"/>
  </numFmts>
  <fonts count="45">
    <font>
      <sz val="11"/>
      <color theme="1"/>
      <name val="Calibri"/>
      <family val="2"/>
      <scheme val="minor"/>
    </font>
    <font>
      <sz val="11"/>
      <color theme="1"/>
      <name val="Calibri"/>
      <family val="2"/>
      <scheme val="minor"/>
    </font>
    <font>
      <sz val="11"/>
      <color rgb="FF9C0006"/>
      <name val="Calibri"/>
      <family val="2"/>
      <scheme val="minor"/>
    </font>
    <font>
      <b/>
      <sz val="11"/>
      <color theme="1"/>
      <name val="Calibri"/>
      <family val="2"/>
      <scheme val="minor"/>
    </font>
    <font>
      <b/>
      <vertAlign val="subscript"/>
      <sz val="16"/>
      <color theme="5" tint="-0.249977111117893"/>
      <name val="Arial"/>
      <family val="2"/>
    </font>
    <font>
      <b/>
      <sz val="10"/>
      <color theme="1"/>
      <name val="Arial"/>
      <family val="2"/>
    </font>
    <font>
      <sz val="12"/>
      <color theme="1"/>
      <name val="Arial"/>
      <family val="2"/>
    </font>
    <font>
      <sz val="10"/>
      <color theme="1"/>
      <name val="Calibri"/>
      <family val="2"/>
      <scheme val="minor"/>
    </font>
    <font>
      <sz val="11"/>
      <color theme="5" tint="0.39997558519241921"/>
      <name val="Calibri"/>
      <family val="2"/>
      <scheme val="minor"/>
    </font>
    <font>
      <b/>
      <sz val="11"/>
      <color indexed="8"/>
      <name val="Calibri"/>
      <family val="2"/>
      <scheme val="minor"/>
    </font>
    <font>
      <b/>
      <sz val="12"/>
      <name val="Calibri"/>
      <family val="2"/>
      <scheme val="minor"/>
    </font>
    <font>
      <b/>
      <sz val="16"/>
      <color theme="4"/>
      <name val="Calibri"/>
      <family val="2"/>
      <scheme val="minor"/>
    </font>
    <font>
      <sz val="12"/>
      <color theme="1"/>
      <name val="Calibri"/>
      <family val="2"/>
      <scheme val="minor"/>
    </font>
    <font>
      <i/>
      <sz val="12"/>
      <color theme="1"/>
      <name val="Calibri"/>
      <family val="2"/>
      <scheme val="minor"/>
    </font>
    <font>
      <sz val="11"/>
      <name val="Calibri"/>
      <family val="2"/>
    </font>
    <font>
      <sz val="20"/>
      <color theme="1"/>
      <name val="Calibri"/>
      <family val="2"/>
      <scheme val="minor"/>
    </font>
    <font>
      <b/>
      <sz val="12"/>
      <color theme="1"/>
      <name val="Calibri"/>
      <family val="2"/>
      <scheme val="minor"/>
    </font>
    <font>
      <b/>
      <sz val="11"/>
      <color theme="4" tint="-0.249977111117893"/>
      <name val="Calibri"/>
      <family val="2"/>
    </font>
    <font>
      <b/>
      <sz val="11"/>
      <color theme="2" tint="-0.749992370372631"/>
      <name val="Calibri"/>
      <family val="2"/>
    </font>
    <font>
      <b/>
      <sz val="11"/>
      <color rgb="FFFF0000"/>
      <name val="Calibri"/>
      <family val="2"/>
    </font>
    <font>
      <b/>
      <sz val="11"/>
      <color theme="5" tint="-0.499984740745262"/>
      <name val="Calibri"/>
      <family val="2"/>
    </font>
    <font>
      <sz val="11"/>
      <color theme="5" tint="-0.499984740745262"/>
      <name val="Calibri"/>
      <family val="2"/>
      <scheme val="minor"/>
    </font>
    <font>
      <b/>
      <sz val="20"/>
      <color theme="0"/>
      <name val="Calibri"/>
      <family val="2"/>
    </font>
    <font>
      <sz val="12"/>
      <color theme="0"/>
      <name val="Calibri"/>
      <family val="2"/>
      <scheme val="minor"/>
    </font>
    <font>
      <b/>
      <i/>
      <sz val="12"/>
      <name val="Calibri"/>
      <family val="2"/>
      <scheme val="minor"/>
    </font>
    <font>
      <b/>
      <sz val="22"/>
      <color theme="4"/>
      <name val="Calibri"/>
      <family val="2"/>
      <scheme val="minor"/>
    </font>
    <font>
      <b/>
      <sz val="20"/>
      <name val="Calibri"/>
      <family val="2"/>
    </font>
    <font>
      <b/>
      <sz val="20"/>
      <color theme="1"/>
      <name val="Arial"/>
      <family val="2"/>
    </font>
    <font>
      <sz val="20"/>
      <name val="Calibri"/>
      <family val="2"/>
    </font>
    <font>
      <b/>
      <sz val="20"/>
      <color theme="1"/>
      <name val="Calibri"/>
      <family val="2"/>
      <scheme val="minor"/>
    </font>
    <font>
      <sz val="12"/>
      <color rgb="FF000000"/>
      <name val="Arial"/>
      <family val="2"/>
    </font>
    <font>
      <sz val="11"/>
      <color rgb="FF000000"/>
      <name val="Arial"/>
      <family val="2"/>
    </font>
    <font>
      <sz val="11"/>
      <color theme="1"/>
      <name val="Arial"/>
      <family val="2"/>
    </font>
    <font>
      <b/>
      <u/>
      <sz val="11"/>
      <name val="Calibri"/>
      <family val="2"/>
      <scheme val="minor"/>
    </font>
    <font>
      <sz val="11"/>
      <name val="Calibri"/>
      <family val="2"/>
      <scheme val="minor"/>
    </font>
    <font>
      <sz val="11"/>
      <color rgb="FF000000"/>
      <name val="Calibri"/>
      <family val="2"/>
    </font>
    <font>
      <i/>
      <sz val="11"/>
      <color theme="1"/>
      <name val="Calibri"/>
      <family val="2"/>
      <scheme val="minor"/>
    </font>
    <font>
      <b/>
      <i/>
      <sz val="11"/>
      <color theme="1"/>
      <name val="Calibri"/>
      <family val="2"/>
      <scheme val="minor"/>
    </font>
    <font>
      <b/>
      <sz val="11"/>
      <name val="Calibri"/>
      <family val="2"/>
      <scheme val="minor"/>
    </font>
    <font>
      <sz val="10"/>
      <color rgb="FF000000"/>
      <name val="Calibri"/>
      <family val="2"/>
      <scheme val="minor"/>
    </font>
    <font>
      <i/>
      <sz val="16"/>
      <color theme="1"/>
      <name val="Calibri"/>
      <family val="2"/>
      <scheme val="minor"/>
    </font>
    <font>
      <sz val="11"/>
      <color theme="2"/>
      <name val="Calibri"/>
      <family val="2"/>
      <scheme val="minor"/>
    </font>
    <font>
      <b/>
      <sz val="10"/>
      <color theme="2"/>
      <name val="Calibri "/>
    </font>
    <font>
      <b/>
      <sz val="11"/>
      <color theme="2"/>
      <name val="Calibri"/>
      <family val="2"/>
      <scheme val="minor"/>
    </font>
    <font>
      <sz val="10"/>
      <color theme="2"/>
      <name val="Calibri "/>
    </font>
  </fonts>
  <fills count="15">
    <fill>
      <patternFill patternType="none"/>
    </fill>
    <fill>
      <patternFill patternType="gray125"/>
    </fill>
    <fill>
      <patternFill patternType="solid">
        <fgColor rgb="FFFFC7CE"/>
      </patternFill>
    </fill>
    <fill>
      <patternFill patternType="solid">
        <fgColor theme="3" tint="0.79998168889431442"/>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rgb="FFFF7174"/>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rgb="FFD9E1F2"/>
        <bgColor indexed="64"/>
      </patternFill>
    </fill>
    <fill>
      <patternFill patternType="solid">
        <fgColor theme="9" tint="0.39997558519241921"/>
        <bgColor indexed="64"/>
      </patternFill>
    </fill>
  </fills>
  <borders count="20">
    <border>
      <left/>
      <right/>
      <top/>
      <bottom/>
      <diagonal/>
    </border>
    <border diagonalDown="1">
      <left style="thin">
        <color indexed="64"/>
      </left>
      <right style="thin">
        <color indexed="64"/>
      </right>
      <top style="thin">
        <color indexed="64"/>
      </top>
      <bottom style="thin">
        <color indexed="64"/>
      </bottom>
      <diagonal style="thin">
        <color auto="1"/>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4" fillId="0" borderId="0"/>
    <xf numFmtId="0" fontId="1" fillId="0" borderId="0"/>
    <xf numFmtId="43" fontId="1" fillId="0" borderId="0" applyFont="0" applyFill="0" applyBorder="0" applyAlignment="0" applyProtection="0"/>
    <xf numFmtId="0" fontId="1" fillId="0" borderId="0"/>
    <xf numFmtId="0" fontId="1" fillId="0" borderId="0"/>
  </cellStyleXfs>
  <cellXfs count="141">
    <xf numFmtId="0" fontId="0" fillId="0" borderId="0" xfId="0"/>
    <xf numFmtId="0" fontId="4" fillId="0" borderId="1" xfId="0" applyFont="1" applyBorder="1" applyAlignment="1">
      <alignment vertical="top" wrapText="1"/>
    </xf>
    <xf numFmtId="0" fontId="5" fillId="3" borderId="2" xfId="0" applyFont="1" applyFill="1" applyBorder="1" applyAlignment="1">
      <alignment vertical="top" wrapText="1"/>
    </xf>
    <xf numFmtId="0" fontId="6" fillId="4" borderId="2" xfId="0" applyFont="1" applyFill="1" applyBorder="1" applyAlignment="1">
      <alignment horizontal="center" vertical="center"/>
    </xf>
    <xf numFmtId="0" fontId="6" fillId="5" borderId="2" xfId="0" applyFont="1" applyFill="1" applyBorder="1" applyAlignment="1">
      <alignment horizontal="center" vertical="center"/>
    </xf>
    <xf numFmtId="0" fontId="6" fillId="6" borderId="2" xfId="0" applyFont="1" applyFill="1" applyBorder="1" applyAlignment="1">
      <alignment horizontal="center" vertical="center"/>
    </xf>
    <xf numFmtId="0" fontId="7" fillId="0" borderId="0" xfId="0" applyFont="1"/>
    <xf numFmtId="0" fontId="3" fillId="0" borderId="0" xfId="0" applyFont="1"/>
    <xf numFmtId="0" fontId="8" fillId="0" borderId="0" xfId="0" applyFont="1"/>
    <xf numFmtId="0" fontId="9" fillId="0" borderId="0" xfId="0" applyFont="1"/>
    <xf numFmtId="0" fontId="10" fillId="0" borderId="0" xfId="0" applyFont="1"/>
    <xf numFmtId="0" fontId="12" fillId="0" borderId="0" xfId="0" applyFont="1"/>
    <xf numFmtId="0" fontId="12" fillId="0" borderId="3" xfId="0" applyFont="1" applyBorder="1"/>
    <xf numFmtId="164" fontId="11" fillId="0" borderId="0" xfId="1" applyFont="1" applyAlignment="1">
      <alignment horizontal="left"/>
    </xf>
    <xf numFmtId="0" fontId="13" fillId="0" borderId="0" xfId="0" applyFont="1"/>
    <xf numFmtId="0" fontId="15" fillId="0" borderId="0" xfId="0" applyFont="1" applyAlignment="1">
      <alignment wrapText="1"/>
    </xf>
    <xf numFmtId="0" fontId="16" fillId="0" borderId="0" xfId="0" applyFont="1"/>
    <xf numFmtId="165" fontId="3" fillId="0" borderId="0" xfId="0" applyNumberFormat="1" applyFont="1" applyAlignment="1">
      <alignment horizontal="center" vertical="top"/>
    </xf>
    <xf numFmtId="164" fontId="3" fillId="0" borderId="0" xfId="1" applyFont="1" applyAlignment="1">
      <alignment horizontal="center" vertical="top"/>
    </xf>
    <xf numFmtId="166" fontId="12" fillId="0" borderId="0" xfId="2" applyNumberFormat="1" applyFont="1"/>
    <xf numFmtId="0" fontId="0" fillId="0" borderId="0" xfId="0" applyBorder="1"/>
    <xf numFmtId="0" fontId="0" fillId="0" borderId="3" xfId="0" applyBorder="1"/>
    <xf numFmtId="0" fontId="0" fillId="0" borderId="4" xfId="0" applyBorder="1"/>
    <xf numFmtId="0" fontId="0" fillId="0" borderId="5" xfId="0" applyBorder="1"/>
    <xf numFmtId="164" fontId="0" fillId="0" borderId="4" xfId="0" applyNumberFormat="1" applyBorder="1"/>
    <xf numFmtId="164" fontId="0" fillId="0" borderId="0" xfId="0" applyNumberFormat="1"/>
    <xf numFmtId="2" fontId="0" fillId="0" borderId="0" xfId="0" applyNumberFormat="1"/>
    <xf numFmtId="0" fontId="1" fillId="0" borderId="0" xfId="5"/>
    <xf numFmtId="0" fontId="17" fillId="0" borderId="0" xfId="5" applyFont="1"/>
    <xf numFmtId="0" fontId="18" fillId="0" borderId="0" xfId="5" applyFont="1"/>
    <xf numFmtId="0" fontId="19" fillId="0" borderId="0" xfId="5" applyFont="1"/>
    <xf numFmtId="43" fontId="3" fillId="0" borderId="0" xfId="6" applyFont="1"/>
    <xf numFmtId="0" fontId="3" fillId="0" borderId="0" xfId="5" applyFont="1"/>
    <xf numFmtId="43" fontId="0" fillId="0" borderId="0" xfId="6" applyFont="1"/>
    <xf numFmtId="0" fontId="1" fillId="9" borderId="0" xfId="5" applyFill="1"/>
    <xf numFmtId="0" fontId="17" fillId="9" borderId="0" xfId="5" applyFont="1" applyFill="1"/>
    <xf numFmtId="0" fontId="18" fillId="9" borderId="0" xfId="5" applyFont="1" applyFill="1"/>
    <xf numFmtId="0" fontId="19" fillId="9" borderId="0" xfId="5" applyFont="1" applyFill="1"/>
    <xf numFmtId="0" fontId="20" fillId="9" borderId="0" xfId="5" applyFont="1" applyFill="1"/>
    <xf numFmtId="43" fontId="0" fillId="9" borderId="0" xfId="6" applyFont="1" applyFill="1"/>
    <xf numFmtId="0" fontId="0" fillId="9" borderId="0" xfId="0" applyFill="1"/>
    <xf numFmtId="0" fontId="1" fillId="8" borderId="0" xfId="5" applyFill="1"/>
    <xf numFmtId="0" fontId="17" fillId="8" borderId="0" xfId="5" applyFont="1" applyFill="1"/>
    <xf numFmtId="0" fontId="18" fillId="8" borderId="0" xfId="5" applyFont="1" applyFill="1"/>
    <xf numFmtId="0" fontId="19" fillId="8" borderId="0" xfId="5" applyFont="1" applyFill="1"/>
    <xf numFmtId="43" fontId="0" fillId="8" borderId="0" xfId="6" applyFont="1" applyFill="1"/>
    <xf numFmtId="0" fontId="1" fillId="10" borderId="0" xfId="5" applyFill="1"/>
    <xf numFmtId="0" fontId="17" fillId="10" borderId="0" xfId="5" applyFont="1" applyFill="1"/>
    <xf numFmtId="0" fontId="18" fillId="10" borderId="0" xfId="5" applyFont="1" applyFill="1"/>
    <xf numFmtId="0" fontId="19" fillId="10" borderId="0" xfId="5" applyFont="1" applyFill="1"/>
    <xf numFmtId="43" fontId="0" fillId="10" borderId="0" xfId="6" applyFont="1" applyFill="1"/>
    <xf numFmtId="0" fontId="1" fillId="5" borderId="0" xfId="5" applyFill="1"/>
    <xf numFmtId="0" fontId="17" fillId="5" borderId="0" xfId="5" applyFont="1" applyFill="1"/>
    <xf numFmtId="0" fontId="18" fillId="5" borderId="0" xfId="5" applyFont="1" applyFill="1"/>
    <xf numFmtId="0" fontId="19" fillId="5" borderId="0" xfId="5" applyFont="1" applyFill="1"/>
    <xf numFmtId="43" fontId="0" fillId="5" borderId="0" xfId="6" applyFont="1" applyFill="1"/>
    <xf numFmtId="0" fontId="2" fillId="2" borderId="0" xfId="3"/>
    <xf numFmtId="0" fontId="1" fillId="0" borderId="0" xfId="7"/>
    <xf numFmtId="0" fontId="1" fillId="9" borderId="0" xfId="7" applyFill="1"/>
    <xf numFmtId="0" fontId="21" fillId="9" borderId="0" xfId="7" applyFont="1" applyFill="1"/>
    <xf numFmtId="165" fontId="1" fillId="0" borderId="0" xfId="7" applyNumberFormat="1"/>
    <xf numFmtId="43" fontId="1" fillId="0" borderId="0" xfId="7" applyNumberFormat="1"/>
    <xf numFmtId="0" fontId="1" fillId="10" borderId="0" xfId="7" applyFill="1"/>
    <xf numFmtId="165" fontId="1" fillId="10" borderId="0" xfId="7" applyNumberFormat="1" applyFill="1"/>
    <xf numFmtId="0" fontId="1" fillId="8" borderId="0" xfId="7" applyFill="1"/>
    <xf numFmtId="165" fontId="1" fillId="8" borderId="0" xfId="7" applyNumberFormat="1" applyFill="1"/>
    <xf numFmtId="165" fontId="1" fillId="9" borderId="0" xfId="7" applyNumberFormat="1" applyFill="1"/>
    <xf numFmtId="0" fontId="3" fillId="0" borderId="0" xfId="7" applyFont="1"/>
    <xf numFmtId="10" fontId="0" fillId="0" borderId="0" xfId="2" applyNumberFormat="1" applyFont="1"/>
    <xf numFmtId="166" fontId="0" fillId="9" borderId="0" xfId="2" applyNumberFormat="1" applyFont="1" applyFill="1"/>
    <xf numFmtId="164" fontId="23" fillId="0" borderId="0" xfId="0" applyNumberFormat="1" applyFont="1"/>
    <xf numFmtId="0" fontId="24" fillId="0" borderId="0" xfId="0" applyFont="1"/>
    <xf numFmtId="0" fontId="25" fillId="0" borderId="0" xfId="0" applyFont="1" applyAlignment="1">
      <alignment horizontal="left"/>
    </xf>
    <xf numFmtId="0" fontId="24" fillId="12" borderId="0" xfId="0" applyFont="1" applyFill="1"/>
    <xf numFmtId="164" fontId="0" fillId="0" borderId="3" xfId="0" applyNumberFormat="1" applyBorder="1"/>
    <xf numFmtId="2" fontId="0" fillId="0" borderId="3" xfId="0" applyNumberFormat="1" applyBorder="1"/>
    <xf numFmtId="2" fontId="28" fillId="8" borderId="0" xfId="4" applyNumberFormat="1" applyFont="1" applyFill="1" applyAlignment="1">
      <alignment vertical="top" wrapText="1"/>
    </xf>
    <xf numFmtId="2" fontId="28" fillId="8" borderId="0" xfId="4" applyNumberFormat="1" applyFont="1" applyFill="1" applyAlignment="1">
      <alignment horizontal="center" vertical="top"/>
    </xf>
    <xf numFmtId="0" fontId="15" fillId="0" borderId="0" xfId="0" applyFont="1" applyAlignment="1">
      <alignment vertical="top" wrapText="1"/>
    </xf>
    <xf numFmtId="2" fontId="28" fillId="0" borderId="0" xfId="4" applyNumberFormat="1" applyFont="1" applyAlignment="1">
      <alignment horizontal="center" vertical="top"/>
    </xf>
    <xf numFmtId="2" fontId="28" fillId="0" borderId="0" xfId="1" applyNumberFormat="1" applyFont="1" applyAlignment="1">
      <alignment horizontal="center" vertical="top"/>
    </xf>
    <xf numFmtId="2" fontId="15" fillId="0" borderId="0" xfId="0" applyNumberFormat="1" applyFont="1" applyAlignment="1">
      <alignment horizontal="center" vertical="top"/>
    </xf>
    <xf numFmtId="2" fontId="15" fillId="0" borderId="0" xfId="1" applyNumberFormat="1" applyFont="1" applyAlignment="1">
      <alignment horizontal="center" vertical="top"/>
    </xf>
    <xf numFmtId="2" fontId="28" fillId="8" borderId="0" xfId="1" applyNumberFormat="1" applyFont="1" applyFill="1" applyAlignment="1">
      <alignment horizontal="center" vertical="top"/>
    </xf>
    <xf numFmtId="0" fontId="29" fillId="0" borderId="0" xfId="0" applyFont="1" applyAlignment="1">
      <alignment vertical="top" wrapText="1"/>
    </xf>
    <xf numFmtId="2" fontId="26" fillId="0" borderId="0" xfId="4" applyNumberFormat="1" applyFont="1" applyAlignment="1">
      <alignment horizontal="center" vertical="top"/>
    </xf>
    <xf numFmtId="2" fontId="26" fillId="0" borderId="0" xfId="1" applyNumberFormat="1" applyFont="1" applyAlignment="1">
      <alignment horizontal="center" vertical="top"/>
    </xf>
    <xf numFmtId="2" fontId="29" fillId="0" borderId="0" xfId="0" applyNumberFormat="1" applyFont="1" applyAlignment="1">
      <alignment horizontal="center" vertical="top"/>
    </xf>
    <xf numFmtId="2" fontId="29" fillId="0" borderId="0" xfId="1" applyNumberFormat="1" applyFont="1" applyAlignment="1">
      <alignment horizontal="center" vertical="top"/>
    </xf>
    <xf numFmtId="0" fontId="6" fillId="7" borderId="2" xfId="0" applyFont="1" applyFill="1" applyBorder="1" applyAlignment="1">
      <alignment horizontal="center" vertical="center" wrapText="1"/>
    </xf>
    <xf numFmtId="0" fontId="30" fillId="0" borderId="2" xfId="0" applyFont="1" applyBorder="1" applyAlignment="1">
      <alignment horizontal="center" vertical="top" wrapText="1"/>
    </xf>
    <xf numFmtId="0" fontId="31" fillId="0" borderId="2" xfId="0" applyFont="1" applyBorder="1" applyAlignment="1">
      <alignment horizontal="left" vertical="top" wrapText="1"/>
    </xf>
    <xf numFmtId="9" fontId="31" fillId="0" borderId="2" xfId="0" applyNumberFormat="1" applyFont="1" applyBorder="1" applyAlignment="1">
      <alignment horizontal="left" vertical="top" wrapText="1"/>
    </xf>
    <xf numFmtId="0" fontId="31" fillId="0" borderId="2" xfId="0" quotePrefix="1" applyFont="1" applyBorder="1" applyAlignment="1">
      <alignment horizontal="left" vertical="top" wrapText="1"/>
    </xf>
    <xf numFmtId="9" fontId="32" fillId="0" borderId="2" xfId="0" applyNumberFormat="1" applyFont="1" applyBorder="1" applyAlignment="1">
      <alignment horizontal="left" vertical="top" wrapText="1"/>
    </xf>
    <xf numFmtId="0" fontId="3" fillId="13" borderId="6" xfId="8" applyFont="1" applyFill="1" applyBorder="1" applyAlignment="1">
      <alignment vertical="top"/>
    </xf>
    <xf numFmtId="0" fontId="3" fillId="13" borderId="7" xfId="8" applyFont="1" applyFill="1" applyBorder="1" applyAlignment="1">
      <alignment vertical="top"/>
    </xf>
    <xf numFmtId="0" fontId="1" fillId="0" borderId="0" xfId="8"/>
    <xf numFmtId="0" fontId="33" fillId="14" borderId="8" xfId="8" applyFont="1" applyFill="1" applyBorder="1" applyAlignment="1">
      <alignment vertical="top"/>
    </xf>
    <xf numFmtId="0" fontId="34" fillId="14" borderId="3" xfId="8" applyFont="1" applyFill="1" applyBorder="1" applyAlignment="1">
      <alignment vertical="top"/>
    </xf>
    <xf numFmtId="0" fontId="1" fillId="0" borderId="0" xfId="8" applyAlignment="1">
      <alignment vertical="top" wrapText="1"/>
    </xf>
    <xf numFmtId="0" fontId="1" fillId="0" borderId="0" xfId="8" applyAlignment="1">
      <alignment wrapText="1"/>
    </xf>
    <xf numFmtId="0" fontId="35" fillId="0" borderId="0" xfId="4" applyFont="1" applyAlignment="1">
      <alignment wrapText="1"/>
    </xf>
    <xf numFmtId="0" fontId="1" fillId="0" borderId="0" xfId="8" quotePrefix="1" applyAlignment="1">
      <alignment vertical="top"/>
    </xf>
    <xf numFmtId="0" fontId="1" fillId="0" borderId="0" xfId="8" applyAlignment="1">
      <alignment vertical="top"/>
    </xf>
    <xf numFmtId="0" fontId="36" fillId="0" borderId="13" xfId="8" applyFont="1" applyBorder="1" applyAlignment="1">
      <alignment horizontal="left" vertical="top" wrapText="1"/>
    </xf>
    <xf numFmtId="0" fontId="36" fillId="0" borderId="14" xfId="8" applyFont="1" applyBorder="1" applyAlignment="1">
      <alignment horizontal="left" vertical="top" wrapText="1"/>
    </xf>
    <xf numFmtId="0" fontId="36" fillId="0" borderId="15" xfId="8" applyFont="1" applyBorder="1" applyAlignment="1">
      <alignment horizontal="left" vertical="top" wrapText="1"/>
    </xf>
    <xf numFmtId="0" fontId="3" fillId="0" borderId="2" xfId="8" applyFont="1" applyBorder="1" applyAlignment="1">
      <alignment horizontal="center" vertical="top"/>
    </xf>
    <xf numFmtId="0" fontId="0" fillId="0" borderId="16" xfId="0" applyBorder="1"/>
    <xf numFmtId="0" fontId="0" fillId="0" borderId="17" xfId="0" applyBorder="1"/>
    <xf numFmtId="0" fontId="1" fillId="0" borderId="17" xfId="5" applyBorder="1"/>
    <xf numFmtId="0" fontId="0" fillId="0" borderId="18" xfId="0" applyBorder="1"/>
    <xf numFmtId="0" fontId="36" fillId="0" borderId="19" xfId="8" applyFont="1" applyBorder="1" applyAlignment="1">
      <alignment horizontal="left" vertical="top" wrapText="1"/>
    </xf>
    <xf numFmtId="0" fontId="30" fillId="0" borderId="2" xfId="0" quotePrefix="1" applyFont="1" applyBorder="1" applyAlignment="1">
      <alignment vertical="top" wrapText="1"/>
    </xf>
    <xf numFmtId="0" fontId="6" fillId="0" borderId="2" xfId="0" quotePrefix="1" applyFont="1" applyBorder="1" applyAlignment="1">
      <alignment horizontal="left" vertical="top" wrapText="1"/>
    </xf>
    <xf numFmtId="0" fontId="0" fillId="9" borderId="0" xfId="7" applyFont="1" applyFill="1"/>
    <xf numFmtId="0" fontId="39" fillId="0" borderId="17" xfId="0" applyFont="1" applyBorder="1"/>
    <xf numFmtId="0" fontId="0" fillId="0" borderId="0" xfId="7" applyFont="1"/>
    <xf numFmtId="0" fontId="40" fillId="0" borderId="0" xfId="0" applyFont="1" applyAlignment="1">
      <alignment horizontal="center" vertical="top" wrapText="1"/>
    </xf>
    <xf numFmtId="0" fontId="41" fillId="0" borderId="0" xfId="0" applyFont="1"/>
    <xf numFmtId="0" fontId="42" fillId="0" borderId="2" xfId="5" applyFont="1" applyBorder="1" applyAlignment="1">
      <alignment horizontal="left" vertical="top" wrapText="1"/>
    </xf>
    <xf numFmtId="0" fontId="43" fillId="0" borderId="0" xfId="0" applyFont="1"/>
    <xf numFmtId="0" fontId="44" fillId="0" borderId="2" xfId="5" applyFont="1" applyBorder="1" applyAlignment="1">
      <alignment horizontal="left" vertical="top"/>
    </xf>
    <xf numFmtId="164" fontId="41" fillId="0" borderId="0" xfId="0" applyNumberFormat="1" applyFont="1"/>
    <xf numFmtId="167" fontId="41" fillId="0" borderId="0" xfId="0" applyNumberFormat="1" applyFont="1"/>
    <xf numFmtId="1" fontId="41" fillId="0" borderId="0" xfId="0" applyNumberFormat="1" applyFont="1"/>
    <xf numFmtId="0" fontId="41" fillId="0" borderId="2" xfId="0" applyFont="1" applyBorder="1"/>
    <xf numFmtId="0" fontId="34" fillId="14" borderId="9" xfId="8" applyFont="1" applyFill="1" applyBorder="1" applyAlignment="1">
      <alignment horizontal="left" vertical="top" wrapText="1"/>
    </xf>
    <xf numFmtId="0" fontId="34" fillId="14" borderId="10" xfId="8" applyFont="1" applyFill="1" applyBorder="1" applyAlignment="1">
      <alignment horizontal="left" vertical="top" wrapText="1"/>
    </xf>
    <xf numFmtId="0" fontId="34" fillId="14" borderId="8" xfId="8" applyFont="1" applyFill="1" applyBorder="1" applyAlignment="1">
      <alignment horizontal="left" vertical="top" wrapText="1"/>
    </xf>
    <xf numFmtId="0" fontId="34" fillId="14" borderId="3" xfId="8" applyFont="1" applyFill="1" applyBorder="1" applyAlignment="1">
      <alignment horizontal="left" vertical="top" wrapText="1"/>
    </xf>
    <xf numFmtId="0" fontId="34" fillId="14" borderId="11" xfId="8" applyFont="1" applyFill="1" applyBorder="1" applyAlignment="1">
      <alignment horizontal="left" vertical="top" wrapText="1"/>
    </xf>
    <xf numFmtId="0" fontId="34" fillId="14" borderId="12" xfId="8" applyFont="1" applyFill="1" applyBorder="1" applyAlignment="1">
      <alignment horizontal="left" vertical="top" wrapText="1"/>
    </xf>
    <xf numFmtId="0" fontId="12" fillId="0" borderId="0" xfId="0" applyFont="1" applyAlignment="1">
      <alignment horizontal="left" vertical="top" wrapText="1"/>
    </xf>
    <xf numFmtId="0" fontId="22" fillId="11" borderId="0" xfId="4" applyFont="1" applyFill="1" applyAlignment="1">
      <alignment horizontal="center"/>
    </xf>
    <xf numFmtId="0" fontId="26" fillId="0" borderId="0" xfId="4" applyFont="1" applyAlignment="1">
      <alignment horizontal="center" vertical="center"/>
    </xf>
    <xf numFmtId="0" fontId="27" fillId="4" borderId="0" xfId="0" applyFont="1" applyFill="1" applyBorder="1" applyAlignment="1">
      <alignment horizontal="center" vertical="center"/>
    </xf>
    <xf numFmtId="0" fontId="27" fillId="5" borderId="0" xfId="0" applyFont="1" applyFill="1" applyBorder="1" applyAlignment="1">
      <alignment horizontal="center" vertical="center"/>
    </xf>
    <xf numFmtId="0" fontId="27" fillId="6" borderId="0" xfId="0" applyFont="1" applyFill="1" applyBorder="1" applyAlignment="1">
      <alignment horizontal="center" vertical="center"/>
    </xf>
    <xf numFmtId="0" fontId="27" fillId="7" borderId="0" xfId="0" applyFont="1" applyFill="1" applyBorder="1" applyAlignment="1">
      <alignment horizontal="center" vertical="center" wrapText="1"/>
    </xf>
  </cellXfs>
  <cellStyles count="9">
    <cellStyle name="Bad" xfId="3" builtinId="27"/>
    <cellStyle name="Comma 2" xfId="6" xr:uid="{00000000-0005-0000-0000-000001000000}"/>
    <cellStyle name="Currency" xfId="1" builtinId="4"/>
    <cellStyle name="Normal" xfId="0" builtinId="0"/>
    <cellStyle name="Normal 2" xfId="4" xr:uid="{00000000-0005-0000-0000-000004000000}"/>
    <cellStyle name="Normal 2 2" xfId="7" xr:uid="{00000000-0005-0000-0000-000005000000}"/>
    <cellStyle name="Normal 3" xfId="5" xr:uid="{00000000-0005-0000-0000-000006000000}"/>
    <cellStyle name="Normal 4" xfId="8" xr:uid="{00000000-0005-0000-0000-000007000000}"/>
    <cellStyle name="Percent" xfId="2" builtinId="5"/>
  </cellStyles>
  <dxfs count="0"/>
  <tableStyles count="0" defaultTableStyle="TableStyleMedium2" defaultPivotStyle="PivotStyleLight16"/>
  <colors>
    <mruColors>
      <color rgb="FFFFD85B"/>
      <color rgb="FFFFCD2F"/>
      <color rgb="FFFF9900"/>
      <color rgb="FF1AF639"/>
      <color rgb="FF0EBE2B"/>
      <color rgb="FFFFFF11"/>
      <color rgb="FFFF9801"/>
      <color rgb="FF31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303975552007048E-2"/>
          <c:y val="0.12338656021290752"/>
          <c:w val="0.84344446891690983"/>
          <c:h val="0.6345231705342268"/>
        </c:manualLayout>
      </c:layout>
      <c:barChart>
        <c:barDir val="col"/>
        <c:grouping val="stacked"/>
        <c:varyColors val="0"/>
        <c:ser>
          <c:idx val="0"/>
          <c:order val="0"/>
          <c:tx>
            <c:strRef>
              <c:f>main!$O$33</c:f>
              <c:strCache>
                <c:ptCount val="1"/>
                <c:pt idx="0">
                  <c:v>Agriculture, Mining and Quarrying</c:v>
                </c:pt>
              </c:strCache>
            </c:strRef>
          </c:tx>
          <c:spPr>
            <a:solidFill>
              <a:srgbClr val="FF9900"/>
            </a:solidFill>
            <a:ln>
              <a:noFill/>
            </a:ln>
            <a:effectLst/>
          </c:spPr>
          <c:invertIfNegative val="0"/>
          <c:cat>
            <c:strRef>
              <c:f>main!$N$34:$N$38</c:f>
              <c:strCache>
                <c:ptCount val="5"/>
                <c:pt idx="0">
                  <c:v>Best case</c:v>
                </c:pt>
                <c:pt idx="1">
                  <c:v>Moderate case</c:v>
                </c:pt>
                <c:pt idx="2">
                  <c:v>Worse case</c:v>
                </c:pt>
                <c:pt idx="4">
                  <c:v>Hypothetical worst-case*</c:v>
                </c:pt>
              </c:strCache>
            </c:strRef>
          </c:cat>
          <c:val>
            <c:numRef>
              <c:f>main!$O$34:$O$38</c:f>
              <c:numCache>
                <c:formatCode>_("$"* #,##0.00_);_("$"* \(#,##0.00\);_("$"* "-"??_);_(@_)</c:formatCode>
                <c:ptCount val="5"/>
                <c:pt idx="0">
                  <c:v>7438.3709735197353</c:v>
                </c:pt>
                <c:pt idx="1">
                  <c:v>18938.898570676811</c:v>
                </c:pt>
                <c:pt idx="2">
                  <c:v>31967.617408404498</c:v>
                </c:pt>
                <c:pt idx="4">
                  <c:v>0</c:v>
                </c:pt>
              </c:numCache>
            </c:numRef>
          </c:val>
          <c:extLst>
            <c:ext xmlns:c16="http://schemas.microsoft.com/office/drawing/2014/chart" uri="{C3380CC4-5D6E-409C-BE32-E72D297353CC}">
              <c16:uniqueId val="{00000000-7159-454A-B1DF-C62B1AF9B8FC}"/>
            </c:ext>
          </c:extLst>
        </c:ser>
        <c:ser>
          <c:idx val="1"/>
          <c:order val="1"/>
          <c:tx>
            <c:strRef>
              <c:f>main!$P$33</c:f>
              <c:strCache>
                <c:ptCount val="1"/>
                <c:pt idx="0">
                  <c:v>Business, Trade, Personal, and Public Services</c:v>
                </c:pt>
              </c:strCache>
            </c:strRef>
          </c:tx>
          <c:spPr>
            <a:solidFill>
              <a:srgbClr val="FFC000"/>
            </a:solidFill>
            <a:ln>
              <a:noFill/>
            </a:ln>
            <a:effectLst/>
          </c:spPr>
          <c:invertIfNegative val="0"/>
          <c:cat>
            <c:strRef>
              <c:f>main!$N$34:$N$38</c:f>
              <c:strCache>
                <c:ptCount val="5"/>
                <c:pt idx="0">
                  <c:v>Best case</c:v>
                </c:pt>
                <c:pt idx="1">
                  <c:v>Moderate case</c:v>
                </c:pt>
                <c:pt idx="2">
                  <c:v>Worse case</c:v>
                </c:pt>
                <c:pt idx="4">
                  <c:v>Hypothetical worst-case*</c:v>
                </c:pt>
              </c:strCache>
            </c:strRef>
          </c:cat>
          <c:val>
            <c:numRef>
              <c:f>main!$P$34:$P$38</c:f>
              <c:numCache>
                <c:formatCode>_("$"* #,##0.00_);_("$"* \(#,##0.00\);_("$"* "-"??_);_(@_)</c:formatCode>
                <c:ptCount val="5"/>
                <c:pt idx="0">
                  <c:v>16153.003502887565</c:v>
                </c:pt>
                <c:pt idx="1">
                  <c:v>41650.389931156642</c:v>
                </c:pt>
                <c:pt idx="2">
                  <c:v>94043.409771246981</c:v>
                </c:pt>
                <c:pt idx="4">
                  <c:v>0</c:v>
                </c:pt>
              </c:numCache>
            </c:numRef>
          </c:val>
          <c:extLst>
            <c:ext xmlns:c16="http://schemas.microsoft.com/office/drawing/2014/chart" uri="{C3380CC4-5D6E-409C-BE32-E72D297353CC}">
              <c16:uniqueId val="{00000001-7159-454A-B1DF-C62B1AF9B8FC}"/>
            </c:ext>
          </c:extLst>
        </c:ser>
        <c:ser>
          <c:idx val="2"/>
          <c:order val="2"/>
          <c:tx>
            <c:strRef>
              <c:f>main!$Q$33</c:f>
              <c:strCache>
                <c:ptCount val="1"/>
                <c:pt idx="0">
                  <c:v>Light/Heavy Manufacturing, Utilities, and Construction</c:v>
                </c:pt>
              </c:strCache>
            </c:strRef>
          </c:tx>
          <c:spPr>
            <a:solidFill>
              <a:srgbClr val="FFD85B"/>
            </a:solidFill>
            <a:ln>
              <a:noFill/>
            </a:ln>
            <a:effectLst/>
          </c:spPr>
          <c:invertIfNegative val="0"/>
          <c:cat>
            <c:strRef>
              <c:f>main!$N$34:$N$38</c:f>
              <c:strCache>
                <c:ptCount val="5"/>
                <c:pt idx="0">
                  <c:v>Best case</c:v>
                </c:pt>
                <c:pt idx="1">
                  <c:v>Moderate case</c:v>
                </c:pt>
                <c:pt idx="2">
                  <c:v>Worse case</c:v>
                </c:pt>
                <c:pt idx="4">
                  <c:v>Hypothetical worst-case*</c:v>
                </c:pt>
              </c:strCache>
            </c:strRef>
          </c:cat>
          <c:val>
            <c:numRef>
              <c:f>main!$Q$34:$Q$38</c:f>
              <c:numCache>
                <c:formatCode>_("$"* #,##0.00_);_("$"* \(#,##0.00\);_("$"* "-"??_);_(@_)</c:formatCode>
                <c:ptCount val="5"/>
                <c:pt idx="0">
                  <c:v>9115.4831399897575</c:v>
                </c:pt>
                <c:pt idx="1">
                  <c:v>22199.057968301491</c:v>
                </c:pt>
                <c:pt idx="2">
                  <c:v>73792.433162860092</c:v>
                </c:pt>
                <c:pt idx="4">
                  <c:v>0</c:v>
                </c:pt>
              </c:numCache>
            </c:numRef>
          </c:val>
          <c:extLst>
            <c:ext xmlns:c16="http://schemas.microsoft.com/office/drawing/2014/chart" uri="{C3380CC4-5D6E-409C-BE32-E72D297353CC}">
              <c16:uniqueId val="{00000002-7159-454A-B1DF-C62B1AF9B8FC}"/>
            </c:ext>
          </c:extLst>
        </c:ser>
        <c:ser>
          <c:idx val="3"/>
          <c:order val="3"/>
          <c:tx>
            <c:strRef>
              <c:f>main!$R$33</c:f>
              <c:strCache>
                <c:ptCount val="1"/>
                <c:pt idx="0">
                  <c:v>Hotel and restaurants and Other Personal Services</c:v>
                </c:pt>
              </c:strCache>
            </c:strRef>
          </c:tx>
          <c:spPr>
            <a:solidFill>
              <a:srgbClr val="00B050"/>
            </a:solidFill>
            <a:ln>
              <a:noFill/>
            </a:ln>
            <a:effectLst/>
          </c:spPr>
          <c:invertIfNegative val="0"/>
          <c:cat>
            <c:strRef>
              <c:f>main!$N$34:$N$38</c:f>
              <c:strCache>
                <c:ptCount val="5"/>
                <c:pt idx="0">
                  <c:v>Best case</c:v>
                </c:pt>
                <c:pt idx="1">
                  <c:v>Moderate case</c:v>
                </c:pt>
                <c:pt idx="2">
                  <c:v>Worse case</c:v>
                </c:pt>
                <c:pt idx="4">
                  <c:v>Hypothetical worst-case*</c:v>
                </c:pt>
              </c:strCache>
            </c:strRef>
          </c:cat>
          <c:val>
            <c:numRef>
              <c:f>main!$R$34:$R$38</c:f>
              <c:numCache>
                <c:formatCode>_("$"* #,##0.00_);_("$"* \(#,##0.00\);_("$"* "-"??_);_(@_)</c:formatCode>
                <c:ptCount val="5"/>
                <c:pt idx="0">
                  <c:v>5974.2312282279936</c:v>
                </c:pt>
                <c:pt idx="1">
                  <c:v>11586.304532759976</c:v>
                </c:pt>
                <c:pt idx="2">
                  <c:v>18861.833726679266</c:v>
                </c:pt>
                <c:pt idx="4">
                  <c:v>0</c:v>
                </c:pt>
              </c:numCache>
            </c:numRef>
          </c:val>
          <c:extLst>
            <c:ext xmlns:c16="http://schemas.microsoft.com/office/drawing/2014/chart" uri="{C3380CC4-5D6E-409C-BE32-E72D297353CC}">
              <c16:uniqueId val="{00000003-7159-454A-B1DF-C62B1AF9B8FC}"/>
            </c:ext>
          </c:extLst>
        </c:ser>
        <c:ser>
          <c:idx val="4"/>
          <c:order val="4"/>
          <c:tx>
            <c:strRef>
              <c:f>main!$S$33</c:f>
              <c:strCache>
                <c:ptCount val="1"/>
                <c:pt idx="0">
                  <c:v>Transport services</c:v>
                </c:pt>
              </c:strCache>
            </c:strRef>
          </c:tx>
          <c:spPr>
            <a:solidFill>
              <a:srgbClr val="92D050"/>
            </a:solidFill>
            <a:ln>
              <a:noFill/>
            </a:ln>
            <a:effectLst/>
          </c:spPr>
          <c:invertIfNegative val="0"/>
          <c:cat>
            <c:strRef>
              <c:f>main!$N$34:$N$38</c:f>
              <c:strCache>
                <c:ptCount val="5"/>
                <c:pt idx="0">
                  <c:v>Best case</c:v>
                </c:pt>
                <c:pt idx="1">
                  <c:v>Moderate case</c:v>
                </c:pt>
                <c:pt idx="2">
                  <c:v>Worse case</c:v>
                </c:pt>
                <c:pt idx="4">
                  <c:v>Hypothetical worst-case*</c:v>
                </c:pt>
              </c:strCache>
            </c:strRef>
          </c:cat>
          <c:val>
            <c:numRef>
              <c:f>main!$S$34:$S$38</c:f>
              <c:numCache>
                <c:formatCode>_("$"* #,##0.00_);_("$"* \(#,##0.00\);_("$"* "-"??_);_(@_)</c:formatCode>
                <c:ptCount val="5"/>
                <c:pt idx="0">
                  <c:v>5208.4922635251169</c:v>
                </c:pt>
                <c:pt idx="1">
                  <c:v>8681.2964263699869</c:v>
                </c:pt>
                <c:pt idx="2">
                  <c:v>18128.173151347128</c:v>
                </c:pt>
                <c:pt idx="4">
                  <c:v>0</c:v>
                </c:pt>
              </c:numCache>
            </c:numRef>
          </c:val>
          <c:extLst>
            <c:ext xmlns:c16="http://schemas.microsoft.com/office/drawing/2014/chart" uri="{C3380CC4-5D6E-409C-BE32-E72D297353CC}">
              <c16:uniqueId val="{00000004-7159-454A-B1DF-C62B1AF9B8FC}"/>
            </c:ext>
          </c:extLst>
        </c:ser>
        <c:dLbls>
          <c:showLegendKey val="0"/>
          <c:showVal val="0"/>
          <c:showCatName val="0"/>
          <c:showSerName val="0"/>
          <c:showPercent val="0"/>
          <c:showBubbleSize val="0"/>
        </c:dLbls>
        <c:gapWidth val="90"/>
        <c:overlap val="100"/>
        <c:axId val="326516024"/>
        <c:axId val="326516416"/>
      </c:barChart>
      <c:lineChart>
        <c:grouping val="standard"/>
        <c:varyColors val="0"/>
        <c:ser>
          <c:idx val="5"/>
          <c:order val="5"/>
          <c:tx>
            <c:strRef>
              <c:f>main!$T$33</c:f>
              <c:strCache>
                <c:ptCount val="1"/>
                <c:pt idx="0">
                  <c:v>Total</c:v>
                </c:pt>
              </c:strCache>
            </c:strRef>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main!$T$34:$T$38</c:f>
              <c:numCache>
                <c:formatCode>_("$"* #,##0_);_("$"* \(#,##0\);_("$"* "-"??_);_(@_)</c:formatCode>
                <c:ptCount val="5"/>
                <c:pt idx="0">
                  <c:v>43889.581108150174</c:v>
                </c:pt>
                <c:pt idx="1">
                  <c:v>103055.9474292649</c:v>
                </c:pt>
                <c:pt idx="2">
                  <c:v>236793.46722053798</c:v>
                </c:pt>
                <c:pt idx="4">
                  <c:v>0</c:v>
                </c:pt>
              </c:numCache>
            </c:numRef>
          </c:val>
          <c:smooth val="0"/>
          <c:extLst>
            <c:ext xmlns:c16="http://schemas.microsoft.com/office/drawing/2014/chart" uri="{C3380CC4-5D6E-409C-BE32-E72D297353CC}">
              <c16:uniqueId val="{00000005-7159-454A-B1DF-C62B1AF9B8FC}"/>
            </c:ext>
          </c:extLst>
        </c:ser>
        <c:dLbls>
          <c:showLegendKey val="0"/>
          <c:showVal val="0"/>
          <c:showCatName val="0"/>
          <c:showSerName val="0"/>
          <c:showPercent val="0"/>
          <c:showBubbleSize val="0"/>
        </c:dLbls>
        <c:marker val="1"/>
        <c:smooth val="0"/>
        <c:axId val="326516024"/>
        <c:axId val="326516416"/>
      </c:lineChart>
      <c:lineChart>
        <c:grouping val="standard"/>
        <c:varyColors val="0"/>
        <c:ser>
          <c:idx val="6"/>
          <c:order val="6"/>
          <c:tx>
            <c:strRef>
              <c:f>main!$U$33</c:f>
              <c:strCache>
                <c:ptCount val="1"/>
                <c:pt idx="0">
                  <c:v>Employment</c:v>
                </c:pt>
              </c:strCache>
            </c:strRef>
          </c:tx>
          <c:spPr>
            <a:ln w="28575" cap="rnd">
              <a:solidFill>
                <a:schemeClr val="tx1">
                  <a:lumMod val="50000"/>
                  <a:lumOff val="50000"/>
                </a:schemeClr>
              </a:solidFill>
              <a:prstDash val="sysDot"/>
              <a:round/>
            </a:ln>
            <a:effectLst/>
          </c:spPr>
          <c:marker>
            <c:symbol val="diamond"/>
            <c:size val="5"/>
            <c:spPr>
              <a:solidFill>
                <a:srgbClr val="FF0000"/>
              </a:solidFill>
              <a:ln w="9525">
                <a:solidFill>
                  <a:schemeClr val="accent1">
                    <a:lumMod val="60000"/>
                  </a:schemeClr>
                </a:solidFill>
              </a:ln>
              <a:effectLst/>
            </c:spPr>
          </c:marker>
          <c:dLbls>
            <c:dLbl>
              <c:idx val="2"/>
              <c:layout>
                <c:manualLayout>
                  <c:x val="-5.2562410619759106E-3"/>
                  <c:y val="1.93010291855877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159-454A-B1DF-C62B1AF9B8FC}"/>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main!$U$34:$U$38</c:f>
              <c:numCache>
                <c:formatCode>0</c:formatCode>
                <c:ptCount val="5"/>
                <c:pt idx="0">
                  <c:v>4490.6402496934752</c:v>
                </c:pt>
                <c:pt idx="1">
                  <c:v>9969.9372225665938</c:v>
                </c:pt>
                <c:pt idx="2">
                  <c:v>19623.318204016508</c:v>
                </c:pt>
                <c:pt idx="4">
                  <c:v>0</c:v>
                </c:pt>
              </c:numCache>
            </c:numRef>
          </c:val>
          <c:smooth val="0"/>
          <c:extLst>
            <c:ext xmlns:c16="http://schemas.microsoft.com/office/drawing/2014/chart" uri="{C3380CC4-5D6E-409C-BE32-E72D297353CC}">
              <c16:uniqueId val="{00000007-7159-454A-B1DF-C62B1AF9B8FC}"/>
            </c:ext>
          </c:extLst>
        </c:ser>
        <c:dLbls>
          <c:showLegendKey val="0"/>
          <c:showVal val="0"/>
          <c:showCatName val="0"/>
          <c:showSerName val="0"/>
          <c:showPercent val="0"/>
          <c:showBubbleSize val="0"/>
        </c:dLbls>
        <c:marker val="1"/>
        <c:smooth val="0"/>
        <c:axId val="326514064"/>
        <c:axId val="326515240"/>
      </c:lineChart>
      <c:catAx>
        <c:axId val="32651602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chemeClr val="tx1"/>
                </a:solidFill>
                <a:latin typeface="+mn-lt"/>
                <a:ea typeface="+mn-ea"/>
                <a:cs typeface="+mn-cs"/>
              </a:defRPr>
            </a:pPr>
            <a:endParaRPr lang="en-US"/>
          </a:p>
        </c:txPr>
        <c:crossAx val="326516416"/>
        <c:crosses val="autoZero"/>
        <c:auto val="1"/>
        <c:lblAlgn val="ctr"/>
        <c:lblOffset val="100"/>
        <c:noMultiLvlLbl val="0"/>
      </c:catAx>
      <c:valAx>
        <c:axId val="326516416"/>
        <c:scaling>
          <c:orientation val="minMax"/>
        </c:scaling>
        <c:delete val="0"/>
        <c:axPos val="l"/>
        <c:title>
          <c:tx>
            <c:rich>
              <a:bodyPr rot="0" spcFirstLastPara="1" vertOverflow="ellipsis" wrap="square" anchor="ctr" anchorCtr="1"/>
              <a:lstStyle/>
              <a:p>
                <a:pPr>
                  <a:defRPr sz="1200" b="0" i="1" u="none" strike="noStrike" kern="1200" baseline="0">
                    <a:solidFill>
                      <a:schemeClr val="tx1"/>
                    </a:solidFill>
                    <a:latin typeface="+mn-lt"/>
                    <a:ea typeface="+mn-ea"/>
                    <a:cs typeface="+mn-cs"/>
                  </a:defRPr>
                </a:pPr>
                <a:r>
                  <a:rPr lang="en-US" sz="1200" b="0" i="1">
                    <a:solidFill>
                      <a:schemeClr val="tx1"/>
                    </a:solidFill>
                  </a:rPr>
                  <a:t>GDP losses</a:t>
                </a:r>
              </a:p>
              <a:p>
                <a:pPr>
                  <a:defRPr sz="1200" i="1">
                    <a:solidFill>
                      <a:schemeClr val="tx1"/>
                    </a:solidFill>
                  </a:defRPr>
                </a:pPr>
                <a:r>
                  <a:rPr lang="en-US" sz="1200" b="0" i="1">
                    <a:solidFill>
                      <a:schemeClr val="tx1"/>
                    </a:solidFill>
                  </a:rPr>
                  <a:t> (in $ millions)</a:t>
                </a:r>
              </a:p>
            </c:rich>
          </c:tx>
          <c:layout>
            <c:manualLayout>
              <c:xMode val="edge"/>
              <c:yMode val="edge"/>
              <c:x val="3.6411853098515357E-2"/>
              <c:y val="1.5659194069100414E-2"/>
            </c:manualLayout>
          </c:layout>
          <c:overlay val="0"/>
          <c:spPr>
            <a:noFill/>
            <a:ln>
              <a:noFill/>
            </a:ln>
            <a:effectLst/>
          </c:spPr>
          <c:txPr>
            <a:bodyPr rot="0" spcFirstLastPara="1" vertOverflow="ellipsis" wrap="square" anchor="ctr" anchorCtr="1"/>
            <a:lstStyle/>
            <a:p>
              <a:pPr>
                <a:defRPr sz="1200" b="0" i="1" u="none" strike="noStrike" kern="1200" baseline="0">
                  <a:solidFill>
                    <a:schemeClr val="tx1"/>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crossAx val="326516024"/>
        <c:crosses val="autoZero"/>
        <c:crossBetween val="between"/>
      </c:valAx>
      <c:valAx>
        <c:axId val="326515240"/>
        <c:scaling>
          <c:orientation val="minMax"/>
          <c:max val="1200"/>
          <c:min val="0"/>
        </c:scaling>
        <c:delete val="0"/>
        <c:axPos val="r"/>
        <c:title>
          <c:tx>
            <c:rich>
              <a:bodyPr rot="0" spcFirstLastPara="1" vertOverflow="ellipsis" wrap="square" anchor="ctr" anchorCtr="1"/>
              <a:lstStyle/>
              <a:p>
                <a:pPr>
                  <a:defRPr sz="1200" b="0" i="0" u="none" strike="noStrike" kern="1200" baseline="0">
                    <a:solidFill>
                      <a:schemeClr val="tx1"/>
                    </a:solidFill>
                    <a:latin typeface="+mn-lt"/>
                    <a:ea typeface="+mn-ea"/>
                    <a:cs typeface="+mn-cs"/>
                  </a:defRPr>
                </a:pPr>
                <a:r>
                  <a:rPr lang="en-US" sz="1200" b="0" i="1">
                    <a:solidFill>
                      <a:schemeClr val="tx1"/>
                    </a:solidFill>
                  </a:rPr>
                  <a:t>Employment</a:t>
                </a:r>
              </a:p>
              <a:p>
                <a:pPr>
                  <a:defRPr sz="1200">
                    <a:solidFill>
                      <a:schemeClr val="tx1"/>
                    </a:solidFill>
                  </a:defRPr>
                </a:pPr>
                <a:r>
                  <a:rPr lang="en-US" sz="1200" b="0" i="1">
                    <a:solidFill>
                      <a:schemeClr val="tx1"/>
                    </a:solidFill>
                  </a:rPr>
                  <a:t>(in</a:t>
                </a:r>
                <a:r>
                  <a:rPr lang="en-US" sz="1200" b="0" i="1" baseline="0">
                    <a:solidFill>
                      <a:schemeClr val="tx1"/>
                    </a:solidFill>
                  </a:rPr>
                  <a:t> thousands</a:t>
                </a:r>
                <a:r>
                  <a:rPr lang="en-US" sz="1200" b="0" baseline="0">
                    <a:solidFill>
                      <a:schemeClr val="tx1"/>
                    </a:solidFill>
                  </a:rPr>
                  <a:t>)</a:t>
                </a:r>
                <a:endParaRPr lang="en-US" sz="1200" b="0">
                  <a:solidFill>
                    <a:schemeClr val="tx1"/>
                  </a:solidFill>
                </a:endParaRPr>
              </a:p>
            </c:rich>
          </c:tx>
          <c:layout>
            <c:manualLayout>
              <c:xMode val="edge"/>
              <c:yMode val="edge"/>
              <c:x val="0.89006607761816037"/>
              <c:y val="1.0724703731014794E-2"/>
            </c:manualLayout>
          </c:layout>
          <c:overlay val="0"/>
          <c:spPr>
            <a:noFill/>
            <a:ln>
              <a:noFill/>
            </a:ln>
            <a:effectLst/>
          </c:spPr>
          <c:txPr>
            <a:bodyPr rot="0" spcFirstLastPara="1" vertOverflow="ellipsis" wrap="square" anchor="ctr" anchorCtr="1"/>
            <a:lstStyle/>
            <a:p>
              <a:pPr>
                <a:defRPr sz="1200" b="0" i="0" u="none" strike="noStrike" kern="1200" baseline="0">
                  <a:solidFill>
                    <a:schemeClr val="tx1"/>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crossAx val="326514064"/>
        <c:crosses val="max"/>
        <c:crossBetween val="between"/>
      </c:valAx>
      <c:catAx>
        <c:axId val="326514064"/>
        <c:scaling>
          <c:orientation val="minMax"/>
        </c:scaling>
        <c:delete val="1"/>
        <c:axPos val="b"/>
        <c:majorTickMark val="out"/>
        <c:minorTickMark val="none"/>
        <c:tickLblPos val="nextTo"/>
        <c:crossAx val="326515240"/>
        <c:crosses val="autoZero"/>
        <c:auto val="1"/>
        <c:lblAlgn val="ctr"/>
        <c:lblOffset val="100"/>
        <c:noMultiLvlLbl val="0"/>
      </c:catAx>
      <c:spPr>
        <a:noFill/>
        <a:ln>
          <a:noFill/>
        </a:ln>
        <a:effectLst/>
      </c:spPr>
    </c:plotArea>
    <c:legend>
      <c:legendPos val="b"/>
      <c:legendEntry>
        <c:idx val="5"/>
        <c:delete val="1"/>
      </c:legendEntry>
      <c:layout>
        <c:manualLayout>
          <c:xMode val="edge"/>
          <c:yMode val="edge"/>
          <c:x val="2.1024964247903642E-2"/>
          <c:y val="0.83913638095692811"/>
          <c:w val="0.97897502607906894"/>
          <c:h val="0.15587315737992763"/>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2</xdr:col>
      <xdr:colOff>3302001</xdr:colOff>
      <xdr:row>4</xdr:row>
      <xdr:rowOff>168088</xdr:rowOff>
    </xdr:to>
    <xdr:pic>
      <xdr:nvPicPr>
        <xdr:cNvPr id="2" name="Picture 1">
          <a:extLst>
            <a:ext uri="{FF2B5EF4-FFF2-40B4-BE49-F238E27FC236}">
              <a16:creationId xmlns:a16="http://schemas.microsoft.com/office/drawing/2014/main" id="{C03C2CC0-1A53-4789-8610-784CF0AABC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1981" y="0"/>
          <a:ext cx="3507740" cy="899608"/>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3</xdr:row>
      <xdr:rowOff>12699</xdr:rowOff>
    </xdr:from>
    <xdr:to>
      <xdr:col>12</xdr:col>
      <xdr:colOff>1981200</xdr:colOff>
      <xdr:row>13</xdr:row>
      <xdr:rowOff>0</xdr:rowOff>
    </xdr:to>
    <xdr:graphicFrame macro="">
      <xdr:nvGraphicFramePr>
        <xdr:cNvPr id="2" name="Chart 1">
          <a:extLst>
            <a:ext uri="{FF2B5EF4-FFF2-40B4-BE49-F238E27FC236}">
              <a16:creationId xmlns:a16="http://schemas.microsoft.com/office/drawing/2014/main" id="{04104FA0-C99E-4EE3-A345-85CF38A391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izle/01_Trade%20Conflict%20(IO%20analysis)/03%20TC%20online%20tool/Trade%20Conflict%20Analysis%20Online%20Tool%20-%2024%20Sep%202019_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by Country"/>
      <sheetName val="Country comparisons "/>
      <sheetName val="Datasheet"/>
      <sheetName val="Basefile (hidden)"/>
    </sheetNames>
    <sheetDataSet>
      <sheetData sheetId="0" refreshError="1"/>
      <sheetData sheetId="1" refreshError="1"/>
      <sheetData sheetId="2" refreshError="1"/>
      <sheetData sheetId="3">
        <row r="4">
          <cell r="G4">
            <v>-6.414322555065155E-2</v>
          </cell>
          <cell r="H4">
            <v>0.11500460654497147</v>
          </cell>
          <cell r="J4">
            <v>-0.1113036721944809</v>
          </cell>
          <cell r="K4">
            <v>0.15628790855407715</v>
          </cell>
          <cell r="M4">
            <v>-0.15398396551609039</v>
          </cell>
          <cell r="N4">
            <v>0.1738140881061554</v>
          </cell>
          <cell r="R4">
            <v>-4.205603152513504E-2</v>
          </cell>
          <cell r="S4">
            <v>9.5011606812477112E-2</v>
          </cell>
          <cell r="U4">
            <v>-7.3481351137161255E-2</v>
          </cell>
          <cell r="V4">
            <v>0.13148096203804016</v>
          </cell>
          <cell r="X4">
            <v>-0.10694653540849686</v>
          </cell>
          <cell r="Y4">
            <v>0.14735637605190277</v>
          </cell>
          <cell r="AC4">
            <v>-0.22684535384178162</v>
          </cell>
          <cell r="AD4">
            <v>0.68862342834472656</v>
          </cell>
          <cell r="AF4">
            <v>-0.39225685596466064</v>
          </cell>
          <cell r="AG4">
            <v>0.85547089576721191</v>
          </cell>
          <cell r="AI4">
            <v>-0.5551263689994812</v>
          </cell>
          <cell r="AJ4">
            <v>0.90554201602935791</v>
          </cell>
          <cell r="AL4">
            <v>-6.414322555065155E-2</v>
          </cell>
          <cell r="AM4">
            <v>0.11500460654497148</v>
          </cell>
          <cell r="AO4">
            <v>-0.11130367219448088</v>
          </cell>
          <cell r="AP4">
            <v>0.15628790855407715</v>
          </cell>
          <cell r="AR4">
            <v>-0.15398396551609039</v>
          </cell>
          <cell r="AS4">
            <v>0.1738140881061554</v>
          </cell>
          <cell r="AU4">
            <v>-4.205603152513504E-2</v>
          </cell>
          <cell r="AV4">
            <v>9.5011606812477112E-2</v>
          </cell>
          <cell r="AX4">
            <v>-7.3481351137161255E-2</v>
          </cell>
          <cell r="AY4">
            <v>0.13148096203804016</v>
          </cell>
          <cell r="BA4">
            <v>-0.10694653540849686</v>
          </cell>
          <cell r="BB4">
            <v>0.14735637605190277</v>
          </cell>
          <cell r="BD4">
            <v>-0.22684535384178162</v>
          </cell>
          <cell r="BE4">
            <v>0.68862342834472656</v>
          </cell>
          <cell r="BG4">
            <v>-0.39225685596466064</v>
          </cell>
          <cell r="BH4">
            <v>0.85547089576721191</v>
          </cell>
          <cell r="BJ4">
            <v>-0.5551263689994812</v>
          </cell>
          <cell r="BK4">
            <v>0.90554201602935791</v>
          </cell>
          <cell r="BM4" t="str">
            <v>AUSAll</v>
          </cell>
        </row>
        <row r="5">
          <cell r="G5">
            <v>-4.9767538905143738E-2</v>
          </cell>
          <cell r="H5">
            <v>0.11074796319007874</v>
          </cell>
          <cell r="J5">
            <v>-6.5905831754207611E-2</v>
          </cell>
          <cell r="K5">
            <v>0.18655422329902649</v>
          </cell>
          <cell r="M5">
            <v>-0.23957391083240509</v>
          </cell>
          <cell r="N5">
            <v>0.23159484565258026</v>
          </cell>
          <cell r="R5">
            <v>-4.6369612216949463E-2</v>
          </cell>
          <cell r="S5">
            <v>9.6936658024787903E-2</v>
          </cell>
          <cell r="U5">
            <v>-6.0516927391290665E-2</v>
          </cell>
          <cell r="V5">
            <v>0.16620907187461853</v>
          </cell>
          <cell r="X5">
            <v>-0.20928321778774261</v>
          </cell>
          <cell r="Y5">
            <v>0.2048618495464325</v>
          </cell>
          <cell r="AC5">
            <v>-0.13484583795070648</v>
          </cell>
          <cell r="AD5">
            <v>0.31789863109588623</v>
          </cell>
          <cell r="AF5">
            <v>-0.1665845662355423</v>
          </cell>
          <cell r="AG5">
            <v>0.52721488475799561</v>
          </cell>
          <cell r="AI5">
            <v>-0.66590708494186401</v>
          </cell>
          <cell r="AJ5">
            <v>0.62175732851028442</v>
          </cell>
          <cell r="AL5">
            <v>-4.9767538905143738E-2</v>
          </cell>
          <cell r="AM5">
            <v>0.11074796319007874</v>
          </cell>
          <cell r="AO5">
            <v>-6.5905831754207611E-2</v>
          </cell>
          <cell r="AP5">
            <v>0.18655422329902649</v>
          </cell>
          <cell r="AR5">
            <v>-0.23957391083240509</v>
          </cell>
          <cell r="AS5">
            <v>0.23159484565258026</v>
          </cell>
          <cell r="AU5">
            <v>-4.6369612216949463E-2</v>
          </cell>
          <cell r="AV5">
            <v>9.6936658024787903E-2</v>
          </cell>
          <cell r="AX5">
            <v>-6.0516927391290658E-2</v>
          </cell>
          <cell r="AY5">
            <v>0.16620907187461853</v>
          </cell>
          <cell r="BA5">
            <v>-0.20928321778774261</v>
          </cell>
          <cell r="BB5">
            <v>0.2048618495464325</v>
          </cell>
          <cell r="BD5">
            <v>-0.13484583795070648</v>
          </cell>
          <cell r="BE5">
            <v>0.31789863109588623</v>
          </cell>
          <cell r="BG5">
            <v>-0.1665845662355423</v>
          </cell>
          <cell r="BH5">
            <v>0.52721488475799561</v>
          </cell>
          <cell r="BJ5">
            <v>-0.66590708494186401</v>
          </cell>
          <cell r="BK5">
            <v>0.62175732851028442</v>
          </cell>
          <cell r="BM5" t="str">
            <v>AUTAll</v>
          </cell>
        </row>
        <row r="6">
          <cell r="G6">
            <v>-5.4281540215015411E-3</v>
          </cell>
          <cell r="H6">
            <v>0.11609780043363571</v>
          </cell>
          <cell r="J6">
            <v>-1.0950937867164612E-2</v>
          </cell>
          <cell r="K6">
            <v>0.23874379694461823</v>
          </cell>
          <cell r="M6">
            <v>-1.605590246617794E-2</v>
          </cell>
          <cell r="N6">
            <v>0.24128012359142303</v>
          </cell>
          <cell r="R6">
            <v>-5.1095755770802498E-3</v>
          </cell>
          <cell r="S6">
            <v>0.11245616525411606</v>
          </cell>
          <cell r="U6">
            <v>-1.0298253037035465E-2</v>
          </cell>
          <cell r="V6">
            <v>0.23096944391727448</v>
          </cell>
          <cell r="X6">
            <v>-1.4180160127580166E-2</v>
          </cell>
          <cell r="Y6">
            <v>0.23288501799106598</v>
          </cell>
          <cell r="AC6">
            <v>-2.2332865744829178E-2</v>
          </cell>
          <cell r="AD6">
            <v>1.2120362520217896</v>
          </cell>
          <cell r="AF6">
            <v>-4.5785479247570038E-2</v>
          </cell>
          <cell r="AG6">
            <v>2.4989917278289795</v>
          </cell>
          <cell r="AI6">
            <v>-6.1049859970808029E-2</v>
          </cell>
          <cell r="AJ6">
            <v>2.5091240406036377</v>
          </cell>
          <cell r="AL6">
            <v>-5.4281540215015411E-3</v>
          </cell>
          <cell r="AM6">
            <v>0.11609780043363571</v>
          </cell>
          <cell r="AO6">
            <v>-1.0950937867164612E-2</v>
          </cell>
          <cell r="AP6">
            <v>0.23874379694461823</v>
          </cell>
          <cell r="AR6">
            <v>-1.605590246617794E-2</v>
          </cell>
          <cell r="AS6">
            <v>0.24128012359142303</v>
          </cell>
          <cell r="AU6">
            <v>-5.1095755770802498E-3</v>
          </cell>
          <cell r="AV6">
            <v>0.11245616525411606</v>
          </cell>
          <cell r="AX6">
            <v>-1.0298253037035465E-2</v>
          </cell>
          <cell r="AY6">
            <v>0.23096944391727448</v>
          </cell>
          <cell r="BA6">
            <v>-1.4180160127580166E-2</v>
          </cell>
          <cell r="BB6">
            <v>0.23288501799106598</v>
          </cell>
          <cell r="BD6">
            <v>-2.2332865744829178E-2</v>
          </cell>
          <cell r="BE6">
            <v>1.2120362520217896</v>
          </cell>
          <cell r="BG6">
            <v>-4.5785479247570038E-2</v>
          </cell>
          <cell r="BH6">
            <v>2.4989917278289795</v>
          </cell>
          <cell r="BJ6">
            <v>-6.1049859970808029E-2</v>
          </cell>
          <cell r="BK6">
            <v>2.5091240406036377</v>
          </cell>
          <cell r="BM6" t="str">
            <v>BANAll</v>
          </cell>
        </row>
        <row r="7">
          <cell r="G7">
            <v>-3.7064019590616226E-2</v>
          </cell>
          <cell r="H7">
            <v>9.1212935745716095E-2</v>
          </cell>
          <cell r="J7">
            <v>-5.8313734829425812E-2</v>
          </cell>
          <cell r="K7">
            <v>0.15857188403606415</v>
          </cell>
          <cell r="M7">
            <v>-0.14092010259628296</v>
          </cell>
          <cell r="N7">
            <v>0.19241739809513092</v>
          </cell>
          <cell r="R7">
            <v>-3.413332998752594E-2</v>
          </cell>
          <cell r="S7">
            <v>7.6135002076625824E-2</v>
          </cell>
          <cell r="U7">
            <v>-5.3646381944417953E-2</v>
          </cell>
          <cell r="V7">
            <v>0.13659080862998962</v>
          </cell>
          <cell r="X7">
            <v>-0.12505786120891571</v>
          </cell>
          <cell r="Y7">
            <v>0.16588005423545837</v>
          </cell>
          <cell r="AC7">
            <v>-8.2448758184909821E-2</v>
          </cell>
          <cell r="AD7">
            <v>0.17524923384189606</v>
          </cell>
          <cell r="AF7">
            <v>-0.12332029640674591</v>
          </cell>
          <cell r="AG7">
            <v>0.32986229658126831</v>
          </cell>
          <cell r="AI7">
            <v>-0.31982526183128357</v>
          </cell>
          <cell r="AJ7">
            <v>0.40192639827728271</v>
          </cell>
          <cell r="AL7">
            <v>-3.7064019590616226E-2</v>
          </cell>
          <cell r="AM7">
            <v>9.1212935745716095E-2</v>
          </cell>
          <cell r="AO7">
            <v>-5.8313734829425812E-2</v>
          </cell>
          <cell r="AP7">
            <v>0.15857188403606415</v>
          </cell>
          <cell r="AR7">
            <v>-0.14092010259628296</v>
          </cell>
          <cell r="AS7">
            <v>0.19241739809513092</v>
          </cell>
          <cell r="AU7">
            <v>-3.413332998752594E-2</v>
          </cell>
          <cell r="AV7">
            <v>7.6135002076625824E-2</v>
          </cell>
          <cell r="AX7">
            <v>-5.3646381944417953E-2</v>
          </cell>
          <cell r="AY7">
            <v>0.13659080862998962</v>
          </cell>
          <cell r="BA7">
            <v>-0.12505786120891571</v>
          </cell>
          <cell r="BB7">
            <v>0.16588005423545837</v>
          </cell>
          <cell r="BD7">
            <v>-8.2448758184909821E-2</v>
          </cell>
          <cell r="BE7">
            <v>0.17524923384189606</v>
          </cell>
          <cell r="BG7">
            <v>-0.12332029640674592</v>
          </cell>
          <cell r="BH7">
            <v>0.32986229658126831</v>
          </cell>
          <cell r="BJ7">
            <v>-0.31982526183128357</v>
          </cell>
          <cell r="BK7">
            <v>0.40192639827728271</v>
          </cell>
          <cell r="BM7" t="str">
            <v>BELAll</v>
          </cell>
        </row>
        <row r="8">
          <cell r="G8">
            <v>-1.9642960280179977E-2</v>
          </cell>
          <cell r="H8">
            <v>3.427596390247345E-2</v>
          </cell>
          <cell r="J8">
            <v>-3.4978039562702179E-2</v>
          </cell>
          <cell r="K8">
            <v>6.1937496066093445E-2</v>
          </cell>
          <cell r="M8">
            <v>-6.6977359354496002E-2</v>
          </cell>
          <cell r="N8">
            <v>0.12116109579801559</v>
          </cell>
          <cell r="R8">
            <v>-1.0684676468372345E-2</v>
          </cell>
          <cell r="S8">
            <v>2.4558087810873985E-2</v>
          </cell>
          <cell r="U8">
            <v>-1.7854053527116776E-2</v>
          </cell>
          <cell r="V8">
            <v>4.4073492288589478E-2</v>
          </cell>
          <cell r="X8">
            <v>-3.3107545226812363E-2</v>
          </cell>
          <cell r="Y8">
            <v>0.11539756506681442</v>
          </cell>
          <cell r="AC8">
            <v>-3.8809929043054581E-2</v>
          </cell>
          <cell r="AD8">
            <v>6.7792825400829315E-2</v>
          </cell>
          <cell r="AF8">
            <v>-6.8431876599788666E-2</v>
          </cell>
          <cell r="AG8">
            <v>0.12220402806997299</v>
          </cell>
          <cell r="AI8">
            <v>-0.13302159309387207</v>
          </cell>
          <cell r="AJ8">
            <v>0.19948270916938782</v>
          </cell>
          <cell r="AL8">
            <v>-1.9642960280179977E-2</v>
          </cell>
          <cell r="AM8">
            <v>3.427596390247345E-2</v>
          </cell>
          <cell r="AO8">
            <v>-3.4978039562702179E-2</v>
          </cell>
          <cell r="AP8">
            <v>6.1937496066093445E-2</v>
          </cell>
          <cell r="AR8">
            <v>-6.6977359354496002E-2</v>
          </cell>
          <cell r="AS8">
            <v>0.12116109579801561</v>
          </cell>
          <cell r="AU8">
            <v>-1.0684676468372345E-2</v>
          </cell>
          <cell r="AV8">
            <v>2.4558087810873985E-2</v>
          </cell>
          <cell r="AX8">
            <v>-1.7854053527116776E-2</v>
          </cell>
          <cell r="AY8">
            <v>4.4073492288589478E-2</v>
          </cell>
          <cell r="BA8">
            <v>-3.3107545226812363E-2</v>
          </cell>
          <cell r="BB8">
            <v>0.11539756506681442</v>
          </cell>
          <cell r="BD8">
            <v>-3.8809929043054581E-2</v>
          </cell>
          <cell r="BE8">
            <v>6.7792825400829315E-2</v>
          </cell>
          <cell r="BG8">
            <v>-6.8431876599788666E-2</v>
          </cell>
          <cell r="BH8">
            <v>0.12220402806997299</v>
          </cell>
          <cell r="BJ8">
            <v>-0.13302159309387207</v>
          </cell>
          <cell r="BK8">
            <v>0.19948270916938782</v>
          </cell>
          <cell r="BM8" t="str">
            <v>BHUAll</v>
          </cell>
        </row>
        <row r="9">
          <cell r="G9">
            <v>-2.2254165261983871E-2</v>
          </cell>
          <cell r="H9">
            <v>0.17996139824390411</v>
          </cell>
          <cell r="J9">
            <v>-3.7665065377950668E-2</v>
          </cell>
          <cell r="K9">
            <v>0.1944238543510437</v>
          </cell>
          <cell r="M9">
            <v>-7.685089111328125E-2</v>
          </cell>
          <cell r="N9">
            <v>0.20977702736854553</v>
          </cell>
          <cell r="R9">
            <v>-2.6231026276946068E-2</v>
          </cell>
          <cell r="S9">
            <v>0.27273845672607422</v>
          </cell>
          <cell r="U9">
            <v>-4.5198064297437668E-2</v>
          </cell>
          <cell r="V9">
            <v>0.27988851070404053</v>
          </cell>
          <cell r="X9">
            <v>-7.8415744006633759E-2</v>
          </cell>
          <cell r="Y9">
            <v>0.29265609383583069</v>
          </cell>
          <cell r="AC9">
            <v>-7.0034809410572052E-2</v>
          </cell>
          <cell r="AD9">
            <v>1.8859710693359375</v>
          </cell>
          <cell r="AF9">
            <v>-0.11181392520666122</v>
          </cell>
          <cell r="AG9">
            <v>1.9940643310546875</v>
          </cell>
          <cell r="AI9">
            <v>-0.38068056106567383</v>
          </cell>
          <cell r="AJ9">
            <v>2.085921049118042</v>
          </cell>
          <cell r="AL9">
            <v>-2.2254165261983871E-2</v>
          </cell>
          <cell r="AM9">
            <v>0.17996139824390411</v>
          </cell>
          <cell r="AO9">
            <v>-3.7665065377950668E-2</v>
          </cell>
          <cell r="AP9">
            <v>0.1944238543510437</v>
          </cell>
          <cell r="AR9">
            <v>-7.685089111328125E-2</v>
          </cell>
          <cell r="AS9">
            <v>0.20977702736854553</v>
          </cell>
          <cell r="AU9">
            <v>-2.6231026276946068E-2</v>
          </cell>
          <cell r="AV9">
            <v>0.27273845672607422</v>
          </cell>
          <cell r="AX9">
            <v>-4.5198064297437668E-2</v>
          </cell>
          <cell r="AY9">
            <v>0.27988851070404053</v>
          </cell>
          <cell r="BA9">
            <v>-7.8415744006633759E-2</v>
          </cell>
          <cell r="BB9">
            <v>0.29265609383583069</v>
          </cell>
          <cell r="BD9">
            <v>-7.0034809410572052E-2</v>
          </cell>
          <cell r="BE9">
            <v>1.8859710693359375</v>
          </cell>
          <cell r="BG9">
            <v>-0.11181392520666122</v>
          </cell>
          <cell r="BH9">
            <v>1.9940643310546875</v>
          </cell>
          <cell r="BJ9">
            <v>-0.38068056106567383</v>
          </cell>
          <cell r="BK9">
            <v>2.085921049118042</v>
          </cell>
          <cell r="BM9" t="str">
            <v>BRAAll</v>
          </cell>
        </row>
        <row r="10">
          <cell r="G10">
            <v>-5.2131354808807373E-2</v>
          </cell>
          <cell r="H10">
            <v>0.12167538702487946</v>
          </cell>
          <cell r="J10">
            <v>-8.2874439656734467E-2</v>
          </cell>
          <cell r="K10">
            <v>0.21763339638710022</v>
          </cell>
          <cell r="M10">
            <v>-0.19013950228691101</v>
          </cell>
          <cell r="N10">
            <v>0.24011187255382538</v>
          </cell>
          <cell r="R10">
            <v>-2.2629687562584877E-2</v>
          </cell>
          <cell r="S10">
            <v>9.2429071664810181E-2</v>
          </cell>
          <cell r="U10">
            <v>-3.1955588608980179E-2</v>
          </cell>
          <cell r="V10">
            <v>0.18389420211315155</v>
          </cell>
          <cell r="X10">
            <v>-6.4627937972545624E-2</v>
          </cell>
          <cell r="Y10">
            <v>0.2116997092962265</v>
          </cell>
          <cell r="AC10">
            <v>-7.9872928559780121E-2</v>
          </cell>
          <cell r="AD10">
            <v>0.20287245512008667</v>
          </cell>
          <cell r="AF10">
            <v>-0.12737716734409332</v>
          </cell>
          <cell r="AG10">
            <v>0.36559396982192993</v>
          </cell>
          <cell r="AI10">
            <v>-0.30078777670860291</v>
          </cell>
          <cell r="AJ10">
            <v>0.39970496296882629</v>
          </cell>
          <cell r="AL10">
            <v>-5.2131354808807373E-2</v>
          </cell>
          <cell r="AM10">
            <v>0.12167538702487946</v>
          </cell>
          <cell r="AO10">
            <v>-8.2874439656734467E-2</v>
          </cell>
          <cell r="AP10">
            <v>0.21763339638710022</v>
          </cell>
          <cell r="AR10">
            <v>-0.19013950228691101</v>
          </cell>
          <cell r="AS10">
            <v>0.24011187255382538</v>
          </cell>
          <cell r="AU10">
            <v>-2.2629687562584877E-2</v>
          </cell>
          <cell r="AV10">
            <v>9.2429071664810167E-2</v>
          </cell>
          <cell r="AX10">
            <v>-3.1955588608980179E-2</v>
          </cell>
          <cell r="AY10">
            <v>0.18389420211315155</v>
          </cell>
          <cell r="BA10">
            <v>-6.4627937972545624E-2</v>
          </cell>
          <cell r="BB10">
            <v>0.21169970929622653</v>
          </cell>
          <cell r="BD10">
            <v>-7.9872928559780121E-2</v>
          </cell>
          <cell r="BE10">
            <v>0.20287245512008667</v>
          </cell>
          <cell r="BG10">
            <v>-0.12737716734409332</v>
          </cell>
          <cell r="BH10">
            <v>0.36559396982192993</v>
          </cell>
          <cell r="BJ10">
            <v>-0.30078777670860291</v>
          </cell>
          <cell r="BK10">
            <v>0.39970496296882629</v>
          </cell>
          <cell r="BM10" t="str">
            <v>BRUAll</v>
          </cell>
        </row>
        <row r="11">
          <cell r="G11">
            <v>-3.4723572432994843E-2</v>
          </cell>
          <cell r="H11">
            <v>8.000597357749939E-2</v>
          </cell>
          <cell r="J11">
            <v>-5.5357679724693298E-2</v>
          </cell>
          <cell r="K11">
            <v>0.14339938759803772</v>
          </cell>
          <cell r="M11">
            <v>-0.1206723153591156</v>
          </cell>
          <cell r="N11">
            <v>0.16844692826271057</v>
          </cell>
          <cell r="R11">
            <v>-2.5914929807186127E-2</v>
          </cell>
          <cell r="S11">
            <v>8.0564007163047791E-2</v>
          </cell>
          <cell r="U11">
            <v>-4.1028350591659546E-2</v>
          </cell>
          <cell r="V11">
            <v>0.15357445180416107</v>
          </cell>
          <cell r="X11">
            <v>-9.1158002614974976E-2</v>
          </cell>
          <cell r="Y11">
            <v>0.17302684485912323</v>
          </cell>
          <cell r="AC11">
            <v>-7.2071745991706848E-2</v>
          </cell>
          <cell r="AD11">
            <v>0.19576694071292877</v>
          </cell>
          <cell r="AF11">
            <v>-0.11141020059585571</v>
          </cell>
          <cell r="AG11">
            <v>0.35553544759750366</v>
          </cell>
          <cell r="AI11">
            <v>-0.26312610507011414</v>
          </cell>
          <cell r="AJ11">
            <v>0.40834531188011169</v>
          </cell>
          <cell r="AL11">
            <v>-3.4723572432994843E-2</v>
          </cell>
          <cell r="AM11">
            <v>8.000597357749939E-2</v>
          </cell>
          <cell r="AO11">
            <v>-5.5357679724693298E-2</v>
          </cell>
          <cell r="AP11">
            <v>0.14339938759803772</v>
          </cell>
          <cell r="AR11">
            <v>-0.12067231535911561</v>
          </cell>
          <cell r="AS11">
            <v>0.16844692826271057</v>
          </cell>
          <cell r="AU11">
            <v>-2.5914929807186127E-2</v>
          </cell>
          <cell r="AV11">
            <v>8.0564007163047791E-2</v>
          </cell>
          <cell r="AX11">
            <v>-4.1028350591659546E-2</v>
          </cell>
          <cell r="AY11">
            <v>0.15357445180416107</v>
          </cell>
          <cell r="BA11">
            <v>-9.1158002614974976E-2</v>
          </cell>
          <cell r="BB11">
            <v>0.17302684485912323</v>
          </cell>
          <cell r="BD11">
            <v>-7.2071745991706848E-2</v>
          </cell>
          <cell r="BE11">
            <v>0.19576694071292877</v>
          </cell>
          <cell r="BG11">
            <v>-0.11141020059585571</v>
          </cell>
          <cell r="BH11">
            <v>0.35553544759750366</v>
          </cell>
          <cell r="BJ11">
            <v>-0.26312610507011414</v>
          </cell>
          <cell r="BK11">
            <v>0.40834531188011169</v>
          </cell>
          <cell r="BM11" t="str">
            <v>BGRAll</v>
          </cell>
        </row>
        <row r="12">
          <cell r="G12">
            <v>-1.8341505900025368E-2</v>
          </cell>
          <cell r="H12">
            <v>0.63775509595870972</v>
          </cell>
          <cell r="J12">
            <v>-3.1586632132530212E-2</v>
          </cell>
          <cell r="K12">
            <v>1.3307222127914429</v>
          </cell>
          <cell r="M12">
            <v>-7.3981523513793945E-2</v>
          </cell>
          <cell r="N12">
            <v>1.3407474756240845</v>
          </cell>
          <cell r="R12">
            <v>-2.6048822328448296E-2</v>
          </cell>
          <cell r="S12">
            <v>0.78130525350570679</v>
          </cell>
          <cell r="U12">
            <v>-4.4291473925113678E-2</v>
          </cell>
          <cell r="V12">
            <v>1.2841417789459229</v>
          </cell>
          <cell r="X12">
            <v>-0.1410236656665802</v>
          </cell>
          <cell r="Y12">
            <v>1.2959718704223633</v>
          </cell>
          <cell r="AC12">
            <v>-2.2951330989599228E-2</v>
          </cell>
          <cell r="AD12">
            <v>3.5473842620849609</v>
          </cell>
          <cell r="AF12">
            <v>-3.799690306186676E-2</v>
          </cell>
          <cell r="AG12">
            <v>7.9491610527038574</v>
          </cell>
          <cell r="AI12">
            <v>-0.14146305620670319</v>
          </cell>
          <cell r="AJ12">
            <v>7.9645061492919922</v>
          </cell>
          <cell r="AL12">
            <v>-1.8341505900025368E-2</v>
          </cell>
          <cell r="AM12">
            <v>0.63775509595870972</v>
          </cell>
          <cell r="AO12">
            <v>-3.1586632132530212E-2</v>
          </cell>
          <cell r="AP12">
            <v>1.3307222127914429</v>
          </cell>
          <cell r="AR12">
            <v>-7.3981523513793945E-2</v>
          </cell>
          <cell r="AS12">
            <v>1.3407474756240845</v>
          </cell>
          <cell r="AU12">
            <v>-2.6048822328448296E-2</v>
          </cell>
          <cell r="AV12">
            <v>0.78130525350570679</v>
          </cell>
          <cell r="AX12">
            <v>-4.4291473925113678E-2</v>
          </cell>
          <cell r="AY12">
            <v>1.2841417789459229</v>
          </cell>
          <cell r="BA12">
            <v>-0.1410236656665802</v>
          </cell>
          <cell r="BB12">
            <v>1.2959718704223633</v>
          </cell>
          <cell r="BD12">
            <v>-2.2951330989599228E-2</v>
          </cell>
          <cell r="BE12">
            <v>3.5473842620849605</v>
          </cell>
          <cell r="BG12">
            <v>-3.799690306186676E-2</v>
          </cell>
          <cell r="BH12">
            <v>7.9491610527038574</v>
          </cell>
          <cell r="BJ12">
            <v>-0.14146305620670319</v>
          </cell>
          <cell r="BK12">
            <v>7.9645061492919922</v>
          </cell>
          <cell r="BM12" t="str">
            <v>CAMAll</v>
          </cell>
        </row>
        <row r="13">
          <cell r="G13">
            <v>-0.18089680373668671</v>
          </cell>
          <cell r="H13">
            <v>0.21250192821025848</v>
          </cell>
          <cell r="J13">
            <v>-0.22010347247123718</v>
          </cell>
          <cell r="K13">
            <v>0.31125542521476746</v>
          </cell>
          <cell r="M13">
            <v>-0.93778830766677856</v>
          </cell>
          <cell r="N13">
            <v>0.39043736457824707</v>
          </cell>
          <cell r="R13">
            <v>-0.15002353489398956</v>
          </cell>
          <cell r="S13">
            <v>0.2684953510761261</v>
          </cell>
          <cell r="U13">
            <v>-0.18019093573093414</v>
          </cell>
          <cell r="V13">
            <v>0.42042303085327148</v>
          </cell>
          <cell r="X13">
            <v>-0.99666863679885864</v>
          </cell>
          <cell r="Y13">
            <v>0.49860560894012451</v>
          </cell>
          <cell r="AC13">
            <v>-0.72864645719528198</v>
          </cell>
          <cell r="AD13">
            <v>1.0185903310775757</v>
          </cell>
          <cell r="AF13">
            <v>-0.82438552379608154</v>
          </cell>
          <cell r="AG13">
            <v>1.4905403852462769</v>
          </cell>
          <cell r="AI13">
            <v>-5.2788023948669434</v>
          </cell>
          <cell r="AJ13">
            <v>1.7278761863708496</v>
          </cell>
          <cell r="AL13">
            <v>-0.18089680373668671</v>
          </cell>
          <cell r="AM13">
            <v>0.21250192821025851</v>
          </cell>
          <cell r="AO13">
            <v>-0.22010347247123718</v>
          </cell>
          <cell r="AP13">
            <v>0.31125542521476746</v>
          </cell>
          <cell r="AR13">
            <v>-0.93778830766677856</v>
          </cell>
          <cell r="AS13">
            <v>0.39043736457824707</v>
          </cell>
          <cell r="AU13">
            <v>-0.15002353489398956</v>
          </cell>
          <cell r="AV13">
            <v>0.2684953510761261</v>
          </cell>
          <cell r="AX13">
            <v>-0.18019093573093414</v>
          </cell>
          <cell r="AY13">
            <v>0.42042303085327154</v>
          </cell>
          <cell r="BA13">
            <v>-0.99666863679885864</v>
          </cell>
          <cell r="BB13">
            <v>0.49860560894012457</v>
          </cell>
          <cell r="BD13">
            <v>-0.72864645719528198</v>
          </cell>
          <cell r="BE13">
            <v>1.0185903310775757</v>
          </cell>
          <cell r="BG13">
            <v>-0.82438552379608154</v>
          </cell>
          <cell r="BH13">
            <v>1.4905403852462769</v>
          </cell>
          <cell r="BJ13">
            <v>-5.2788023948669434</v>
          </cell>
          <cell r="BK13">
            <v>1.7278761863708496</v>
          </cell>
          <cell r="BM13" t="str">
            <v>CANAll</v>
          </cell>
        </row>
        <row r="14">
          <cell r="G14">
            <v>-1.9468143582344055E-2</v>
          </cell>
          <cell r="H14">
            <v>4.7711368650197983E-2</v>
          </cell>
          <cell r="J14">
            <v>-3.1255744397640228E-2</v>
          </cell>
          <cell r="K14">
            <v>8.5390172898769379E-2</v>
          </cell>
          <cell r="M14">
            <v>-7.8251197934150696E-2</v>
          </cell>
          <cell r="N14">
            <v>0.10649680346250534</v>
          </cell>
          <cell r="R14">
            <v>-1.7994362860918045E-2</v>
          </cell>
          <cell r="S14">
            <v>5.3580421954393387E-2</v>
          </cell>
          <cell r="U14">
            <v>-2.8860580176115036E-2</v>
          </cell>
          <cell r="V14">
            <v>0.10341479629278183</v>
          </cell>
          <cell r="X14">
            <v>-7.1923583745956421E-2</v>
          </cell>
          <cell r="Y14">
            <v>0.12189800292253494</v>
          </cell>
          <cell r="AC14">
            <v>-3.7438437342643738E-2</v>
          </cell>
          <cell r="AD14">
            <v>0.11096697300672531</v>
          </cell>
          <cell r="AF14">
            <v>-5.9904832392930984E-2</v>
          </cell>
          <cell r="AG14">
            <v>0.2051667720079422</v>
          </cell>
          <cell r="AI14">
            <v>-0.1593872606754303</v>
          </cell>
          <cell r="AJ14">
            <v>0.25110536813735962</v>
          </cell>
          <cell r="AL14">
            <v>-1.9468143582344055E-2</v>
          </cell>
          <cell r="AM14">
            <v>4.7711368650197983E-2</v>
          </cell>
          <cell r="AO14">
            <v>-3.1255744397640228E-2</v>
          </cell>
          <cell r="AP14">
            <v>8.5390172898769379E-2</v>
          </cell>
          <cell r="AR14">
            <v>-7.8251197934150696E-2</v>
          </cell>
          <cell r="AS14">
            <v>0.10649680346250534</v>
          </cell>
          <cell r="AU14">
            <v>-1.7994362860918045E-2</v>
          </cell>
          <cell r="AV14">
            <v>5.358042195439338E-2</v>
          </cell>
          <cell r="AX14">
            <v>-2.8860580176115036E-2</v>
          </cell>
          <cell r="AY14">
            <v>0.10341479629278183</v>
          </cell>
          <cell r="BA14">
            <v>-7.1923583745956421E-2</v>
          </cell>
          <cell r="BB14">
            <v>0.12189800292253494</v>
          </cell>
          <cell r="BD14">
            <v>-3.7438437342643738E-2</v>
          </cell>
          <cell r="BE14">
            <v>0.11096697300672531</v>
          </cell>
          <cell r="BG14">
            <v>-5.9904832392930991E-2</v>
          </cell>
          <cell r="BH14">
            <v>0.2051667720079422</v>
          </cell>
          <cell r="BJ14">
            <v>-0.1593872606754303</v>
          </cell>
          <cell r="BK14">
            <v>0.25110536813735962</v>
          </cell>
          <cell r="BM14" t="str">
            <v>HRVAll</v>
          </cell>
        </row>
        <row r="15">
          <cell r="G15">
            <v>-1.4915697276592255E-2</v>
          </cell>
          <cell r="H15">
            <v>3.186403214931488E-2</v>
          </cell>
          <cell r="J15">
            <v>-2.4509364739060402E-2</v>
          </cell>
          <cell r="K15">
            <v>6.3038915395736694E-2</v>
          </cell>
          <cell r="M15">
            <v>-5.0220511853694916E-2</v>
          </cell>
          <cell r="N15">
            <v>8.1823773682117462E-2</v>
          </cell>
          <cell r="R15">
            <v>-1.3343270868062973E-2</v>
          </cell>
          <cell r="S15">
            <v>3.3613741397857666E-2</v>
          </cell>
          <cell r="U15">
            <v>-2.1374696865677834E-2</v>
          </cell>
          <cell r="V15">
            <v>7.5223401188850403E-2</v>
          </cell>
          <cell r="X15">
            <v>-4.2947728186845779E-2</v>
          </cell>
          <cell r="Y15">
            <v>9.8553001880645752E-2</v>
          </cell>
          <cell r="AC15">
            <v>-3.3940013498067856E-2</v>
          </cell>
          <cell r="AD15">
            <v>8.7227329611778259E-2</v>
          </cell>
          <cell r="AF15">
            <v>-5.5456593632698059E-2</v>
          </cell>
          <cell r="AG15">
            <v>0.18713219463825226</v>
          </cell>
          <cell r="AI15">
            <v>-0.11728308349847794</v>
          </cell>
          <cell r="AJ15">
            <v>0.22311292588710785</v>
          </cell>
          <cell r="AL15">
            <v>-1.4915697276592256E-2</v>
          </cell>
          <cell r="AM15">
            <v>3.186403214931488E-2</v>
          </cell>
          <cell r="AO15">
            <v>-2.4509364739060402E-2</v>
          </cell>
          <cell r="AP15">
            <v>6.3038915395736694E-2</v>
          </cell>
          <cell r="AR15">
            <v>-5.0220511853694916E-2</v>
          </cell>
          <cell r="AS15">
            <v>8.1823773682117462E-2</v>
          </cell>
          <cell r="AU15">
            <v>-1.3343270868062971E-2</v>
          </cell>
          <cell r="AV15">
            <v>3.3613741397857666E-2</v>
          </cell>
          <cell r="AX15">
            <v>-2.1374696865677834E-2</v>
          </cell>
          <cell r="AY15">
            <v>7.5223401188850403E-2</v>
          </cell>
          <cell r="BA15">
            <v>-4.2947728186845779E-2</v>
          </cell>
          <cell r="BB15">
            <v>9.8553001880645766E-2</v>
          </cell>
          <cell r="BD15">
            <v>-3.3940013498067856E-2</v>
          </cell>
          <cell r="BE15">
            <v>8.7227329611778259E-2</v>
          </cell>
          <cell r="BG15">
            <v>-5.5456593632698059E-2</v>
          </cell>
          <cell r="BH15">
            <v>0.18713219463825226</v>
          </cell>
          <cell r="BJ15">
            <v>-0.11728308349847794</v>
          </cell>
          <cell r="BK15">
            <v>0.22311292588710785</v>
          </cell>
          <cell r="BM15" t="str">
            <v>CYPAll</v>
          </cell>
        </row>
        <row r="16">
          <cell r="G16">
            <v>-4.4147010892629623E-2</v>
          </cell>
          <cell r="H16">
            <v>0.11164002865552902</v>
          </cell>
          <cell r="J16">
            <v>-6.047450378537178E-2</v>
          </cell>
          <cell r="K16">
            <v>0.17927448451519012</v>
          </cell>
          <cell r="M16">
            <v>-0.23662979900836945</v>
          </cell>
          <cell r="N16">
            <v>0.22345215082168579</v>
          </cell>
          <cell r="R16">
            <v>-4.6923555433750153E-2</v>
          </cell>
          <cell r="S16">
            <v>0.11185159534215927</v>
          </cell>
          <cell r="U16">
            <v>-6.354638934135437E-2</v>
          </cell>
          <cell r="V16">
            <v>0.18619973957538605</v>
          </cell>
          <cell r="X16">
            <v>-0.23147909343242645</v>
          </cell>
          <cell r="Y16">
            <v>0.22868829965591431</v>
          </cell>
          <cell r="AC16">
            <v>-8.9734375476837158E-2</v>
          </cell>
          <cell r="AD16">
            <v>0.26346486806869507</v>
          </cell>
          <cell r="AF16">
            <v>-0.11869353801012039</v>
          </cell>
          <cell r="AG16">
            <v>0.41176548600196838</v>
          </cell>
          <cell r="AI16">
            <v>-0.55125993490219116</v>
          </cell>
          <cell r="AJ16">
            <v>0.51486736536026001</v>
          </cell>
          <cell r="AL16">
            <v>-4.4147010892629623E-2</v>
          </cell>
          <cell r="AM16">
            <v>0.11164002865552902</v>
          </cell>
          <cell r="AO16">
            <v>-6.047450378537178E-2</v>
          </cell>
          <cell r="AP16">
            <v>0.17927448451519012</v>
          </cell>
          <cell r="AR16">
            <v>-0.23662979900836945</v>
          </cell>
          <cell r="AS16">
            <v>0.22345215082168576</v>
          </cell>
          <cell r="AU16">
            <v>-4.6923555433750153E-2</v>
          </cell>
          <cell r="AV16">
            <v>0.11185159534215927</v>
          </cell>
          <cell r="AX16">
            <v>-6.354638934135437E-2</v>
          </cell>
          <cell r="AY16">
            <v>0.18619973957538602</v>
          </cell>
          <cell r="BA16">
            <v>-0.23147909343242648</v>
          </cell>
          <cell r="BB16">
            <v>0.22868829965591431</v>
          </cell>
          <cell r="BD16">
            <v>-8.9734375476837158E-2</v>
          </cell>
          <cell r="BE16">
            <v>0.26346486806869507</v>
          </cell>
          <cell r="BG16">
            <v>-0.11869353801012039</v>
          </cell>
          <cell r="BH16">
            <v>0.41176548600196838</v>
          </cell>
          <cell r="BJ16">
            <v>-0.55125993490219116</v>
          </cell>
          <cell r="BK16">
            <v>0.51486736536026001</v>
          </cell>
          <cell r="BM16" t="str">
            <v>CZEAll</v>
          </cell>
        </row>
        <row r="17">
          <cell r="G17">
            <v>-2.4701349437236786E-2</v>
          </cell>
          <cell r="H17">
            <v>8.6202569305896759E-2</v>
          </cell>
          <cell r="J17">
            <v>-4.1189137846231461E-2</v>
          </cell>
          <cell r="K17">
            <v>0.14466066658496857</v>
          </cell>
          <cell r="M17">
            <v>-9.7053922712802887E-2</v>
          </cell>
          <cell r="N17">
            <v>0.1676831841468811</v>
          </cell>
          <cell r="R17">
            <v>-2.0723594352602959E-2</v>
          </cell>
          <cell r="S17">
            <v>7.8770555555820465E-2</v>
          </cell>
          <cell r="U17">
            <v>-3.406568244099617E-2</v>
          </cell>
          <cell r="V17">
            <v>0.12608465552330017</v>
          </cell>
          <cell r="X17">
            <v>-7.9199597239494324E-2</v>
          </cell>
          <cell r="Y17">
            <v>0.14493104815483093</v>
          </cell>
          <cell r="AC17">
            <v>-5.8259166777133942E-2</v>
          </cell>
          <cell r="AD17">
            <v>0.27279794216156006</v>
          </cell>
          <cell r="AF17">
            <v>-9.6790298819541931E-2</v>
          </cell>
          <cell r="AG17">
            <v>0.4255216121673584</v>
          </cell>
          <cell r="AI17">
            <v>-0.21700583398342133</v>
          </cell>
          <cell r="AJ17">
            <v>0.47318267822265625</v>
          </cell>
          <cell r="AL17">
            <v>-2.4701349437236786E-2</v>
          </cell>
          <cell r="AM17">
            <v>8.6202569305896759E-2</v>
          </cell>
          <cell r="AO17">
            <v>-4.1189137846231461E-2</v>
          </cell>
          <cell r="AP17">
            <v>0.14466066658496857</v>
          </cell>
          <cell r="AR17">
            <v>-9.7053922712802887E-2</v>
          </cell>
          <cell r="AS17">
            <v>0.1676831841468811</v>
          </cell>
          <cell r="AU17">
            <v>-2.0723594352602959E-2</v>
          </cell>
          <cell r="AV17">
            <v>7.8770555555820465E-2</v>
          </cell>
          <cell r="AX17">
            <v>-3.406568244099617E-2</v>
          </cell>
          <cell r="AY17">
            <v>0.12608465552330017</v>
          </cell>
          <cell r="BA17">
            <v>-7.9199597239494324E-2</v>
          </cell>
          <cell r="BB17">
            <v>0.14493104815483093</v>
          </cell>
          <cell r="BD17">
            <v>-5.8259166777133942E-2</v>
          </cell>
          <cell r="BE17">
            <v>0.27279794216156006</v>
          </cell>
          <cell r="BG17">
            <v>-9.6790298819541931E-2</v>
          </cell>
          <cell r="BH17">
            <v>0.4255216121673584</v>
          </cell>
          <cell r="BJ17">
            <v>-0.21700583398342133</v>
          </cell>
          <cell r="BK17">
            <v>0.47318267822265625</v>
          </cell>
          <cell r="BM17" t="str">
            <v>DENAll</v>
          </cell>
        </row>
        <row r="18">
          <cell r="G18">
            <v>-2.4389248341321945E-2</v>
          </cell>
          <cell r="H18">
            <v>0.12918128073215485</v>
          </cell>
          <cell r="J18">
            <v>-3.8084682077169418E-2</v>
          </cell>
          <cell r="K18">
            <v>0.17999733984470367</v>
          </cell>
          <cell r="M18">
            <v>-0.10250174999237061</v>
          </cell>
          <cell r="N18">
            <v>0.20081701874732971</v>
          </cell>
          <cell r="R18">
            <v>-2.1133746951818466E-2</v>
          </cell>
          <cell r="S18">
            <v>0.1010456308722496</v>
          </cell>
          <cell r="U18">
            <v>-3.2910577952861786E-2</v>
          </cell>
          <cell r="V18">
            <v>0.1551310122013092</v>
          </cell>
          <cell r="X18">
            <v>-8.4602914750576019E-2</v>
          </cell>
          <cell r="Y18">
            <v>0.17181427776813507</v>
          </cell>
          <cell r="AC18">
            <v>-4.291427880525589E-2</v>
          </cell>
          <cell r="AD18">
            <v>0.46928977966308594</v>
          </cell>
          <cell r="AF18">
            <v>-6.7889772355556488E-2</v>
          </cell>
          <cell r="AG18">
            <v>0.57689940929412842</v>
          </cell>
          <cell r="AI18">
            <v>-0.23998132348060608</v>
          </cell>
          <cell r="AJ18">
            <v>0.62041491270065308</v>
          </cell>
          <cell r="AL18">
            <v>-2.4389248341321945E-2</v>
          </cell>
          <cell r="AM18">
            <v>0.12918128073215485</v>
          </cell>
          <cell r="AO18">
            <v>-3.8084682077169418E-2</v>
          </cell>
          <cell r="AP18">
            <v>0.17999733984470367</v>
          </cell>
          <cell r="AR18">
            <v>-0.10250174999237061</v>
          </cell>
          <cell r="AS18">
            <v>0.20081701874732974</v>
          </cell>
          <cell r="AU18">
            <v>-2.1133746951818466E-2</v>
          </cell>
          <cell r="AV18">
            <v>0.1010456308722496</v>
          </cell>
          <cell r="AX18">
            <v>-3.2910577952861786E-2</v>
          </cell>
          <cell r="AY18">
            <v>0.1551310122013092</v>
          </cell>
          <cell r="BA18">
            <v>-8.4602914750576019E-2</v>
          </cell>
          <cell r="BB18">
            <v>0.17181427776813507</v>
          </cell>
          <cell r="BD18">
            <v>-4.291427880525589E-2</v>
          </cell>
          <cell r="BE18">
            <v>0.46928977966308588</v>
          </cell>
          <cell r="BG18">
            <v>-6.7889772355556488E-2</v>
          </cell>
          <cell r="BH18">
            <v>0.57689940929412842</v>
          </cell>
          <cell r="BJ18">
            <v>-0.23998132348060608</v>
          </cell>
          <cell r="BK18">
            <v>0.62041491270065308</v>
          </cell>
          <cell r="BM18" t="str">
            <v>ESTAll</v>
          </cell>
        </row>
        <row r="19">
          <cell r="G19">
            <v>-1.6588401049375534E-2</v>
          </cell>
          <cell r="H19">
            <v>0.12024868279695511</v>
          </cell>
          <cell r="J19">
            <v>-3.0207529664039612E-2</v>
          </cell>
          <cell r="K19">
            <v>0.17166256904602051</v>
          </cell>
          <cell r="M19">
            <v>-4.9994934350252151E-2</v>
          </cell>
          <cell r="N19">
            <v>0.1824544370174408</v>
          </cell>
          <cell r="R19">
            <v>-1.7417065799236298E-2</v>
          </cell>
          <cell r="S19">
            <v>0.16699787974357605</v>
          </cell>
          <cell r="U19">
            <v>-3.0890237540006638E-2</v>
          </cell>
          <cell r="V19">
            <v>0.26243060827255249</v>
          </cell>
          <cell r="X19">
            <v>-4.5118171721696854E-2</v>
          </cell>
          <cell r="Y19">
            <v>0.27450692653656006</v>
          </cell>
          <cell r="AC19">
            <v>-2.7951840311288834E-2</v>
          </cell>
          <cell r="AD19">
            <v>0.37756359577178955</v>
          </cell>
          <cell r="AF19">
            <v>-5.2487313747406006E-2</v>
          </cell>
          <cell r="AG19">
            <v>0.51971435546875</v>
          </cell>
          <cell r="AI19">
            <v>-8.7690874934196472E-2</v>
          </cell>
          <cell r="AJ19">
            <v>0.54055571556091309</v>
          </cell>
          <cell r="AL19">
            <v>-1.6588401049375534E-2</v>
          </cell>
          <cell r="AM19">
            <v>0.12024868279695511</v>
          </cell>
          <cell r="AO19">
            <v>-3.0207529664039612E-2</v>
          </cell>
          <cell r="AP19">
            <v>0.17166256904602051</v>
          </cell>
          <cell r="AR19">
            <v>-4.9994934350252151E-2</v>
          </cell>
          <cell r="AS19">
            <v>0.1824544370174408</v>
          </cell>
          <cell r="AU19">
            <v>-1.7417065799236298E-2</v>
          </cell>
          <cell r="AV19">
            <v>0.16699787974357605</v>
          </cell>
          <cell r="AX19">
            <v>-3.0890237540006638E-2</v>
          </cell>
          <cell r="AY19">
            <v>0.26243060827255249</v>
          </cell>
          <cell r="BA19">
            <v>-4.5118171721696854E-2</v>
          </cell>
          <cell r="BB19">
            <v>0.27450692653656006</v>
          </cell>
          <cell r="BD19">
            <v>-2.7951840311288834E-2</v>
          </cell>
          <cell r="BE19">
            <v>0.37756359577178955</v>
          </cell>
          <cell r="BG19">
            <v>-5.2487313747406006E-2</v>
          </cell>
          <cell r="BH19">
            <v>0.51971435546875</v>
          </cell>
          <cell r="BJ19">
            <v>-8.7690874934196472E-2</v>
          </cell>
          <cell r="BK19">
            <v>0.54055571556091309</v>
          </cell>
          <cell r="BM19" t="str">
            <v>FIJAll</v>
          </cell>
        </row>
        <row r="20">
          <cell r="G20">
            <v>-3.9393655955791473E-2</v>
          </cell>
          <cell r="H20">
            <v>8.1670783460140228E-2</v>
          </cell>
          <cell r="J20">
            <v>-6.0799513012170792E-2</v>
          </cell>
          <cell r="K20">
            <v>0.13724870979785919</v>
          </cell>
          <cell r="M20">
            <v>-0.20595139265060425</v>
          </cell>
          <cell r="N20">
            <v>0.16434766352176666</v>
          </cell>
          <cell r="R20">
            <v>-3.7262436002492905E-2</v>
          </cell>
          <cell r="S20">
            <v>7.2501093149185181E-2</v>
          </cell>
          <cell r="U20">
            <v>-5.6548289954662323E-2</v>
          </cell>
          <cell r="V20">
            <v>0.12335582822561264</v>
          </cell>
          <cell r="X20">
            <v>-0.22126875817775726</v>
          </cell>
          <cell r="Y20">
            <v>0.14816735684871674</v>
          </cell>
          <cell r="AC20">
            <v>-0.11190839856863022</v>
          </cell>
          <cell r="AD20">
            <v>0.28669947385787964</v>
          </cell>
          <cell r="AF20">
            <v>-0.1621626615524292</v>
          </cell>
          <cell r="AG20">
            <v>0.48402959108352661</v>
          </cell>
          <cell r="AI20">
            <v>-0.76135516166687012</v>
          </cell>
          <cell r="AJ20">
            <v>0.56098455190658569</v>
          </cell>
          <cell r="AL20">
            <v>-3.9393655955791473E-2</v>
          </cell>
          <cell r="AM20">
            <v>8.1670783460140242E-2</v>
          </cell>
          <cell r="AO20">
            <v>-6.0799513012170792E-2</v>
          </cell>
          <cell r="AP20">
            <v>0.13724870979785919</v>
          </cell>
          <cell r="AR20">
            <v>-0.20595139265060422</v>
          </cell>
          <cell r="AS20">
            <v>0.16434766352176666</v>
          </cell>
          <cell r="AU20">
            <v>-3.7262436002492905E-2</v>
          </cell>
          <cell r="AV20">
            <v>7.2501093149185181E-2</v>
          </cell>
          <cell r="AX20">
            <v>-5.6548289954662323E-2</v>
          </cell>
          <cell r="AY20">
            <v>0.12335582822561264</v>
          </cell>
          <cell r="BA20">
            <v>-0.22126875817775724</v>
          </cell>
          <cell r="BB20">
            <v>0.14816735684871674</v>
          </cell>
          <cell r="BD20">
            <v>-0.1119083985686302</v>
          </cell>
          <cell r="BE20">
            <v>0.28669947385787964</v>
          </cell>
          <cell r="BG20">
            <v>-0.1621626615524292</v>
          </cell>
          <cell r="BH20">
            <v>0.48402959108352667</v>
          </cell>
          <cell r="BJ20">
            <v>-0.76135516166687012</v>
          </cell>
          <cell r="BK20">
            <v>0.56098455190658569</v>
          </cell>
          <cell r="BM20" t="str">
            <v>FINAll</v>
          </cell>
        </row>
        <row r="21">
          <cell r="G21">
            <v>-2.1510785445570946E-2</v>
          </cell>
          <cell r="H21">
            <v>5.2153229713439941E-2</v>
          </cell>
          <cell r="J21">
            <v>-3.209695965051651E-2</v>
          </cell>
          <cell r="K21">
            <v>0.13387341797351837</v>
          </cell>
          <cell r="M21">
            <v>-8.6344480514526367E-2</v>
          </cell>
          <cell r="N21">
            <v>0.15383344888687134</v>
          </cell>
          <cell r="R21">
            <v>-2.19317227602005E-2</v>
          </cell>
          <cell r="S21">
            <v>5.1792100071907043E-2</v>
          </cell>
          <cell r="U21">
            <v>-3.187614306807518E-2</v>
          </cell>
          <cell r="V21">
            <v>0.12188158929347992</v>
          </cell>
          <cell r="X21">
            <v>-8.3061240613460541E-2</v>
          </cell>
          <cell r="Y21">
            <v>0.14057771861553192</v>
          </cell>
          <cell r="AC21">
            <v>-7.612745463848114E-2</v>
          </cell>
          <cell r="AD21">
            <v>0.23960018157958984</v>
          </cell>
          <cell r="AF21">
            <v>-0.10619424283504486</v>
          </cell>
          <cell r="AG21">
            <v>0.66118210554122925</v>
          </cell>
          <cell r="AI21">
            <v>-0.32496193051338196</v>
          </cell>
          <cell r="AJ21">
            <v>0.73788458108901978</v>
          </cell>
          <cell r="AL21">
            <v>-2.1510785445570946E-2</v>
          </cell>
          <cell r="AM21">
            <v>5.2153229713439941E-2</v>
          </cell>
          <cell r="AO21">
            <v>-3.209695965051651E-2</v>
          </cell>
          <cell r="AP21">
            <v>0.13387341797351837</v>
          </cell>
          <cell r="AR21">
            <v>-8.6344480514526367E-2</v>
          </cell>
          <cell r="AS21">
            <v>0.15383344888687134</v>
          </cell>
          <cell r="AU21">
            <v>-2.1931722760200497E-2</v>
          </cell>
          <cell r="AV21">
            <v>5.179210007190705E-2</v>
          </cell>
          <cell r="AX21">
            <v>-3.187614306807518E-2</v>
          </cell>
          <cell r="AY21">
            <v>0.12188158929347992</v>
          </cell>
          <cell r="BA21">
            <v>-8.3061240613460541E-2</v>
          </cell>
          <cell r="BB21">
            <v>0.14057771861553192</v>
          </cell>
          <cell r="BD21">
            <v>-7.612745463848114E-2</v>
          </cell>
          <cell r="BE21">
            <v>0.23960018157958987</v>
          </cell>
          <cell r="BG21">
            <v>-0.10619424283504485</v>
          </cell>
          <cell r="BH21">
            <v>0.66118210554122925</v>
          </cell>
          <cell r="BJ21">
            <v>-0.32496193051338196</v>
          </cell>
          <cell r="BK21">
            <v>0.73788458108901978</v>
          </cell>
          <cell r="BM21" t="str">
            <v>FRAAll</v>
          </cell>
        </row>
        <row r="22">
          <cell r="G22">
            <v>-4.334673285484314E-2</v>
          </cell>
          <cell r="H22">
            <v>0.1301020085811615</v>
          </cell>
          <cell r="J22">
            <v>-6.6063575446605682E-2</v>
          </cell>
          <cell r="K22">
            <v>0.22547735273838043</v>
          </cell>
          <cell r="M22">
            <v>-0.34468254446983337</v>
          </cell>
          <cell r="N22">
            <v>0.2727493941783905</v>
          </cell>
          <cell r="R22">
            <v>-3.9115197956562042E-2</v>
          </cell>
          <cell r="S22">
            <v>0.10957043617963791</v>
          </cell>
          <cell r="U22">
            <v>-5.8634243905544281E-2</v>
          </cell>
          <cell r="V22">
            <v>0.19217504560947418</v>
          </cell>
          <cell r="X22">
            <v>-0.27026763558387756</v>
          </cell>
          <cell r="Y22">
            <v>0.23054802417755127</v>
          </cell>
          <cell r="AC22">
            <v>-0.10639327019453049</v>
          </cell>
          <cell r="AD22">
            <v>0.3985595703125</v>
          </cell>
          <cell r="AF22">
            <v>-0.15327659249305725</v>
          </cell>
          <cell r="AG22">
            <v>0.69238495826721191</v>
          </cell>
          <cell r="AI22">
            <v>-1.0224852561950684</v>
          </cell>
          <cell r="AJ22">
            <v>0.8128172755241394</v>
          </cell>
          <cell r="AL22">
            <v>-4.334673285484314E-2</v>
          </cell>
          <cell r="AM22">
            <v>0.1301020085811615</v>
          </cell>
          <cell r="AO22">
            <v>-6.6063575446605682E-2</v>
          </cell>
          <cell r="AP22">
            <v>0.22547735273838043</v>
          </cell>
          <cell r="AR22">
            <v>-0.34468254446983337</v>
          </cell>
          <cell r="AS22">
            <v>0.2727493941783905</v>
          </cell>
          <cell r="AU22">
            <v>-3.9115197956562042E-2</v>
          </cell>
          <cell r="AV22">
            <v>0.10957043617963792</v>
          </cell>
          <cell r="AX22">
            <v>-5.8634243905544281E-2</v>
          </cell>
          <cell r="AY22">
            <v>0.19217504560947418</v>
          </cell>
          <cell r="BA22">
            <v>-0.27026763558387756</v>
          </cell>
          <cell r="BB22">
            <v>0.23054802417755127</v>
          </cell>
          <cell r="BD22">
            <v>-0.10639327019453049</v>
          </cell>
          <cell r="BE22">
            <v>0.3985595703125</v>
          </cell>
          <cell r="BG22">
            <v>-0.15327659249305725</v>
          </cell>
          <cell r="BH22">
            <v>0.6923849582672118</v>
          </cell>
          <cell r="BJ22">
            <v>-1.0224852561950684</v>
          </cell>
          <cell r="BK22">
            <v>0.81281727552413952</v>
          </cell>
          <cell r="BM22" t="str">
            <v>GERAll</v>
          </cell>
        </row>
        <row r="23">
          <cell r="G23">
            <v>-2.1480366587638855E-2</v>
          </cell>
          <cell r="H23">
            <v>3.250909224152565E-2</v>
          </cell>
          <cell r="J23">
            <v>-2.890951931476593E-2</v>
          </cell>
          <cell r="K23">
            <v>5.2493248134851456E-2</v>
          </cell>
          <cell r="M23">
            <v>-5.5942956358194351E-2</v>
          </cell>
          <cell r="N23">
            <v>6.2672935426235199E-2</v>
          </cell>
          <cell r="R23">
            <v>-1.935887336730957E-2</v>
          </cell>
          <cell r="S23">
            <v>3.6358609795570374E-2</v>
          </cell>
          <cell r="U23">
            <v>-2.6254497468471527E-2</v>
          </cell>
          <cell r="V23">
            <v>5.9609908610582352E-2</v>
          </cell>
          <cell r="X23">
            <v>-5.5388115346431732E-2</v>
          </cell>
          <cell r="Y23">
            <v>6.9441795349121094E-2</v>
          </cell>
          <cell r="AC23">
            <v>-8.7731018662452698E-2</v>
          </cell>
          <cell r="AD23">
            <v>0.13123829662799835</v>
          </cell>
          <cell r="AF23">
            <v>-0.10944339632987976</v>
          </cell>
          <cell r="AG23">
            <v>0.21115241944789886</v>
          </cell>
          <cell r="AI23">
            <v>-0.20014232397079468</v>
          </cell>
          <cell r="AJ23">
            <v>0.23911607265472412</v>
          </cell>
          <cell r="AL23">
            <v>-2.1480366587638855E-2</v>
          </cell>
          <cell r="AM23">
            <v>3.250909224152565E-2</v>
          </cell>
          <cell r="AO23">
            <v>-2.890951931476593E-2</v>
          </cell>
          <cell r="AP23">
            <v>5.2493248134851456E-2</v>
          </cell>
          <cell r="AR23">
            <v>-5.5942956358194351E-2</v>
          </cell>
          <cell r="AS23">
            <v>6.2672935426235199E-2</v>
          </cell>
          <cell r="AU23">
            <v>-1.935887336730957E-2</v>
          </cell>
          <cell r="AV23">
            <v>3.6358609795570374E-2</v>
          </cell>
          <cell r="AX23">
            <v>-2.6254497468471527E-2</v>
          </cell>
          <cell r="AY23">
            <v>5.9609908610582352E-2</v>
          </cell>
          <cell r="BA23">
            <v>-5.5388115346431725E-2</v>
          </cell>
          <cell r="BB23">
            <v>6.9441795349121094E-2</v>
          </cell>
          <cell r="BD23">
            <v>-8.7731018662452698E-2</v>
          </cell>
          <cell r="BE23">
            <v>0.13123829662799835</v>
          </cell>
          <cell r="BG23">
            <v>-0.10944339632987976</v>
          </cell>
          <cell r="BH23">
            <v>0.21115241944789886</v>
          </cell>
          <cell r="BJ23">
            <v>-0.20014232397079465</v>
          </cell>
          <cell r="BK23">
            <v>0.23911607265472412</v>
          </cell>
          <cell r="BM23" t="str">
            <v>GRCAll</v>
          </cell>
        </row>
        <row r="24">
          <cell r="G24">
            <v>-4.0685608983039856E-2</v>
          </cell>
          <cell r="H24">
            <v>6.1193972826004028E-2</v>
          </cell>
          <cell r="J24">
            <v>-8.025427907705307E-2</v>
          </cell>
          <cell r="K24">
            <v>0.17610134184360504</v>
          </cell>
          <cell r="M24">
            <v>-0.10362912714481354</v>
          </cell>
          <cell r="N24">
            <v>0.18936918675899506</v>
          </cell>
          <cell r="R24">
            <v>-3.4254640340805054E-2</v>
          </cell>
          <cell r="S24">
            <v>7.9004056751728058E-2</v>
          </cell>
          <cell r="U24">
            <v>-6.708873063325882E-2</v>
          </cell>
          <cell r="V24">
            <v>0.23303166031837463</v>
          </cell>
          <cell r="X24">
            <v>-8.7295584380626678E-2</v>
          </cell>
          <cell r="Y24">
            <v>0.24453921616077423</v>
          </cell>
          <cell r="AC24">
            <v>-7.7756226062774658E-2</v>
          </cell>
          <cell r="AD24">
            <v>0.2952083945274353</v>
          </cell>
          <cell r="AF24">
            <v>-0.14724303781986237</v>
          </cell>
          <cell r="AG24">
            <v>0.95498478412628174</v>
          </cell>
          <cell r="AI24">
            <v>-0.20283429324626923</v>
          </cell>
          <cell r="AJ24">
            <v>0.98675638437271118</v>
          </cell>
          <cell r="AL24">
            <v>-4.0685608983039856E-2</v>
          </cell>
          <cell r="AM24">
            <v>6.1193972826004035E-2</v>
          </cell>
          <cell r="AO24">
            <v>-8.025427907705307E-2</v>
          </cell>
          <cell r="AP24">
            <v>0.17610134184360504</v>
          </cell>
          <cell r="AR24">
            <v>-0.10362912714481352</v>
          </cell>
          <cell r="AS24">
            <v>0.18936918675899506</v>
          </cell>
          <cell r="AU24">
            <v>-3.4254640340805054E-2</v>
          </cell>
          <cell r="AV24">
            <v>7.9004056751728058E-2</v>
          </cell>
          <cell r="AX24">
            <v>-6.708873063325882E-2</v>
          </cell>
          <cell r="AY24">
            <v>0.23303166031837463</v>
          </cell>
          <cell r="BA24">
            <v>-8.7295584380626678E-2</v>
          </cell>
          <cell r="BB24">
            <v>0.24453921616077423</v>
          </cell>
          <cell r="BD24">
            <v>-7.7756226062774658E-2</v>
          </cell>
          <cell r="BE24">
            <v>0.2952083945274353</v>
          </cell>
          <cell r="BG24">
            <v>-0.14724303781986237</v>
          </cell>
          <cell r="BH24">
            <v>0.95498478412628174</v>
          </cell>
          <cell r="BJ24">
            <v>-0.20283429324626923</v>
          </cell>
          <cell r="BK24">
            <v>0.98675638437271118</v>
          </cell>
          <cell r="BM24" t="str">
            <v>HKGAll</v>
          </cell>
        </row>
        <row r="25">
          <cell r="G25">
            <v>-2.5437531992793083E-2</v>
          </cell>
          <cell r="H25">
            <v>0.15408676862716675</v>
          </cell>
          <cell r="J25">
            <v>-4.1065499186515808E-2</v>
          </cell>
          <cell r="K25">
            <v>0.2321353554725647</v>
          </cell>
          <cell r="M25">
            <v>-0.27978706359863281</v>
          </cell>
          <cell r="N25">
            <v>0.40610766410827637</v>
          </cell>
          <cell r="R25">
            <v>-2.0967906340956688E-2</v>
          </cell>
          <cell r="S25">
            <v>0.14343897998332977</v>
          </cell>
          <cell r="U25">
            <v>-3.3909685909748077E-2</v>
          </cell>
          <cell r="V25">
            <v>0.23229585587978363</v>
          </cell>
          <cell r="X25">
            <v>-0.20243039727210999</v>
          </cell>
          <cell r="Y25">
            <v>0.40457293391227722</v>
          </cell>
          <cell r="AC25">
            <v>-4.5868225395679474E-2</v>
          </cell>
          <cell r="AD25">
            <v>0.40228015184402466</v>
          </cell>
          <cell r="AF25">
            <v>-7.4341766536235809E-2</v>
          </cell>
          <cell r="AG25">
            <v>0.57898569107055664</v>
          </cell>
          <cell r="AI25">
            <v>-0.81373816728591919</v>
          </cell>
          <cell r="AJ25">
            <v>0.6955639123916626</v>
          </cell>
          <cell r="AL25">
            <v>-2.5437531992793083E-2</v>
          </cell>
          <cell r="AM25">
            <v>0.15408676862716675</v>
          </cell>
          <cell r="AO25">
            <v>-4.1065499186515815E-2</v>
          </cell>
          <cell r="AP25">
            <v>0.23213535547256473</v>
          </cell>
          <cell r="AR25">
            <v>-0.27978706359863281</v>
          </cell>
          <cell r="AS25">
            <v>0.40610766410827637</v>
          </cell>
          <cell r="AU25">
            <v>-2.0967906340956688E-2</v>
          </cell>
          <cell r="AV25">
            <v>0.14343897998332977</v>
          </cell>
          <cell r="AX25">
            <v>-3.3909685909748077E-2</v>
          </cell>
          <cell r="AY25">
            <v>0.2322958558797836</v>
          </cell>
          <cell r="BA25">
            <v>-0.20243039727211001</v>
          </cell>
          <cell r="BB25">
            <v>0.40457293391227722</v>
          </cell>
          <cell r="BD25">
            <v>-4.5868225395679474E-2</v>
          </cell>
          <cell r="BE25">
            <v>0.40228015184402466</v>
          </cell>
          <cell r="BG25">
            <v>-7.4341766536235809E-2</v>
          </cell>
          <cell r="BH25">
            <v>0.57898569107055664</v>
          </cell>
          <cell r="BJ25">
            <v>-0.81373816728591919</v>
          </cell>
          <cell r="BK25">
            <v>0.6955639123916626</v>
          </cell>
          <cell r="BM25" t="str">
            <v>HUNAll</v>
          </cell>
        </row>
        <row r="26">
          <cell r="G26">
            <v>-1.8672138452529907E-2</v>
          </cell>
          <cell r="H26">
            <v>5.9940826147794724E-2</v>
          </cell>
          <cell r="J26">
            <v>-2.7460670098662376E-2</v>
          </cell>
          <cell r="K26">
            <v>0.1181548610329628</v>
          </cell>
          <cell r="M26">
            <v>-5.9676021337509155E-2</v>
          </cell>
          <cell r="N26">
            <v>0.12864957749843597</v>
          </cell>
          <cell r="R26">
            <v>-1.4806033112108707E-2</v>
          </cell>
          <cell r="S26">
            <v>6.6985532641410828E-2</v>
          </cell>
          <cell r="U26">
            <v>-2.2612754255533218E-2</v>
          </cell>
          <cell r="V26">
            <v>0.13696962594985962</v>
          </cell>
          <cell r="X26">
            <v>-4.1308604180812836E-2</v>
          </cell>
          <cell r="Y26">
            <v>0.14359341561794281</v>
          </cell>
          <cell r="AC26">
            <v>-0.10910592973232269</v>
          </cell>
          <cell r="AD26">
            <v>0.46947193145751953</v>
          </cell>
          <cell r="AF26">
            <v>-0.12869861721992493</v>
          </cell>
          <cell r="AG26">
            <v>0.93378430604934692</v>
          </cell>
          <cell r="AI26">
            <v>-0.32479757070541382</v>
          </cell>
          <cell r="AJ26">
            <v>0.97057819366455078</v>
          </cell>
          <cell r="AL26">
            <v>-1.8672138452529907E-2</v>
          </cell>
          <cell r="AM26">
            <v>5.9940826147794724E-2</v>
          </cell>
          <cell r="AO26">
            <v>-2.7460670098662376E-2</v>
          </cell>
          <cell r="AP26">
            <v>0.11815486103296279</v>
          </cell>
          <cell r="AR26">
            <v>-5.9676021337509155E-2</v>
          </cell>
          <cell r="AS26">
            <v>0.12864957749843597</v>
          </cell>
          <cell r="AU26">
            <v>-1.4806033112108707E-2</v>
          </cell>
          <cell r="AV26">
            <v>6.6985532641410828E-2</v>
          </cell>
          <cell r="AX26">
            <v>-2.2612754255533218E-2</v>
          </cell>
          <cell r="AY26">
            <v>0.13696962594985962</v>
          </cell>
          <cell r="BA26">
            <v>-4.1308604180812836E-2</v>
          </cell>
          <cell r="BB26">
            <v>0.14359341561794281</v>
          </cell>
          <cell r="BD26">
            <v>-0.10910592973232268</v>
          </cell>
          <cell r="BE26">
            <v>0.46947193145751959</v>
          </cell>
          <cell r="BG26">
            <v>-0.12869861721992493</v>
          </cell>
          <cell r="BH26">
            <v>0.93378430604934692</v>
          </cell>
          <cell r="BJ26">
            <v>-0.32479757070541382</v>
          </cell>
          <cell r="BK26">
            <v>0.97057819366455078</v>
          </cell>
          <cell r="BM26" t="str">
            <v>INDAll</v>
          </cell>
        </row>
        <row r="27">
          <cell r="G27">
            <v>-3.5024400800466537E-2</v>
          </cell>
          <cell r="H27">
            <v>9.358283132314682E-2</v>
          </cell>
          <cell r="J27">
            <v>-5.6257084012031555E-2</v>
          </cell>
          <cell r="K27">
            <v>0.20122337341308594</v>
          </cell>
          <cell r="M27">
            <v>-0.10571253299713135</v>
          </cell>
          <cell r="N27">
            <v>0.21582597494125366</v>
          </cell>
          <cell r="R27">
            <v>-2.3112062364816666E-2</v>
          </cell>
          <cell r="S27">
            <v>8.9075535535812378E-2</v>
          </cell>
          <cell r="U27">
            <v>-3.8551691919565201E-2</v>
          </cell>
          <cell r="V27">
            <v>0.20558339357376099</v>
          </cell>
          <cell r="X27">
            <v>-7.4852228164672852E-2</v>
          </cell>
          <cell r="Y27">
            <v>0.21592922508716583</v>
          </cell>
          <cell r="AC27">
            <v>-9.5474213361740112E-2</v>
          </cell>
          <cell r="AD27">
            <v>0.50826293230056763</v>
          </cell>
          <cell r="AF27">
            <v>-0.14541798830032349</v>
          </cell>
          <cell r="AG27">
            <v>1.1581052541732788</v>
          </cell>
          <cell r="AI27">
            <v>-0.32383090257644653</v>
          </cell>
          <cell r="AJ27">
            <v>1.2024580240249634</v>
          </cell>
          <cell r="AL27">
            <v>-3.5024400800466537E-2</v>
          </cell>
          <cell r="AM27">
            <v>9.358283132314682E-2</v>
          </cell>
          <cell r="AO27">
            <v>-5.6257084012031555E-2</v>
          </cell>
          <cell r="AP27">
            <v>0.20122337341308594</v>
          </cell>
          <cell r="AR27">
            <v>-0.10571253299713135</v>
          </cell>
          <cell r="AS27">
            <v>0.21582597494125366</v>
          </cell>
          <cell r="AU27">
            <v>-2.3112062364816666E-2</v>
          </cell>
          <cell r="AV27">
            <v>8.9075535535812378E-2</v>
          </cell>
          <cell r="AX27">
            <v>-3.8551691919565201E-2</v>
          </cell>
          <cell r="AY27">
            <v>0.20558339357376099</v>
          </cell>
          <cell r="BA27">
            <v>-7.4852228164672852E-2</v>
          </cell>
          <cell r="BB27">
            <v>0.21592922508716583</v>
          </cell>
          <cell r="BD27">
            <v>-9.5474213361740112E-2</v>
          </cell>
          <cell r="BE27">
            <v>0.50826293230056763</v>
          </cell>
          <cell r="BG27">
            <v>-0.14541798830032349</v>
          </cell>
          <cell r="BH27">
            <v>1.1581052541732788</v>
          </cell>
          <cell r="BJ27">
            <v>-0.32383090257644653</v>
          </cell>
          <cell r="BK27">
            <v>1.2024580240249634</v>
          </cell>
          <cell r="BM27" t="str">
            <v>INOAll</v>
          </cell>
        </row>
        <row r="28">
          <cell r="G28">
            <v>-4.3280072510242462E-2</v>
          </cell>
          <cell r="H28">
            <v>7.6358936727046967E-2</v>
          </cell>
          <cell r="J28">
            <v>-7.7553778886795044E-2</v>
          </cell>
          <cell r="K28">
            <v>0.16514430940151215</v>
          </cell>
          <cell r="M28">
            <v>-0.16382738947868347</v>
          </cell>
          <cell r="N28">
            <v>0.20628848671913147</v>
          </cell>
          <cell r="R28">
            <v>-2.8019022196531296E-2</v>
          </cell>
          <cell r="S28">
            <v>6.0799270868301392E-2</v>
          </cell>
          <cell r="U28">
            <v>-4.8034079372882843E-2</v>
          </cell>
          <cell r="V28">
            <v>0.2275795191526413</v>
          </cell>
          <cell r="X28">
            <v>-0.10774940252304077</v>
          </cell>
          <cell r="Y28">
            <v>0.25654834508895874</v>
          </cell>
          <cell r="AC28">
            <v>-6.0957260429859161E-2</v>
          </cell>
          <cell r="AD28">
            <v>0.1148344948887825</v>
          </cell>
          <cell r="AF28">
            <v>-0.10994019359350204</v>
          </cell>
          <cell r="AG28">
            <v>0.2417616993188858</v>
          </cell>
          <cell r="AI28">
            <v>-0.23335522413253784</v>
          </cell>
          <cell r="AJ28">
            <v>0.30144825577735901</v>
          </cell>
          <cell r="AL28">
            <v>-4.3280072510242462E-2</v>
          </cell>
          <cell r="AM28">
            <v>7.6358936727046967E-2</v>
          </cell>
          <cell r="AO28">
            <v>-7.7553778886795044E-2</v>
          </cell>
          <cell r="AP28">
            <v>0.16514430940151215</v>
          </cell>
          <cell r="AR28">
            <v>-0.16382738947868347</v>
          </cell>
          <cell r="AS28">
            <v>0.20628848671913147</v>
          </cell>
          <cell r="AU28">
            <v>-2.8019022196531299E-2</v>
          </cell>
          <cell r="AV28">
            <v>6.0799270868301392E-2</v>
          </cell>
          <cell r="AX28">
            <v>-4.8034079372882843E-2</v>
          </cell>
          <cell r="AY28">
            <v>0.22757951915264132</v>
          </cell>
          <cell r="BA28">
            <v>-0.10774940252304077</v>
          </cell>
          <cell r="BB28">
            <v>0.25654834508895874</v>
          </cell>
          <cell r="BD28">
            <v>-6.0957260429859161E-2</v>
          </cell>
          <cell r="BE28">
            <v>0.1148344948887825</v>
          </cell>
          <cell r="BG28">
            <v>-0.10994019359350203</v>
          </cell>
          <cell r="BH28">
            <v>0.2417616993188858</v>
          </cell>
          <cell r="BJ28">
            <v>-0.23335522413253784</v>
          </cell>
          <cell r="BK28">
            <v>0.30144825577735901</v>
          </cell>
          <cell r="BM28" t="str">
            <v>IREAll</v>
          </cell>
        </row>
        <row r="29">
          <cell r="G29">
            <v>-2.8986068442463875E-2</v>
          </cell>
          <cell r="H29">
            <v>9.6106395125389099E-2</v>
          </cell>
          <cell r="J29">
            <v>-3.9045289158821106E-2</v>
          </cell>
          <cell r="K29">
            <v>0.16173093020915985</v>
          </cell>
          <cell r="M29">
            <v>-0.17577250301837921</v>
          </cell>
          <cell r="N29">
            <v>0.18947514891624451</v>
          </cell>
          <cell r="R29">
            <v>-3.0609924346208572E-2</v>
          </cell>
          <cell r="S29">
            <v>0.10389621555805206</v>
          </cell>
          <cell r="U29">
            <v>-4.1011389344930649E-2</v>
          </cell>
          <cell r="V29">
            <v>0.17754469811916351</v>
          </cell>
          <cell r="X29">
            <v>-0.18384413421154022</v>
          </cell>
          <cell r="Y29">
            <v>0.20647197961807251</v>
          </cell>
          <cell r="AC29">
            <v>-0.1179826557636261</v>
          </cell>
          <cell r="AD29">
            <v>0.49584093689918518</v>
          </cell>
          <cell r="AF29">
            <v>-0.14500802755355835</v>
          </cell>
          <cell r="AG29">
            <v>0.84192818403244019</v>
          </cell>
          <cell r="AI29">
            <v>-0.77447068691253662</v>
          </cell>
          <cell r="AJ29">
            <v>0.93838948011398315</v>
          </cell>
          <cell r="AL29">
            <v>-2.8986068442463875E-2</v>
          </cell>
          <cell r="AM29">
            <v>9.6106395125389099E-2</v>
          </cell>
          <cell r="AO29">
            <v>-3.9045289158821106E-2</v>
          </cell>
          <cell r="AP29">
            <v>0.16173093020915988</v>
          </cell>
          <cell r="AR29">
            <v>-0.17577250301837921</v>
          </cell>
          <cell r="AS29">
            <v>0.18947514891624453</v>
          </cell>
          <cell r="AU29">
            <v>-3.0609924346208572E-2</v>
          </cell>
          <cell r="AV29">
            <v>0.10389621555805206</v>
          </cell>
          <cell r="AX29">
            <v>-4.1011389344930649E-2</v>
          </cell>
          <cell r="AY29">
            <v>0.17754469811916351</v>
          </cell>
          <cell r="BA29">
            <v>-0.18384413421154025</v>
          </cell>
          <cell r="BB29">
            <v>0.20647197961807251</v>
          </cell>
          <cell r="BD29">
            <v>-0.1179826557636261</v>
          </cell>
          <cell r="BE29">
            <v>0.49584093689918518</v>
          </cell>
          <cell r="BG29">
            <v>-0.14500802755355835</v>
          </cell>
          <cell r="BH29">
            <v>0.84192818403244019</v>
          </cell>
          <cell r="BJ29">
            <v>-0.77447068691253662</v>
          </cell>
          <cell r="BK29">
            <v>0.93838948011398315</v>
          </cell>
          <cell r="BM29" t="str">
            <v>ITAAll</v>
          </cell>
        </row>
        <row r="30">
          <cell r="G30">
            <v>-4.0582966059446335E-2</v>
          </cell>
          <cell r="H30">
            <v>9.709475189447403E-2</v>
          </cell>
          <cell r="J30">
            <v>-6.7419052124023438E-2</v>
          </cell>
          <cell r="K30">
            <v>0.18072289228439331</v>
          </cell>
          <cell r="M30">
            <v>-0.40309780836105347</v>
          </cell>
          <cell r="N30">
            <v>0.21524772047996521</v>
          </cell>
          <cell r="R30">
            <v>-3.3478245139122009E-2</v>
          </cell>
          <cell r="S30">
            <v>8.4010913968086243E-2</v>
          </cell>
          <cell r="U30">
            <v>-5.6112766265869141E-2</v>
          </cell>
          <cell r="V30">
            <v>0.15888838469982147</v>
          </cell>
          <cell r="X30">
            <v>-0.32081913948059082</v>
          </cell>
          <cell r="Y30">
            <v>0.18665218353271484</v>
          </cell>
          <cell r="AC30">
            <v>-0.19665645062923431</v>
          </cell>
          <cell r="AD30">
            <v>0.69171315431594849</v>
          </cell>
          <cell r="AF30">
            <v>-0.29438790678977966</v>
          </cell>
          <cell r="AG30">
            <v>1.2264206409454346</v>
          </cell>
          <cell r="AI30">
            <v>-3.0633764266967773</v>
          </cell>
          <cell r="AJ30">
            <v>1.410486102104187</v>
          </cell>
          <cell r="AL30">
            <v>-4.0582966059446335E-2</v>
          </cell>
          <cell r="AM30">
            <v>9.709475189447403E-2</v>
          </cell>
          <cell r="AO30">
            <v>-6.7419052124023438E-2</v>
          </cell>
          <cell r="AP30">
            <v>0.18072289228439331</v>
          </cell>
          <cell r="AR30">
            <v>-0.40309780836105347</v>
          </cell>
          <cell r="AS30">
            <v>0.21524772047996521</v>
          </cell>
          <cell r="AU30">
            <v>-3.3478245139122009E-2</v>
          </cell>
          <cell r="AV30">
            <v>8.4010913968086257E-2</v>
          </cell>
          <cell r="AX30">
            <v>-5.6112766265869141E-2</v>
          </cell>
          <cell r="AY30">
            <v>0.15888838469982147</v>
          </cell>
          <cell r="BA30">
            <v>-0.32081913948059082</v>
          </cell>
          <cell r="BB30">
            <v>0.18665218353271484</v>
          </cell>
          <cell r="BD30">
            <v>-0.19665645062923431</v>
          </cell>
          <cell r="BE30">
            <v>0.69171315431594849</v>
          </cell>
          <cell r="BG30">
            <v>-0.29438790678977966</v>
          </cell>
          <cell r="BH30">
            <v>1.2264206409454346</v>
          </cell>
          <cell r="BJ30">
            <v>-3.0633764266967773</v>
          </cell>
          <cell r="BK30">
            <v>1.410486102104187</v>
          </cell>
          <cell r="BM30" t="str">
            <v>JPNAll</v>
          </cell>
        </row>
        <row r="31">
          <cell r="G31">
            <v>-4.6301566064357758E-2</v>
          </cell>
          <cell r="H31">
            <v>4.7118332237005234E-2</v>
          </cell>
          <cell r="J31">
            <v>-7.0276245474815369E-2</v>
          </cell>
          <cell r="K31">
            <v>8.3665557205677032E-2</v>
          </cell>
          <cell r="M31">
            <v>-0.10645186901092529</v>
          </cell>
          <cell r="N31">
            <v>0.11279071867465973</v>
          </cell>
          <cell r="R31">
            <v>-1.5241331420838833E-2</v>
          </cell>
          <cell r="S31">
            <v>3.2571718096733093E-2</v>
          </cell>
          <cell r="U31">
            <v>-2.3525198921561241E-2</v>
          </cell>
          <cell r="V31">
            <v>4.9307413399219513E-2</v>
          </cell>
          <cell r="X31">
            <v>-3.5491976886987686E-2</v>
          </cell>
          <cell r="Y31">
            <v>0.10641133785247803</v>
          </cell>
          <cell r="AC31">
            <v>-0.10731247067451477</v>
          </cell>
          <cell r="AD31">
            <v>0.130824014544487</v>
          </cell>
          <cell r="AF31">
            <v>-0.16258139908313751</v>
          </cell>
          <cell r="AG31">
            <v>0.22883714735507965</v>
          </cell>
          <cell r="AI31">
            <v>-0.24539870023727417</v>
          </cell>
          <cell r="AJ31">
            <v>0.33940038084983826</v>
          </cell>
          <cell r="AL31">
            <v>-4.6301566064357758E-2</v>
          </cell>
          <cell r="AM31">
            <v>4.7118332237005234E-2</v>
          </cell>
          <cell r="AO31">
            <v>-7.0276245474815369E-2</v>
          </cell>
          <cell r="AP31">
            <v>8.3665557205677032E-2</v>
          </cell>
          <cell r="AR31">
            <v>-0.10645186901092529</v>
          </cell>
          <cell r="AS31">
            <v>0.11279071867465973</v>
          </cell>
          <cell r="AU31">
            <v>-1.5241331420838835E-2</v>
          </cell>
          <cell r="AV31">
            <v>3.2571718096733093E-2</v>
          </cell>
          <cell r="AX31">
            <v>-2.3525198921561241E-2</v>
          </cell>
          <cell r="AY31">
            <v>4.9307413399219513E-2</v>
          </cell>
          <cell r="BA31">
            <v>-3.5491976886987686E-2</v>
          </cell>
          <cell r="BB31">
            <v>0.10641133785247803</v>
          </cell>
          <cell r="BD31">
            <v>-0.10731247067451477</v>
          </cell>
          <cell r="BE31">
            <v>0.130824014544487</v>
          </cell>
          <cell r="BG31">
            <v>-0.16258139908313751</v>
          </cell>
          <cell r="BH31">
            <v>0.22883714735507965</v>
          </cell>
          <cell r="BJ31">
            <v>-0.24539870023727414</v>
          </cell>
          <cell r="BK31">
            <v>0.33940038084983826</v>
          </cell>
          <cell r="BM31" t="str">
            <v>KAZAll</v>
          </cell>
        </row>
        <row r="32">
          <cell r="G32">
            <v>-2.0273240283131599E-2</v>
          </cell>
          <cell r="H32">
            <v>8.6423620581626892E-2</v>
          </cell>
          <cell r="J32">
            <v>-3.4347638487815857E-2</v>
          </cell>
          <cell r="K32">
            <v>0.12524034082889557</v>
          </cell>
          <cell r="M32">
            <v>-6.7444592714309692E-2</v>
          </cell>
          <cell r="N32">
            <v>0.22865404188632965</v>
          </cell>
          <cell r="R32">
            <v>-1.5327421016991138E-2</v>
          </cell>
          <cell r="S32">
            <v>0.11510372161865234</v>
          </cell>
          <cell r="U32">
            <v>-2.4732302874326706E-2</v>
          </cell>
          <cell r="V32">
            <v>0.19590604305267334</v>
          </cell>
          <cell r="X32">
            <v>-0.1982979029417038</v>
          </cell>
          <cell r="Y32">
            <v>0.52417606115341187</v>
          </cell>
          <cell r="AC32">
            <v>-3.9365865290164948E-2</v>
          </cell>
          <cell r="AD32">
            <v>0.28012272715568542</v>
          </cell>
          <cell r="AF32">
            <v>-6.5787337720394135E-2</v>
          </cell>
          <cell r="AG32">
            <v>0.37931153178215027</v>
          </cell>
          <cell r="AI32">
            <v>-0.15978226065635681</v>
          </cell>
          <cell r="AJ32">
            <v>0.48279723525047302</v>
          </cell>
          <cell r="AL32">
            <v>-2.0273240283131599E-2</v>
          </cell>
          <cell r="AM32">
            <v>8.6423620581626906E-2</v>
          </cell>
          <cell r="AO32">
            <v>-3.4347638487815857E-2</v>
          </cell>
          <cell r="AP32">
            <v>0.12524034082889557</v>
          </cell>
          <cell r="AR32">
            <v>-6.7444592714309692E-2</v>
          </cell>
          <cell r="AS32">
            <v>0.22865404188632965</v>
          </cell>
          <cell r="AU32">
            <v>-1.5327421016991138E-2</v>
          </cell>
          <cell r="AV32">
            <v>0.11510372161865234</v>
          </cell>
          <cell r="AX32">
            <v>-2.4732302874326706E-2</v>
          </cell>
          <cell r="AY32">
            <v>0.19590604305267334</v>
          </cell>
          <cell r="BA32">
            <v>-0.1982979029417038</v>
          </cell>
          <cell r="BB32">
            <v>0.52417606115341187</v>
          </cell>
          <cell r="BD32">
            <v>-3.9365865290164948E-2</v>
          </cell>
          <cell r="BE32">
            <v>0.28012272715568542</v>
          </cell>
          <cell r="BG32">
            <v>-6.5787337720394135E-2</v>
          </cell>
          <cell r="BH32">
            <v>0.37931153178215027</v>
          </cell>
          <cell r="BJ32">
            <v>-0.15978226065635681</v>
          </cell>
          <cell r="BK32">
            <v>0.48279723525047302</v>
          </cell>
          <cell r="BM32" t="str">
            <v>KGZAll</v>
          </cell>
        </row>
        <row r="33">
          <cell r="G33">
            <v>-3.6237768828868866E-2</v>
          </cell>
          <cell r="H33">
            <v>0.11360189318656921</v>
          </cell>
          <cell r="J33">
            <v>-7.3072031140327454E-2</v>
          </cell>
          <cell r="K33">
            <v>0.41736975312232971</v>
          </cell>
          <cell r="M33">
            <v>-0.10746558010578156</v>
          </cell>
          <cell r="N33">
            <v>0.43536171317100525</v>
          </cell>
          <cell r="R33">
            <v>-3.3793844282627106E-2</v>
          </cell>
          <cell r="S33">
            <v>0.19370542466640472</v>
          </cell>
          <cell r="U33">
            <v>-6.6154800355434418E-2</v>
          </cell>
          <cell r="V33">
            <v>1.0891544818878174</v>
          </cell>
          <cell r="X33">
            <v>-8.9038975536823273E-2</v>
          </cell>
          <cell r="Y33">
            <v>1.1463826894760132</v>
          </cell>
          <cell r="AC33">
            <v>-6.5094657242298126E-2</v>
          </cell>
          <cell r="AD33">
            <v>0.2863844633102417</v>
          </cell>
          <cell r="AF33">
            <v>-0.13188660144805908</v>
          </cell>
          <cell r="AG33">
            <v>1.2406786680221558</v>
          </cell>
          <cell r="AI33">
            <v>-0.20194980502128601</v>
          </cell>
          <cell r="AJ33">
            <v>1.2787703275680542</v>
          </cell>
          <cell r="AL33">
            <v>-3.6237768828868866E-2</v>
          </cell>
          <cell r="AM33">
            <v>0.11360189318656921</v>
          </cell>
          <cell r="AO33">
            <v>-7.3072031140327454E-2</v>
          </cell>
          <cell r="AP33">
            <v>0.41736975312232971</v>
          </cell>
          <cell r="AR33">
            <v>-0.10746558010578156</v>
          </cell>
          <cell r="AS33">
            <v>0.43536171317100525</v>
          </cell>
          <cell r="AU33">
            <v>-3.3793844282627106E-2</v>
          </cell>
          <cell r="AV33">
            <v>0.19370542466640472</v>
          </cell>
          <cell r="AX33">
            <v>-6.6154800355434418E-2</v>
          </cell>
          <cell r="AY33">
            <v>1.0891544818878174</v>
          </cell>
          <cell r="BA33">
            <v>-8.9038975536823273E-2</v>
          </cell>
          <cell r="BB33">
            <v>1.1463826894760132</v>
          </cell>
          <cell r="BD33">
            <v>-6.5094657242298126E-2</v>
          </cell>
          <cell r="BE33">
            <v>0.2863844633102417</v>
          </cell>
          <cell r="BG33">
            <v>-0.13188660144805908</v>
          </cell>
          <cell r="BH33">
            <v>1.2406786680221558</v>
          </cell>
          <cell r="BJ33">
            <v>-0.20194980502128601</v>
          </cell>
          <cell r="BK33">
            <v>1.2787703275680542</v>
          </cell>
          <cell r="BM33" t="str">
            <v>LAOAll</v>
          </cell>
        </row>
        <row r="34">
          <cell r="G34">
            <v>-2.0711032673716545E-2</v>
          </cell>
          <cell r="H34">
            <v>7.1848757565021515E-2</v>
          </cell>
          <cell r="J34">
            <v>-3.2603312283754349E-2</v>
          </cell>
          <cell r="K34">
            <v>0.11989876627922058</v>
          </cell>
          <cell r="M34">
            <v>-7.3205441236495972E-2</v>
          </cell>
          <cell r="N34">
            <v>0.13647688925266266</v>
          </cell>
          <cell r="R34">
            <v>-1.6355074942111969E-2</v>
          </cell>
          <cell r="S34">
            <v>5.6659180670976639E-2</v>
          </cell>
          <cell r="U34">
            <v>-2.5596080347895622E-2</v>
          </cell>
          <cell r="V34">
            <v>0.1045171320438385</v>
          </cell>
          <cell r="X34">
            <v>-5.6581325829029083E-2</v>
          </cell>
          <cell r="Y34">
            <v>0.11714879423379898</v>
          </cell>
          <cell r="AC34">
            <v>-3.9272204041481018E-2</v>
          </cell>
          <cell r="AD34">
            <v>0.1804322749376297</v>
          </cell>
          <cell r="AF34">
            <v>-6.0824763029813766E-2</v>
          </cell>
          <cell r="AG34">
            <v>0.30757203698158264</v>
          </cell>
          <cell r="AI34">
            <v>-0.14665555953979492</v>
          </cell>
          <cell r="AJ34">
            <v>0.34083950519561768</v>
          </cell>
          <cell r="AL34">
            <v>-2.0711032673716545E-2</v>
          </cell>
          <cell r="AM34">
            <v>7.1848757565021515E-2</v>
          </cell>
          <cell r="AO34">
            <v>-3.2603312283754349E-2</v>
          </cell>
          <cell r="AP34">
            <v>0.11989876627922058</v>
          </cell>
          <cell r="AR34">
            <v>-7.3205441236495972E-2</v>
          </cell>
          <cell r="AS34">
            <v>0.13647688925266266</v>
          </cell>
          <cell r="AU34">
            <v>-1.6355074942111969E-2</v>
          </cell>
          <cell r="AV34">
            <v>5.6659180670976639E-2</v>
          </cell>
          <cell r="AX34">
            <v>-2.5596080347895622E-2</v>
          </cell>
          <cell r="AY34">
            <v>0.1045171320438385</v>
          </cell>
          <cell r="BA34">
            <v>-5.6581325829029083E-2</v>
          </cell>
          <cell r="BB34">
            <v>0.11714879423379898</v>
          </cell>
          <cell r="BD34">
            <v>-3.9272204041481018E-2</v>
          </cell>
          <cell r="BE34">
            <v>0.1804322749376297</v>
          </cell>
          <cell r="BG34">
            <v>-6.0824763029813766E-2</v>
          </cell>
          <cell r="BH34">
            <v>0.30757203698158264</v>
          </cell>
          <cell r="BJ34">
            <v>-0.14665555953979492</v>
          </cell>
          <cell r="BK34">
            <v>0.34083950519561768</v>
          </cell>
          <cell r="BM34" t="str">
            <v>LVAAll</v>
          </cell>
        </row>
        <row r="35">
          <cell r="G35">
            <v>-2.4313401430845261E-2</v>
          </cell>
          <cell r="H35">
            <v>8.622557669878006E-2</v>
          </cell>
          <cell r="J35">
            <v>-3.960287943482399E-2</v>
          </cell>
          <cell r="K35">
            <v>0.14969700574874878</v>
          </cell>
          <cell r="M35">
            <v>-8.519088476896286E-2</v>
          </cell>
          <cell r="N35">
            <v>0.17720800638198853</v>
          </cell>
          <cell r="R35">
            <v>-1.6868973150849342E-2</v>
          </cell>
          <cell r="S35">
            <v>6.8608760833740234E-2</v>
          </cell>
          <cell r="U35">
            <v>-2.7151668444275856E-2</v>
          </cell>
          <cell r="V35">
            <v>0.12019199132919312</v>
          </cell>
          <cell r="X35">
            <v>-5.7321738451719284E-2</v>
          </cell>
          <cell r="Y35">
            <v>0.1380995512008667</v>
          </cell>
          <cell r="AC35">
            <v>-4.9205563962459564E-2</v>
          </cell>
          <cell r="AD35">
            <v>0.1650349348783493</v>
          </cell>
          <cell r="AF35">
            <v>-7.8381575644016266E-2</v>
          </cell>
          <cell r="AG35">
            <v>0.28276395797729492</v>
          </cell>
          <cell r="AI35">
            <v>-0.16654738783836365</v>
          </cell>
          <cell r="AJ35">
            <v>0.33403471112251282</v>
          </cell>
          <cell r="AL35">
            <v>-2.4313401430845264E-2</v>
          </cell>
          <cell r="AM35">
            <v>8.622557669878006E-2</v>
          </cell>
          <cell r="AO35">
            <v>-3.960287943482399E-2</v>
          </cell>
          <cell r="AP35">
            <v>0.14969700574874878</v>
          </cell>
          <cell r="AR35">
            <v>-8.519088476896286E-2</v>
          </cell>
          <cell r="AS35">
            <v>0.17720800638198853</v>
          </cell>
          <cell r="AU35">
            <v>-1.6868973150849342E-2</v>
          </cell>
          <cell r="AV35">
            <v>6.8608760833740234E-2</v>
          </cell>
          <cell r="AX35">
            <v>-2.7151668444275856E-2</v>
          </cell>
          <cell r="AY35">
            <v>0.12019199132919312</v>
          </cell>
          <cell r="BA35">
            <v>-5.7321738451719284E-2</v>
          </cell>
          <cell r="BB35">
            <v>0.1380995512008667</v>
          </cell>
          <cell r="BD35">
            <v>-4.9205563962459564E-2</v>
          </cell>
          <cell r="BE35">
            <v>0.1650349348783493</v>
          </cell>
          <cell r="BG35">
            <v>-7.8381575644016266E-2</v>
          </cell>
          <cell r="BH35">
            <v>0.28276395797729492</v>
          </cell>
          <cell r="BJ35">
            <v>-0.16654738783836365</v>
          </cell>
          <cell r="BK35">
            <v>0.33403471112251282</v>
          </cell>
          <cell r="BM35" t="str">
            <v>LTUAll</v>
          </cell>
        </row>
        <row r="36">
          <cell r="G36">
            <v>-4.7386988997459412E-2</v>
          </cell>
          <cell r="H36">
            <v>6.5848946571350098E-2</v>
          </cell>
          <cell r="J36">
            <v>-6.9292560219764709E-2</v>
          </cell>
          <cell r="K36">
            <v>0.11373075097799301</v>
          </cell>
          <cell r="M36">
            <v>-0.13925096392631531</v>
          </cell>
          <cell r="N36">
            <v>0.19509610533714294</v>
          </cell>
          <cell r="R36">
            <v>-5.5355846881866455E-2</v>
          </cell>
          <cell r="S36">
            <v>6.666865199804306E-2</v>
          </cell>
          <cell r="U36">
            <v>-7.5798623263835907E-2</v>
          </cell>
          <cell r="V36">
            <v>0.11239946633577347</v>
          </cell>
          <cell r="X36">
            <v>-0.14914052188396454</v>
          </cell>
          <cell r="Y36">
            <v>0.2070268839597702</v>
          </cell>
          <cell r="AC36">
            <v>-8.672872930765152E-2</v>
          </cell>
          <cell r="AD36">
            <v>9.151952713727951E-2</v>
          </cell>
          <cell r="AF36">
            <v>-0.11783024668693542</v>
          </cell>
          <cell r="AG36">
            <v>0.15869688987731934</v>
          </cell>
          <cell r="AI36">
            <v>-0.21124003827571869</v>
          </cell>
          <cell r="AJ36">
            <v>0.20453840494155884</v>
          </cell>
          <cell r="AL36">
            <v>-4.7386988997459412E-2</v>
          </cell>
          <cell r="AM36">
            <v>6.5848946571350098E-2</v>
          </cell>
          <cell r="AO36">
            <v>-6.9292560219764709E-2</v>
          </cell>
          <cell r="AP36">
            <v>0.11373075097799301</v>
          </cell>
          <cell r="AR36">
            <v>-0.13925096392631531</v>
          </cell>
          <cell r="AS36">
            <v>0.19509610533714294</v>
          </cell>
          <cell r="AU36">
            <v>-5.5355846881866455E-2</v>
          </cell>
          <cell r="AV36">
            <v>6.666865199804306E-2</v>
          </cell>
          <cell r="AX36">
            <v>-7.5798623263835907E-2</v>
          </cell>
          <cell r="AY36">
            <v>0.11239946633577347</v>
          </cell>
          <cell r="BA36">
            <v>-0.14914052188396451</v>
          </cell>
          <cell r="BB36">
            <v>0.2070268839597702</v>
          </cell>
          <cell r="BD36">
            <v>-8.672872930765152E-2</v>
          </cell>
          <cell r="BE36">
            <v>9.151952713727951E-2</v>
          </cell>
          <cell r="BG36">
            <v>-0.11783024668693542</v>
          </cell>
          <cell r="BH36">
            <v>0.15869688987731934</v>
          </cell>
          <cell r="BJ36">
            <v>-0.21124003827571869</v>
          </cell>
          <cell r="BK36">
            <v>0.20453840494155884</v>
          </cell>
          <cell r="BM36" t="str">
            <v>LUXAll</v>
          </cell>
        </row>
        <row r="37">
          <cell r="G37">
            <v>-0.19035908579826355</v>
          </cell>
          <cell r="H37">
            <v>0.55535566806793213</v>
          </cell>
          <cell r="J37">
            <v>-0.24801822006702423</v>
          </cell>
          <cell r="K37">
            <v>0.90014487504959106</v>
          </cell>
          <cell r="M37">
            <v>-0.35205930471420288</v>
          </cell>
          <cell r="N37">
            <v>0.94171047210693359</v>
          </cell>
          <cell r="R37">
            <v>-0.16716180741786957</v>
          </cell>
          <cell r="S37">
            <v>0.46498900651931763</v>
          </cell>
          <cell r="U37">
            <v>-0.21322289109230042</v>
          </cell>
          <cell r="V37">
            <v>0.73528409004211426</v>
          </cell>
          <cell r="X37">
            <v>-0.29644238948822021</v>
          </cell>
          <cell r="Y37">
            <v>0.76795297861099243</v>
          </cell>
          <cell r="AC37">
            <v>-0.56623095273971558</v>
          </cell>
          <cell r="AD37">
            <v>1.9051113128662109</v>
          </cell>
          <cell r="AF37">
            <v>-0.67583608627319336</v>
          </cell>
          <cell r="AG37">
            <v>3.0631906986236572</v>
          </cell>
          <cell r="AI37">
            <v>-0.89457923173904419</v>
          </cell>
          <cell r="AJ37">
            <v>3.1521387100219727</v>
          </cell>
          <cell r="AL37">
            <v>-0.19035908579826355</v>
          </cell>
          <cell r="AM37">
            <v>0.55535566806793213</v>
          </cell>
          <cell r="AO37">
            <v>-0.24801822006702426</v>
          </cell>
          <cell r="AP37">
            <v>0.90014487504959106</v>
          </cell>
          <cell r="AR37">
            <v>-0.35205930471420288</v>
          </cell>
          <cell r="AS37">
            <v>0.94171047210693359</v>
          </cell>
          <cell r="AU37">
            <v>-0.16716180741786957</v>
          </cell>
          <cell r="AV37">
            <v>0.46498900651931763</v>
          </cell>
          <cell r="AX37">
            <v>-0.21322289109230042</v>
          </cell>
          <cell r="AY37">
            <v>0.73528409004211426</v>
          </cell>
          <cell r="BA37">
            <v>-0.29644238948822021</v>
          </cell>
          <cell r="BB37">
            <v>0.76795297861099243</v>
          </cell>
          <cell r="BD37">
            <v>-0.56623095273971558</v>
          </cell>
          <cell r="BE37">
            <v>1.9051113128662109</v>
          </cell>
          <cell r="BG37">
            <v>-0.67583608627319336</v>
          </cell>
          <cell r="BH37">
            <v>3.0631906986236572</v>
          </cell>
          <cell r="BJ37">
            <v>-0.89457923173904419</v>
          </cell>
          <cell r="BK37">
            <v>3.1521387100219731</v>
          </cell>
          <cell r="BM37" t="str">
            <v>MALAll</v>
          </cell>
        </row>
        <row r="38">
          <cell r="G38">
            <v>-3.5957828164100647E-2</v>
          </cell>
          <cell r="H38">
            <v>5.1477041095495224E-2</v>
          </cell>
          <cell r="J38">
            <v>-7.3442846536636353E-2</v>
          </cell>
          <cell r="K38">
            <v>9.2017538845539093E-2</v>
          </cell>
          <cell r="M38">
            <v>-0.13107497990131378</v>
          </cell>
          <cell r="N38">
            <v>0.12289769947528839</v>
          </cell>
          <cell r="R38">
            <v>-3.764503076672554E-2</v>
          </cell>
          <cell r="S38">
            <v>5.7902470231056213E-2</v>
          </cell>
          <cell r="U38">
            <v>-7.6129510998725891E-2</v>
          </cell>
          <cell r="V38">
            <v>0.1029350534081459</v>
          </cell>
          <cell r="X38">
            <v>-0.13651199638843536</v>
          </cell>
          <cell r="Y38">
            <v>0.21708013117313385</v>
          </cell>
          <cell r="AC38">
            <v>-5.971108004450798E-2</v>
          </cell>
          <cell r="AD38">
            <v>8.1685163080692291E-2</v>
          </cell>
          <cell r="AF38">
            <v>-0.12368202209472656</v>
          </cell>
          <cell r="AG38">
            <v>0.14634010195732117</v>
          </cell>
          <cell r="AI38">
            <v>-0.21893633902072906</v>
          </cell>
          <cell r="AJ38">
            <v>0.19541637599468231</v>
          </cell>
          <cell r="AL38">
            <v>-3.5957828164100647E-2</v>
          </cell>
          <cell r="AM38">
            <v>5.1477041095495224E-2</v>
          </cell>
          <cell r="AO38">
            <v>-7.3442846536636353E-2</v>
          </cell>
          <cell r="AP38">
            <v>9.2017538845539093E-2</v>
          </cell>
          <cell r="AR38">
            <v>-0.13107497990131378</v>
          </cell>
          <cell r="AS38">
            <v>0.12289769947528839</v>
          </cell>
          <cell r="AU38">
            <v>-3.764503076672554E-2</v>
          </cell>
          <cell r="AV38">
            <v>5.7902470231056206E-2</v>
          </cell>
          <cell r="AX38">
            <v>-7.6129510998725891E-2</v>
          </cell>
          <cell r="AY38">
            <v>0.1029350534081459</v>
          </cell>
          <cell r="BA38">
            <v>-0.13651199638843536</v>
          </cell>
          <cell r="BB38">
            <v>0.21708013117313385</v>
          </cell>
          <cell r="BD38">
            <v>-5.9711080044507987E-2</v>
          </cell>
          <cell r="BE38">
            <v>8.1685163080692291E-2</v>
          </cell>
          <cell r="BG38">
            <v>-0.12368202209472656</v>
          </cell>
          <cell r="BH38">
            <v>0.14634010195732117</v>
          </cell>
          <cell r="BJ38">
            <v>-0.21893633902072906</v>
          </cell>
          <cell r="BK38">
            <v>0.19541637599468231</v>
          </cell>
          <cell r="BM38" t="str">
            <v>MLDAll</v>
          </cell>
        </row>
        <row r="39">
          <cell r="G39">
            <v>-1.6373328864574432E-2</v>
          </cell>
          <cell r="H39">
            <v>7.0651888847351074E-2</v>
          </cell>
          <cell r="J39">
            <v>-2.6494851335883141E-2</v>
          </cell>
          <cell r="K39">
            <v>0.15602345764636993</v>
          </cell>
          <cell r="M39">
            <v>-7.2375655174255371E-2</v>
          </cell>
          <cell r="N39">
            <v>0.17300976812839508</v>
          </cell>
          <cell r="R39">
            <v>-1.6865074634552002E-2</v>
          </cell>
          <cell r="S39">
            <v>8.8600665330886841E-2</v>
          </cell>
          <cell r="U39">
            <v>-2.8394244611263275E-2</v>
          </cell>
          <cell r="V39">
            <v>0.19819016754627228</v>
          </cell>
          <cell r="X39">
            <v>-7.8750275075435638E-2</v>
          </cell>
          <cell r="Y39">
            <v>0.21673312783241272</v>
          </cell>
          <cell r="AC39">
            <v>-2.7105480432510376E-2</v>
          </cell>
          <cell r="AD39">
            <v>0.13679949939250946</v>
          </cell>
          <cell r="AF39">
            <v>-4.3979104608297348E-2</v>
          </cell>
          <cell r="AG39">
            <v>0.29006332159042358</v>
          </cell>
          <cell r="AI39">
            <v>-0.12287639081478119</v>
          </cell>
          <cell r="AJ39">
            <v>0.31887149810791016</v>
          </cell>
          <cell r="AL39">
            <v>-1.6373328864574432E-2</v>
          </cell>
          <cell r="AM39">
            <v>7.0651888847351074E-2</v>
          </cell>
          <cell r="AO39">
            <v>-2.6494851335883137E-2</v>
          </cell>
          <cell r="AP39">
            <v>0.15602345764636993</v>
          </cell>
          <cell r="AR39">
            <v>-7.2375655174255371E-2</v>
          </cell>
          <cell r="AS39">
            <v>0.17300976812839508</v>
          </cell>
          <cell r="AU39">
            <v>-1.6865074634552002E-2</v>
          </cell>
          <cell r="AV39">
            <v>8.8600665330886841E-2</v>
          </cell>
          <cell r="AX39">
            <v>-2.8394244611263275E-2</v>
          </cell>
          <cell r="AY39">
            <v>0.19819016754627228</v>
          </cell>
          <cell r="BA39">
            <v>-7.8750275075435638E-2</v>
          </cell>
          <cell r="BB39">
            <v>0.21673312783241272</v>
          </cell>
          <cell r="BD39">
            <v>-2.7105480432510376E-2</v>
          </cell>
          <cell r="BE39">
            <v>0.13679949939250946</v>
          </cell>
          <cell r="BG39">
            <v>-4.3979104608297348E-2</v>
          </cell>
          <cell r="BH39">
            <v>0.29006332159042358</v>
          </cell>
          <cell r="BJ39">
            <v>-0.12287639081478119</v>
          </cell>
          <cell r="BK39">
            <v>0.31887149810791021</v>
          </cell>
          <cell r="BM39" t="str">
            <v>MLTAll</v>
          </cell>
        </row>
        <row r="40">
          <cell r="G40">
            <v>-0.1214962974190712</v>
          </cell>
          <cell r="H40">
            <v>0.51261425018310547</v>
          </cell>
          <cell r="J40">
            <v>-0.15047244727611542</v>
          </cell>
          <cell r="K40">
            <v>0.79550135135650635</v>
          </cell>
          <cell r="M40">
            <v>-1.8299874067306519</v>
          </cell>
          <cell r="N40">
            <v>0.91483724117279053</v>
          </cell>
          <cell r="R40">
            <v>-7.6144509017467499E-2</v>
          </cell>
          <cell r="S40">
            <v>0.43820673227310181</v>
          </cell>
          <cell r="U40">
            <v>-9.5751471817493439E-2</v>
          </cell>
          <cell r="V40">
            <v>0.79615074396133423</v>
          </cell>
          <cell r="X40">
            <v>-1.3726532459259033</v>
          </cell>
          <cell r="Y40">
            <v>0.88062560558319092</v>
          </cell>
          <cell r="AC40">
            <v>-0.49932405352592468</v>
          </cell>
          <cell r="AD40">
            <v>2.7895874977111816</v>
          </cell>
          <cell r="AF40">
            <v>-0.59105312824249268</v>
          </cell>
          <cell r="AG40">
            <v>4.3707547187805176</v>
          </cell>
          <cell r="AI40">
            <v>-10.55199146270752</v>
          </cell>
          <cell r="AJ40">
            <v>4.737572193145752</v>
          </cell>
          <cell r="AL40">
            <v>-0.1214962974190712</v>
          </cell>
          <cell r="AM40">
            <v>0.51261425018310547</v>
          </cell>
          <cell r="AO40">
            <v>-0.15047244727611542</v>
          </cell>
          <cell r="AP40">
            <v>0.79550135135650635</v>
          </cell>
          <cell r="AR40">
            <v>-1.8299874067306519</v>
          </cell>
          <cell r="AS40">
            <v>0.91483724117279053</v>
          </cell>
          <cell r="AU40">
            <v>-7.6144509017467499E-2</v>
          </cell>
          <cell r="AV40">
            <v>0.43820673227310181</v>
          </cell>
          <cell r="AX40">
            <v>-9.5751471817493439E-2</v>
          </cell>
          <cell r="AY40">
            <v>0.79615074396133423</v>
          </cell>
          <cell r="BA40">
            <v>-1.3726532459259033</v>
          </cell>
          <cell r="BB40">
            <v>0.88062560558319092</v>
          </cell>
          <cell r="BD40">
            <v>-0.49932405352592474</v>
          </cell>
          <cell r="BE40">
            <v>2.7895874977111816</v>
          </cell>
          <cell r="BG40">
            <v>-0.59105312824249268</v>
          </cell>
          <cell r="BH40">
            <v>4.3707547187805176</v>
          </cell>
          <cell r="BJ40">
            <v>-10.55199146270752</v>
          </cell>
          <cell r="BK40">
            <v>4.737572193145752</v>
          </cell>
          <cell r="BM40" t="str">
            <v>MEXAll</v>
          </cell>
        </row>
        <row r="41">
          <cell r="G41">
            <v>-0.33214661478996277</v>
          </cell>
          <cell r="H41">
            <v>0.21817587316036224</v>
          </cell>
          <cell r="J41">
            <v>-0.63255941867828369</v>
          </cell>
          <cell r="K41">
            <v>0.32578942179679871</v>
          </cell>
          <cell r="M41">
            <v>-0.67570626735687256</v>
          </cell>
          <cell r="N41">
            <v>0.34340956807136536</v>
          </cell>
          <cell r="R41">
            <v>-0.15992233157157898</v>
          </cell>
          <cell r="S41">
            <v>0.16570274531841278</v>
          </cell>
          <cell r="U41">
            <v>-0.30507412552833557</v>
          </cell>
          <cell r="V41">
            <v>0.22763793170452118</v>
          </cell>
          <cell r="X41">
            <v>-0.3308350145816803</v>
          </cell>
          <cell r="Y41">
            <v>0.23853956162929535</v>
          </cell>
          <cell r="AC41">
            <v>-0.70564234256744385</v>
          </cell>
          <cell r="AD41">
            <v>0.5098954439163208</v>
          </cell>
          <cell r="AF41">
            <v>-1.3438874483108521</v>
          </cell>
          <cell r="AG41">
            <v>0.7507205605506897</v>
          </cell>
          <cell r="AI41">
            <v>-1.4203411340713501</v>
          </cell>
          <cell r="AJ41">
            <v>0.78022652864456177</v>
          </cell>
          <cell r="AL41">
            <v>-0.33214661478996277</v>
          </cell>
          <cell r="AM41">
            <v>0.21817587316036224</v>
          </cell>
          <cell r="AO41">
            <v>-0.63255941867828369</v>
          </cell>
          <cell r="AP41">
            <v>0.32578942179679871</v>
          </cell>
          <cell r="AR41">
            <v>-0.67570626735687256</v>
          </cell>
          <cell r="AS41">
            <v>0.34340956807136536</v>
          </cell>
          <cell r="AU41">
            <v>-0.15992233157157898</v>
          </cell>
          <cell r="AV41">
            <v>0.16570274531841278</v>
          </cell>
          <cell r="AX41">
            <v>-0.30507412552833557</v>
          </cell>
          <cell r="AY41">
            <v>0.22763793170452118</v>
          </cell>
          <cell r="BA41">
            <v>-0.3308350145816803</v>
          </cell>
          <cell r="BB41">
            <v>0.23853956162929535</v>
          </cell>
          <cell r="BD41">
            <v>-0.70564234256744385</v>
          </cell>
          <cell r="BE41">
            <v>0.5098954439163208</v>
          </cell>
          <cell r="BG41">
            <v>-1.3438874483108521</v>
          </cell>
          <cell r="BH41">
            <v>0.7507205605506897</v>
          </cell>
          <cell r="BJ41">
            <v>-1.4203411340713501</v>
          </cell>
          <cell r="BK41">
            <v>0.78022652864456177</v>
          </cell>
          <cell r="BM41" t="str">
            <v>MONAll</v>
          </cell>
        </row>
        <row r="42">
          <cell r="G42">
            <v>-2.2603676188737154E-3</v>
          </cell>
          <cell r="H42">
            <v>1.7894171178340912E-2</v>
          </cell>
          <cell r="J42">
            <v>-4.3095466680824757E-3</v>
          </cell>
          <cell r="K42">
            <v>5.5779870599508286E-2</v>
          </cell>
          <cell r="M42">
            <v>-7.9670259729027748E-3</v>
          </cell>
          <cell r="N42">
            <v>5.7382546365261078E-2</v>
          </cell>
          <cell r="R42">
            <v>-2.1048339549452066E-3</v>
          </cell>
          <cell r="S42">
            <v>2.6613861322402954E-2</v>
          </cell>
          <cell r="U42">
            <v>-3.888971172273159E-3</v>
          </cell>
          <cell r="V42">
            <v>7.5692169368267059E-2</v>
          </cell>
          <cell r="X42">
            <v>-8.5370754823088646E-3</v>
          </cell>
          <cell r="Y42">
            <v>7.7265307307243347E-2</v>
          </cell>
          <cell r="AC42">
            <v>-7.270194124430418E-3</v>
          </cell>
          <cell r="AD42">
            <v>0.39907196164131165</v>
          </cell>
          <cell r="AF42">
            <v>-1.3544277288019657E-2</v>
          </cell>
          <cell r="AG42">
            <v>1.396902322769165</v>
          </cell>
          <cell r="AI42">
            <v>-2.6504416018724442E-2</v>
          </cell>
          <cell r="AJ42">
            <v>1.4021402597427368</v>
          </cell>
          <cell r="AL42">
            <v>-2.2603676188737154E-3</v>
          </cell>
          <cell r="AM42">
            <v>1.7894171178340912E-2</v>
          </cell>
          <cell r="AO42">
            <v>-4.3095466680824757E-3</v>
          </cell>
          <cell r="AP42">
            <v>5.5779870599508292E-2</v>
          </cell>
          <cell r="AR42">
            <v>-7.9670259729027748E-3</v>
          </cell>
          <cell r="AS42">
            <v>5.7382546365261078E-2</v>
          </cell>
          <cell r="AU42">
            <v>-2.1048339549452066E-3</v>
          </cell>
          <cell r="AV42">
            <v>2.6613861322402954E-2</v>
          </cell>
          <cell r="AX42">
            <v>-3.888971172273159E-3</v>
          </cell>
          <cell r="AY42">
            <v>7.5692169368267059E-2</v>
          </cell>
          <cell r="BA42">
            <v>-8.5370754823088646E-3</v>
          </cell>
          <cell r="BB42">
            <v>7.7265307307243347E-2</v>
          </cell>
          <cell r="BD42">
            <v>-7.270194124430418E-3</v>
          </cell>
          <cell r="BE42">
            <v>0.39907196164131165</v>
          </cell>
          <cell r="BG42">
            <v>-1.3544277288019655E-2</v>
          </cell>
          <cell r="BH42">
            <v>1.396902322769165</v>
          </cell>
          <cell r="BJ42">
            <v>-2.6504416018724438E-2</v>
          </cell>
          <cell r="BK42">
            <v>1.4021402597427368</v>
          </cell>
          <cell r="BM42" t="str">
            <v>NEPAll</v>
          </cell>
        </row>
        <row r="43">
          <cell r="G43">
            <v>-4.7409333288669586E-2</v>
          </cell>
          <cell r="H43">
            <v>8.8148221373558044E-2</v>
          </cell>
          <cell r="J43">
            <v>-7.0371009409427643E-2</v>
          </cell>
          <cell r="K43">
            <v>0.1730455756187439</v>
          </cell>
          <cell r="M43">
            <v>-0.16056451201438904</v>
          </cell>
          <cell r="N43">
            <v>0.20594984292984009</v>
          </cell>
          <cell r="R43">
            <v>-4.1472960263490677E-2</v>
          </cell>
          <cell r="S43">
            <v>7.2762884199619293E-2</v>
          </cell>
          <cell r="U43">
            <v>-6.0937304049730301E-2</v>
          </cell>
          <cell r="V43">
            <v>0.14288260042667389</v>
          </cell>
          <cell r="X43">
            <v>-0.13696949183940887</v>
          </cell>
          <cell r="Y43">
            <v>0.17063392698764801</v>
          </cell>
          <cell r="AC43">
            <v>-8.9781269431114197E-2</v>
          </cell>
          <cell r="AD43">
            <v>0.19694595038890839</v>
          </cell>
          <cell r="AF43">
            <v>-0.12655957043170929</v>
          </cell>
          <cell r="AG43">
            <v>0.36836358904838562</v>
          </cell>
          <cell r="AI43">
            <v>-0.30943924188613892</v>
          </cell>
          <cell r="AJ43">
            <v>0.43124446272850037</v>
          </cell>
          <cell r="AL43">
            <v>-4.7409333288669586E-2</v>
          </cell>
          <cell r="AM43">
            <v>8.8148221373558044E-2</v>
          </cell>
          <cell r="AO43">
            <v>-7.0371009409427643E-2</v>
          </cell>
          <cell r="AP43">
            <v>0.1730455756187439</v>
          </cell>
          <cell r="AR43">
            <v>-0.16056451201438904</v>
          </cell>
          <cell r="AS43">
            <v>0.20594984292984006</v>
          </cell>
          <cell r="AU43">
            <v>-4.1472960263490677E-2</v>
          </cell>
          <cell r="AV43">
            <v>7.2762884199619293E-2</v>
          </cell>
          <cell r="AX43">
            <v>-6.0937304049730294E-2</v>
          </cell>
          <cell r="AY43">
            <v>0.14288260042667389</v>
          </cell>
          <cell r="BA43">
            <v>-0.13696949183940887</v>
          </cell>
          <cell r="BB43">
            <v>0.17063392698764801</v>
          </cell>
          <cell r="BD43">
            <v>-8.9781269431114197E-2</v>
          </cell>
          <cell r="BE43">
            <v>0.19694595038890839</v>
          </cell>
          <cell r="BG43">
            <v>-0.12655957043170929</v>
          </cell>
          <cell r="BH43">
            <v>0.36836358904838562</v>
          </cell>
          <cell r="BJ43">
            <v>-0.30943924188613892</v>
          </cell>
          <cell r="BK43">
            <v>0.43124446272850037</v>
          </cell>
          <cell r="BM43" t="str">
            <v>NETAll</v>
          </cell>
        </row>
        <row r="44">
          <cell r="G44">
            <v>-2.482442744076252E-2</v>
          </cell>
          <cell r="H44">
            <v>5.0790205597877502E-2</v>
          </cell>
          <cell r="J44">
            <v>-3.8052599877119064E-2</v>
          </cell>
          <cell r="K44">
            <v>9.370691329240799E-2</v>
          </cell>
          <cell r="M44">
            <v>-8.0250002443790436E-2</v>
          </cell>
          <cell r="N44">
            <v>0.10985112190246582</v>
          </cell>
          <cell r="R44">
            <v>-1.8807936459779739E-2</v>
          </cell>
          <cell r="S44">
            <v>8.0353274941444397E-2</v>
          </cell>
          <cell r="U44">
            <v>-2.8934182599186897E-2</v>
          </cell>
          <cell r="V44">
            <v>0.11193718016147614</v>
          </cell>
          <cell r="X44">
            <v>-6.1175823211669922E-2</v>
          </cell>
          <cell r="Y44">
            <v>0.12427261471748352</v>
          </cell>
          <cell r="AC44">
            <v>-6.7037701606750488E-2</v>
          </cell>
          <cell r="AD44">
            <v>0.17607755959033966</v>
          </cell>
          <cell r="AF44">
            <v>-0.10104479640722275</v>
          </cell>
          <cell r="AG44">
            <v>0.31982871890068054</v>
          </cell>
          <cell r="AI44">
            <v>-0.21473905444145203</v>
          </cell>
          <cell r="AJ44">
            <v>0.36310267448425293</v>
          </cell>
          <cell r="AL44">
            <v>-2.482442744076252E-2</v>
          </cell>
          <cell r="AM44">
            <v>5.0790205597877502E-2</v>
          </cell>
          <cell r="AO44">
            <v>-3.8052599877119064E-2</v>
          </cell>
          <cell r="AP44">
            <v>9.370691329240799E-2</v>
          </cell>
          <cell r="AR44">
            <v>-8.0250002443790436E-2</v>
          </cell>
          <cell r="AS44">
            <v>0.10985112190246583</v>
          </cell>
          <cell r="AU44">
            <v>-1.8807936459779739E-2</v>
          </cell>
          <cell r="AV44">
            <v>8.0353274941444397E-2</v>
          </cell>
          <cell r="AX44">
            <v>-2.8934182599186901E-2</v>
          </cell>
          <cell r="AY44">
            <v>0.11193718016147615</v>
          </cell>
          <cell r="BA44">
            <v>-6.1175823211669915E-2</v>
          </cell>
          <cell r="BB44">
            <v>0.12427261471748353</v>
          </cell>
          <cell r="BD44">
            <v>-6.7037701606750488E-2</v>
          </cell>
          <cell r="BE44">
            <v>0.17607755959033966</v>
          </cell>
          <cell r="BG44">
            <v>-0.10104479640722275</v>
          </cell>
          <cell r="BH44">
            <v>0.31982871890068054</v>
          </cell>
          <cell r="BJ44">
            <v>-0.21473905444145203</v>
          </cell>
          <cell r="BK44">
            <v>0.36310267448425293</v>
          </cell>
          <cell r="BM44" t="str">
            <v>NORAll</v>
          </cell>
        </row>
        <row r="45">
          <cell r="G45">
            <v>-1.3157942332327366E-2</v>
          </cell>
          <cell r="H45">
            <v>7.0687480270862579E-2</v>
          </cell>
          <cell r="J45">
            <v>-2.5619760155677795E-2</v>
          </cell>
          <cell r="K45">
            <v>0.16961796581745148</v>
          </cell>
          <cell r="M45">
            <v>-3.2695326954126358E-2</v>
          </cell>
          <cell r="N45">
            <v>0.17259328067302704</v>
          </cell>
          <cell r="R45">
            <v>-1.5376136638224125E-2</v>
          </cell>
          <cell r="S45">
            <v>9.0751834213733673E-2</v>
          </cell>
          <cell r="U45">
            <v>-2.8589079156517982E-2</v>
          </cell>
          <cell r="V45">
            <v>0.2022830992937088</v>
          </cell>
          <cell r="X45">
            <v>-3.5337876528501511E-2</v>
          </cell>
          <cell r="Y45">
            <v>0.20549507439136505</v>
          </cell>
          <cell r="AC45">
            <v>-6.3351280987262726E-2</v>
          </cell>
          <cell r="AD45">
            <v>0.83876663446426392</v>
          </cell>
          <cell r="AF45">
            <v>-0.10758770257234573</v>
          </cell>
          <cell r="AG45">
            <v>2.0164663791656494</v>
          </cell>
          <cell r="AI45">
            <v>-0.12561102211475372</v>
          </cell>
          <cell r="AJ45">
            <v>2.0251033306121826</v>
          </cell>
          <cell r="AL45">
            <v>-1.3157942332327366E-2</v>
          </cell>
          <cell r="AM45">
            <v>7.0687480270862579E-2</v>
          </cell>
          <cell r="AO45">
            <v>-2.5619760155677795E-2</v>
          </cell>
          <cell r="AP45">
            <v>0.16961796581745148</v>
          </cell>
          <cell r="AR45">
            <v>-3.2695326954126358E-2</v>
          </cell>
          <cell r="AS45">
            <v>0.17259328067302704</v>
          </cell>
          <cell r="AU45">
            <v>-1.5376136638224125E-2</v>
          </cell>
          <cell r="AV45">
            <v>9.0751834213733673E-2</v>
          </cell>
          <cell r="AX45">
            <v>-2.8589079156517979E-2</v>
          </cell>
          <cell r="AY45">
            <v>0.2022830992937088</v>
          </cell>
          <cell r="BA45">
            <v>-3.5337876528501511E-2</v>
          </cell>
          <cell r="BB45">
            <v>0.20549507439136505</v>
          </cell>
          <cell r="BD45">
            <v>-6.3351280987262726E-2</v>
          </cell>
          <cell r="BE45">
            <v>0.83876663446426392</v>
          </cell>
          <cell r="BG45">
            <v>-0.10758770257234573</v>
          </cell>
          <cell r="BH45">
            <v>2.0164663791656494</v>
          </cell>
          <cell r="BJ45">
            <v>-0.12561102211475372</v>
          </cell>
          <cell r="BK45">
            <v>2.0251033306121826</v>
          </cell>
          <cell r="BM45" t="str">
            <v>PAKAll</v>
          </cell>
        </row>
        <row r="46">
          <cell r="G46">
            <v>-0.67689913511276245</v>
          </cell>
          <cell r="H46">
            <v>3.0123645439743996E-2</v>
          </cell>
          <cell r="J46">
            <v>-1.2967323064804077</v>
          </cell>
          <cell r="K46">
            <v>7.2898246347904205E-2</v>
          </cell>
          <cell r="M46">
            <v>-1.3412642478942871</v>
          </cell>
          <cell r="N46">
            <v>9.0716458857059479E-2</v>
          </cell>
          <cell r="R46">
            <v>-0.5803644061088562</v>
          </cell>
          <cell r="S46">
            <v>2.3763805627822876E-2</v>
          </cell>
          <cell r="U46">
            <v>-1.1734106540679932</v>
          </cell>
          <cell r="V46">
            <v>7.8424558043479919E-2</v>
          </cell>
          <cell r="X46">
            <v>-1.2052894830703735</v>
          </cell>
          <cell r="Y46">
            <v>9.1056346893310547E-2</v>
          </cell>
          <cell r="AC46">
            <v>-4.8606595993041992</v>
          </cell>
          <cell r="AD46">
            <v>5.8580607175827026E-2</v>
          </cell>
          <cell r="AF46">
            <v>-9.4160375595092773</v>
          </cell>
          <cell r="AG46">
            <v>0.12301219254732132</v>
          </cell>
          <cell r="AI46">
            <v>-9.509913444519043</v>
          </cell>
          <cell r="AJ46">
            <v>0.16974946856498718</v>
          </cell>
          <cell r="AL46">
            <v>-0.67689913511276245</v>
          </cell>
          <cell r="AM46">
            <v>3.0123645439743996E-2</v>
          </cell>
          <cell r="AO46">
            <v>-1.2967323064804077</v>
          </cell>
          <cell r="AP46">
            <v>7.2898246347904205E-2</v>
          </cell>
          <cell r="AR46">
            <v>-1.3412642478942871</v>
          </cell>
          <cell r="AS46">
            <v>9.0716458857059493E-2</v>
          </cell>
          <cell r="AU46">
            <v>-0.5803644061088562</v>
          </cell>
          <cell r="AV46">
            <v>2.3763805627822876E-2</v>
          </cell>
          <cell r="AX46">
            <v>-1.1734106540679932</v>
          </cell>
          <cell r="AY46">
            <v>7.8424558043479919E-2</v>
          </cell>
          <cell r="BA46">
            <v>-1.2052894830703735</v>
          </cell>
          <cell r="BB46">
            <v>9.1056346893310547E-2</v>
          </cell>
          <cell r="BD46">
            <v>-4.8606595993041992</v>
          </cell>
          <cell r="BE46">
            <v>5.8580607175827033E-2</v>
          </cell>
          <cell r="BG46">
            <v>-9.4160375595092773</v>
          </cell>
          <cell r="BH46">
            <v>0.12301219254732131</v>
          </cell>
          <cell r="BJ46">
            <v>-9.509913444519043</v>
          </cell>
          <cell r="BK46">
            <v>0.16974946856498718</v>
          </cell>
          <cell r="BM46" t="str">
            <v>PRCAll</v>
          </cell>
        </row>
        <row r="47">
          <cell r="G47">
            <v>-3.2331265509128571E-2</v>
          </cell>
          <cell r="H47">
            <v>0.18537487089633942</v>
          </cell>
          <cell r="J47">
            <v>-5.5711019784212112E-2</v>
          </cell>
          <cell r="K47">
            <v>0.29399654269218445</v>
          </cell>
          <cell r="M47">
            <v>-0.13440321385860443</v>
          </cell>
          <cell r="N47">
            <v>0.31697061657905579</v>
          </cell>
          <cell r="R47">
            <v>-2.5753987953066826E-2</v>
          </cell>
          <cell r="S47">
            <v>0.12367350608110428</v>
          </cell>
          <cell r="U47">
            <v>-4.4857800006866455E-2</v>
          </cell>
          <cell r="V47">
            <v>0.19772438704967499</v>
          </cell>
          <cell r="X47">
            <v>-0.10259216278791428</v>
          </cell>
          <cell r="Y47">
            <v>0.214917853474617</v>
          </cell>
          <cell r="AC47">
            <v>-0.13071364164352417</v>
          </cell>
          <cell r="AD47">
            <v>1.4556212425231934</v>
          </cell>
          <cell r="AF47">
            <v>-0.21138560771942139</v>
          </cell>
          <cell r="AG47">
            <v>2.1360719203948975</v>
          </cell>
          <cell r="AI47">
            <v>-0.70701503753662109</v>
          </cell>
          <cell r="AJ47">
            <v>2.2079536914825439</v>
          </cell>
          <cell r="AL47">
            <v>-3.2331265509128571E-2</v>
          </cell>
          <cell r="AM47">
            <v>0.18537487089633942</v>
          </cell>
          <cell r="AO47">
            <v>-5.5711019784212112E-2</v>
          </cell>
          <cell r="AP47">
            <v>0.29399654269218445</v>
          </cell>
          <cell r="AR47">
            <v>-0.13440321385860443</v>
          </cell>
          <cell r="AS47">
            <v>0.31697061657905579</v>
          </cell>
          <cell r="AU47">
            <v>-2.5753987953066826E-2</v>
          </cell>
          <cell r="AV47">
            <v>0.12367350608110428</v>
          </cell>
          <cell r="AX47">
            <v>-4.4857800006866455E-2</v>
          </cell>
          <cell r="AY47">
            <v>0.19772438704967499</v>
          </cell>
          <cell r="BA47">
            <v>-0.10259216278791429</v>
          </cell>
          <cell r="BB47">
            <v>0.214917853474617</v>
          </cell>
          <cell r="BD47">
            <v>-0.13071364164352417</v>
          </cell>
          <cell r="BE47">
            <v>1.4556212425231934</v>
          </cell>
          <cell r="BG47">
            <v>-0.21138560771942139</v>
          </cell>
          <cell r="BH47">
            <v>2.1360719203948975</v>
          </cell>
          <cell r="BJ47">
            <v>-0.70701503753662109</v>
          </cell>
          <cell r="BK47">
            <v>2.2079536914825439</v>
          </cell>
          <cell r="BM47" t="str">
            <v>PHIAll</v>
          </cell>
        </row>
        <row r="48">
          <cell r="G48">
            <v>-2.3010583594441414E-2</v>
          </cell>
          <cell r="H48">
            <v>8.5957631468772888E-2</v>
          </cell>
          <cell r="J48">
            <v>-3.5165134817361832E-2</v>
          </cell>
          <cell r="K48">
            <v>0.1406407505273819</v>
          </cell>
          <cell r="M48">
            <v>-0.15713012218475342</v>
          </cell>
          <cell r="N48">
            <v>0.17244412004947662</v>
          </cell>
          <cell r="R48">
            <v>-1.9735267385840416E-2</v>
          </cell>
          <cell r="S48">
            <v>7.7949106693267822E-2</v>
          </cell>
          <cell r="U48">
            <v>-3.0290141701698303E-2</v>
          </cell>
          <cell r="V48">
            <v>0.13339190185070038</v>
          </cell>
          <cell r="X48">
            <v>-0.13288597762584686</v>
          </cell>
          <cell r="Y48">
            <v>0.15996529161930084</v>
          </cell>
          <cell r="AC48">
            <v>-4.0886644273996353E-2</v>
          </cell>
          <cell r="AD48">
            <v>0.22591006755828857</v>
          </cell>
          <cell r="AF48">
            <v>-6.1627749353647232E-2</v>
          </cell>
          <cell r="AG48">
            <v>0.36521583795547485</v>
          </cell>
          <cell r="AI48">
            <v>-0.34138703346252441</v>
          </cell>
          <cell r="AJ48">
            <v>0.43656560778617859</v>
          </cell>
          <cell r="AL48">
            <v>-2.3010583594441414E-2</v>
          </cell>
          <cell r="AM48">
            <v>8.5957631468772888E-2</v>
          </cell>
          <cell r="AO48">
            <v>-3.5165134817361832E-2</v>
          </cell>
          <cell r="AP48">
            <v>0.1406407505273819</v>
          </cell>
          <cell r="AR48">
            <v>-0.15713012218475342</v>
          </cell>
          <cell r="AS48">
            <v>0.17244412004947662</v>
          </cell>
          <cell r="AU48">
            <v>-1.9735267385840416E-2</v>
          </cell>
          <cell r="AV48">
            <v>7.7949106693267822E-2</v>
          </cell>
          <cell r="AX48">
            <v>-3.02901417016983E-2</v>
          </cell>
          <cell r="AY48">
            <v>0.13339190185070038</v>
          </cell>
          <cell r="BA48">
            <v>-0.13288597762584686</v>
          </cell>
          <cell r="BB48">
            <v>0.15996529161930084</v>
          </cell>
          <cell r="BD48">
            <v>-4.0886644273996353E-2</v>
          </cell>
          <cell r="BE48">
            <v>0.22591006755828857</v>
          </cell>
          <cell r="BG48">
            <v>-6.1627749353647232E-2</v>
          </cell>
          <cell r="BH48">
            <v>0.36521583795547485</v>
          </cell>
          <cell r="BJ48">
            <v>-0.34138703346252441</v>
          </cell>
          <cell r="BK48">
            <v>0.43656560778617859</v>
          </cell>
          <cell r="BM48" t="str">
            <v>POLAll</v>
          </cell>
        </row>
        <row r="49">
          <cell r="G49">
            <v>-2.5210918858647346E-2</v>
          </cell>
          <cell r="H49">
            <v>6.0668345540761948E-2</v>
          </cell>
          <cell r="J49">
            <v>-3.5149335861206055E-2</v>
          </cell>
          <cell r="K49">
            <v>0.1196192130446434</v>
          </cell>
          <cell r="M49">
            <v>-8.0765634775161743E-2</v>
          </cell>
          <cell r="N49">
            <v>0.13926690816879272</v>
          </cell>
          <cell r="R49">
            <v>-2.4420192465186119E-2</v>
          </cell>
          <cell r="S49">
            <v>6.421399861574173E-2</v>
          </cell>
          <cell r="U49">
            <v>-3.3725548535585403E-2</v>
          </cell>
          <cell r="V49">
            <v>0.13012348115444183</v>
          </cell>
          <cell r="X49">
            <v>-7.6382860541343689E-2</v>
          </cell>
          <cell r="Y49">
            <v>0.14840170741081238</v>
          </cell>
          <cell r="AC49">
            <v>-9.0341277420520782E-2</v>
          </cell>
          <cell r="AD49">
            <v>0.24890933930873871</v>
          </cell>
          <cell r="AF49">
            <v>-0.11419884115457535</v>
          </cell>
          <cell r="AG49">
            <v>0.48255062103271484</v>
          </cell>
          <cell r="AI49">
            <v>-0.27694323658943176</v>
          </cell>
          <cell r="AJ49">
            <v>0.53755819797515869</v>
          </cell>
          <cell r="AL49">
            <v>-2.5210918858647346E-2</v>
          </cell>
          <cell r="AM49">
            <v>6.0668345540761948E-2</v>
          </cell>
          <cell r="AO49">
            <v>-3.5149335861206055E-2</v>
          </cell>
          <cell r="AP49">
            <v>0.1196192130446434</v>
          </cell>
          <cell r="AR49">
            <v>-8.0765634775161743E-2</v>
          </cell>
          <cell r="AS49">
            <v>0.13926690816879272</v>
          </cell>
          <cell r="AU49">
            <v>-2.4420192465186119E-2</v>
          </cell>
          <cell r="AV49">
            <v>6.421399861574173E-2</v>
          </cell>
          <cell r="AX49">
            <v>-3.3725548535585403E-2</v>
          </cell>
          <cell r="AY49">
            <v>0.13012348115444183</v>
          </cell>
          <cell r="BA49">
            <v>-7.6382860541343689E-2</v>
          </cell>
          <cell r="BB49">
            <v>0.14840170741081238</v>
          </cell>
          <cell r="BD49">
            <v>-9.0341277420520782E-2</v>
          </cell>
          <cell r="BE49">
            <v>0.24890933930873868</v>
          </cell>
          <cell r="BG49">
            <v>-0.11419884115457536</v>
          </cell>
          <cell r="BH49">
            <v>0.48255062103271484</v>
          </cell>
          <cell r="BJ49">
            <v>-0.27694323658943176</v>
          </cell>
          <cell r="BK49">
            <v>0.53755819797515869</v>
          </cell>
          <cell r="BM49" t="str">
            <v>PORAll</v>
          </cell>
        </row>
        <row r="50">
          <cell r="G50">
            <v>-0.12468553334474564</v>
          </cell>
          <cell r="H50">
            <v>0.27368301153182983</v>
          </cell>
          <cell r="J50">
            <v>-0.22794027626514435</v>
          </cell>
          <cell r="K50">
            <v>0.63428956270217896</v>
          </cell>
          <cell r="M50">
            <v>-0.66466003656387329</v>
          </cell>
          <cell r="N50">
            <v>0.69024592638015747</v>
          </cell>
          <cell r="R50">
            <v>-9.7086310386657715E-2</v>
          </cell>
          <cell r="S50">
            <v>0.21904730796813965</v>
          </cell>
          <cell r="U50">
            <v>-0.18160858750343323</v>
          </cell>
          <cell r="V50">
            <v>0.49265784025192261</v>
          </cell>
          <cell r="X50">
            <v>-0.53416895866394043</v>
          </cell>
          <cell r="Y50">
            <v>0.53936159610748291</v>
          </cell>
          <cell r="AC50">
            <v>-0.29887190461158752</v>
          </cell>
          <cell r="AD50">
            <v>0.94713109731674194</v>
          </cell>
          <cell r="AF50">
            <v>-0.51739740371704102</v>
          </cell>
          <cell r="AG50">
            <v>2.2165355682373047</v>
          </cell>
          <cell r="AI50">
            <v>-2.0291087627410889</v>
          </cell>
          <cell r="AJ50">
            <v>2.3392658233642578</v>
          </cell>
          <cell r="AL50">
            <v>-0.12468553334474562</v>
          </cell>
          <cell r="AM50">
            <v>0.27368301153182983</v>
          </cell>
          <cell r="AO50">
            <v>-0.22794027626514435</v>
          </cell>
          <cell r="AP50">
            <v>0.63428956270217896</v>
          </cell>
          <cell r="AR50">
            <v>-0.66466003656387329</v>
          </cell>
          <cell r="AS50">
            <v>0.69024592638015747</v>
          </cell>
          <cell r="AU50">
            <v>-9.7086310386657715E-2</v>
          </cell>
          <cell r="AV50">
            <v>0.21904730796813965</v>
          </cell>
          <cell r="AX50">
            <v>-0.18160858750343323</v>
          </cell>
          <cell r="AY50">
            <v>0.49265784025192261</v>
          </cell>
          <cell r="BA50">
            <v>-0.53416895866394043</v>
          </cell>
          <cell r="BB50">
            <v>0.53936159610748291</v>
          </cell>
          <cell r="BD50">
            <v>-0.29887190461158752</v>
          </cell>
          <cell r="BE50">
            <v>0.94713109731674205</v>
          </cell>
          <cell r="BG50">
            <v>-0.51739740371704102</v>
          </cell>
          <cell r="BH50">
            <v>2.2165355682373047</v>
          </cell>
          <cell r="BJ50">
            <v>-2.0291087627410889</v>
          </cell>
          <cell r="BK50">
            <v>2.3392658233642578</v>
          </cell>
          <cell r="BM50" t="str">
            <v>KORAll</v>
          </cell>
        </row>
        <row r="51">
          <cell r="G51">
            <v>-2.8938181698322296E-2</v>
          </cell>
          <cell r="H51">
            <v>8.1974320113658905E-2</v>
          </cell>
          <cell r="J51">
            <v>-3.9692681282758713E-2</v>
          </cell>
          <cell r="K51">
            <v>0.12659589946269989</v>
          </cell>
          <cell r="M51">
            <v>-0.12268602848052979</v>
          </cell>
          <cell r="N51">
            <v>0.15391714870929718</v>
          </cell>
          <cell r="R51">
            <v>-2.7060167863965034E-2</v>
          </cell>
          <cell r="S51">
            <v>7.6291307806968689E-2</v>
          </cell>
          <cell r="U51">
            <v>-3.7463795393705368E-2</v>
          </cell>
          <cell r="V51">
            <v>0.12541988492012024</v>
          </cell>
          <cell r="X51">
            <v>-0.10463978350162506</v>
          </cell>
          <cell r="Y51">
            <v>0.14815637469291687</v>
          </cell>
          <cell r="AC51">
            <v>-7.9980932176113129E-2</v>
          </cell>
          <cell r="AD51">
            <v>0.262369304895401</v>
          </cell>
          <cell r="AF51">
            <v>-9.8040580749511719E-2</v>
          </cell>
          <cell r="AG51">
            <v>0.38874989748001099</v>
          </cell>
          <cell r="AI51">
            <v>-0.31342816352844238</v>
          </cell>
          <cell r="AJ51">
            <v>0.45634987950325012</v>
          </cell>
          <cell r="AL51">
            <v>-2.8938181698322296E-2</v>
          </cell>
          <cell r="AM51">
            <v>8.1974320113658905E-2</v>
          </cell>
          <cell r="AO51">
            <v>-3.9692681282758713E-2</v>
          </cell>
          <cell r="AP51">
            <v>0.12659589946269989</v>
          </cell>
          <cell r="AR51">
            <v>-0.12268602848052979</v>
          </cell>
          <cell r="AS51">
            <v>0.15391714870929718</v>
          </cell>
          <cell r="AU51">
            <v>-2.7060167863965034E-2</v>
          </cell>
          <cell r="AV51">
            <v>7.6291307806968689E-2</v>
          </cell>
          <cell r="AX51">
            <v>-3.7463795393705368E-2</v>
          </cell>
          <cell r="AY51">
            <v>0.12541988492012024</v>
          </cell>
          <cell r="BA51">
            <v>-0.10463978350162507</v>
          </cell>
          <cell r="BB51">
            <v>0.14815637469291687</v>
          </cell>
          <cell r="BD51">
            <v>-7.9980932176113129E-2</v>
          </cell>
          <cell r="BE51">
            <v>0.262369304895401</v>
          </cell>
          <cell r="BG51">
            <v>-9.8040580749511719E-2</v>
          </cell>
          <cell r="BH51">
            <v>0.38874989748001099</v>
          </cell>
          <cell r="BJ51">
            <v>-0.31342816352844238</v>
          </cell>
          <cell r="BK51">
            <v>0.45634987950325007</v>
          </cell>
          <cell r="BM51" t="str">
            <v>ROMAll</v>
          </cell>
        </row>
        <row r="52">
          <cell r="G52">
            <v>-8.2800157368183136E-2</v>
          </cell>
          <cell r="H52">
            <v>6.8006247282028198E-2</v>
          </cell>
          <cell r="J52">
            <v>-0.10962489247322083</v>
          </cell>
          <cell r="K52">
            <v>0.12179526686668396</v>
          </cell>
          <cell r="M52">
            <v>-0.15426373481750488</v>
          </cell>
          <cell r="N52">
            <v>0.14355164766311646</v>
          </cell>
          <cell r="R52">
            <v>-4.8126962035894394E-2</v>
          </cell>
          <cell r="S52">
            <v>6.4703710377216339E-2</v>
          </cell>
          <cell r="U52">
            <v>-6.2638014554977417E-2</v>
          </cell>
          <cell r="V52">
            <v>0.11548392474651337</v>
          </cell>
          <cell r="X52">
            <v>-8.7685748934745789E-2</v>
          </cell>
          <cell r="Y52">
            <v>0.12960965931415558</v>
          </cell>
          <cell r="AC52">
            <v>-0.31140986084938049</v>
          </cell>
          <cell r="AD52">
            <v>0.2247232049703598</v>
          </cell>
          <cell r="AF52">
            <v>-0.37172308564186096</v>
          </cell>
          <cell r="AG52">
            <v>0.40268737077713013</v>
          </cell>
          <cell r="AI52">
            <v>-0.47087755799293518</v>
          </cell>
          <cell r="AJ52">
            <v>0.45924806594848633</v>
          </cell>
          <cell r="AL52">
            <v>-8.2800157368183136E-2</v>
          </cell>
          <cell r="AM52">
            <v>6.8006247282028198E-2</v>
          </cell>
          <cell r="AO52">
            <v>-0.10962489247322084</v>
          </cell>
          <cell r="AP52">
            <v>0.12179526686668397</v>
          </cell>
          <cell r="AR52">
            <v>-0.15426373481750488</v>
          </cell>
          <cell r="AS52">
            <v>0.14355164766311646</v>
          </cell>
          <cell r="AU52">
            <v>-4.8126962035894394E-2</v>
          </cell>
          <cell r="AV52">
            <v>6.4703710377216339E-2</v>
          </cell>
          <cell r="AX52">
            <v>-6.2638014554977417E-2</v>
          </cell>
          <cell r="AY52">
            <v>0.11548392474651337</v>
          </cell>
          <cell r="BA52">
            <v>-8.7685748934745789E-2</v>
          </cell>
          <cell r="BB52">
            <v>0.12960965931415558</v>
          </cell>
          <cell r="BD52">
            <v>-0.31140986084938049</v>
          </cell>
          <cell r="BE52">
            <v>0.2247232049703598</v>
          </cell>
          <cell r="BG52">
            <v>-0.37172308564186102</v>
          </cell>
          <cell r="BH52">
            <v>0.40268737077713013</v>
          </cell>
          <cell r="BJ52">
            <v>-0.47087755799293518</v>
          </cell>
          <cell r="BK52">
            <v>0.45924806594848638</v>
          </cell>
          <cell r="BM52" t="str">
            <v>RUSAll</v>
          </cell>
        </row>
        <row r="53">
          <cell r="G53">
            <v>-8.7009169161319733E-2</v>
          </cell>
          <cell r="H53">
            <v>0.13074813783168793</v>
          </cell>
          <cell r="J53">
            <v>-0.15987765789031982</v>
          </cell>
          <cell r="K53">
            <v>0.25124320387840271</v>
          </cell>
          <cell r="M53">
            <v>-0.24608485400676727</v>
          </cell>
          <cell r="N53">
            <v>0.29708674550056458</v>
          </cell>
          <cell r="R53">
            <v>-6.9814391434192657E-2</v>
          </cell>
          <cell r="S53">
            <v>0.10512206703424454</v>
          </cell>
          <cell r="U53">
            <v>-0.12849506735801697</v>
          </cell>
          <cell r="V53">
            <v>0.20612357556819916</v>
          </cell>
          <cell r="X53">
            <v>-0.20293146371841431</v>
          </cell>
          <cell r="Y53">
            <v>0.24507831037044525</v>
          </cell>
          <cell r="AC53">
            <v>-0.13680544495582581</v>
          </cell>
          <cell r="AD53">
            <v>0.22749000787734985</v>
          </cell>
          <cell r="AF53">
            <v>-0.25557979941368103</v>
          </cell>
          <cell r="AG53">
            <v>0.43921846151351929</v>
          </cell>
          <cell r="AI53">
            <v>-0.39001703262329102</v>
          </cell>
          <cell r="AJ53">
            <v>0.51204043626785278</v>
          </cell>
          <cell r="AL53">
            <v>-8.7009169161319733E-2</v>
          </cell>
          <cell r="AM53">
            <v>0.13074813783168793</v>
          </cell>
          <cell r="AO53">
            <v>-0.15987765789031982</v>
          </cell>
          <cell r="AP53">
            <v>0.25124320387840271</v>
          </cell>
          <cell r="AR53">
            <v>-0.2460848540067673</v>
          </cell>
          <cell r="AS53">
            <v>0.29708674550056458</v>
          </cell>
          <cell r="AU53">
            <v>-6.9814391434192657E-2</v>
          </cell>
          <cell r="AV53">
            <v>0.10512206703424454</v>
          </cell>
          <cell r="AX53">
            <v>-0.12849506735801697</v>
          </cell>
          <cell r="AY53">
            <v>0.20612357556819916</v>
          </cell>
          <cell r="BA53">
            <v>-0.20293146371841431</v>
          </cell>
          <cell r="BB53">
            <v>0.24507831037044525</v>
          </cell>
          <cell r="BD53">
            <v>-0.13680544495582581</v>
          </cell>
          <cell r="BE53">
            <v>0.22749000787734988</v>
          </cell>
          <cell r="BG53">
            <v>-0.25557979941368103</v>
          </cell>
          <cell r="BH53">
            <v>0.43921846151351929</v>
          </cell>
          <cell r="BJ53">
            <v>-0.39001703262329102</v>
          </cell>
          <cell r="BK53">
            <v>0.51204043626785278</v>
          </cell>
          <cell r="BM53" t="str">
            <v>SINAll</v>
          </cell>
        </row>
        <row r="54">
          <cell r="G54">
            <v>-3.0469801276922226E-2</v>
          </cell>
          <cell r="H54">
            <v>0.12801277637481689</v>
          </cell>
          <cell r="J54">
            <v>-4.244101420044899E-2</v>
          </cell>
          <cell r="K54">
            <v>0.16622959077358246</v>
          </cell>
          <cell r="M54">
            <v>-0.33830225467681885</v>
          </cell>
          <cell r="N54">
            <v>0.20806059241294861</v>
          </cell>
          <cell r="R54">
            <v>-2.6723248884081841E-2</v>
          </cell>
          <cell r="S54">
            <v>0.10510493069887161</v>
          </cell>
          <cell r="U54">
            <v>-3.7669006735086441E-2</v>
          </cell>
          <cell r="V54">
            <v>0.14804907143115997</v>
          </cell>
          <cell r="X54">
            <v>-0.25241962075233459</v>
          </cell>
          <cell r="Y54">
            <v>0.18320932984352112</v>
          </cell>
          <cell r="AC54">
            <v>-5.2699118852615356E-2</v>
          </cell>
          <cell r="AD54">
            <v>0.38790011405944824</v>
          </cell>
          <cell r="AF54">
            <v>-7.0392295718193054E-2</v>
          </cell>
          <cell r="AG54">
            <v>0.42637079954147339</v>
          </cell>
          <cell r="AI54">
            <v>-1.1572142839431763</v>
          </cell>
          <cell r="AJ54">
            <v>0.53007775545120239</v>
          </cell>
          <cell r="AL54">
            <v>-3.0469801276922226E-2</v>
          </cell>
          <cell r="AM54">
            <v>0.12801277637481689</v>
          </cell>
          <cell r="AO54">
            <v>-4.244101420044899E-2</v>
          </cell>
          <cell r="AP54">
            <v>0.16622959077358246</v>
          </cell>
          <cell r="AR54">
            <v>-0.33830225467681885</v>
          </cell>
          <cell r="AS54">
            <v>0.20806059241294858</v>
          </cell>
          <cell r="AU54">
            <v>-2.6723248884081844E-2</v>
          </cell>
          <cell r="AV54">
            <v>0.10510493069887161</v>
          </cell>
          <cell r="AX54">
            <v>-3.7669006735086441E-2</v>
          </cell>
          <cell r="AY54">
            <v>0.14804907143115997</v>
          </cell>
          <cell r="BA54">
            <v>-0.25241962075233459</v>
          </cell>
          <cell r="BB54">
            <v>0.18320932984352112</v>
          </cell>
          <cell r="BD54">
            <v>-5.2699118852615363E-2</v>
          </cell>
          <cell r="BE54">
            <v>0.38790011405944824</v>
          </cell>
          <cell r="BG54">
            <v>-7.0392295718193054E-2</v>
          </cell>
          <cell r="BH54">
            <v>0.42637079954147333</v>
          </cell>
          <cell r="BJ54">
            <v>-1.1572142839431763</v>
          </cell>
          <cell r="BK54">
            <v>0.53007775545120239</v>
          </cell>
          <cell r="BM54" t="str">
            <v>SVKAll</v>
          </cell>
        </row>
        <row r="55">
          <cell r="G55">
            <v>-5.8077257126569748E-2</v>
          </cell>
          <cell r="H55">
            <v>0.11054050177335739</v>
          </cell>
          <cell r="J55">
            <v>-7.2916477918624878E-2</v>
          </cell>
          <cell r="K55">
            <v>0.20056401193141937</v>
          </cell>
          <cell r="M55">
            <v>-0.1907154768705368</v>
          </cell>
          <cell r="N55">
            <v>0.24741527438163757</v>
          </cell>
          <cell r="R55">
            <v>-5.1437616348266602E-2</v>
          </cell>
          <cell r="S55">
            <v>0.13714508712291718</v>
          </cell>
          <cell r="U55">
            <v>-6.4952827990055084E-2</v>
          </cell>
          <cell r="V55">
            <v>0.27702730894088745</v>
          </cell>
          <cell r="X55">
            <v>-0.16507719457149506</v>
          </cell>
          <cell r="Y55">
            <v>0.31709751486778259</v>
          </cell>
          <cell r="AC55">
            <v>-0.1357763260602951</v>
          </cell>
          <cell r="AD55">
            <v>0.25511345267295837</v>
          </cell>
          <cell r="AF55">
            <v>-0.16220997273921967</v>
          </cell>
          <cell r="AG55">
            <v>0.45530402660369873</v>
          </cell>
          <cell r="AI55">
            <v>-0.43282976746559143</v>
          </cell>
          <cell r="AJ55">
            <v>0.56716006994247437</v>
          </cell>
          <cell r="AL55">
            <v>-5.8077257126569748E-2</v>
          </cell>
          <cell r="AM55">
            <v>0.11054050177335739</v>
          </cell>
          <cell r="AO55">
            <v>-7.2916477918624878E-2</v>
          </cell>
          <cell r="AP55">
            <v>0.20056401193141937</v>
          </cell>
          <cell r="AR55">
            <v>-0.1907154768705368</v>
          </cell>
          <cell r="AS55">
            <v>0.24741527438163755</v>
          </cell>
          <cell r="AU55">
            <v>-5.1437616348266602E-2</v>
          </cell>
          <cell r="AV55">
            <v>0.13714508712291718</v>
          </cell>
          <cell r="AX55">
            <v>-6.4952827990055084E-2</v>
          </cell>
          <cell r="AY55">
            <v>0.27702730894088745</v>
          </cell>
          <cell r="BA55">
            <v>-0.16507719457149506</v>
          </cell>
          <cell r="BB55">
            <v>0.31709751486778259</v>
          </cell>
          <cell r="BD55">
            <v>-0.1357763260602951</v>
          </cell>
          <cell r="BE55">
            <v>0.25511345267295837</v>
          </cell>
          <cell r="BG55">
            <v>-0.16220997273921967</v>
          </cell>
          <cell r="BH55">
            <v>0.45530402660369873</v>
          </cell>
          <cell r="BJ55">
            <v>-0.43282976746559143</v>
          </cell>
          <cell r="BK55">
            <v>0.56716006994247437</v>
          </cell>
          <cell r="BM55" t="str">
            <v>SVNAll</v>
          </cell>
        </row>
        <row r="56">
          <cell r="G56">
            <v>-2.096148394048214E-2</v>
          </cell>
          <cell r="H56">
            <v>5.3565960377454758E-2</v>
          </cell>
          <cell r="J56">
            <v>-2.9428763315081596E-2</v>
          </cell>
          <cell r="K56">
            <v>8.7405726313591003E-2</v>
          </cell>
          <cell r="M56">
            <v>-0.10052472352981567</v>
          </cell>
          <cell r="N56">
            <v>0.10532719641923904</v>
          </cell>
          <cell r="R56">
            <v>-1.9487079232931137E-2</v>
          </cell>
          <cell r="S56">
            <v>4.986518993973732E-2</v>
          </cell>
          <cell r="U56">
            <v>-2.7247406542301178E-2</v>
          </cell>
          <cell r="V56">
            <v>8.3129987120628357E-2</v>
          </cell>
          <cell r="X56">
            <v>-8.8839828968048096E-2</v>
          </cell>
          <cell r="Y56">
            <v>9.8899379372596741E-2</v>
          </cell>
          <cell r="AC56">
            <v>-7.5631581246852875E-2</v>
          </cell>
          <cell r="AD56">
            <v>0.21494774520397186</v>
          </cell>
          <cell r="AF56">
            <v>-9.7660250961780548E-2</v>
          </cell>
          <cell r="AG56">
            <v>0.3497467041015625</v>
          </cell>
          <cell r="AI56">
            <v>-0.40421628952026367</v>
          </cell>
          <cell r="AJ56">
            <v>0.41252562403678894</v>
          </cell>
          <cell r="AL56">
            <v>-2.096148394048214E-2</v>
          </cell>
          <cell r="AM56">
            <v>5.3565960377454758E-2</v>
          </cell>
          <cell r="AO56">
            <v>-2.94287633150816E-2</v>
          </cell>
          <cell r="AP56">
            <v>8.7405726313591003E-2</v>
          </cell>
          <cell r="AR56">
            <v>-0.10052472352981567</v>
          </cell>
          <cell r="AS56">
            <v>0.10532719641923904</v>
          </cell>
          <cell r="AU56">
            <v>-1.9487079232931137E-2</v>
          </cell>
          <cell r="AV56">
            <v>4.986518993973732E-2</v>
          </cell>
          <cell r="AX56">
            <v>-2.7247406542301178E-2</v>
          </cell>
          <cell r="AY56">
            <v>8.3129987120628357E-2</v>
          </cell>
          <cell r="BA56">
            <v>-8.8839828968048096E-2</v>
          </cell>
          <cell r="BB56">
            <v>9.8899379372596741E-2</v>
          </cell>
          <cell r="BD56">
            <v>-7.5631581246852875E-2</v>
          </cell>
          <cell r="BE56">
            <v>0.21494774520397186</v>
          </cell>
          <cell r="BG56">
            <v>-9.7660250961780548E-2</v>
          </cell>
          <cell r="BH56">
            <v>0.3497467041015625</v>
          </cell>
          <cell r="BJ56">
            <v>-0.40421628952026373</v>
          </cell>
          <cell r="BK56">
            <v>0.41252562403678894</v>
          </cell>
          <cell r="BM56" t="str">
            <v>SPAAll</v>
          </cell>
        </row>
        <row r="57">
          <cell r="G57">
            <v>-8.6555639281868935E-3</v>
          </cell>
          <cell r="H57">
            <v>0.14126457273960114</v>
          </cell>
          <cell r="J57">
            <v>-1.4105143956840038E-2</v>
          </cell>
          <cell r="K57">
            <v>0.28882977366447449</v>
          </cell>
          <cell r="M57">
            <v>-3.2759327441453934E-2</v>
          </cell>
          <cell r="N57">
            <v>0.30224668979644775</v>
          </cell>
          <cell r="R57">
            <v>-9.091588668525219E-3</v>
          </cell>
          <cell r="S57">
            <v>0.17556561529636383</v>
          </cell>
          <cell r="U57">
            <v>-1.4724607579410076E-2</v>
          </cell>
          <cell r="V57">
            <v>0.36230462789535522</v>
          </cell>
          <cell r="X57">
            <v>-3.3975522965192795E-2</v>
          </cell>
          <cell r="Y57">
            <v>0.37437683343887329</v>
          </cell>
          <cell r="AC57">
            <v>-2.0680824294686317E-2</v>
          </cell>
          <cell r="AD57">
            <v>1.032793402671814</v>
          </cell>
          <cell r="AF57">
            <v>-3.4044750034809113E-2</v>
          </cell>
          <cell r="AG57">
            <v>2.1241202354431152</v>
          </cell>
          <cell r="AI57">
            <v>-7.8842349350452423E-2</v>
          </cell>
          <cell r="AJ57">
            <v>2.1600363254547119</v>
          </cell>
          <cell r="AL57">
            <v>-8.6555639281868935E-3</v>
          </cell>
          <cell r="AM57">
            <v>0.14126457273960114</v>
          </cell>
          <cell r="AO57">
            <v>-1.4105143956840038E-2</v>
          </cell>
          <cell r="AP57">
            <v>0.28882977366447449</v>
          </cell>
          <cell r="AR57">
            <v>-3.2759327441453934E-2</v>
          </cell>
          <cell r="AS57">
            <v>0.30224668979644775</v>
          </cell>
          <cell r="AU57">
            <v>-9.091588668525219E-3</v>
          </cell>
          <cell r="AV57">
            <v>0.17556561529636383</v>
          </cell>
          <cell r="AX57">
            <v>-1.4724607579410076E-2</v>
          </cell>
          <cell r="AY57">
            <v>0.36230462789535522</v>
          </cell>
          <cell r="BA57">
            <v>-3.3975522965192795E-2</v>
          </cell>
          <cell r="BB57">
            <v>0.37437683343887329</v>
          </cell>
          <cell r="BD57">
            <v>-2.0680824294686317E-2</v>
          </cell>
          <cell r="BE57">
            <v>1.032793402671814</v>
          </cell>
          <cell r="BG57">
            <v>-3.4044750034809113E-2</v>
          </cell>
          <cell r="BH57">
            <v>2.1241202354431152</v>
          </cell>
          <cell r="BJ57">
            <v>-7.8842349350452423E-2</v>
          </cell>
          <cell r="BK57">
            <v>2.1600363254547119</v>
          </cell>
          <cell r="BM57" t="str">
            <v>SRIAll</v>
          </cell>
        </row>
        <row r="58">
          <cell r="G58">
            <v>-4.4309791177511215E-2</v>
          </cell>
          <cell r="H58">
            <v>7.6972797513008118E-2</v>
          </cell>
          <cell r="J58">
            <v>-6.0031231492757797E-2</v>
          </cell>
          <cell r="K58">
            <v>0.12905237078666687</v>
          </cell>
          <cell r="M58">
            <v>-0.22061134874820709</v>
          </cell>
          <cell r="N58">
            <v>0.15835441648960114</v>
          </cell>
          <cell r="R58">
            <v>-4.4119391590356827E-2</v>
          </cell>
          <cell r="S58">
            <v>6.9574788212776184E-2</v>
          </cell>
          <cell r="U58">
            <v>-5.8512561023235321E-2</v>
          </cell>
          <cell r="V58">
            <v>0.11800439655780792</v>
          </cell>
          <cell r="X58">
            <v>-0.19713142514228821</v>
          </cell>
          <cell r="Y58">
            <v>0.14476595818996429</v>
          </cell>
          <cell r="AC58">
            <v>-0.13820785284042358</v>
          </cell>
          <cell r="AD58">
            <v>0.24763104319572449</v>
          </cell>
          <cell r="AF58">
            <v>-0.17204916477203369</v>
          </cell>
          <cell r="AG58">
            <v>0.41484785079956055</v>
          </cell>
          <cell r="AI58">
            <v>-0.72017204761505127</v>
          </cell>
          <cell r="AJ58">
            <v>0.48878175020217896</v>
          </cell>
          <cell r="AL58">
            <v>-4.4309791177511215E-2</v>
          </cell>
          <cell r="AM58">
            <v>7.6972797513008118E-2</v>
          </cell>
          <cell r="AO58">
            <v>-6.0031231492757797E-2</v>
          </cell>
          <cell r="AP58">
            <v>0.12905237078666687</v>
          </cell>
          <cell r="AR58">
            <v>-0.22061134874820706</v>
          </cell>
          <cell r="AS58">
            <v>0.15835441648960114</v>
          </cell>
          <cell r="AU58">
            <v>-4.4119391590356827E-2</v>
          </cell>
          <cell r="AV58">
            <v>6.9574788212776184E-2</v>
          </cell>
          <cell r="AX58">
            <v>-5.8512561023235328E-2</v>
          </cell>
          <cell r="AY58">
            <v>0.11800439655780792</v>
          </cell>
          <cell r="BA58">
            <v>-0.19713142514228821</v>
          </cell>
          <cell r="BB58">
            <v>0.14476595818996429</v>
          </cell>
          <cell r="BD58">
            <v>-0.13820785284042358</v>
          </cell>
          <cell r="BE58">
            <v>0.24763104319572446</v>
          </cell>
          <cell r="BG58">
            <v>-0.17204916477203369</v>
          </cell>
          <cell r="BH58">
            <v>0.41484785079956055</v>
          </cell>
          <cell r="BJ58">
            <v>-0.72017204761505127</v>
          </cell>
          <cell r="BK58">
            <v>0.48878175020217896</v>
          </cell>
          <cell r="BM58" t="str">
            <v>SWEAll</v>
          </cell>
        </row>
        <row r="59">
          <cell r="G59">
            <v>-2.7012579143047333E-2</v>
          </cell>
          <cell r="H59">
            <v>7.3281683027744293E-2</v>
          </cell>
          <cell r="J59">
            <v>-4.5470036566257477E-2</v>
          </cell>
          <cell r="K59">
            <v>0.1431054025888443</v>
          </cell>
          <cell r="M59">
            <v>-0.10624434053897858</v>
          </cell>
          <cell r="N59">
            <v>0.17030768096446991</v>
          </cell>
          <cell r="R59">
            <v>-2.0319653674960136E-2</v>
          </cell>
          <cell r="S59">
            <v>0.11629652231931686</v>
          </cell>
          <cell r="U59">
            <v>-3.2752588391304016E-2</v>
          </cell>
          <cell r="V59">
            <v>0.238494873046875</v>
          </cell>
          <cell r="X59">
            <v>-7.4701212346553802E-2</v>
          </cell>
          <cell r="Y59">
            <v>0.25799748301506042</v>
          </cell>
          <cell r="AC59">
            <v>-5.3196590393781662E-2</v>
          </cell>
          <cell r="AD59">
            <v>0.20247186720371246</v>
          </cell>
          <cell r="AF59">
            <v>-8.7839804589748383E-2</v>
          </cell>
          <cell r="AG59">
            <v>0.41053077578544617</v>
          </cell>
          <cell r="AI59">
            <v>-0.208971306681633</v>
          </cell>
          <cell r="AJ59">
            <v>0.46306779980659485</v>
          </cell>
          <cell r="AL59">
            <v>-2.7012579143047333E-2</v>
          </cell>
          <cell r="AM59">
            <v>7.3281683027744293E-2</v>
          </cell>
          <cell r="AO59">
            <v>-4.5470036566257477E-2</v>
          </cell>
          <cell r="AP59">
            <v>0.1431054025888443</v>
          </cell>
          <cell r="AR59">
            <v>-0.10624434053897858</v>
          </cell>
          <cell r="AS59">
            <v>0.17030768096446991</v>
          </cell>
          <cell r="AU59">
            <v>-2.0319653674960136E-2</v>
          </cell>
          <cell r="AV59">
            <v>0.11629652231931686</v>
          </cell>
          <cell r="AX59">
            <v>-3.2752588391304016E-2</v>
          </cell>
          <cell r="AY59">
            <v>0.238494873046875</v>
          </cell>
          <cell r="BA59">
            <v>-7.4701212346553802E-2</v>
          </cell>
          <cell r="BB59">
            <v>0.25799748301506042</v>
          </cell>
          <cell r="BD59">
            <v>-5.3196590393781662E-2</v>
          </cell>
          <cell r="BE59">
            <v>0.20247186720371246</v>
          </cell>
          <cell r="BG59">
            <v>-8.7839804589748383E-2</v>
          </cell>
          <cell r="BH59">
            <v>0.41053077578544617</v>
          </cell>
          <cell r="BJ59">
            <v>-0.20897130668163297</v>
          </cell>
          <cell r="BK59">
            <v>0.4630677998065949</v>
          </cell>
          <cell r="BM59" t="str">
            <v>SWIAll</v>
          </cell>
        </row>
        <row r="60">
          <cell r="G60">
            <v>-0.22241972386837006</v>
          </cell>
          <cell r="H60">
            <v>0.41242563724517822</v>
          </cell>
          <cell r="J60">
            <v>-0.42074009776115417</v>
          </cell>
          <cell r="K60">
            <v>1.1783826351165771</v>
          </cell>
          <cell r="M60">
            <v>-0.69991004467010498</v>
          </cell>
          <cell r="N60">
            <v>1.2502247095108032</v>
          </cell>
          <cell r="R60">
            <v>-0.18420128524303436</v>
          </cell>
          <cell r="S60">
            <v>0.39910978078842163</v>
          </cell>
          <cell r="U60">
            <v>-0.32683584094047546</v>
          </cell>
          <cell r="V60">
            <v>1.1159864664077759</v>
          </cell>
          <cell r="X60">
            <v>-0.55457079410552979</v>
          </cell>
          <cell r="Y60">
            <v>1.1777973175048828</v>
          </cell>
          <cell r="AC60">
            <v>-0.55492126941680908</v>
          </cell>
          <cell r="AD60">
            <v>1.2810323238372803</v>
          </cell>
          <cell r="AF60">
            <v>-1.001279354095459</v>
          </cell>
          <cell r="AG60">
            <v>3.5759429931640625</v>
          </cell>
          <cell r="AI60">
            <v>-1.6823676824569702</v>
          </cell>
          <cell r="AJ60">
            <v>3.7180900573730469</v>
          </cell>
          <cell r="AL60">
            <v>-0.22241972386837006</v>
          </cell>
          <cell r="AM60">
            <v>0.41242563724517822</v>
          </cell>
          <cell r="AO60">
            <v>-0.42074009776115417</v>
          </cell>
          <cell r="AP60">
            <v>1.1783826351165771</v>
          </cell>
          <cell r="AR60">
            <v>-0.69991004467010498</v>
          </cell>
          <cell r="AS60">
            <v>1.2502247095108032</v>
          </cell>
          <cell r="AU60">
            <v>-0.18420128524303436</v>
          </cell>
          <cell r="AV60">
            <v>0.39910978078842163</v>
          </cell>
          <cell r="AX60">
            <v>-0.32683584094047546</v>
          </cell>
          <cell r="AY60">
            <v>1.1159864664077759</v>
          </cell>
          <cell r="BA60">
            <v>-0.55457079410552979</v>
          </cell>
          <cell r="BB60">
            <v>1.1777973175048828</v>
          </cell>
          <cell r="BD60">
            <v>-0.55492126941680908</v>
          </cell>
          <cell r="BE60">
            <v>1.2810323238372803</v>
          </cell>
          <cell r="BG60">
            <v>-1.001279354095459</v>
          </cell>
          <cell r="BH60">
            <v>3.5759429931640625</v>
          </cell>
          <cell r="BJ60">
            <v>-1.6823676824569702</v>
          </cell>
          <cell r="BK60">
            <v>3.7180900573730473</v>
          </cell>
          <cell r="BM60" t="str">
            <v>TAPAll</v>
          </cell>
        </row>
        <row r="61">
          <cell r="G61">
            <v>-9.7588591277599335E-2</v>
          </cell>
          <cell r="H61">
            <v>0.33246698975563049</v>
          </cell>
          <cell r="J61">
            <v>-0.13505639135837555</v>
          </cell>
          <cell r="K61">
            <v>0.56140196323394775</v>
          </cell>
          <cell r="M61">
            <v>-0.30947834253311157</v>
          </cell>
          <cell r="N61">
            <v>0.61189883947372437</v>
          </cell>
          <cell r="R61">
            <v>-9.2922188341617584E-2</v>
          </cell>
          <cell r="S61">
            <v>0.38969698548316956</v>
          </cell>
          <cell r="U61">
            <v>-0.13550633192062378</v>
          </cell>
          <cell r="V61">
            <v>0.64519667625427246</v>
          </cell>
          <cell r="X61">
            <v>-0.29134207963943481</v>
          </cell>
          <cell r="Y61">
            <v>0.68200433254241943</v>
          </cell>
          <cell r="AC61">
            <v>-0.25326645374298096</v>
          </cell>
          <cell r="AD61">
            <v>1.0360463857650757</v>
          </cell>
          <cell r="AF61">
            <v>-0.30845138430595398</v>
          </cell>
          <cell r="AG61">
            <v>1.6713231801986694</v>
          </cell>
          <cell r="AI61">
            <v>-0.7281985878944397</v>
          </cell>
          <cell r="AJ61">
            <v>1.773556113243103</v>
          </cell>
          <cell r="AL61">
            <v>-9.7588591277599335E-2</v>
          </cell>
          <cell r="AM61">
            <v>0.33246698975563055</v>
          </cell>
          <cell r="AO61">
            <v>-0.13505639135837555</v>
          </cell>
          <cell r="AP61">
            <v>0.56140196323394775</v>
          </cell>
          <cell r="AR61">
            <v>-0.30947834253311163</v>
          </cell>
          <cell r="AS61">
            <v>0.61189883947372448</v>
          </cell>
          <cell r="AU61">
            <v>-9.2922188341617584E-2</v>
          </cell>
          <cell r="AV61">
            <v>0.38969698548316956</v>
          </cell>
          <cell r="AX61">
            <v>-0.13550633192062378</v>
          </cell>
          <cell r="AY61">
            <v>0.64519667625427246</v>
          </cell>
          <cell r="BA61">
            <v>-0.29134207963943481</v>
          </cell>
          <cell r="BB61">
            <v>0.68200433254241943</v>
          </cell>
          <cell r="BD61">
            <v>-0.25326645374298096</v>
          </cell>
          <cell r="BE61">
            <v>1.0360463857650757</v>
          </cell>
          <cell r="BG61">
            <v>-0.30845138430595398</v>
          </cell>
          <cell r="BH61">
            <v>1.6713231801986694</v>
          </cell>
          <cell r="BJ61">
            <v>-0.7281985878944397</v>
          </cell>
          <cell r="BK61">
            <v>1.773556113243103</v>
          </cell>
          <cell r="BM61" t="str">
            <v>THAAll</v>
          </cell>
        </row>
        <row r="62">
          <cell r="G62">
            <v>-4.7496858984231949E-2</v>
          </cell>
          <cell r="H62">
            <v>5.197443813085556E-2</v>
          </cell>
          <cell r="J62">
            <v>-5.9034381061792374E-2</v>
          </cell>
          <cell r="K62">
            <v>9.2511773109436035E-2</v>
          </cell>
          <cell r="M62">
            <v>-0.14208036661148071</v>
          </cell>
          <cell r="N62">
            <v>0.11568620800971985</v>
          </cell>
          <cell r="R62">
            <v>-4.6679571270942688E-2</v>
          </cell>
          <cell r="S62">
            <v>5.0852589309215546E-2</v>
          </cell>
          <cell r="U62">
            <v>-5.6869164109230042E-2</v>
          </cell>
          <cell r="V62">
            <v>9.1275155544281006E-2</v>
          </cell>
          <cell r="X62">
            <v>-0.13887108862400055</v>
          </cell>
          <cell r="Y62">
            <v>0.11364731937646866</v>
          </cell>
          <cell r="AC62">
            <v>-0.21255876123905182</v>
          </cell>
          <cell r="AD62">
            <v>0.19042754173278809</v>
          </cell>
          <cell r="AF62">
            <v>-0.24118797481060028</v>
          </cell>
          <cell r="AG62">
            <v>0.33915776014328003</v>
          </cell>
          <cell r="AI62">
            <v>-0.5914231538772583</v>
          </cell>
          <cell r="AJ62">
            <v>0.42162197828292847</v>
          </cell>
          <cell r="AL62">
            <v>-4.7496858984231956E-2</v>
          </cell>
          <cell r="AM62">
            <v>5.197443813085556E-2</v>
          </cell>
          <cell r="AO62">
            <v>-5.9034381061792374E-2</v>
          </cell>
          <cell r="AP62">
            <v>9.2511773109436035E-2</v>
          </cell>
          <cell r="AR62">
            <v>-0.14208036661148071</v>
          </cell>
          <cell r="AS62">
            <v>0.11568620800971985</v>
          </cell>
          <cell r="AU62">
            <v>-4.6679571270942688E-2</v>
          </cell>
          <cell r="AV62">
            <v>5.0852589309215546E-2</v>
          </cell>
          <cell r="AX62">
            <v>-5.6869164109230042E-2</v>
          </cell>
          <cell r="AY62">
            <v>9.1275155544281006E-2</v>
          </cell>
          <cell r="BA62">
            <v>-0.13887108862400055</v>
          </cell>
          <cell r="BB62">
            <v>0.11364731937646866</v>
          </cell>
          <cell r="BD62">
            <v>-0.21255876123905182</v>
          </cell>
          <cell r="BE62">
            <v>0.19042754173278809</v>
          </cell>
          <cell r="BG62">
            <v>-0.24118797481060028</v>
          </cell>
          <cell r="BH62">
            <v>0.33915776014328003</v>
          </cell>
          <cell r="BJ62">
            <v>-0.5914231538772583</v>
          </cell>
          <cell r="BK62">
            <v>0.42162197828292847</v>
          </cell>
          <cell r="BM62" t="str">
            <v>TURAll</v>
          </cell>
        </row>
        <row r="63">
          <cell r="G63">
            <v>-2.4742448702454567E-2</v>
          </cell>
          <cell r="H63">
            <v>7.3005855083465576E-2</v>
          </cell>
          <cell r="J63">
            <v>-3.7889387458562851E-2</v>
          </cell>
          <cell r="K63">
            <v>0.11079703271389008</v>
          </cell>
          <cell r="M63">
            <v>-0.17371359467506409</v>
          </cell>
          <cell r="N63">
            <v>0.14461623132228851</v>
          </cell>
          <cell r="R63">
            <v>-2.3048060014843941E-2</v>
          </cell>
          <cell r="S63">
            <v>6.6804774105548859E-2</v>
          </cell>
          <cell r="U63">
            <v>-3.5102613270282745E-2</v>
          </cell>
          <cell r="V63">
            <v>0.10188131034374237</v>
          </cell>
          <cell r="X63">
            <v>-0.16570457816123962</v>
          </cell>
          <cell r="Y63">
            <v>0.13569106161594391</v>
          </cell>
          <cell r="AC63">
            <v>-7.5432926416397095E-2</v>
          </cell>
          <cell r="AD63">
            <v>0.34454751014709473</v>
          </cell>
          <cell r="AF63">
            <v>-0.10539661347866058</v>
          </cell>
          <cell r="AG63">
            <v>0.49946931004524231</v>
          </cell>
          <cell r="AI63">
            <v>-0.79331034421920776</v>
          </cell>
          <cell r="AJ63">
            <v>0.59630393981933594</v>
          </cell>
          <cell r="AL63">
            <v>-2.4742448702454567E-2</v>
          </cell>
          <cell r="AM63">
            <v>7.3005855083465576E-2</v>
          </cell>
          <cell r="AO63">
            <v>-3.7889387458562851E-2</v>
          </cell>
          <cell r="AP63">
            <v>0.11079703271389008</v>
          </cell>
          <cell r="AR63">
            <v>-0.17371359467506409</v>
          </cell>
          <cell r="AS63">
            <v>0.14461623132228851</v>
          </cell>
          <cell r="AU63">
            <v>-2.3048060014843941E-2</v>
          </cell>
          <cell r="AV63">
            <v>6.6804774105548859E-2</v>
          </cell>
          <cell r="AX63">
            <v>-3.5102613270282745E-2</v>
          </cell>
          <cell r="AY63">
            <v>0.10188131034374237</v>
          </cell>
          <cell r="BA63">
            <v>-0.16570457816123962</v>
          </cell>
          <cell r="BB63">
            <v>0.13569106161594391</v>
          </cell>
          <cell r="BD63">
            <v>-7.5432926416397095E-2</v>
          </cell>
          <cell r="BE63">
            <v>0.34454751014709473</v>
          </cell>
          <cell r="BG63">
            <v>-0.10539661347866057</v>
          </cell>
          <cell r="BH63">
            <v>0.49946931004524225</v>
          </cell>
          <cell r="BJ63">
            <v>-0.79331034421920776</v>
          </cell>
          <cell r="BK63">
            <v>0.59630393981933594</v>
          </cell>
          <cell r="BM63" t="str">
            <v>UKGAll</v>
          </cell>
        </row>
        <row r="64">
          <cell r="G64">
            <v>-0.17280092835426331</v>
          </cell>
          <cell r="H64">
            <v>4.4060833752155304E-2</v>
          </cell>
          <cell r="J64">
            <v>-0.3032376766204834</v>
          </cell>
          <cell r="K64">
            <v>6.5231002867221832E-2</v>
          </cell>
          <cell r="M64">
            <v>-0.65284490585327148</v>
          </cell>
          <cell r="N64">
            <v>0.38204902410507202</v>
          </cell>
          <cell r="R64">
            <v>-0.15368485450744629</v>
          </cell>
          <cell r="S64">
            <v>3.2083611935377121E-2</v>
          </cell>
          <cell r="U64">
            <v>-0.25839117169380188</v>
          </cell>
          <cell r="V64">
            <v>4.9430426210165024E-2</v>
          </cell>
          <cell r="X64">
            <v>-0.5245022177696228</v>
          </cell>
          <cell r="Y64">
            <v>0.29082792997360229</v>
          </cell>
          <cell r="AC64">
            <v>-2.1857624053955078</v>
          </cell>
          <cell r="AD64">
            <v>7.9132221639156342E-2</v>
          </cell>
          <cell r="AF64">
            <v>-3.819575309753418</v>
          </cell>
          <cell r="AG64">
            <v>0.11939536035060883</v>
          </cell>
          <cell r="AI64">
            <v>-7.8924007415771484</v>
          </cell>
          <cell r="AJ64">
            <v>1.8380184173583984</v>
          </cell>
          <cell r="AL64">
            <v>-0.17280092835426331</v>
          </cell>
          <cell r="AM64">
            <v>4.4060833752155304E-2</v>
          </cell>
          <cell r="AO64">
            <v>-0.3032376766204834</v>
          </cell>
          <cell r="AP64">
            <v>6.5231002867221832E-2</v>
          </cell>
          <cell r="AR64">
            <v>-0.65284490585327148</v>
          </cell>
          <cell r="AS64">
            <v>0.38204902410507202</v>
          </cell>
          <cell r="AU64">
            <v>-0.15368485450744629</v>
          </cell>
          <cell r="AV64">
            <v>3.2083611935377121E-2</v>
          </cell>
          <cell r="AX64">
            <v>-0.25839117169380188</v>
          </cell>
          <cell r="AY64">
            <v>4.9430426210165024E-2</v>
          </cell>
          <cell r="BA64">
            <v>-0.5245022177696228</v>
          </cell>
          <cell r="BB64">
            <v>0.29082792997360229</v>
          </cell>
          <cell r="BD64">
            <v>-2.1857624053955078</v>
          </cell>
          <cell r="BE64">
            <v>7.9132221639156342E-2</v>
          </cell>
          <cell r="BG64">
            <v>-3.819575309753418</v>
          </cell>
          <cell r="BH64">
            <v>0.11939536035060883</v>
          </cell>
          <cell r="BJ64">
            <v>-7.8924007415771484</v>
          </cell>
          <cell r="BK64">
            <v>1.8380184173583987</v>
          </cell>
          <cell r="BM64" t="str">
            <v>USAAll</v>
          </cell>
        </row>
        <row r="65">
          <cell r="G65">
            <v>-0.18979640305042267</v>
          </cell>
          <cell r="H65">
            <v>0.77246344089508057</v>
          </cell>
          <cell r="J65">
            <v>-0.24327240884304047</v>
          </cell>
          <cell r="K65">
            <v>2.6481497287750244</v>
          </cell>
          <cell r="M65">
            <v>-0.36330798268318176</v>
          </cell>
          <cell r="N65">
            <v>2.6701087951660156</v>
          </cell>
          <cell r="R65">
            <v>-0.13835194706916809</v>
          </cell>
          <cell r="S65">
            <v>0.46180832386016846</v>
          </cell>
          <cell r="U65">
            <v>-0.17373211681842804</v>
          </cell>
          <cell r="V65">
            <v>1.4545361995697021</v>
          </cell>
          <cell r="X65">
            <v>-0.25196436047554016</v>
          </cell>
          <cell r="Y65">
            <v>1.4695073366165161</v>
          </cell>
          <cell r="AC65">
            <v>-0.52625709772109985</v>
          </cell>
          <cell r="AD65">
            <v>2.2769050598144531</v>
          </cell>
          <cell r="AF65">
            <v>-0.62441790103912354</v>
          </cell>
          <cell r="AG65">
            <v>8.9501848220825195</v>
          </cell>
          <cell r="AI65">
            <v>-0.95487701892852783</v>
          </cell>
          <cell r="AJ65">
            <v>8.9790811538696289</v>
          </cell>
          <cell r="AL65">
            <v>-0.18979640305042264</v>
          </cell>
          <cell r="AM65">
            <v>0.77246344089508057</v>
          </cell>
          <cell r="AO65">
            <v>-0.24327240884304047</v>
          </cell>
          <cell r="AP65">
            <v>2.6481497287750249</v>
          </cell>
          <cell r="AR65">
            <v>-0.36330798268318176</v>
          </cell>
          <cell r="AS65">
            <v>2.6701087951660156</v>
          </cell>
          <cell r="AU65">
            <v>-0.13835194706916809</v>
          </cell>
          <cell r="AV65">
            <v>0.46180832386016846</v>
          </cell>
          <cell r="AX65">
            <v>-0.17373211681842804</v>
          </cell>
          <cell r="AY65">
            <v>1.4545361995697021</v>
          </cell>
          <cell r="BA65">
            <v>-0.25196436047554016</v>
          </cell>
          <cell r="BB65">
            <v>1.4695073366165161</v>
          </cell>
          <cell r="BD65">
            <v>-0.52625709772109985</v>
          </cell>
          <cell r="BE65">
            <v>2.2769050598144531</v>
          </cell>
          <cell r="BG65">
            <v>-0.62441790103912354</v>
          </cell>
          <cell r="BH65">
            <v>8.9501848220825195</v>
          </cell>
          <cell r="BJ65">
            <v>-0.95487701892852783</v>
          </cell>
          <cell r="BK65">
            <v>8.9790811538696289</v>
          </cell>
          <cell r="BM65" t="str">
            <v>VIEAll</v>
          </cell>
        </row>
        <row r="66">
          <cell r="G66">
            <v>-7.9661808907985687E-2</v>
          </cell>
          <cell r="H66">
            <v>0.26820680499076843</v>
          </cell>
          <cell r="J66">
            <v>-0.11167670786380768</v>
          </cell>
          <cell r="K66">
            <v>0.58088147640228271</v>
          </cell>
          <cell r="M66">
            <v>-0.2015644907951355</v>
          </cell>
          <cell r="N66">
            <v>0.60743623971939087</v>
          </cell>
          <cell r="R66">
            <v>-6.2185522168874741E-2</v>
          </cell>
          <cell r="S66">
            <v>0.22603291273117065</v>
          </cell>
          <cell r="U66">
            <v>-8.7480150163173676E-2</v>
          </cell>
          <cell r="V66">
            <v>0.52018386125564575</v>
          </cell>
          <cell r="X66">
            <v>-0.15521728992462158</v>
          </cell>
          <cell r="Y66">
            <v>0.53760820627212524</v>
          </cell>
          <cell r="AC66">
            <v>-0.30977344512939453</v>
          </cell>
          <cell r="AD66">
            <v>1.3199464082717896</v>
          </cell>
          <cell r="AF66">
            <v>-0.38352334499359131</v>
          </cell>
          <cell r="AG66">
            <v>3.161921501159668</v>
          </cell>
          <cell r="AI66">
            <v>-0.69378662109375</v>
          </cell>
          <cell r="AJ66">
            <v>3.2308616638183594</v>
          </cell>
          <cell r="AL66">
            <v>-7.9661808907985687E-2</v>
          </cell>
          <cell r="AM66">
            <v>0.26820680499076843</v>
          </cell>
          <cell r="AO66">
            <v>-0.11167670786380768</v>
          </cell>
          <cell r="AP66">
            <v>0.58088147640228271</v>
          </cell>
          <cell r="AR66">
            <v>-0.2015644907951355</v>
          </cell>
          <cell r="AS66">
            <v>0.60743623971939087</v>
          </cell>
          <cell r="AU66">
            <v>-6.2185522168874741E-2</v>
          </cell>
          <cell r="AV66">
            <v>0.22603291273117065</v>
          </cell>
          <cell r="AX66">
            <v>-8.7480150163173676E-2</v>
          </cell>
          <cell r="AY66">
            <v>0.52018386125564575</v>
          </cell>
          <cell r="BA66">
            <v>-0.15521728992462158</v>
          </cell>
          <cell r="BB66">
            <v>0.53760820627212524</v>
          </cell>
          <cell r="BD66">
            <v>-0.30977344512939453</v>
          </cell>
          <cell r="BE66">
            <v>1.3199464082717896</v>
          </cell>
          <cell r="BG66">
            <v>-0.38352334499359131</v>
          </cell>
          <cell r="BH66">
            <v>3.161921501159668</v>
          </cell>
          <cell r="BJ66">
            <v>-0.69378662109375</v>
          </cell>
          <cell r="BK66">
            <v>3.2308616638183594</v>
          </cell>
          <cell r="BM66" t="str">
            <v>ASEAN-5All</v>
          </cell>
        </row>
        <row r="67">
          <cell r="G67">
            <v>-0.43341392278671265</v>
          </cell>
          <cell r="H67">
            <v>9.282241016626358E-2</v>
          </cell>
          <cell r="J67">
            <v>-0.82348579168319702</v>
          </cell>
          <cell r="K67">
            <v>0.21479366719722748</v>
          </cell>
          <cell r="M67">
            <v>-0.90370470285415649</v>
          </cell>
          <cell r="N67">
            <v>0.23680511116981506</v>
          </cell>
          <cell r="R67">
            <v>-0.28128355741500854</v>
          </cell>
          <cell r="S67">
            <v>8.0269835889339447E-2</v>
          </cell>
          <cell r="U67">
            <v>-0.56041616201400757</v>
          </cell>
          <cell r="V67">
            <v>0.18905732035636902</v>
          </cell>
          <cell r="X67">
            <v>-0.59799009561538696</v>
          </cell>
          <cell r="Y67">
            <v>0.20155374705791473</v>
          </cell>
          <cell r="AC67">
            <v>-2.241626501083374</v>
          </cell>
          <cell r="AD67">
            <v>0.53999859094619751</v>
          </cell>
          <cell r="AF67">
            <v>-4.2859358787536621</v>
          </cell>
          <cell r="AG67">
            <v>1.2970175743103027</v>
          </cell>
          <cell r="AI67">
            <v>-4.649078369140625</v>
          </cell>
          <cell r="AJ67">
            <v>1.3645286560058594</v>
          </cell>
          <cell r="AL67">
            <v>-0.43341392278671265</v>
          </cell>
          <cell r="AM67">
            <v>9.282241016626358E-2</v>
          </cell>
          <cell r="AO67">
            <v>-0.82348579168319713</v>
          </cell>
          <cell r="AP67">
            <v>0.21479366719722748</v>
          </cell>
          <cell r="AR67">
            <v>-0.90370470285415649</v>
          </cell>
          <cell r="AS67">
            <v>0.23680511116981504</v>
          </cell>
          <cell r="AU67">
            <v>-0.28128355741500854</v>
          </cell>
          <cell r="AV67">
            <v>8.0269835889339447E-2</v>
          </cell>
          <cell r="AX67">
            <v>-0.56041616201400757</v>
          </cell>
          <cell r="AY67">
            <v>0.18905732035636902</v>
          </cell>
          <cell r="BA67">
            <v>-0.59799009561538696</v>
          </cell>
          <cell r="BB67">
            <v>0.20155374705791473</v>
          </cell>
          <cell r="BD67">
            <v>-2.241626501083374</v>
          </cell>
          <cell r="BE67">
            <v>0.53999859094619751</v>
          </cell>
          <cell r="BG67">
            <v>-4.2859358787536621</v>
          </cell>
          <cell r="BH67">
            <v>1.2970175743103027</v>
          </cell>
          <cell r="BJ67">
            <v>-4.649078369140625</v>
          </cell>
          <cell r="BK67">
            <v>1.3645286560058594</v>
          </cell>
          <cell r="BM67" t="str">
            <v>ASIAincPRCAll</v>
          </cell>
        </row>
        <row r="68">
          <cell r="G68">
            <v>-7.1304559707641602E-2</v>
          </cell>
          <cell r="H68">
            <v>0.18606752157211304</v>
          </cell>
          <cell r="J68">
            <v>-0.11967720836400986</v>
          </cell>
          <cell r="K68">
            <v>0.42581939697265625</v>
          </cell>
          <cell r="M68">
            <v>-0.25296953320503235</v>
          </cell>
          <cell r="N68">
            <v>0.45406699180603027</v>
          </cell>
          <cell r="R68">
            <v>-3.1172379851341248E-2</v>
          </cell>
          <cell r="S68">
            <v>0.12752389907836914</v>
          </cell>
          <cell r="U68">
            <v>-4.7789745032787323E-2</v>
          </cell>
          <cell r="V68">
            <v>0.28157573938369751</v>
          </cell>
          <cell r="X68">
            <v>-9.0126253664493561E-2</v>
          </cell>
          <cell r="Y68">
            <v>0.29395896196365356</v>
          </cell>
          <cell r="AC68">
            <v>-0.26560816168785095</v>
          </cell>
          <cell r="AD68">
            <v>0.90322071313858032</v>
          </cell>
          <cell r="AF68">
            <v>-0.41535684466362</v>
          </cell>
          <cell r="AG68">
            <v>2.1827857494354248</v>
          </cell>
          <cell r="AI68">
            <v>-0.98165690898895264</v>
          </cell>
          <cell r="AJ68">
            <v>2.2659702301025391</v>
          </cell>
          <cell r="AL68">
            <v>-7.1304559707641602E-2</v>
          </cell>
          <cell r="AM68">
            <v>0.18606752157211304</v>
          </cell>
          <cell r="AO68">
            <v>-0.11967720836400986</v>
          </cell>
          <cell r="AP68">
            <v>0.42581939697265625</v>
          </cell>
          <cell r="AR68">
            <v>-0.25296953320503235</v>
          </cell>
          <cell r="AS68">
            <v>0.45406699180603027</v>
          </cell>
          <cell r="AU68">
            <v>-3.1172379851341248E-2</v>
          </cell>
          <cell r="AV68">
            <v>0.12752389907836914</v>
          </cell>
          <cell r="AX68">
            <v>-4.7789745032787323E-2</v>
          </cell>
          <cell r="AY68">
            <v>0.28157573938369751</v>
          </cell>
          <cell r="BA68">
            <v>-9.0126253664493561E-2</v>
          </cell>
          <cell r="BB68">
            <v>0.29395896196365356</v>
          </cell>
          <cell r="BD68">
            <v>-0.26560816168785095</v>
          </cell>
          <cell r="BE68">
            <v>0.90322071313858032</v>
          </cell>
          <cell r="BG68">
            <v>-0.41535684466362005</v>
          </cell>
          <cell r="BH68">
            <v>2.1827857494354248</v>
          </cell>
          <cell r="BJ68">
            <v>-0.98165690898895264</v>
          </cell>
          <cell r="BK68">
            <v>2.2659702301025391</v>
          </cell>
          <cell r="BM68" t="str">
            <v>ASIAexcPRCAll</v>
          </cell>
        </row>
        <row r="69">
          <cell r="G69">
            <v>-1.933855377137661E-2</v>
          </cell>
          <cell r="H69">
            <v>7.0453494787216187E-2</v>
          </cell>
          <cell r="J69">
            <v>-2.9959049075841904E-2</v>
          </cell>
          <cell r="K69">
            <v>0.14289106428623199</v>
          </cell>
          <cell r="M69">
            <v>-5.8167800307273865E-2</v>
          </cell>
          <cell r="N69">
            <v>0.15334463119506836</v>
          </cell>
          <cell r="R69">
            <v>-1.4077257364988327E-2</v>
          </cell>
          <cell r="S69">
            <v>8.2301408052444458E-2</v>
          </cell>
          <cell r="U69">
            <v>-2.2409332916140556E-2</v>
          </cell>
          <cell r="V69">
            <v>0.16932733356952667</v>
          </cell>
          <cell r="X69">
            <v>-3.9969522505998611E-2</v>
          </cell>
          <cell r="Y69">
            <v>0.17752556502819061</v>
          </cell>
          <cell r="AC69">
            <v>-0.10216528177261353</v>
          </cell>
          <cell r="AD69">
            <v>0.56450569629669189</v>
          </cell>
          <cell r="AF69">
            <v>-0.13367468118667603</v>
          </cell>
          <cell r="AG69">
            <v>1.163540244102478</v>
          </cell>
          <cell r="AI69">
            <v>-0.29063963890075684</v>
          </cell>
          <cell r="AJ69">
            <v>1.2031440734863281</v>
          </cell>
          <cell r="AL69">
            <v>-1.933855377137661E-2</v>
          </cell>
          <cell r="AM69">
            <v>7.0453494787216187E-2</v>
          </cell>
          <cell r="AO69">
            <v>-2.9959049075841904E-2</v>
          </cell>
          <cell r="AP69">
            <v>0.14289106428623199</v>
          </cell>
          <cell r="AR69">
            <v>-5.8167800307273865E-2</v>
          </cell>
          <cell r="AS69">
            <v>0.15334463119506836</v>
          </cell>
          <cell r="AU69">
            <v>-1.4077257364988327E-2</v>
          </cell>
          <cell r="AV69">
            <v>8.2301408052444458E-2</v>
          </cell>
          <cell r="AX69">
            <v>-2.2409332916140556E-2</v>
          </cell>
          <cell r="AY69">
            <v>0.16932733356952667</v>
          </cell>
          <cell r="BA69">
            <v>-3.9969522505998611E-2</v>
          </cell>
          <cell r="BB69">
            <v>0.17752556502819061</v>
          </cell>
          <cell r="BD69">
            <v>-0.10216528177261353</v>
          </cell>
          <cell r="BE69">
            <v>0.56450569629669189</v>
          </cell>
          <cell r="BG69">
            <v>-0.13367468118667603</v>
          </cell>
          <cell r="BH69">
            <v>1.163540244102478</v>
          </cell>
          <cell r="BJ69">
            <v>-0.29063963890075684</v>
          </cell>
          <cell r="BK69">
            <v>1.2031440734863281</v>
          </cell>
          <cell r="BM69" t="str">
            <v>Rest of Dev AsiaAll</v>
          </cell>
        </row>
        <row r="70">
          <cell r="G70">
            <v>-3.3633571118116379E-2</v>
          </cell>
          <cell r="H70">
            <v>9.0011268854141235E-2</v>
          </cell>
          <cell r="J70">
            <v>-4.9806762486696243E-2</v>
          </cell>
          <cell r="K70">
            <v>0.16533198952674866</v>
          </cell>
          <cell r="M70">
            <v>-0.1963595449924469</v>
          </cell>
          <cell r="N70">
            <v>0.19769246876239777</v>
          </cell>
          <cell r="R70">
            <v>-3.0915996059775352E-2</v>
          </cell>
          <cell r="S70">
            <v>8.210291713476181E-2</v>
          </cell>
          <cell r="U70">
            <v>-4.4700503349304199E-2</v>
          </cell>
          <cell r="V70">
            <v>0.1508658230304718</v>
          </cell>
          <cell r="X70">
            <v>-0.16734699904918671</v>
          </cell>
          <cell r="Y70">
            <v>0.17857977747917175</v>
          </cell>
          <cell r="AC70">
            <v>-9.3509010970592499E-2</v>
          </cell>
          <cell r="AD70">
            <v>0.2961125373840332</v>
          </cell>
          <cell r="AF70">
            <v>-0.13051024079322815</v>
          </cell>
          <cell r="AG70">
            <v>0.54473906755447388</v>
          </cell>
          <cell r="AI70">
            <v>-0.61105477809906006</v>
          </cell>
          <cell r="AJ70">
            <v>0.63221192359924316</v>
          </cell>
          <cell r="AL70">
            <v>-3.3633571118116379E-2</v>
          </cell>
          <cell r="AM70">
            <v>9.0011268854141235E-2</v>
          </cell>
          <cell r="AO70">
            <v>-4.9806762486696243E-2</v>
          </cell>
          <cell r="AP70">
            <v>0.16533198952674866</v>
          </cell>
          <cell r="AR70">
            <v>-0.1963595449924469</v>
          </cell>
          <cell r="AS70">
            <v>0.19769246876239777</v>
          </cell>
          <cell r="AU70">
            <v>-3.0915996059775349E-2</v>
          </cell>
          <cell r="AV70">
            <v>8.210291713476181E-2</v>
          </cell>
          <cell r="AX70">
            <v>-4.4700503349304199E-2</v>
          </cell>
          <cell r="AY70">
            <v>0.1508658230304718</v>
          </cell>
          <cell r="BA70">
            <v>-0.16734699904918671</v>
          </cell>
          <cell r="BB70">
            <v>0.17857977747917175</v>
          </cell>
          <cell r="BD70">
            <v>-9.3509010970592499E-2</v>
          </cell>
          <cell r="BE70">
            <v>0.2961125373840332</v>
          </cell>
          <cell r="BG70">
            <v>-0.13051024079322815</v>
          </cell>
          <cell r="BH70">
            <v>0.54473906755447388</v>
          </cell>
          <cell r="BJ70">
            <v>-0.61105477809906006</v>
          </cell>
          <cell r="BK70">
            <v>0.63221192359924316</v>
          </cell>
          <cell r="BM70" t="str">
            <v>EUAll</v>
          </cell>
        </row>
        <row r="71">
          <cell r="G71">
            <v>-9.8946765065193176E-2</v>
          </cell>
          <cell r="H71">
            <v>6.7025385797023773E-2</v>
          </cell>
          <cell r="J71">
            <v>-0.16946312785148621</v>
          </cell>
          <cell r="K71">
            <v>0.11400562524795532</v>
          </cell>
          <cell r="M71">
            <v>-0.42801180481910706</v>
          </cell>
          <cell r="N71">
            <v>0.27955397963523865</v>
          </cell>
          <cell r="R71">
            <v>-7.0575512945652008E-2</v>
          </cell>
          <cell r="S71">
            <v>6.4017646014690399E-2</v>
          </cell>
          <cell r="U71">
            <v>-0.11420898884534836</v>
          </cell>
          <cell r="V71">
            <v>0.11206258088350296</v>
          </cell>
          <cell r="X71">
            <v>-0.29403266310691833</v>
          </cell>
          <cell r="Y71">
            <v>0.21010379493236542</v>
          </cell>
          <cell r="AC71">
            <v>-0.46670997142791748</v>
          </cell>
          <cell r="AD71">
            <v>0.28191739320755005</v>
          </cell>
          <cell r="AF71">
            <v>-0.78705775737762451</v>
          </cell>
          <cell r="AG71">
            <v>0.49527034163475037</v>
          </cell>
          <cell r="AI71">
            <v>-2.0633859634399414</v>
          </cell>
          <cell r="AJ71">
            <v>0.87424993515014648</v>
          </cell>
          <cell r="AL71">
            <v>-9.8946765065193176E-2</v>
          </cell>
          <cell r="AM71">
            <v>6.7025385797023773E-2</v>
          </cell>
          <cell r="AO71">
            <v>-0.16946312785148621</v>
          </cell>
          <cell r="AP71">
            <v>0.11400562524795532</v>
          </cell>
          <cell r="AR71">
            <v>-0.428011804819107</v>
          </cell>
          <cell r="AS71">
            <v>0.27955397963523865</v>
          </cell>
          <cell r="AU71">
            <v>-7.0575512945652008E-2</v>
          </cell>
          <cell r="AV71">
            <v>6.4017646014690399E-2</v>
          </cell>
          <cell r="AX71">
            <v>-0.11420898884534837</v>
          </cell>
          <cell r="AY71">
            <v>0.11206258088350296</v>
          </cell>
          <cell r="BA71">
            <v>-0.29403266310691833</v>
          </cell>
          <cell r="BB71">
            <v>0.21010379493236542</v>
          </cell>
          <cell r="BD71">
            <v>-0.46670997142791748</v>
          </cell>
          <cell r="BE71">
            <v>0.28191739320755005</v>
          </cell>
          <cell r="BG71">
            <v>-0.78705775737762451</v>
          </cell>
          <cell r="BH71">
            <v>0.49527034163475037</v>
          </cell>
          <cell r="BJ71">
            <v>-2.0633859634399414</v>
          </cell>
          <cell r="BK71">
            <v>0.87424993515014648</v>
          </cell>
          <cell r="BM71" t="str">
            <v>G3All</v>
          </cell>
        </row>
        <row r="72">
          <cell r="G72">
            <v>-0.13060534000396729</v>
          </cell>
          <cell r="H72">
            <v>0.25963369011878967</v>
          </cell>
          <cell r="J72">
            <v>-0.24265950918197632</v>
          </cell>
          <cell r="K72">
            <v>0.64805132150650024</v>
          </cell>
          <cell r="M72">
            <v>-0.55125612020492554</v>
          </cell>
          <cell r="N72">
            <v>0.70078772306442261</v>
          </cell>
          <cell r="R72">
            <v>-0.11134961992502213</v>
          </cell>
          <cell r="S72">
            <v>0.24328289926052094</v>
          </cell>
          <cell r="U72">
            <v>-0.20399217307567596</v>
          </cell>
          <cell r="V72">
            <v>0.60344618558883667</v>
          </cell>
          <cell r="X72">
            <v>-0.4768790602684021</v>
          </cell>
          <cell r="Y72">
            <v>0.65038079023361206</v>
          </cell>
          <cell r="AC72">
            <v>-0.29419311881065369</v>
          </cell>
          <cell r="AD72">
            <v>0.78286540508270264</v>
          </cell>
          <cell r="AF72">
            <v>-0.52423703670501709</v>
          </cell>
          <cell r="AG72">
            <v>1.9724100828170776</v>
          </cell>
          <cell r="AI72">
            <v>-1.364611029624939</v>
          </cell>
          <cell r="AJ72">
            <v>2.0775866508483887</v>
          </cell>
          <cell r="AL72">
            <v>-0.13060534000396729</v>
          </cell>
          <cell r="AM72">
            <v>0.25963369011878967</v>
          </cell>
          <cell r="AO72">
            <v>-0.24265950918197632</v>
          </cell>
          <cell r="AP72">
            <v>0.64805132150650024</v>
          </cell>
          <cell r="AR72">
            <v>-0.55125612020492554</v>
          </cell>
          <cell r="AS72">
            <v>0.70078772306442261</v>
          </cell>
          <cell r="AU72">
            <v>-0.11134961992502213</v>
          </cell>
          <cell r="AV72">
            <v>0.24328289926052091</v>
          </cell>
          <cell r="AX72">
            <v>-0.20399217307567594</v>
          </cell>
          <cell r="AY72">
            <v>0.60344618558883667</v>
          </cell>
          <cell r="BA72">
            <v>-0.4768790602684021</v>
          </cell>
          <cell r="BB72">
            <v>0.65038079023361206</v>
          </cell>
          <cell r="BD72">
            <v>-0.29419311881065369</v>
          </cell>
          <cell r="BE72">
            <v>0.78286540508270275</v>
          </cell>
          <cell r="BG72">
            <v>-0.52423703670501709</v>
          </cell>
          <cell r="BH72">
            <v>1.9724100828170776</v>
          </cell>
          <cell r="BJ72">
            <v>-1.364611029624939</v>
          </cell>
          <cell r="BK72">
            <v>2.0775866508483887</v>
          </cell>
          <cell r="BM72" t="str">
            <v>NIEsAll</v>
          </cell>
        </row>
        <row r="73">
          <cell r="G73">
            <v>-5.325741320848465E-2</v>
          </cell>
          <cell r="H73">
            <v>6.3338451087474823E-2</v>
          </cell>
          <cell r="J73">
            <v>-8.8940061628818512E-2</v>
          </cell>
          <cell r="K73">
            <v>0.12509644031524658</v>
          </cell>
          <cell r="M73">
            <v>-0.12597380578517914</v>
          </cell>
          <cell r="N73">
            <v>0.15203534066677094</v>
          </cell>
          <cell r="R73">
            <v>-1.4559130184352398E-2</v>
          </cell>
          <cell r="S73">
            <v>5.6280650198459625E-2</v>
          </cell>
          <cell r="U73">
            <v>-2.6029596105217934E-2</v>
          </cell>
          <cell r="V73">
            <v>0.17891107499599457</v>
          </cell>
          <cell r="X73">
            <v>-4.8495907336473465E-2</v>
          </cell>
          <cell r="Y73">
            <v>0.22672545909881592</v>
          </cell>
          <cell r="AC73">
            <v>-0.14201588928699493</v>
          </cell>
          <cell r="AD73">
            <v>0.19664044678211212</v>
          </cell>
          <cell r="AF73">
            <v>-0.24392060935497284</v>
          </cell>
          <cell r="AG73">
            <v>0.40257459878921509</v>
          </cell>
          <cell r="AI73">
            <v>-0.33115357160568237</v>
          </cell>
          <cell r="AJ73">
            <v>0.48562699556350708</v>
          </cell>
          <cell r="AL73">
            <v>-5.325741320848465E-2</v>
          </cell>
          <cell r="AM73">
            <v>6.3338451087474823E-2</v>
          </cell>
          <cell r="AO73">
            <v>-8.8940061628818512E-2</v>
          </cell>
          <cell r="AP73">
            <v>0.12509644031524658</v>
          </cell>
          <cell r="AR73">
            <v>-0.12597380578517914</v>
          </cell>
          <cell r="AS73">
            <v>0.15203534066677094</v>
          </cell>
          <cell r="AU73">
            <v>-1.4559130184352396E-2</v>
          </cell>
          <cell r="AV73">
            <v>5.6280650198459625E-2</v>
          </cell>
          <cell r="AX73">
            <v>-2.6029596105217934E-2</v>
          </cell>
          <cell r="AY73">
            <v>0.17891107499599457</v>
          </cell>
          <cell r="BA73">
            <v>-4.8495907336473465E-2</v>
          </cell>
          <cell r="BB73">
            <v>0.22672545909881589</v>
          </cell>
          <cell r="BD73">
            <v>-0.14201588928699493</v>
          </cell>
          <cell r="BE73">
            <v>0.19664044678211212</v>
          </cell>
          <cell r="BG73">
            <v>-0.24392060935497284</v>
          </cell>
          <cell r="BH73">
            <v>0.40257459878921509</v>
          </cell>
          <cell r="BJ73">
            <v>-0.33115357160568237</v>
          </cell>
          <cell r="BK73">
            <v>0.48562699556350714</v>
          </cell>
          <cell r="BM73" t="str">
            <v>Rest of Dev Asia-OtherAll</v>
          </cell>
        </row>
        <row r="74">
          <cell r="G74">
            <v>-0.18573319911956787</v>
          </cell>
          <cell r="H74">
            <v>9.1088719666004181E-2</v>
          </cell>
          <cell r="J74">
            <v>-0.33666735887527466</v>
          </cell>
          <cell r="K74">
            <v>0.16479869186878204</v>
          </cell>
          <cell r="M74">
            <v>-0.54626494646072388</v>
          </cell>
          <cell r="N74">
            <v>0.26980876922607422</v>
          </cell>
          <cell r="R74">
            <v>-0.17312127351760864</v>
          </cell>
          <cell r="S74">
            <v>0.10781194269657135</v>
          </cell>
          <cell r="U74">
            <v>-0.33356863260269165</v>
          </cell>
          <cell r="V74">
            <v>0.19439822435379028</v>
          </cell>
          <cell r="X74">
            <v>-0.4157368540763855</v>
          </cell>
          <cell r="Y74">
            <v>0.22569216787815094</v>
          </cell>
          <cell r="AC74">
            <v>-0.8693729043006897</v>
          </cell>
          <cell r="AD74">
            <v>0.44174718856811523</v>
          </cell>
          <cell r="AF74">
            <v>-1.5794500112533569</v>
          </cell>
          <cell r="AG74">
            <v>0.82540756464004517</v>
          </cell>
          <cell r="AI74">
            <v>-2.6323986053466797</v>
          </cell>
          <cell r="AJ74">
            <v>1.0694923400878906</v>
          </cell>
          <cell r="AL74">
            <v>-0.18573319911956787</v>
          </cell>
          <cell r="AM74">
            <v>9.1088719666004181E-2</v>
          </cell>
          <cell r="AO74">
            <v>-0.33666735887527466</v>
          </cell>
          <cell r="AP74">
            <v>0.16479869186878204</v>
          </cell>
          <cell r="AR74">
            <v>-0.54626494646072388</v>
          </cell>
          <cell r="AS74">
            <v>0.26980876922607422</v>
          </cell>
          <cell r="AU74">
            <v>-0.17312127351760864</v>
          </cell>
          <cell r="AV74">
            <v>0.10781194269657135</v>
          </cell>
          <cell r="AX74">
            <v>-0.33356863260269165</v>
          </cell>
          <cell r="AY74">
            <v>0.19439822435379028</v>
          </cell>
          <cell r="BA74">
            <v>-0.4157368540763855</v>
          </cell>
          <cell r="BB74">
            <v>0.22569216787815094</v>
          </cell>
          <cell r="BD74">
            <v>-0.8693729043006897</v>
          </cell>
          <cell r="BE74">
            <v>0.44174718856811523</v>
          </cell>
          <cell r="BG74">
            <v>-1.5794500112533572</v>
          </cell>
          <cell r="BH74">
            <v>0.82540756464004517</v>
          </cell>
          <cell r="BJ74">
            <v>-2.6323986053466797</v>
          </cell>
          <cell r="BK74">
            <v>1.0694923400878906</v>
          </cell>
          <cell r="BM74" t="str">
            <v>WLDAll</v>
          </cell>
        </row>
        <row r="75">
          <cell r="G75">
            <v>-8.0714873969554901E-2</v>
          </cell>
          <cell r="H75">
            <v>0.11117472499608994</v>
          </cell>
          <cell r="J75">
            <v>-0.13834317028522491</v>
          </cell>
          <cell r="K75">
            <v>0.18792136013507843</v>
          </cell>
          <cell r="M75">
            <v>-0.22013631463050842</v>
          </cell>
          <cell r="N75">
            <v>0.24250507354736328</v>
          </cell>
          <cell r="R75">
            <v>-6.2015663832426071E-2</v>
          </cell>
          <cell r="S75">
            <v>0.14062038064002991</v>
          </cell>
          <cell r="U75">
            <v>-0.10453881323337555</v>
          </cell>
          <cell r="V75">
            <v>0.2017219215631485</v>
          </cell>
          <cell r="X75">
            <v>-0.15496921539306641</v>
          </cell>
          <cell r="Y75">
            <v>0.23638054728507996</v>
          </cell>
          <cell r="AC75">
            <v>-0.17481938004493713</v>
          </cell>
          <cell r="AD75">
            <v>0.35212287306785583</v>
          </cell>
          <cell r="AF75">
            <v>-0.30150264501571655</v>
          </cell>
          <cell r="AG75">
            <v>0.58913248777389526</v>
          </cell>
          <cell r="AI75">
            <v>-0.48977690935134888</v>
          </cell>
          <cell r="AJ75">
            <v>0.72449177503585815</v>
          </cell>
          <cell r="AL75">
            <v>-8.0714873969554915E-2</v>
          </cell>
          <cell r="AM75">
            <v>0.11117472499608994</v>
          </cell>
          <cell r="AO75">
            <v>-0.13834317028522491</v>
          </cell>
          <cell r="AP75">
            <v>0.18792136013507843</v>
          </cell>
          <cell r="AR75">
            <v>-0.22013631463050842</v>
          </cell>
          <cell r="AS75">
            <v>0.24250507354736328</v>
          </cell>
          <cell r="AU75">
            <v>-6.2015663832426071E-2</v>
          </cell>
          <cell r="AV75">
            <v>0.14062038064002991</v>
          </cell>
          <cell r="AX75">
            <v>-0.10453881323337555</v>
          </cell>
          <cell r="AY75">
            <v>0.2017219215631485</v>
          </cell>
          <cell r="BA75">
            <v>-0.15496921539306641</v>
          </cell>
          <cell r="BB75">
            <v>0.23638054728507998</v>
          </cell>
          <cell r="BD75">
            <v>-0.17481938004493716</v>
          </cell>
          <cell r="BE75">
            <v>0.35212287306785583</v>
          </cell>
          <cell r="BG75">
            <v>-0.30150264501571655</v>
          </cell>
          <cell r="BH75">
            <v>0.58913248777389526</v>
          </cell>
          <cell r="BJ75">
            <v>-0.48977690935134888</v>
          </cell>
          <cell r="BK75">
            <v>0.72449177503585815</v>
          </cell>
          <cell r="BM75" t="str">
            <v>RoWAll</v>
          </cell>
        </row>
        <row r="76">
          <cell r="G76">
            <v>-3.4266824135556817E-2</v>
          </cell>
          <cell r="H76">
            <v>4.4366812333464622E-2</v>
          </cell>
          <cell r="J76">
            <v>-5.9039088897407055E-2</v>
          </cell>
          <cell r="K76">
            <v>6.0509605333209038E-2</v>
          </cell>
          <cell r="M76">
            <v>-7.5046906713396311E-2</v>
          </cell>
          <cell r="N76">
            <v>6.4724409952759743E-2</v>
          </cell>
          <cell r="R76">
            <v>-9.8235865589231253E-3</v>
          </cell>
          <cell r="S76">
            <v>2.1670144516974688E-2</v>
          </cell>
          <cell r="U76">
            <v>-1.6969396499916911E-2</v>
          </cell>
          <cell r="V76">
            <v>2.8781470842659473E-2</v>
          </cell>
          <cell r="X76">
            <v>-2.1269609220325947E-2</v>
          </cell>
          <cell r="Y76">
            <v>2.9950384981930256E-2</v>
          </cell>
          <cell r="AC76">
            <v>-0.18171690893359482</v>
          </cell>
          <cell r="AD76">
            <v>0.27447749674320221</v>
          </cell>
          <cell r="AF76">
            <v>-0.31281678704544902</v>
          </cell>
          <cell r="AG76">
            <v>0.3639741837978363</v>
          </cell>
          <cell r="AI76">
            <v>-0.39945763908326626</v>
          </cell>
          <cell r="AJ76">
            <v>0.38655056059360504</v>
          </cell>
          <cell r="AL76">
            <v>-0.30972241789639743</v>
          </cell>
          <cell r="AM76">
            <v>0.40101167052763642</v>
          </cell>
          <cell r="AO76">
            <v>-0.53362778211859907</v>
          </cell>
          <cell r="AP76">
            <v>0.54691911907621293</v>
          </cell>
          <cell r="AR76">
            <v>-0.67831525066251341</v>
          </cell>
          <cell r="AS76">
            <v>0.58501484316677999</v>
          </cell>
          <cell r="AU76">
            <v>-0.2143322963409045</v>
          </cell>
          <cell r="AV76">
            <v>0.47280204724653985</v>
          </cell>
          <cell r="AX76">
            <v>-0.37024051221320958</v>
          </cell>
          <cell r="AY76">
            <v>0.62795789509002142</v>
          </cell>
          <cell r="BA76">
            <v>-0.46406311575941089</v>
          </cell>
          <cell r="BB76">
            <v>0.65346141665951252</v>
          </cell>
          <cell r="BD76">
            <v>-0.36261460046413607</v>
          </cell>
          <cell r="BE76">
            <v>0.54771759217136884</v>
          </cell>
          <cell r="BG76">
            <v>-0.62422333132692609</v>
          </cell>
          <cell r="BH76">
            <v>0.72630749670820682</v>
          </cell>
          <cell r="BJ76">
            <v>-0.79711444052494962</v>
          </cell>
          <cell r="BK76">
            <v>0.7713584713245375</v>
          </cell>
          <cell r="BM76" t="str">
            <v>AUSAgriculture, Mining and Quarrying</v>
          </cell>
        </row>
        <row r="77">
          <cell r="G77">
            <v>-6.3720167963765562E-4</v>
          </cell>
          <cell r="H77">
            <v>2.8857608558610082E-3</v>
          </cell>
          <cell r="J77">
            <v>-1.1008726432919502E-3</v>
          </cell>
          <cell r="K77">
            <v>5.9041689382866025E-3</v>
          </cell>
          <cell r="M77">
            <v>-3.684430499561131E-3</v>
          </cell>
          <cell r="N77">
            <v>8.2203731872141361E-3</v>
          </cell>
          <cell r="R77">
            <v>-7.9079996794462204E-4</v>
          </cell>
          <cell r="S77">
            <v>3.4765341551974416E-3</v>
          </cell>
          <cell r="U77">
            <v>-1.3668460887856781E-3</v>
          </cell>
          <cell r="V77">
            <v>6.956072524189949E-3</v>
          </cell>
          <cell r="X77">
            <v>-4.3388477060943842E-3</v>
          </cell>
          <cell r="Y77">
            <v>9.5835800748318434E-3</v>
          </cell>
          <cell r="AC77">
            <v>-1.4437365462072194E-3</v>
          </cell>
          <cell r="AD77">
            <v>2.0206854678690434E-2</v>
          </cell>
          <cell r="AF77">
            <v>-2.3025404661893845E-3</v>
          </cell>
          <cell r="AG77">
            <v>4.2357157915830612E-2</v>
          </cell>
          <cell r="AI77">
            <v>-2.0066223572939634E-2</v>
          </cell>
          <cell r="AJ77">
            <v>4.6784350648522377E-2</v>
          </cell>
          <cell r="AL77">
            <v>-8.3640151298077739E-2</v>
          </cell>
          <cell r="AM77">
            <v>0.3787897651675014</v>
          </cell>
          <cell r="AO77">
            <v>-0.14450237246269204</v>
          </cell>
          <cell r="AP77">
            <v>0.7749910257118533</v>
          </cell>
          <cell r="AR77">
            <v>-0.48362446973740519</v>
          </cell>
          <cell r="AS77">
            <v>1.0790198442292693</v>
          </cell>
          <cell r="AU77">
            <v>-8.5803894888622889E-2</v>
          </cell>
          <cell r="AV77">
            <v>0.37721318072961524</v>
          </cell>
          <cell r="AX77">
            <v>-0.14830642752290116</v>
          </cell>
          <cell r="AY77">
            <v>0.75475232662759628</v>
          </cell>
          <cell r="BA77">
            <v>-0.47077648912795067</v>
          </cell>
          <cell r="BB77">
            <v>1.0398438678934756</v>
          </cell>
          <cell r="BD77">
            <v>-0.10466411346135149</v>
          </cell>
          <cell r="BE77">
            <v>1.4649019839135806</v>
          </cell>
          <cell r="BG77">
            <v>-0.16692336093846386</v>
          </cell>
          <cell r="BH77">
            <v>3.0706948533299578</v>
          </cell>
          <cell r="BJ77">
            <v>-1.4547068897690398</v>
          </cell>
          <cell r="BK77">
            <v>3.3916455168751987</v>
          </cell>
          <cell r="BM77" t="str">
            <v>AUSElectronics and Machinery</v>
          </cell>
        </row>
        <row r="78">
          <cell r="G78">
            <v>-7.5517851146287285E-3</v>
          </cell>
          <cell r="H78">
            <v>3.0158659719745629E-2</v>
          </cell>
          <cell r="J78">
            <v>-1.3170871592592448E-2</v>
          </cell>
          <cell r="K78">
            <v>3.5987322422442958E-2</v>
          </cell>
          <cell r="M78">
            <v>-2.0911788000375964E-2</v>
          </cell>
          <cell r="N78">
            <v>3.9744127920130268E-2</v>
          </cell>
          <cell r="R78">
            <v>-7.4339058846817352E-3</v>
          </cell>
          <cell r="S78">
            <v>3.0414369844947942E-2</v>
          </cell>
          <cell r="U78">
            <v>-1.3008122194150928E-2</v>
          </cell>
          <cell r="V78">
            <v>3.7353133186115883E-2</v>
          </cell>
          <cell r="X78">
            <v>-2.1467209298862144E-2</v>
          </cell>
          <cell r="Y78">
            <v>4.1638578797574155E-2</v>
          </cell>
          <cell r="AC78">
            <v>-2.9136541968910024E-2</v>
          </cell>
          <cell r="AD78">
            <v>0.36333501432818593</v>
          </cell>
          <cell r="AF78">
            <v>-5.1472627535986248E-2</v>
          </cell>
          <cell r="AG78">
            <v>0.39044700899103191</v>
          </cell>
          <cell r="AI78">
            <v>-9.8463922244263813E-2</v>
          </cell>
          <cell r="AJ78">
            <v>0.4085181740229018</v>
          </cell>
          <cell r="AL78">
            <v>-4.626778480564251E-2</v>
          </cell>
          <cell r="AM78">
            <v>0.18477411059231269</v>
          </cell>
          <cell r="AO78">
            <v>-8.0694437579845915E-2</v>
          </cell>
          <cell r="AP78">
            <v>0.22048478131977725</v>
          </cell>
          <cell r="AR78">
            <v>-0.12812097966457831</v>
          </cell>
          <cell r="AS78">
            <v>0.24350173236979358</v>
          </cell>
          <cell r="AU78">
            <v>-4.6365609860177626E-2</v>
          </cell>
          <cell r="AV78">
            <v>0.18969581109169245</v>
          </cell>
          <cell r="AX78">
            <v>-8.1132251070103661E-2</v>
          </cell>
          <cell r="AY78">
            <v>0.23297319433804611</v>
          </cell>
          <cell r="BA78">
            <v>-0.13389196293012157</v>
          </cell>
          <cell r="BB78">
            <v>0.2597017139588445</v>
          </cell>
          <cell r="BD78">
            <v>-0.13052747071792245</v>
          </cell>
          <cell r="BE78">
            <v>1.627688024684707</v>
          </cell>
          <cell r="BG78">
            <v>-0.23058988574028474</v>
          </cell>
          <cell r="BH78">
            <v>1.7491458178996746</v>
          </cell>
          <cell r="BJ78">
            <v>-0.44110405212889886</v>
          </cell>
          <cell r="BK78">
            <v>1.8301020091681193</v>
          </cell>
          <cell r="BM78" t="str">
            <v>AUSOther</v>
          </cell>
        </row>
        <row r="79">
          <cell r="G79">
            <v>-2.1523409290239215E-2</v>
          </cell>
          <cell r="H79">
            <v>3.6594905621313956E-2</v>
          </cell>
          <cell r="J79">
            <v>-3.7672192753234413E-2</v>
          </cell>
          <cell r="K79">
            <v>5.1258125160529744E-2</v>
          </cell>
          <cell r="M79">
            <v>-5.3857166240049992E-2</v>
          </cell>
          <cell r="N79">
            <v>5.8426384835911449E-2</v>
          </cell>
          <cell r="R79">
            <v>-2.3690507085120771E-2</v>
          </cell>
          <cell r="S79">
            <v>3.7866524915443733E-2</v>
          </cell>
          <cell r="U79">
            <v>-4.1517009303788655E-2</v>
          </cell>
          <cell r="V79">
            <v>5.402844594209455E-2</v>
          </cell>
          <cell r="X79">
            <v>-5.8937731679179706E-2</v>
          </cell>
          <cell r="Y79">
            <v>6.170051998924464E-2</v>
          </cell>
          <cell r="AC79">
            <v>-1.3831622827638057E-2</v>
          </cell>
          <cell r="AD79">
            <v>2.1308687276587079E-2</v>
          </cell>
          <cell r="AF79">
            <v>-2.4263429230813927E-2</v>
          </cell>
          <cell r="AG79">
            <v>3.3486605857206087E-2</v>
          </cell>
          <cell r="AI79">
            <v>-3.5019514769601301E-2</v>
          </cell>
          <cell r="AJ79">
            <v>3.8190196416962863E-2</v>
          </cell>
          <cell r="AL79">
            <v>-3.0020909229822632E-2</v>
          </cell>
          <cell r="AM79">
            <v>5.104267289242178E-2</v>
          </cell>
          <cell r="AO79">
            <v>-5.2545275884620914E-2</v>
          </cell>
          <cell r="AP79">
            <v>7.1494970986450468E-2</v>
          </cell>
          <cell r="AR79">
            <v>-7.5120120482085523E-2</v>
          </cell>
          <cell r="AS79">
            <v>8.1493278882217871E-2</v>
          </cell>
          <cell r="AU79">
            <v>-3.0316407716043645E-2</v>
          </cell>
          <cell r="AV79">
            <v>4.8457257753141296E-2</v>
          </cell>
          <cell r="AX79">
            <v>-5.3128731127707635E-2</v>
          </cell>
          <cell r="AY79">
            <v>6.9139440095543736E-2</v>
          </cell>
          <cell r="BA79">
            <v>-7.5421783798245989E-2</v>
          </cell>
          <cell r="BB79">
            <v>7.895728502412111E-2</v>
          </cell>
          <cell r="BD79">
            <v>-5.418684161184667E-2</v>
          </cell>
          <cell r="BE79">
            <v>8.3479030392991802E-2</v>
          </cell>
          <cell r="BG79">
            <v>-9.5054543712921546E-2</v>
          </cell>
          <cell r="BH79">
            <v>0.13118731115751661</v>
          </cell>
          <cell r="BJ79">
            <v>-0.13719264353799271</v>
          </cell>
          <cell r="BK79">
            <v>0.14961412338660923</v>
          </cell>
          <cell r="BM79" t="str">
            <v>AUSServices</v>
          </cell>
        </row>
        <row r="80">
          <cell r="G80">
            <v>-1.6400592721765861E-4</v>
          </cell>
          <cell r="H80">
            <v>9.9847148521803319E-4</v>
          </cell>
          <cell r="J80">
            <v>-3.2064491824712604E-4</v>
          </cell>
          <cell r="K80">
            <v>2.6286786887794733E-3</v>
          </cell>
          <cell r="M80">
            <v>-4.8368056741310284E-4</v>
          </cell>
          <cell r="N80">
            <v>2.69878632389009E-3</v>
          </cell>
          <cell r="R80">
            <v>-3.1723282882012427E-4</v>
          </cell>
          <cell r="S80">
            <v>1.5840341220609844E-3</v>
          </cell>
          <cell r="U80">
            <v>-6.199735653353855E-4</v>
          </cell>
          <cell r="V80">
            <v>4.3618356576189399E-3</v>
          </cell>
          <cell r="X80">
            <v>-9.3314066180028021E-4</v>
          </cell>
          <cell r="Y80">
            <v>4.483309923671186E-3</v>
          </cell>
          <cell r="AC80">
            <v>-7.165389833971858E-4</v>
          </cell>
          <cell r="AD80">
            <v>9.295379277318716E-3</v>
          </cell>
          <cell r="AF80">
            <v>-1.401476823957637E-3</v>
          </cell>
          <cell r="AG80">
            <v>2.520592138171196E-2</v>
          </cell>
          <cell r="AI80">
            <v>-2.1190448314882815E-3</v>
          </cell>
          <cell r="AJ80">
            <v>2.5498758070170879E-2</v>
          </cell>
          <cell r="AL80">
            <v>-0.10392880774603128</v>
          </cell>
          <cell r="AM80">
            <v>0.63272073630242742</v>
          </cell>
          <cell r="AO80">
            <v>-0.20318926656243091</v>
          </cell>
          <cell r="AP80">
            <v>1.6657656629060926</v>
          </cell>
          <cell r="AR80">
            <v>-0.30650321945044473</v>
          </cell>
          <cell r="AS80">
            <v>1.7101921239160682</v>
          </cell>
          <cell r="AU80">
            <v>-9.9880920488566755E-2</v>
          </cell>
          <cell r="AV80">
            <v>0.49873396390024927</v>
          </cell>
          <cell r="AX80">
            <v>-0.19519899820768061</v>
          </cell>
          <cell r="AY80">
            <v>1.3733262163414386</v>
          </cell>
          <cell r="BA80">
            <v>-0.29379982075805211</v>
          </cell>
          <cell r="BB80">
            <v>1.4115724519347004</v>
          </cell>
          <cell r="BD80">
            <v>-0.10861737994286637</v>
          </cell>
          <cell r="BE80">
            <v>1.4090506812215109</v>
          </cell>
          <cell r="BG80">
            <v>-0.21244446456662411</v>
          </cell>
          <cell r="BH80">
            <v>3.8208683727816557</v>
          </cell>
          <cell r="BJ80">
            <v>-0.32121783030770112</v>
          </cell>
          <cell r="BK80">
            <v>3.865258356562792</v>
          </cell>
          <cell r="BM80" t="str">
            <v>AUSTextiles, Garments and Leather</v>
          </cell>
        </row>
        <row r="81">
          <cell r="G81">
            <v>-4.4554239138960838E-4</v>
          </cell>
          <cell r="H81">
            <v>1.8110005767084658E-3</v>
          </cell>
          <cell r="J81">
            <v>-6.5227510640397668E-4</v>
          </cell>
          <cell r="K81">
            <v>2.8981396462768316E-3</v>
          </cell>
          <cell r="M81">
            <v>-1.7610018840059638E-3</v>
          </cell>
          <cell r="N81">
            <v>3.2259451691061258E-3</v>
          </cell>
          <cell r="R81">
            <v>-1.1495270300656557E-3</v>
          </cell>
          <cell r="S81">
            <v>6.5826362988445908E-3</v>
          </cell>
          <cell r="U81">
            <v>-1.7148466286016628E-3</v>
          </cell>
          <cell r="V81">
            <v>9.8153542494401336E-3</v>
          </cell>
          <cell r="X81">
            <v>-5.0102409441024065E-3</v>
          </cell>
          <cell r="Y81">
            <v>1.0766984487418085E-2</v>
          </cell>
          <cell r="AC81">
            <v>-3.8094820774858817E-4</v>
          </cell>
          <cell r="AD81">
            <v>1.3338922872208059E-3</v>
          </cell>
          <cell r="AF81">
            <v>-5.5289667216129601E-4</v>
          </cell>
          <cell r="AG81">
            <v>2.2472153650596738E-3</v>
          </cell>
          <cell r="AI81">
            <v>-1.4353887527249753E-3</v>
          </cell>
          <cell r="AJ81">
            <v>2.5115000316873193E-3</v>
          </cell>
          <cell r="AL81">
            <v>-2.8672356516361026E-2</v>
          </cell>
          <cell r="AM81">
            <v>0.11654481187473295</v>
          </cell>
          <cell r="AO81">
            <v>-4.1976397216057011E-2</v>
          </cell>
          <cell r="AP81">
            <v>0.1865063679195125</v>
          </cell>
          <cell r="AR81">
            <v>-0.11332720481820373</v>
          </cell>
          <cell r="AS81">
            <v>0.20760190675091103</v>
          </cell>
          <cell r="AU81">
            <v>-1.9235177206349881E-2</v>
          </cell>
          <cell r="AV81">
            <v>0.11014806296985898</v>
          </cell>
          <cell r="AX81">
            <v>-2.8694739593013892E-2</v>
          </cell>
          <cell r="AY81">
            <v>0.16424153011895415</v>
          </cell>
          <cell r="BA81">
            <v>-8.3836978066374954E-2</v>
          </cell>
          <cell r="BB81">
            <v>0.18016527595847681</v>
          </cell>
          <cell r="BD81">
            <v>-3.6899089498570896E-2</v>
          </cell>
          <cell r="BE81">
            <v>0.12920236894800396</v>
          </cell>
          <cell r="BG81">
            <v>-5.3554219115806517E-2</v>
          </cell>
          <cell r="BH81">
            <v>0.21766791178244591</v>
          </cell>
          <cell r="BJ81">
            <v>-0.13903343545061528</v>
          </cell>
          <cell r="BK81">
            <v>0.24326683407329269</v>
          </cell>
          <cell r="BM81" t="str">
            <v>AUTAgriculture, Mining and Quarrying</v>
          </cell>
        </row>
        <row r="82">
          <cell r="G82">
            <v>-4.0696548530831933E-3</v>
          </cell>
          <cell r="H82">
            <v>2.4458038620650768E-2</v>
          </cell>
          <cell r="J82">
            <v>-7.1028294041752815E-3</v>
          </cell>
          <cell r="K82">
            <v>5.2480340003967285E-2</v>
          </cell>
          <cell r="M82">
            <v>-3.5783570259809494E-2</v>
          </cell>
          <cell r="N82">
            <v>6.3942162320017815E-2</v>
          </cell>
          <cell r="R82">
            <v>-3.18287150003016E-3</v>
          </cell>
          <cell r="S82">
            <v>1.9055955111980438E-2</v>
          </cell>
          <cell r="U82">
            <v>-5.5479109287261963E-3</v>
          </cell>
          <cell r="V82">
            <v>4.0948601439595222E-2</v>
          </cell>
          <cell r="X82">
            <v>-2.7886842377483845E-2</v>
          </cell>
          <cell r="Y82">
            <v>4.9834275618195534E-2</v>
          </cell>
          <cell r="AC82">
            <v>-1.1072966270148754E-2</v>
          </cell>
          <cell r="AD82">
            <v>8.584531769156456E-2</v>
          </cell>
          <cell r="AF82">
            <v>-1.9295030273497105E-2</v>
          </cell>
          <cell r="AG82">
            <v>0.18855439871549606</v>
          </cell>
          <cell r="AI82">
            <v>-0.1069943755865097</v>
          </cell>
          <cell r="AJ82">
            <v>0.21080292016267776</v>
          </cell>
          <cell r="AL82">
            <v>-6.8410740362833747E-2</v>
          </cell>
          <cell r="AM82">
            <v>0.41113868135374676</v>
          </cell>
          <cell r="AO82">
            <v>-0.11939828701748706</v>
          </cell>
          <cell r="AP82">
            <v>0.88219248161663466</v>
          </cell>
          <cell r="AR82">
            <v>-0.60152042929253402</v>
          </cell>
          <cell r="AS82">
            <v>1.0748652705520942</v>
          </cell>
          <cell r="AU82">
            <v>-6.8339182705190626E-2</v>
          </cell>
          <cell r="AV82">
            <v>0.40914890783595964</v>
          </cell>
          <cell r="AX82">
            <v>-0.11911875757056192</v>
          </cell>
          <cell r="AY82">
            <v>0.87920418882006801</v>
          </cell>
          <cell r="BA82">
            <v>-0.59875619115872658</v>
          </cell>
          <cell r="BB82">
            <v>1.0699877976287828</v>
          </cell>
          <cell r="BD82">
            <v>-6.8559894659652246E-2</v>
          </cell>
          <cell r="BE82">
            <v>0.53152387484685981</v>
          </cell>
          <cell r="BG82">
            <v>-0.1194680098116104</v>
          </cell>
          <cell r="BH82">
            <v>1.1674622136616346</v>
          </cell>
          <cell r="BJ82">
            <v>-0.66247136859451727</v>
          </cell>
          <cell r="BK82">
            <v>1.3052171972439426</v>
          </cell>
          <cell r="BM82" t="str">
            <v>AUTElectronics and Machinery</v>
          </cell>
        </row>
        <row r="83">
          <cell r="G83">
            <v>-2.6262583905918291E-2</v>
          </cell>
          <cell r="H83">
            <v>4.3957292538834736E-2</v>
          </cell>
          <cell r="J83">
            <v>-3.1328642060543643E-2</v>
          </cell>
          <cell r="K83">
            <v>6.0419907575123943E-2</v>
          </cell>
          <cell r="M83">
            <v>-0.11140560121566523</v>
          </cell>
          <cell r="N83">
            <v>7.6691718335496262E-2</v>
          </cell>
          <cell r="R83">
            <v>-2.5058819670448429E-2</v>
          </cell>
          <cell r="S83">
            <v>3.2754634747107048E-2</v>
          </cell>
          <cell r="U83">
            <v>-2.9109497609169921E-2</v>
          </cell>
          <cell r="V83">
            <v>4.739627314847894E-2</v>
          </cell>
          <cell r="X83">
            <v>-9.4084013122483157E-2</v>
          </cell>
          <cell r="Y83">
            <v>6.0839854573714547E-2</v>
          </cell>
          <cell r="AC83">
            <v>-0.11369783394911792</v>
          </cell>
          <cell r="AD83">
            <v>0.1972306903480785</v>
          </cell>
          <cell r="AF83">
            <v>-0.1325393057486508</v>
          </cell>
          <cell r="AG83">
            <v>0.27164565163548104</v>
          </cell>
          <cell r="AI83">
            <v>-0.5098374575318303</v>
          </cell>
          <cell r="AJ83">
            <v>0.33428918398567475</v>
          </cell>
          <cell r="AL83">
            <v>-0.12354053328614835</v>
          </cell>
          <cell r="AM83">
            <v>0.20677734458714492</v>
          </cell>
          <cell r="AO83">
            <v>-0.14737152906033099</v>
          </cell>
          <cell r="AP83">
            <v>0.28421832481032144</v>
          </cell>
          <cell r="AR83">
            <v>-0.5240576264145026</v>
          </cell>
          <cell r="AS83">
            <v>0.36076175199437233</v>
          </cell>
          <cell r="AU83">
            <v>-0.13942100313538394</v>
          </cell>
          <cell r="AV83">
            <v>0.18223859279214991</v>
          </cell>
          <cell r="AX83">
            <v>-0.16195796174005925</v>
          </cell>
          <cell r="AY83">
            <v>0.26370100563963816</v>
          </cell>
          <cell r="BA83">
            <v>-0.52345990996568326</v>
          </cell>
          <cell r="BB83">
            <v>0.33849772921592547</v>
          </cell>
          <cell r="BD83">
            <v>-0.18698829478815671</v>
          </cell>
          <cell r="BE83">
            <v>0.32436704541427436</v>
          </cell>
          <cell r="BG83">
            <v>-0.2179751180258841</v>
          </cell>
          <cell r="BH83">
            <v>0.44675043861141495</v>
          </cell>
          <cell r="BJ83">
            <v>-0.83848243622363061</v>
          </cell>
          <cell r="BK83">
            <v>0.54977445311385065</v>
          </cell>
          <cell r="BM83" t="str">
            <v>AUTOther</v>
          </cell>
        </row>
        <row r="84">
          <cell r="G84">
            <v>-1.8852385561331175E-2</v>
          </cell>
          <cell r="H84">
            <v>3.8168609044078039E-2</v>
          </cell>
          <cell r="J84">
            <v>-2.6573481864033965E-2</v>
          </cell>
          <cell r="K84">
            <v>6.5689631619534339E-2</v>
          </cell>
          <cell r="M84">
            <v>-8.9998500546244031E-2</v>
          </cell>
          <cell r="N84">
            <v>8.2515856385725783E-2</v>
          </cell>
          <cell r="R84">
            <v>-1.6725181416404666E-2</v>
          </cell>
          <cell r="S84">
            <v>3.37675481387123E-2</v>
          </cell>
          <cell r="U84">
            <v>-2.3683545010499074E-2</v>
          </cell>
          <cell r="V84">
            <v>5.7916162120818626E-2</v>
          </cell>
          <cell r="X84">
            <v>-8.1184525861317525E-2</v>
          </cell>
          <cell r="Y84">
            <v>7.2994112117157783E-2</v>
          </cell>
          <cell r="AC84">
            <v>-8.9995628198948907E-3</v>
          </cell>
          <cell r="AD84">
            <v>1.9427300158014305E-2</v>
          </cell>
          <cell r="AF84">
            <v>-1.2933266562640711E-2</v>
          </cell>
          <cell r="AG84">
            <v>3.478586667813488E-2</v>
          </cell>
          <cell r="AI84">
            <v>-4.4565090473682289E-2</v>
          </cell>
          <cell r="AJ84">
            <v>4.3378020873262813E-2</v>
          </cell>
          <cell r="AL84">
            <v>-2.6572851565359479E-2</v>
          </cell>
          <cell r="AM84">
            <v>5.3799492869745162E-2</v>
          </cell>
          <cell r="AO84">
            <v>-3.7455906407734552E-2</v>
          </cell>
          <cell r="AP84">
            <v>9.2590978724168202E-2</v>
          </cell>
          <cell r="AR84">
            <v>-0.12685486345163635</v>
          </cell>
          <cell r="AS84">
            <v>0.11630791214157542</v>
          </cell>
          <cell r="AU84">
            <v>-2.3597342962904135E-2</v>
          </cell>
          <cell r="AV84">
            <v>4.7642198587096632E-2</v>
          </cell>
          <cell r="AX84">
            <v>-3.3414808501985208E-2</v>
          </cell>
          <cell r="AY84">
            <v>8.1713166908888482E-2</v>
          </cell>
          <cell r="BA84">
            <v>-0.1145422015064807</v>
          </cell>
          <cell r="BB84">
            <v>0.10298645228516268</v>
          </cell>
          <cell r="BD84">
            <v>-4.3704652078429607E-2</v>
          </cell>
          <cell r="BE84">
            <v>9.4344959996529268E-2</v>
          </cell>
          <cell r="BG84">
            <v>-6.2807930415046662E-2</v>
          </cell>
          <cell r="BH84">
            <v>0.16893089484898768</v>
          </cell>
          <cell r="BJ84">
            <v>-0.21642182103449886</v>
          </cell>
          <cell r="BK84">
            <v>0.21065704502065472</v>
          </cell>
          <cell r="BM84" t="str">
            <v>AUTServices</v>
          </cell>
        </row>
        <row r="85">
          <cell r="G85">
            <v>-1.3737217705056537E-4</v>
          </cell>
          <cell r="H85">
            <v>2.353025134652853E-3</v>
          </cell>
          <cell r="J85">
            <v>-2.4860762277967297E-4</v>
          </cell>
          <cell r="K85">
            <v>5.0662055145949125E-3</v>
          </cell>
          <cell r="M85">
            <v>-6.2523049564333633E-4</v>
          </cell>
          <cell r="N85">
            <v>5.2191620925441384E-3</v>
          </cell>
          <cell r="R85">
            <v>-2.5321190332761034E-4</v>
          </cell>
          <cell r="S85">
            <v>4.7758815344423056E-3</v>
          </cell>
          <cell r="U85">
            <v>-4.6112682321108878E-4</v>
          </cell>
          <cell r="V85">
            <v>1.0132680181413889E-2</v>
          </cell>
          <cell r="X85">
            <v>-1.1175936670042574E-3</v>
          </cell>
          <cell r="Y85">
            <v>1.0426624212414026E-2</v>
          </cell>
          <cell r="AC85">
            <v>-6.9452550087589771E-4</v>
          </cell>
          <cell r="AD85">
            <v>1.4061424881219864E-2</v>
          </cell>
          <cell r="AF85">
            <v>-1.2640636705327779E-3</v>
          </cell>
          <cell r="AG85">
            <v>2.9981748200953007E-2</v>
          </cell>
          <cell r="AI85">
            <v>-3.0747675336897373E-3</v>
          </cell>
          <cell r="AJ85">
            <v>3.0775672756135464E-2</v>
          </cell>
          <cell r="AL85">
            <v>-4.6896657284304949E-2</v>
          </cell>
          <cell r="AM85">
            <v>0.80328502969383642</v>
          </cell>
          <cell r="AO85">
            <v>-8.4870653825865852E-2</v>
          </cell>
          <cell r="AP85">
            <v>1.7295212818994601</v>
          </cell>
          <cell r="AR85">
            <v>-0.2134436601895652</v>
          </cell>
          <cell r="AS85">
            <v>1.7817382036188019</v>
          </cell>
          <cell r="AU85">
            <v>-4.9121110628289444E-2</v>
          </cell>
          <cell r="AV85">
            <v>0.92648332135247102</v>
          </cell>
          <cell r="AX85">
            <v>-8.9454964000318701E-2</v>
          </cell>
          <cell r="AY85">
            <v>1.9656599773208019</v>
          </cell>
          <cell r="BA85">
            <v>-0.21680435016265587</v>
          </cell>
          <cell r="BB85">
            <v>2.0226827992163501</v>
          </cell>
          <cell r="BD85">
            <v>-4.8901905995338169E-2</v>
          </cell>
          <cell r="BE85">
            <v>0.99007232540017742</v>
          </cell>
          <cell r="BG85">
            <v>-8.900338822772981E-2</v>
          </cell>
          <cell r="BH85">
            <v>2.1110306680602169</v>
          </cell>
          <cell r="BJ85">
            <v>-0.21649600007542558</v>
          </cell>
          <cell r="BK85">
            <v>2.1669313137758315</v>
          </cell>
          <cell r="BM85" t="str">
            <v>AUTTextiles, Garments and Leather</v>
          </cell>
        </row>
        <row r="86">
          <cell r="G86">
            <v>-6.8603615363826975E-4</v>
          </cell>
          <cell r="H86">
            <v>1.2994293472729623E-2</v>
          </cell>
          <cell r="J86">
            <v>-1.3652269699377939E-3</v>
          </cell>
          <cell r="K86">
            <v>2.6907455641776323E-2</v>
          </cell>
          <cell r="M86">
            <v>-1.7075041541829705E-3</v>
          </cell>
          <cell r="N86">
            <v>2.7091448660939932E-2</v>
          </cell>
          <cell r="R86">
            <v>-1.8324901043342834E-3</v>
          </cell>
          <cell r="S86">
            <v>3.3268435683567077E-2</v>
          </cell>
          <cell r="U86">
            <v>-3.641993187557091E-3</v>
          </cell>
          <cell r="V86">
            <v>6.8979465955635533E-2</v>
          </cell>
          <cell r="X86">
            <v>-4.5130131657060701E-3</v>
          </cell>
          <cell r="Y86">
            <v>6.9404968293383718E-2</v>
          </cell>
          <cell r="AC86">
            <v>-6.5654553907279478E-5</v>
          </cell>
          <cell r="AD86">
            <v>3.9782666299288394E-3</v>
          </cell>
          <cell r="AF86">
            <v>-1.3046568915342505E-4</v>
          </cell>
          <cell r="AG86">
            <v>1.0674254186596954E-2</v>
          </cell>
          <cell r="AI86">
            <v>-1.617786876977334E-4</v>
          </cell>
          <cell r="AJ86">
            <v>1.0689673243177822E-2</v>
          </cell>
          <cell r="AL86">
            <v>-4.2792459734948187E-3</v>
          </cell>
          <cell r="AM86">
            <v>8.1053713753557979E-2</v>
          </cell>
          <cell r="AO86">
            <v>-8.5157932027781387E-3</v>
          </cell>
          <cell r="AP86">
            <v>0.16783899886531958</v>
          </cell>
          <cell r="AR86">
            <v>-1.0650794768996778E-2</v>
          </cell>
          <cell r="AS86">
            <v>0.16898668092585159</v>
          </cell>
          <cell r="AU86">
            <v>-4.3554584332612519E-3</v>
          </cell>
          <cell r="AV86">
            <v>7.9072344465424313E-2</v>
          </cell>
          <cell r="AX86">
            <v>-8.6562813655073952E-3</v>
          </cell>
          <cell r="AY86">
            <v>0.16395024235477365</v>
          </cell>
          <cell r="BA86">
            <v>-1.0726519726082987E-2</v>
          </cell>
          <cell r="BB86">
            <v>0.16496157537148914</v>
          </cell>
          <cell r="BD86">
            <v>-4.3515784239136455E-3</v>
          </cell>
          <cell r="BE86">
            <v>0.26367918447549671</v>
          </cell>
          <cell r="BG86">
            <v>-8.6472551284537992E-3</v>
          </cell>
          <cell r="BH86">
            <v>0.70748868807126353</v>
          </cell>
          <cell r="BJ86">
            <v>-1.0722678092196514E-2</v>
          </cell>
          <cell r="BK86">
            <v>0.70851066187111855</v>
          </cell>
          <cell r="BM86" t="str">
            <v>BANAgriculture, Mining and Quarrying</v>
          </cell>
        </row>
        <row r="87">
          <cell r="G87">
            <v>-5.568951451095927E-6</v>
          </cell>
          <cell r="H87">
            <v>1.2264018732821569E-4</v>
          </cell>
          <cell r="J87">
            <v>-8.3413951870170422E-6</v>
          </cell>
          <cell r="K87">
            <v>2.5030831238836981E-4</v>
          </cell>
          <cell r="M87">
            <v>-1.6925474710660637E-5</v>
          </cell>
          <cell r="N87">
            <v>4.1316445276606828E-4</v>
          </cell>
          <cell r="R87">
            <v>-1.4829327000143167E-5</v>
          </cell>
          <cell r="S87">
            <v>3.410464373700961E-4</v>
          </cell>
          <cell r="U87">
            <v>-2.0529411983716273E-5</v>
          </cell>
          <cell r="V87">
            <v>6.9862689451838378E-4</v>
          </cell>
          <cell r="X87">
            <v>-4.6244222744462604E-5</v>
          </cell>
          <cell r="Y87">
            <v>8.4557912123273127E-4</v>
          </cell>
          <cell r="AC87">
            <v>-4.6515194753737887E-5</v>
          </cell>
          <cell r="AD87">
            <v>1.3571532799687702E-3</v>
          </cell>
          <cell r="AF87">
            <v>-4.932682600156113E-5</v>
          </cell>
          <cell r="AG87">
            <v>2.7867429089383222E-3</v>
          </cell>
          <cell r="AI87">
            <v>-1.3378420499066124E-4</v>
          </cell>
          <cell r="AJ87">
            <v>5.6393761187791824E-3</v>
          </cell>
          <cell r="AL87">
            <v>-3.30469332224611E-3</v>
          </cell>
          <cell r="AM87">
            <v>7.2776394562177174E-2</v>
          </cell>
          <cell r="AO87">
            <v>-4.9499000332147497E-3</v>
          </cell>
          <cell r="AP87">
            <v>0.1485364373736377</v>
          </cell>
          <cell r="AR87">
            <v>-1.0043812330444778E-2</v>
          </cell>
          <cell r="AS87">
            <v>0.24517753836349163</v>
          </cell>
          <cell r="AU87">
            <v>-4.3077489603445479E-3</v>
          </cell>
          <cell r="AV87">
            <v>9.9070068115435048E-2</v>
          </cell>
          <cell r="AX87">
            <v>-5.9635580986571344E-3</v>
          </cell>
          <cell r="AY87">
            <v>0.20294307883973786</v>
          </cell>
          <cell r="BA87">
            <v>-1.3433414911376441E-2</v>
          </cell>
          <cell r="BB87">
            <v>0.24563101078991575</v>
          </cell>
          <cell r="BD87">
            <v>-2.7216792375229493E-2</v>
          </cell>
          <cell r="BE87">
            <v>0.7940923226878136</v>
          </cell>
          <cell r="BG87">
            <v>-2.8861923268754627E-2</v>
          </cell>
          <cell r="BH87">
            <v>1.6305683241199909</v>
          </cell>
          <cell r="BJ87">
            <v>-7.8279300980963196E-2</v>
          </cell>
          <cell r="BK87">
            <v>3.2996901284242539</v>
          </cell>
          <cell r="BM87" t="str">
            <v>BANElectronics and Machinery</v>
          </cell>
        </row>
        <row r="88">
          <cell r="G88">
            <v>-2.9319857952714301E-4</v>
          </cell>
          <cell r="H88">
            <v>7.167458405092475E-3</v>
          </cell>
          <cell r="J88">
            <v>-5.8712207214739465E-4</v>
          </cell>
          <cell r="K88">
            <v>1.5098017242053174E-2</v>
          </cell>
          <cell r="M88">
            <v>-8.1407752327322669E-4</v>
          </cell>
          <cell r="N88">
            <v>1.5262377393810311E-2</v>
          </cell>
          <cell r="R88">
            <v>-2.5833208974290756E-4</v>
          </cell>
          <cell r="S88">
            <v>6.4231324304273585E-3</v>
          </cell>
          <cell r="U88">
            <v>-5.1703862754948204E-4</v>
          </cell>
          <cell r="V88">
            <v>1.2906618183478713E-2</v>
          </cell>
          <cell r="X88">
            <v>-7.0657786272931844E-4</v>
          </cell>
          <cell r="Y88">
            <v>1.3029618326982018E-2</v>
          </cell>
          <cell r="AC88">
            <v>-4.4040329427730285E-5</v>
          </cell>
          <cell r="AD88">
            <v>1.0311079357052222E-2</v>
          </cell>
          <cell r="AF88">
            <v>-8.4606517930296832E-5</v>
          </cell>
          <cell r="AG88">
            <v>2.6093472294633102E-2</v>
          </cell>
          <cell r="AI88">
            <v>-1.1854312575110271E-4</v>
          </cell>
          <cell r="AJ88">
            <v>2.6286773605534108E-2</v>
          </cell>
          <cell r="AL88">
            <v>-1.5111100805355389E-3</v>
          </cell>
          <cell r="AM88">
            <v>3.6940215280789744E-2</v>
          </cell>
          <cell r="AO88">
            <v>-3.0259562756330084E-3</v>
          </cell>
          <cell r="AP88">
            <v>7.781335805705647E-2</v>
          </cell>
          <cell r="AR88">
            <v>-4.1956572700301729E-3</v>
          </cell>
          <cell r="AS88">
            <v>7.8660450435740964E-2</v>
          </cell>
          <cell r="AU88">
            <v>-1.6026942080809539E-3</v>
          </cell>
          <cell r="AV88">
            <v>3.9849161419426384E-2</v>
          </cell>
          <cell r="AX88">
            <v>-3.2077114947367119E-3</v>
          </cell>
          <cell r="AY88">
            <v>8.007275530175037E-2</v>
          </cell>
          <cell r="BA88">
            <v>-4.3836143209366367E-3</v>
          </cell>
          <cell r="BB88">
            <v>8.0835849107796912E-2</v>
          </cell>
          <cell r="BD88">
            <v>-1.9440773709345537E-3</v>
          </cell>
          <cell r="BE88">
            <v>0.45516317222036551</v>
          </cell>
          <cell r="BG88">
            <v>-3.7347953359833795E-3</v>
          </cell>
          <cell r="BH88">
            <v>1.151847174539137</v>
          </cell>
          <cell r="BJ88">
            <v>-5.2328629519165027E-3</v>
          </cell>
          <cell r="BK88">
            <v>1.1603800967306319</v>
          </cell>
          <cell r="BM88" t="str">
            <v>BANOther</v>
          </cell>
        </row>
        <row r="89">
          <cell r="G89">
            <v>-2.4786975493498176E-3</v>
          </cell>
          <cell r="H89">
            <v>3.8347646532201907E-2</v>
          </cell>
          <cell r="J89">
            <v>-4.9460257191640267E-3</v>
          </cell>
          <cell r="K89">
            <v>7.8788083177641965E-2</v>
          </cell>
          <cell r="M89">
            <v>-8.1904082362598274E-3</v>
          </cell>
          <cell r="N89">
            <v>8.0194515248876996E-2</v>
          </cell>
          <cell r="R89">
            <v>-1.1228118476083182E-3</v>
          </cell>
          <cell r="S89">
            <v>1.7963881491596112E-2</v>
          </cell>
          <cell r="U89">
            <v>-2.2459981453266664E-3</v>
          </cell>
          <cell r="V89">
            <v>3.694686039671069E-2</v>
          </cell>
          <cell r="X89">
            <v>-3.8345581751855207E-3</v>
          </cell>
          <cell r="Y89">
            <v>3.7587814262224128E-2</v>
          </cell>
          <cell r="AC89">
            <v>-1.205296782377907E-3</v>
          </cell>
          <cell r="AD89">
            <v>9.1315255271808837E-3</v>
          </cell>
          <cell r="AF89">
            <v>-2.3404807016955687E-3</v>
          </cell>
          <cell r="AG89">
            <v>2.2642764343686395E-2</v>
          </cell>
          <cell r="AI89">
            <v>-4.2735306364534154E-3</v>
          </cell>
          <cell r="AJ89">
            <v>2.3421928183097407E-2</v>
          </cell>
          <cell r="AL89">
            <v>-4.3938281581691408E-3</v>
          </cell>
          <cell r="AM89">
            <v>6.7976413329211144E-2</v>
          </cell>
          <cell r="AO89">
            <v>-8.7675025464854124E-3</v>
          </cell>
          <cell r="AP89">
            <v>0.13966258145730681</v>
          </cell>
          <cell r="AR89">
            <v>-1.4518611334738529E-2</v>
          </cell>
          <cell r="AS89">
            <v>0.14215567337921783</v>
          </cell>
          <cell r="AU89">
            <v>-3.3104381301252775E-3</v>
          </cell>
          <cell r="AV89">
            <v>5.2963743107541948E-2</v>
          </cell>
          <cell r="AX89">
            <v>-6.621980268838203E-3</v>
          </cell>
          <cell r="AY89">
            <v>0.10893213827963928</v>
          </cell>
          <cell r="BA89">
            <v>-1.1305605317896457E-2</v>
          </cell>
          <cell r="BB89">
            <v>0.11082189222244508</v>
          </cell>
          <cell r="BD89">
            <v>-9.1322712609694968E-3</v>
          </cell>
          <cell r="BE89">
            <v>6.9187580486327768E-2</v>
          </cell>
          <cell r="BG89">
            <v>-1.773331262594097E-2</v>
          </cell>
          <cell r="BH89">
            <v>0.17155929486246535</v>
          </cell>
          <cell r="BJ89">
            <v>-3.237961105078245E-2</v>
          </cell>
          <cell r="BK89">
            <v>0.17746284960705014</v>
          </cell>
          <cell r="BM89" t="str">
            <v>BANServices</v>
          </cell>
        </row>
        <row r="90">
          <cell r="G90">
            <v>-1.9646527798613533E-3</v>
          </cell>
          <cell r="H90">
            <v>5.746576189994812E-2</v>
          </cell>
          <cell r="J90">
            <v>-4.0442215686198324E-3</v>
          </cell>
          <cell r="K90">
            <v>0.11769992671906948</v>
          </cell>
          <cell r="M90">
            <v>-5.3269859927240759E-3</v>
          </cell>
          <cell r="N90">
            <v>0.11831861641258001</v>
          </cell>
          <cell r="R90">
            <v>-1.8811122645274736E-3</v>
          </cell>
          <cell r="S90">
            <v>5.4459665203467011E-2</v>
          </cell>
          <cell r="U90">
            <v>-3.8726936181774363E-3</v>
          </cell>
          <cell r="V90">
            <v>0.11143787717446685</v>
          </cell>
          <cell r="X90">
            <v>-5.0797667354345322E-3</v>
          </cell>
          <cell r="Y90">
            <v>0.11201704386621714</v>
          </cell>
          <cell r="AC90">
            <v>-2.0971358055248857E-2</v>
          </cell>
          <cell r="AD90">
            <v>1.1872581839561462</v>
          </cell>
          <cell r="AF90">
            <v>-4.3180598237086087E-2</v>
          </cell>
          <cell r="AG90">
            <v>2.4367945790290833</v>
          </cell>
          <cell r="AI90">
            <v>-5.6362225324846804E-2</v>
          </cell>
          <cell r="AJ90">
            <v>2.4430863410234451</v>
          </cell>
          <cell r="AL90">
            <v>-2.460814130056236E-2</v>
          </cell>
          <cell r="AM90">
            <v>0.71978397571004471</v>
          </cell>
          <cell r="AO90">
            <v>-5.0655656221554844E-2</v>
          </cell>
          <cell r="AP90">
            <v>1.4742434171869778</v>
          </cell>
          <cell r="AR90">
            <v>-6.6722845562726563E-2</v>
          </cell>
          <cell r="AS90">
            <v>1.4819927780690485</v>
          </cell>
          <cell r="AU90">
            <v>-2.4927264102312097E-2</v>
          </cell>
          <cell r="AV90">
            <v>0.72166371090633641</v>
          </cell>
          <cell r="AX90">
            <v>-5.1318392010961056E-2</v>
          </cell>
          <cell r="AY90">
            <v>1.4767015492436506</v>
          </cell>
          <cell r="BA90">
            <v>-6.7313732082930108E-2</v>
          </cell>
          <cell r="BB90">
            <v>1.4843762858113527</v>
          </cell>
          <cell r="BD90">
            <v>-2.5310374414092871E-2</v>
          </cell>
          <cell r="BE90">
            <v>1.4329043013313532</v>
          </cell>
          <cell r="BG90">
            <v>-5.2114751268176676E-2</v>
          </cell>
          <cell r="BH90">
            <v>2.9409723015063003</v>
          </cell>
          <cell r="BJ90">
            <v>-6.8023683636753943E-2</v>
          </cell>
          <cell r="BK90">
            <v>2.9485658417711762</v>
          </cell>
          <cell r="BM90" t="str">
            <v>BANTextiles, Garments and Leather</v>
          </cell>
        </row>
        <row r="91">
          <cell r="G91">
            <v>-1.6552875968045555E-4</v>
          </cell>
          <cell r="H91">
            <v>1.1743362265406176E-3</v>
          </cell>
          <cell r="J91">
            <v>-2.5840274611255154E-4</v>
          </cell>
          <cell r="K91">
            <v>1.6500579949934036E-3</v>
          </cell>
          <cell r="M91">
            <v>-4.431988563737832E-4</v>
          </cell>
          <cell r="N91">
            <v>1.7432092572562397E-3</v>
          </cell>
          <cell r="R91">
            <v>-2.9555204309872352E-4</v>
          </cell>
          <cell r="S91">
            <v>2.2001022152835503E-3</v>
          </cell>
          <cell r="U91">
            <v>-4.6527566155418754E-4</v>
          </cell>
          <cell r="V91">
            <v>3.0664867954328656E-3</v>
          </cell>
          <cell r="X91">
            <v>-8.0121535575017333E-4</v>
          </cell>
          <cell r="Y91">
            <v>3.2386053062509745E-3</v>
          </cell>
          <cell r="AC91">
            <v>-3.7421657179947942E-4</v>
          </cell>
          <cell r="AD91">
            <v>2.6058681542053819E-3</v>
          </cell>
          <cell r="AF91">
            <v>-5.7506831944920123E-4</v>
          </cell>
          <cell r="AG91">
            <v>3.6905903252772987E-3</v>
          </cell>
          <cell r="AI91">
            <v>-9.7884939168579876E-4</v>
          </cell>
          <cell r="AJ91">
            <v>3.8876100443303585E-3</v>
          </cell>
          <cell r="AL91">
            <v>-2.2274980225644714E-2</v>
          </cell>
          <cell r="AM91">
            <v>0.15802883000481441</v>
          </cell>
          <cell r="AO91">
            <v>-3.4772906357909444E-2</v>
          </cell>
          <cell r="AP91">
            <v>0.22204606184809583</v>
          </cell>
          <cell r="AR91">
            <v>-5.9640667765602888E-2</v>
          </cell>
          <cell r="AS91">
            <v>0.23458130061206703</v>
          </cell>
          <cell r="AU91">
            <v>-2.0721627775687021E-2</v>
          </cell>
          <cell r="AV91">
            <v>0.15425269504343028</v>
          </cell>
          <cell r="AX91">
            <v>-3.262122288422796E-2</v>
          </cell>
          <cell r="AY91">
            <v>0.21499630754639706</v>
          </cell>
          <cell r="BA91">
            <v>-5.6174493655839847E-2</v>
          </cell>
          <cell r="BB91">
            <v>0.22706381239963558</v>
          </cell>
          <cell r="BD91">
            <v>-2.585547788768227E-2</v>
          </cell>
          <cell r="BE91">
            <v>0.18004538418831828</v>
          </cell>
          <cell r="BG91">
            <v>-3.9732784002394925E-2</v>
          </cell>
          <cell r="BH91">
            <v>0.25499131716388101</v>
          </cell>
          <cell r="BJ91">
            <v>-6.7630940768878628E-2</v>
          </cell>
          <cell r="BK91">
            <v>0.26860385966812739</v>
          </cell>
          <cell r="BM91" t="str">
            <v>BELAgriculture, Mining and Quarrying</v>
          </cell>
        </row>
        <row r="92">
          <cell r="G92">
            <v>-1.3265014276839793E-3</v>
          </cell>
          <cell r="H92">
            <v>9.6734021790325642E-3</v>
          </cell>
          <cell r="J92">
            <v>-2.3383400402963161E-3</v>
          </cell>
          <cell r="K92">
            <v>2.3674001917243004E-2</v>
          </cell>
          <cell r="M92">
            <v>-1.030517416074872E-2</v>
          </cell>
          <cell r="N92">
            <v>2.8476864099502563E-2</v>
          </cell>
          <cell r="R92">
            <v>-9.1762671945616603E-4</v>
          </cell>
          <cell r="S92">
            <v>6.9086502771824598E-3</v>
          </cell>
          <cell r="U92">
            <v>-1.6850103856995702E-3</v>
          </cell>
          <cell r="V92">
            <v>1.9734820816665888E-2</v>
          </cell>
          <cell r="X92">
            <v>-7.2389584966003895E-3</v>
          </cell>
          <cell r="Y92">
            <v>2.2611643187701702E-2</v>
          </cell>
          <cell r="AC92">
            <v>-3.0319861834868789E-3</v>
          </cell>
          <cell r="AD92">
            <v>2.3863395676016808E-2</v>
          </cell>
          <cell r="AF92">
            <v>-5.4863430559635162E-3</v>
          </cell>
          <cell r="AG92">
            <v>6.4824515953660011E-2</v>
          </cell>
          <cell r="AI92">
            <v>-2.4930691346526146E-2</v>
          </cell>
          <cell r="AJ92">
            <v>7.5708275660872459E-2</v>
          </cell>
          <cell r="AL92">
            <v>-6.5651924160582478E-2</v>
          </cell>
          <cell r="AM92">
            <v>0.47876123838138651</v>
          </cell>
          <cell r="AO92">
            <v>-0.11573038655165348</v>
          </cell>
          <cell r="AP92">
            <v>1.1716864724088325</v>
          </cell>
          <cell r="AR92">
            <v>-0.51002923807199163</v>
          </cell>
          <cell r="AS92">
            <v>1.409392318149207</v>
          </cell>
          <cell r="AU92">
            <v>-7.1528990721147934E-2</v>
          </cell>
          <cell r="AV92">
            <v>0.53852919830528778</v>
          </cell>
          <cell r="AX92">
            <v>-0.13134653741902064</v>
          </cell>
          <cell r="AY92">
            <v>1.5383290232823725</v>
          </cell>
          <cell r="BA92">
            <v>-0.56427671966764137</v>
          </cell>
          <cell r="BB92">
            <v>1.7625772892942488</v>
          </cell>
          <cell r="BD92">
            <v>-7.0026061737374926E-2</v>
          </cell>
          <cell r="BE92">
            <v>0.55114354675270583</v>
          </cell>
          <cell r="BG92">
            <v>-0.12671132858115214</v>
          </cell>
          <cell r="BH92">
            <v>1.4971722433926078</v>
          </cell>
          <cell r="BJ92">
            <v>-0.57579356426339523</v>
          </cell>
          <cell r="BK92">
            <v>1.7485410765828433</v>
          </cell>
          <cell r="BM92" t="str">
            <v>BELElectronics and Machinery</v>
          </cell>
        </row>
        <row r="93">
          <cell r="G93">
            <v>-1.5038080797239672E-2</v>
          </cell>
          <cell r="H93">
            <v>4.0544657298596576E-2</v>
          </cell>
          <cell r="J93">
            <v>-2.1898317485465668E-2</v>
          </cell>
          <cell r="K93">
            <v>5.9851002006325871E-2</v>
          </cell>
          <cell r="M93">
            <v>-5.6719645828707144E-2</v>
          </cell>
          <cell r="N93">
            <v>7.1400858287233859E-2</v>
          </cell>
          <cell r="R93">
            <v>-1.12212875901605E-2</v>
          </cell>
          <cell r="S93">
            <v>2.5705737964017317E-2</v>
          </cell>
          <cell r="U93">
            <v>-1.5652247879188508E-2</v>
          </cell>
          <cell r="V93">
            <v>3.8113641028758138E-2</v>
          </cell>
          <cell r="X93">
            <v>-3.9656295921304263E-2</v>
          </cell>
          <cell r="Y93">
            <v>4.5883124752435833E-2</v>
          </cell>
          <cell r="AC93">
            <v>-6.3636628656240646E-2</v>
          </cell>
          <cell r="AD93">
            <v>0.11289879775722511</v>
          </cell>
          <cell r="AF93">
            <v>-9.1670950350817293E-2</v>
          </cell>
          <cell r="AG93">
            <v>0.19202893896726891</v>
          </cell>
          <cell r="AI93">
            <v>-0.23824268594034947</v>
          </cell>
          <cell r="AJ93">
            <v>0.23994831403251737</v>
          </cell>
          <cell r="AL93">
            <v>-7.6396163104734016E-2</v>
          </cell>
          <cell r="AM93">
            <v>0.20597417275332663</v>
          </cell>
          <cell r="AO93">
            <v>-0.11124740296953074</v>
          </cell>
          <cell r="AP93">
            <v>0.30405388645712833</v>
          </cell>
          <cell r="AR93">
            <v>-0.28814603222294394</v>
          </cell>
          <cell r="AS93">
            <v>0.36272923979307042</v>
          </cell>
          <cell r="AU93">
            <v>-7.6792474195376312E-2</v>
          </cell>
          <cell r="AV93">
            <v>0.17591628442050031</v>
          </cell>
          <cell r="AX93">
            <v>-0.10711559005190997</v>
          </cell>
          <cell r="AY93">
            <v>0.26082931853196378</v>
          </cell>
          <cell r="BA93">
            <v>-0.27138642127765006</v>
          </cell>
          <cell r="BB93">
            <v>0.31399949829681384</v>
          </cell>
          <cell r="BD93">
            <v>-0.11289928582122441</v>
          </cell>
          <cell r="BE93">
            <v>0.20029649442492248</v>
          </cell>
          <cell r="BG93">
            <v>-0.16263565565466581</v>
          </cell>
          <cell r="BH93">
            <v>0.34068319652075202</v>
          </cell>
          <cell r="BJ93">
            <v>-0.42267212551584427</v>
          </cell>
          <cell r="BK93">
            <v>0.42569812166850951</v>
          </cell>
          <cell r="BM93" t="str">
            <v>BELOther</v>
          </cell>
        </row>
        <row r="94">
          <cell r="G94">
            <v>-2.0371645964132767E-2</v>
          </cell>
          <cell r="H94">
            <v>3.4044047599309124E-2</v>
          </cell>
          <cell r="J94">
            <v>-3.351841408425571E-2</v>
          </cell>
          <cell r="K94">
            <v>6.1048154131640331E-2</v>
          </cell>
          <cell r="M94">
            <v>-7.2803562234639685E-2</v>
          </cell>
          <cell r="N94">
            <v>7.8216060906925122E-2</v>
          </cell>
          <cell r="R94">
            <v>-2.1442959781779791E-2</v>
          </cell>
          <cell r="S94">
            <v>3.5028686956138699E-2</v>
          </cell>
          <cell r="U94">
            <v>-3.5370034529478289E-2</v>
          </cell>
          <cell r="V94">
            <v>6.2910322285461007E-2</v>
          </cell>
          <cell r="X94">
            <v>-7.6345688055880601E-2</v>
          </cell>
          <cell r="Y94">
            <v>8.1089229675853858E-2</v>
          </cell>
          <cell r="AC94">
            <v>-1.4764449567838511E-2</v>
          </cell>
          <cell r="AD94">
            <v>2.5306265606417355E-2</v>
          </cell>
          <cell r="AF94">
            <v>-2.4399847576312084E-2</v>
          </cell>
          <cell r="AG94">
            <v>4.6854968404403508E-2</v>
          </cell>
          <cell r="AI94">
            <v>-5.3134788545513345E-2</v>
          </cell>
          <cell r="AJ94">
            <v>5.927470192115436E-2</v>
          </cell>
          <cell r="AL94">
            <v>-2.6399791998297936E-2</v>
          </cell>
          <cell r="AM94">
            <v>4.4117975395032136E-2</v>
          </cell>
          <cell r="AO94">
            <v>-4.3436802381856071E-2</v>
          </cell>
          <cell r="AP94">
            <v>7.9112830342373708E-2</v>
          </cell>
          <cell r="AR94">
            <v>-9.4346765259595816E-2</v>
          </cell>
          <cell r="AS94">
            <v>0.10136086904831156</v>
          </cell>
          <cell r="AU94">
            <v>-2.6126169648698051E-2</v>
          </cell>
          <cell r="AV94">
            <v>4.2679062372948981E-2</v>
          </cell>
          <cell r="AX94">
            <v>-4.309496133004255E-2</v>
          </cell>
          <cell r="AY94">
            <v>7.6650134562151501E-2</v>
          </cell>
          <cell r="BA94">
            <v>-9.3019826478868722E-2</v>
          </cell>
          <cell r="BB94">
            <v>9.8799372509840888E-2</v>
          </cell>
          <cell r="BD94">
            <v>-4.0616611630712424E-2</v>
          </cell>
          <cell r="BE94">
            <v>6.9616869713754262E-2</v>
          </cell>
          <cell r="BG94">
            <v>-6.7123337602400995E-2</v>
          </cell>
          <cell r="BH94">
            <v>0.1288967831754779</v>
          </cell>
          <cell r="BJ94">
            <v>-0.14617240287333602</v>
          </cell>
          <cell r="BK94">
            <v>0.16306314274675868</v>
          </cell>
          <cell r="BM94" t="str">
            <v>BELServices</v>
          </cell>
        </row>
        <row r="95">
          <cell r="G95">
            <v>-1.6226085904236243E-4</v>
          </cell>
          <cell r="H95">
            <v>5.7764947414398193E-3</v>
          </cell>
          <cell r="J95">
            <v>-3.0026154490769841E-4</v>
          </cell>
          <cell r="K95">
            <v>1.234867051243782E-2</v>
          </cell>
          <cell r="M95">
            <v>-6.4851431852730457E-4</v>
          </cell>
          <cell r="N95">
            <v>1.2580402661114931E-2</v>
          </cell>
          <cell r="R95">
            <v>-2.5590293898858363E-4</v>
          </cell>
          <cell r="S95">
            <v>6.2918281182646751E-3</v>
          </cell>
          <cell r="U95">
            <v>-4.7381479816976935E-4</v>
          </cell>
          <cell r="V95">
            <v>1.2765536550432444E-2</v>
          </cell>
          <cell r="X95">
            <v>-1.0157042743230704E-3</v>
          </cell>
          <cell r="Y95">
            <v>1.305745542049408E-2</v>
          </cell>
          <cell r="AC95">
            <v>-6.414765471163264E-4</v>
          </cell>
          <cell r="AD95">
            <v>1.0574909392744303E-2</v>
          </cell>
          <cell r="AF95">
            <v>-1.1880844858751516E-3</v>
          </cell>
          <cell r="AG95">
            <v>2.2463299334049225E-2</v>
          </cell>
          <cell r="AI95">
            <v>-2.5382459898537491E-3</v>
          </cell>
          <cell r="AJ95">
            <v>2.3107482120394707E-2</v>
          </cell>
          <cell r="AL95">
            <v>-4.2025139814543443E-2</v>
          </cell>
          <cell r="AM95">
            <v>1.4960970906952065</v>
          </cell>
          <cell r="AO95">
            <v>-7.7766957972177642E-2</v>
          </cell>
          <cell r="AP95">
            <v>3.1982734953562808</v>
          </cell>
          <cell r="AR95">
            <v>-0.16796351916717017</v>
          </cell>
          <cell r="AS95">
            <v>3.2582915182186993</v>
          </cell>
          <cell r="AU95">
            <v>-4.2388746897049329E-2</v>
          </cell>
          <cell r="AV95">
            <v>1.0422026049367008</v>
          </cell>
          <cell r="AX95">
            <v>-7.8484505238882285E-2</v>
          </cell>
          <cell r="AY95">
            <v>2.1145325644949056</v>
          </cell>
          <cell r="BA95">
            <v>-0.16824516192231989</v>
          </cell>
          <cell r="BB95">
            <v>2.1628871287153162</v>
          </cell>
          <cell r="BD95">
            <v>-4.2587394267217402E-2</v>
          </cell>
          <cell r="BE95">
            <v>0.70206438204705501</v>
          </cell>
          <cell r="BG95">
            <v>-7.8876496187091236E-2</v>
          </cell>
          <cell r="BH95">
            <v>1.4913302591999444</v>
          </cell>
          <cell r="BJ95">
            <v>-0.16851322655991444</v>
          </cell>
          <cell r="BK95">
            <v>1.5340973197036776</v>
          </cell>
          <cell r="BM95" t="str">
            <v>BELTextiles, Garments and Leather</v>
          </cell>
        </row>
        <row r="96">
          <cell r="G96">
            <v>-1.1721326736733317E-3</v>
          </cell>
          <cell r="H96">
            <v>2.8140016365796328E-3</v>
          </cell>
          <cell r="J96">
            <v>-1.8595473957248032E-3</v>
          </cell>
          <cell r="K96">
            <v>5.0765546038746834E-3</v>
          </cell>
          <cell r="M96">
            <v>-3.6929977359250188E-3</v>
          </cell>
          <cell r="N96">
            <v>1.0396971832960844E-2</v>
          </cell>
          <cell r="R96">
            <v>-2.2082884970586747E-3</v>
          </cell>
          <cell r="S96">
            <v>5.2888657664880157E-3</v>
          </cell>
          <cell r="U96">
            <v>-3.7351823411881924E-3</v>
          </cell>
          <cell r="V96">
            <v>9.4117745757102966E-3</v>
          </cell>
          <cell r="X96">
            <v>-7.2235779953189194E-3</v>
          </cell>
          <cell r="Y96">
            <v>1.4442064799368382E-2</v>
          </cell>
          <cell r="AC96">
            <v>-1.3038763136137277E-3</v>
          </cell>
          <cell r="AD96">
            <v>3.1388387433253229E-3</v>
          </cell>
          <cell r="AF96">
            <v>-1.9157001515850425E-3</v>
          </cell>
          <cell r="AG96">
            <v>5.7480019750073552E-3</v>
          </cell>
          <cell r="AI96">
            <v>-3.9327915874309838E-3</v>
          </cell>
          <cell r="AJ96">
            <v>1.4960290980525315E-2</v>
          </cell>
          <cell r="AL96">
            <v>-5.5877888912639131E-3</v>
          </cell>
          <cell r="AM96">
            <v>1.3414903822790597E-2</v>
          </cell>
          <cell r="AO96">
            <v>-8.8648311867685833E-3</v>
          </cell>
          <cell r="AP96">
            <v>2.4200942485911203E-2</v>
          </cell>
          <cell r="AR96">
            <v>-1.7605252534761844E-2</v>
          </cell>
          <cell r="AS96">
            <v>4.956442646457062E-2</v>
          </cell>
          <cell r="AU96">
            <v>-4.1220345313989848E-3</v>
          </cell>
          <cell r="AV96">
            <v>9.8723003585968055E-3</v>
          </cell>
          <cell r="AX96">
            <v>-6.9721644667156647E-3</v>
          </cell>
          <cell r="AY96">
            <v>1.7568202639507775E-2</v>
          </cell>
          <cell r="BA96">
            <v>-1.3483672073018675E-2</v>
          </cell>
          <cell r="BB96">
            <v>2.6957840828763992E-2</v>
          </cell>
          <cell r="BD96">
            <v>-9.2692580580189046E-3</v>
          </cell>
          <cell r="BE96">
            <v>2.2314007863026085E-2</v>
          </cell>
          <cell r="BG96">
            <v>-1.3618714353061119E-2</v>
          </cell>
          <cell r="BH96">
            <v>4.0862551967586078E-2</v>
          </cell>
          <cell r="BJ96">
            <v>-2.7958219450486235E-2</v>
          </cell>
          <cell r="BK96">
            <v>0.10635272400739611</v>
          </cell>
          <cell r="BM96" t="str">
            <v>BHUAgriculture, Mining and Quarrying</v>
          </cell>
        </row>
        <row r="97">
          <cell r="G97">
            <v>-5.1096025117658428E-6</v>
          </cell>
          <cell r="H97">
            <v>2.6949896891892422E-5</v>
          </cell>
          <cell r="J97">
            <v>-8.321325367433019E-6</v>
          </cell>
          <cell r="K97">
            <v>8.5141780800768174E-5</v>
          </cell>
          <cell r="M97">
            <v>-1.6200214076889097E-5</v>
          </cell>
          <cell r="N97">
            <v>1.463055657222867E-2</v>
          </cell>
          <cell r="R97">
            <v>-9.0668897883006139E-6</v>
          </cell>
          <cell r="S97">
            <v>6.9154990342212841E-5</v>
          </cell>
          <cell r="U97">
            <v>-1.4946611372579355E-5</v>
          </cell>
          <cell r="V97">
            <v>2.5420345264137723E-4</v>
          </cell>
          <cell r="X97">
            <v>-2.9163092222006526E-5</v>
          </cell>
          <cell r="Y97">
            <v>4.7946246573701501E-2</v>
          </cell>
          <cell r="AC97">
            <v>-9.5232433494629731E-8</v>
          </cell>
          <cell r="AD97">
            <v>1.4334511638480762E-4</v>
          </cell>
          <cell r="AF97">
            <v>-1.5857282420483898E-7</v>
          </cell>
          <cell r="AG97">
            <v>6.6668400268099504E-4</v>
          </cell>
          <cell r="AI97">
            <v>-3.10211419218831E-7</v>
          </cell>
          <cell r="AJ97">
            <v>1.2408948814481846E-3</v>
          </cell>
          <cell r="AL97">
            <v>-7.4958609187478729E-4</v>
          </cell>
          <cell r="AM97">
            <v>3.9535889222507645E-3</v>
          </cell>
          <cell r="AO97">
            <v>-1.2207504883265355E-3</v>
          </cell>
          <cell r="AP97">
            <v>1.2490422606992865E-2</v>
          </cell>
          <cell r="AR97">
            <v>-2.3765948778730968E-3</v>
          </cell>
          <cell r="AS97">
            <v>2.1463238476332678</v>
          </cell>
          <cell r="AU97">
            <v>-5.2294992547460622E-4</v>
          </cell>
          <cell r="AV97">
            <v>3.9886441646530216E-3</v>
          </cell>
          <cell r="AX97">
            <v>-8.620739289755139E-4</v>
          </cell>
          <cell r="AY97">
            <v>1.4661662347073884E-2</v>
          </cell>
          <cell r="BA97">
            <v>-1.6820362064824228E-3</v>
          </cell>
          <cell r="BB97">
            <v>2.765389969210573</v>
          </cell>
          <cell r="BD97">
            <v>-4.2865026144477873E-4</v>
          </cell>
          <cell r="BE97">
            <v>0.64521003360315254</v>
          </cell>
          <cell r="BG97">
            <v>-7.1375139812293262E-4</v>
          </cell>
          <cell r="BH97">
            <v>3.0008082494959583</v>
          </cell>
          <cell r="BJ97">
            <v>-1.3962911696339907E-3</v>
          </cell>
          <cell r="BK97">
            <v>5.5853861530089661</v>
          </cell>
          <cell r="BM97" t="str">
            <v>BHUElectronics and Machinery</v>
          </cell>
        </row>
        <row r="98">
          <cell r="G98">
            <v>-1.2045278285331307E-2</v>
          </cell>
          <cell r="H98">
            <v>1.8508358777680201E-2</v>
          </cell>
          <cell r="J98">
            <v>-2.1457173037568111E-2</v>
          </cell>
          <cell r="K98">
            <v>3.3283730304219716E-2</v>
          </cell>
          <cell r="M98">
            <v>-4.2753798603655468E-2</v>
          </cell>
          <cell r="N98">
            <v>6.1073672593920492E-2</v>
          </cell>
          <cell r="R98">
            <v>-1.3222643477455165E-3</v>
          </cell>
          <cell r="S98">
            <v>2.7898477171035552E-3</v>
          </cell>
          <cell r="U98">
            <v>-2.0363920893942122E-3</v>
          </cell>
          <cell r="V98">
            <v>5.224052885665742E-3</v>
          </cell>
          <cell r="X98">
            <v>-4.5308372616759129E-3</v>
          </cell>
          <cell r="Y98">
            <v>1.4153132888168329E-2</v>
          </cell>
          <cell r="AC98">
            <v>-2.7565017760925126E-2</v>
          </cell>
          <cell r="AD98">
            <v>4.3703331168515935E-2</v>
          </cell>
          <cell r="AF98">
            <v>-4.8463102401377217E-2</v>
          </cell>
          <cell r="AG98">
            <v>7.8447340011965849E-2</v>
          </cell>
          <cell r="AI98">
            <v>-9.7723092068851103E-2</v>
          </cell>
          <cell r="AJ98">
            <v>0.13349506057227245</v>
          </cell>
          <cell r="AL98">
            <v>-3.1447372716659719E-2</v>
          </cell>
          <cell r="AM98">
            <v>4.8320947268123714E-2</v>
          </cell>
          <cell r="AO98">
            <v>-5.6019603862535947E-2</v>
          </cell>
          <cell r="AP98">
            <v>8.6895947730176504E-2</v>
          </cell>
          <cell r="AR98">
            <v>-0.11162005624888548</v>
          </cell>
          <cell r="AS98">
            <v>0.15944891431650615</v>
          </cell>
          <cell r="AU98">
            <v>-1.1137037397051415E-2</v>
          </cell>
          <cell r="AV98">
            <v>2.3498053479575988E-2</v>
          </cell>
          <cell r="AX98">
            <v>-1.7151921923412469E-2</v>
          </cell>
          <cell r="AY98">
            <v>4.4000636068750126E-2</v>
          </cell>
          <cell r="BA98">
            <v>-3.8161888059126771E-2</v>
          </cell>
          <cell r="BB98">
            <v>0.11920760816830657</v>
          </cell>
          <cell r="BD98">
            <v>-5.3468488832178397E-2</v>
          </cell>
          <cell r="BE98">
            <v>8.4772340608655697E-2</v>
          </cell>
          <cell r="BG98">
            <v>-9.4004976597330134E-2</v>
          </cell>
          <cell r="BH98">
            <v>0.15216608092630249</v>
          </cell>
          <cell r="BJ98">
            <v>-0.18955569346072296</v>
          </cell>
          <cell r="BK98">
            <v>0.25894339039671177</v>
          </cell>
          <cell r="BM98" t="str">
            <v>BHUOther</v>
          </cell>
        </row>
        <row r="99">
          <cell r="G99">
            <v>-6.417543884481347E-3</v>
          </cell>
          <cell r="H99">
            <v>1.2912096313357324E-2</v>
          </cell>
          <cell r="J99">
            <v>-1.164845839980444E-2</v>
          </cell>
          <cell r="K99">
            <v>2.345530831553333E-2</v>
          </cell>
          <cell r="M99">
            <v>-2.0504191514191916E-2</v>
          </cell>
          <cell r="N99">
            <v>3.4990424760508176E-2</v>
          </cell>
          <cell r="R99">
            <v>-7.1430087865564929E-3</v>
          </cell>
          <cell r="S99">
            <v>1.6400341373810079E-2</v>
          </cell>
          <cell r="U99">
            <v>-1.2064321075285989E-2</v>
          </cell>
          <cell r="V99">
            <v>2.9158884417483932E-2</v>
          </cell>
          <cell r="X99">
            <v>-2.1316754770396074E-2</v>
          </cell>
          <cell r="Y99">
            <v>3.8808047089332831E-2</v>
          </cell>
          <cell r="AC99">
            <v>-9.9407653488583492E-3</v>
          </cell>
          <cell r="AD99">
            <v>2.079068132707107E-2</v>
          </cell>
          <cell r="AF99">
            <v>-1.8052641925009993E-2</v>
          </cell>
          <cell r="AG99">
            <v>3.7308373528276206E-2</v>
          </cell>
          <cell r="AI99">
            <v>-3.1364796358502645E-2</v>
          </cell>
          <cell r="AJ99">
            <v>4.9748056155976883E-2</v>
          </cell>
          <cell r="AL99">
            <v>-1.6304083269766425E-2</v>
          </cell>
          <cell r="AM99">
            <v>3.2803810502845615E-2</v>
          </cell>
          <cell r="AO99">
            <v>-2.9593476746465671E-2</v>
          </cell>
          <cell r="AP99">
            <v>5.9589354865067105E-2</v>
          </cell>
          <cell r="AR99">
            <v>-5.2091898683391813E-2</v>
          </cell>
          <cell r="AS99">
            <v>8.8894880846759936E-2</v>
          </cell>
          <cell r="AU99">
            <v>-2.2086009073545458E-2</v>
          </cell>
          <cell r="AV99">
            <v>5.0709455807043856E-2</v>
          </cell>
          <cell r="AX99">
            <v>-3.7302586724576016E-2</v>
          </cell>
          <cell r="AY99">
            <v>9.0158559937803903E-2</v>
          </cell>
          <cell r="BA99">
            <v>-6.5910886202965979E-2</v>
          </cell>
          <cell r="BB99">
            <v>0.11999353574290968</v>
          </cell>
          <cell r="BD99">
            <v>-2.8967597165770288E-2</v>
          </cell>
          <cell r="BE99">
            <v>6.0584478191476825E-2</v>
          </cell>
          <cell r="BG99">
            <v>-5.2605774375475305E-2</v>
          </cell>
          <cell r="BH99">
            <v>0.10871737711838357</v>
          </cell>
          <cell r="BJ99">
            <v>-9.1397669516851396E-2</v>
          </cell>
          <cell r="BK99">
            <v>0.14496687125523575</v>
          </cell>
          <cell r="BM99" t="str">
            <v>BHUServices</v>
          </cell>
        </row>
        <row r="100">
          <cell r="G100">
            <v>-2.8952286470484978E-6</v>
          </cell>
          <cell r="H100">
            <v>1.4559215287590632E-5</v>
          </cell>
          <cell r="J100">
            <v>-4.5408798996504629E-6</v>
          </cell>
          <cell r="K100">
            <v>3.6761641695193248E-5</v>
          </cell>
          <cell r="M100">
            <v>-1.0170565587941383E-5</v>
          </cell>
          <cell r="N100">
            <v>6.9474995598284295E-5</v>
          </cell>
          <cell r="R100">
            <v>-2.0476464044349996E-6</v>
          </cell>
          <cell r="S100">
            <v>9.8777363746194169E-6</v>
          </cell>
          <cell r="U100">
            <v>-3.2116959118866362E-6</v>
          </cell>
          <cell r="V100">
            <v>2.4578352395110414E-5</v>
          </cell>
          <cell r="X100">
            <v>-7.2118298248824431E-6</v>
          </cell>
          <cell r="Y100">
            <v>4.807593268196797E-5</v>
          </cell>
          <cell r="AC100">
            <v>-1.7281545439118418E-7</v>
          </cell>
          <cell r="AD100">
            <v>1.662684233139089E-5</v>
          </cell>
          <cell r="AF100">
            <v>-2.7125115842352443E-7</v>
          </cell>
          <cell r="AG100">
            <v>3.3623713164843139E-5</v>
          </cell>
          <cell r="AI100">
            <v>-6.0751292352279052E-7</v>
          </cell>
          <cell r="AJ100">
            <v>3.8400222138079698E-5</v>
          </cell>
          <cell r="AL100">
            <v>-4.2758249102362153E-4</v>
          </cell>
          <cell r="AM100">
            <v>2.1501809697701971E-3</v>
          </cell>
          <cell r="AO100">
            <v>-6.7062086474965505E-4</v>
          </cell>
          <cell r="AP100">
            <v>5.4291512852267156E-3</v>
          </cell>
          <cell r="AR100">
            <v>-1.5020422561943011E-3</v>
          </cell>
          <cell r="AS100">
            <v>1.0260430281405657E-2</v>
          </cell>
          <cell r="AU100">
            <v>-4.2751426926676122E-4</v>
          </cell>
          <cell r="AV100">
            <v>2.0623058937611501E-3</v>
          </cell>
          <cell r="AX100">
            <v>-6.7054830751216534E-4</v>
          </cell>
          <cell r="AY100">
            <v>5.1315482698664015E-3</v>
          </cell>
          <cell r="BA100">
            <v>-1.5057092625870522E-3</v>
          </cell>
          <cell r="BB100">
            <v>1.0037449427466313E-2</v>
          </cell>
          <cell r="BD100">
            <v>-4.2668485400898157E-4</v>
          </cell>
          <cell r="BE100">
            <v>4.1052010179257352E-2</v>
          </cell>
          <cell r="BG100">
            <v>-6.6972459922318628E-4</v>
          </cell>
          <cell r="BH100">
            <v>8.3017628218051517E-2</v>
          </cell>
          <cell r="BJ100">
            <v>-1.4999617018922981E-3</v>
          </cell>
          <cell r="BK100">
            <v>9.4810925531060797E-2</v>
          </cell>
          <cell r="BM100" t="str">
            <v>BHUTextiles, Garments and Leather</v>
          </cell>
        </row>
        <row r="101">
          <cell r="G101">
            <v>-8.0709098838269711E-3</v>
          </cell>
          <cell r="H101">
            <v>8.6186744272708893E-2</v>
          </cell>
          <cell r="J101">
            <v>-1.3830452226102352E-2</v>
          </cell>
          <cell r="K101">
            <v>8.1718032248318195E-2</v>
          </cell>
          <cell r="M101">
            <v>-1.6759609803557396E-2</v>
          </cell>
          <cell r="N101">
            <v>8.3010878413915634E-2</v>
          </cell>
          <cell r="R101">
            <v>-1.313574516098015E-2</v>
          </cell>
          <cell r="S101">
            <v>0.19386091898195446</v>
          </cell>
          <cell r="U101">
            <v>-2.2747152077499777E-2</v>
          </cell>
          <cell r="V101">
            <v>0.17876743816304952</v>
          </cell>
          <cell r="X101">
            <v>-2.540112636052072E-2</v>
          </cell>
          <cell r="Y101">
            <v>0.17981532483827323</v>
          </cell>
          <cell r="AC101">
            <v>-3.4989546984434128E-2</v>
          </cell>
          <cell r="AD101">
            <v>1.1305872797966003</v>
          </cell>
          <cell r="AF101">
            <v>-5.9497049078345299E-2</v>
          </cell>
          <cell r="AG101">
            <v>1.0534548088908195</v>
          </cell>
          <cell r="AI101">
            <v>-7.6303998008370399E-2</v>
          </cell>
          <cell r="AJ101">
            <v>1.0610802099108696</v>
          </cell>
          <cell r="AL101">
            <v>-0.1138907201928837</v>
          </cell>
          <cell r="AM101">
            <v>1.2162036892480248</v>
          </cell>
          <cell r="AO101">
            <v>-0.19516512850434367</v>
          </cell>
          <cell r="AP101">
            <v>1.1531445251490284</v>
          </cell>
          <cell r="AR101">
            <v>-0.23649923715587196</v>
          </cell>
          <cell r="AS101">
            <v>1.1713882155157809</v>
          </cell>
          <cell r="AU101">
            <v>-0.10044716224567207</v>
          </cell>
          <cell r="AV101">
            <v>1.4824266871375926</v>
          </cell>
          <cell r="AX101">
            <v>-0.17394421461089807</v>
          </cell>
          <cell r="AY101">
            <v>1.3670090006577984</v>
          </cell>
          <cell r="BA101">
            <v>-0.194238775911793</v>
          </cell>
          <cell r="BB101">
            <v>1.3750220400089226</v>
          </cell>
          <cell r="BD101">
            <v>-0.12621863083636606</v>
          </cell>
          <cell r="BE101">
            <v>4.0783945719680847</v>
          </cell>
          <cell r="BG101">
            <v>-0.21462513009424347</v>
          </cell>
          <cell r="BH101">
            <v>3.8001527623474978</v>
          </cell>
          <cell r="BJ101">
            <v>-0.27525323949583774</v>
          </cell>
          <cell r="BK101">
            <v>3.827660054075428</v>
          </cell>
          <cell r="BM101" t="str">
            <v>BRAAgriculture, Mining and Quarrying</v>
          </cell>
        </row>
        <row r="102">
          <cell r="G102">
            <v>-3.5089546872768551E-4</v>
          </cell>
          <cell r="H102">
            <v>2.154169837012887E-3</v>
          </cell>
          <cell r="J102">
            <v>-5.8991568221244961E-4</v>
          </cell>
          <cell r="K102">
            <v>5.3776177810505033E-3</v>
          </cell>
          <cell r="M102">
            <v>-7.2792198043316603E-3</v>
          </cell>
          <cell r="N102">
            <v>6.2693218933418393E-3</v>
          </cell>
          <cell r="R102">
            <v>-2.1938258578302339E-4</v>
          </cell>
          <cell r="S102">
            <v>1.3343554455786943E-3</v>
          </cell>
          <cell r="U102">
            <v>-3.7037364381831139E-4</v>
          </cell>
          <cell r="V102">
            <v>3.4046234213747084E-3</v>
          </cell>
          <cell r="X102">
            <v>-4.5146755874156952E-3</v>
          </cell>
          <cell r="Y102">
            <v>3.9631902473047376E-3</v>
          </cell>
          <cell r="AC102">
            <v>-2.6943621342070401E-3</v>
          </cell>
          <cell r="AD102">
            <v>3.9379865862429142E-2</v>
          </cell>
          <cell r="AF102">
            <v>-3.4712920896708965E-3</v>
          </cell>
          <cell r="AG102">
            <v>0.11102837324142456</v>
          </cell>
          <cell r="AI102">
            <v>-0.15828176587820053</v>
          </cell>
          <cell r="AJ102">
            <v>0.12617483735084534</v>
          </cell>
          <cell r="AL102">
            <v>-2.2727770561772716E-2</v>
          </cell>
          <cell r="AM102">
            <v>0.13952724435069724</v>
          </cell>
          <cell r="AO102">
            <v>-3.820929442243988E-2</v>
          </cell>
          <cell r="AP102">
            <v>0.34831245766663249</v>
          </cell>
          <cell r="AR102">
            <v>-0.47148068962370404</v>
          </cell>
          <cell r="AS102">
            <v>0.40606882182439996</v>
          </cell>
          <cell r="AU102">
            <v>-2.2909920119105084E-2</v>
          </cell>
          <cell r="AV102">
            <v>0.1393455025593302</v>
          </cell>
          <cell r="AX102">
            <v>-3.8677776377800406E-2</v>
          </cell>
          <cell r="AY102">
            <v>0.35554166863760578</v>
          </cell>
          <cell r="BA102">
            <v>-0.47146338758931361</v>
          </cell>
          <cell r="BB102">
            <v>0.41387228461409636</v>
          </cell>
          <cell r="BD102">
            <v>-5.9936261179355584E-2</v>
          </cell>
          <cell r="BE102">
            <v>0.87600768121438166</v>
          </cell>
          <cell r="BG102">
            <v>-7.7219118645897075E-2</v>
          </cell>
          <cell r="BH102">
            <v>2.4698333948622966</v>
          </cell>
          <cell r="BJ102">
            <v>-3.520988192033601</v>
          </cell>
          <cell r="BK102">
            <v>2.806767475578642</v>
          </cell>
          <cell r="BM102" t="str">
            <v>BRAElectronics and Machinery</v>
          </cell>
        </row>
        <row r="103">
          <cell r="G103">
            <v>-5.339764516975265E-3</v>
          </cell>
          <cell r="H103">
            <v>4.5927882718387991E-2</v>
          </cell>
          <cell r="J103">
            <v>-8.5436095396289602E-3</v>
          </cell>
          <cell r="K103">
            <v>5.1212227321229875E-2</v>
          </cell>
          <cell r="M103">
            <v>-2.1596741280518472E-2</v>
          </cell>
          <cell r="N103">
            <v>5.7829880563076586E-2</v>
          </cell>
          <cell r="R103">
            <v>-3.2109924413816771E-3</v>
          </cell>
          <cell r="S103">
            <v>2.7240933530265465E-2</v>
          </cell>
          <cell r="U103">
            <v>-5.117290962516563E-3</v>
          </cell>
          <cell r="V103">
            <v>3.1331202320870943E-2</v>
          </cell>
          <cell r="X103">
            <v>-1.302361382113304E-2</v>
          </cell>
          <cell r="Y103">
            <v>3.5312833730131388E-2</v>
          </cell>
          <cell r="AC103">
            <v>-2.7530839417977404E-2</v>
          </cell>
          <cell r="AD103">
            <v>0.68275189925952873</v>
          </cell>
          <cell r="AF103">
            <v>-3.988151370867854E-2</v>
          </cell>
          <cell r="AG103">
            <v>0.74989796202135039</v>
          </cell>
          <cell r="AI103">
            <v>-0.13116484426518582</v>
          </cell>
          <cell r="AJ103">
            <v>0.81642322361221886</v>
          </cell>
          <cell r="AL103">
            <v>-3.1272296677937156E-2</v>
          </cell>
          <cell r="AM103">
            <v>0.26897635084711824</v>
          </cell>
          <cell r="AO103">
            <v>-5.0035594523759129E-2</v>
          </cell>
          <cell r="AP103">
            <v>0.29992408115304869</v>
          </cell>
          <cell r="AR103">
            <v>-0.12648117692343444</v>
          </cell>
          <cell r="AS103">
            <v>0.3386803249598393</v>
          </cell>
          <cell r="AU103">
            <v>-2.2827588368848014E-2</v>
          </cell>
          <cell r="AV103">
            <v>0.19366125232748058</v>
          </cell>
          <cell r="AX103">
            <v>-3.6379846352328674E-2</v>
          </cell>
          <cell r="AY103">
            <v>0.22273979236593375</v>
          </cell>
          <cell r="BA103">
            <v>-9.2587479046116597E-2</v>
          </cell>
          <cell r="BB103">
            <v>0.25104600750232431</v>
          </cell>
          <cell r="BD103">
            <v>-5.2695900077291739E-2</v>
          </cell>
          <cell r="BE103">
            <v>1.3068335953994852</v>
          </cell>
          <cell r="BG103">
            <v>-7.6335931114085223E-2</v>
          </cell>
          <cell r="BH103">
            <v>1.4353557287119196</v>
          </cell>
          <cell r="BJ103">
            <v>-0.2510584374895008</v>
          </cell>
          <cell r="BK103">
            <v>1.5626896063385844</v>
          </cell>
          <cell r="BM103" t="str">
            <v>BRAOther</v>
          </cell>
        </row>
        <row r="104">
          <cell r="G104">
            <v>-7.936672656853716E-3</v>
          </cell>
          <cell r="H104">
            <v>4.4107241784331563E-2</v>
          </cell>
          <cell r="J104">
            <v>-1.3579322588839204E-2</v>
          </cell>
          <cell r="K104">
            <v>5.2391088948297693E-2</v>
          </cell>
          <cell r="M104">
            <v>-2.957029309425252E-2</v>
          </cell>
          <cell r="N104">
            <v>5.8793676340428647E-2</v>
          </cell>
          <cell r="R104">
            <v>-8.3584995243199955E-3</v>
          </cell>
          <cell r="S104">
            <v>4.6413118803684483E-2</v>
          </cell>
          <cell r="U104">
            <v>-1.4330312741549278E-2</v>
          </cell>
          <cell r="V104">
            <v>5.7304660808767949E-2</v>
          </cell>
          <cell r="X104">
            <v>-3.1545564359475975E-2</v>
          </cell>
          <cell r="Y104">
            <v>6.4124950136829284E-2</v>
          </cell>
          <cell r="AC104">
            <v>-2.6786593387911894E-3</v>
          </cell>
          <cell r="AD104">
            <v>1.2289773257649905E-2</v>
          </cell>
          <cell r="AF104">
            <v>-4.6010594450887066E-3</v>
          </cell>
          <cell r="AG104">
            <v>2.1953720987256897E-2</v>
          </cell>
          <cell r="AI104">
            <v>-9.4478913028021028E-3</v>
          </cell>
          <cell r="AJ104">
            <v>2.3945340739746079E-2</v>
          </cell>
          <cell r="AL104">
            <v>-1.0836268637382122E-2</v>
          </cell>
          <cell r="AM104">
            <v>6.022144814253385E-2</v>
          </cell>
          <cell r="AO104">
            <v>-1.8540412821393376E-2</v>
          </cell>
          <cell r="AP104">
            <v>7.153172854602706E-2</v>
          </cell>
          <cell r="AR104">
            <v>-4.0373548653129455E-2</v>
          </cell>
          <cell r="AS104">
            <v>8.0273446890115951E-2</v>
          </cell>
          <cell r="AU104">
            <v>-1.2066916404380117E-2</v>
          </cell>
          <cell r="AV104">
            <v>6.700523497561453E-2</v>
          </cell>
          <cell r="AX104">
            <v>-2.0688244989158684E-2</v>
          </cell>
          <cell r="AY104">
            <v>8.2729029241287957E-2</v>
          </cell>
          <cell r="BA104">
            <v>-4.5541390167843289E-2</v>
          </cell>
          <cell r="BB104">
            <v>9.2575277474710865E-2</v>
          </cell>
          <cell r="BD104">
            <v>-1.9765404859826943E-2</v>
          </cell>
          <cell r="BE104">
            <v>9.0684298878611722E-2</v>
          </cell>
          <cell r="BG104">
            <v>-3.3950492098539377E-2</v>
          </cell>
          <cell r="BH104">
            <v>0.16199304525547889</v>
          </cell>
          <cell r="BJ104">
            <v>-6.9714500073679783E-2</v>
          </cell>
          <cell r="BK104">
            <v>0.17668889334810775</v>
          </cell>
          <cell r="BM104" t="str">
            <v>BRAServices</v>
          </cell>
        </row>
        <row r="105">
          <cell r="G105">
            <v>-5.5592260468984023E-4</v>
          </cell>
          <cell r="H105">
            <v>1.5853535151109099E-3</v>
          </cell>
          <cell r="J105">
            <v>-1.1217639403184876E-3</v>
          </cell>
          <cell r="K105">
            <v>3.7248829612508416E-3</v>
          </cell>
          <cell r="M105">
            <v>-1.6450292314402759E-3</v>
          </cell>
          <cell r="N105">
            <v>3.8732645334675908E-3</v>
          </cell>
          <cell r="R105">
            <v>-1.3064066151855513E-3</v>
          </cell>
          <cell r="S105">
            <v>3.8891197182238102E-3</v>
          </cell>
          <cell r="U105">
            <v>-2.6329340180382133E-3</v>
          </cell>
          <cell r="V105">
            <v>9.0805869549512863E-3</v>
          </cell>
          <cell r="X105">
            <v>-3.9307604311034083E-3</v>
          </cell>
          <cell r="Y105">
            <v>9.4397934153676033E-3</v>
          </cell>
          <cell r="AC105">
            <v>-2.141399891115725E-3</v>
          </cell>
          <cell r="AD105">
            <v>2.0962215028703213E-2</v>
          </cell>
          <cell r="AF105">
            <v>-4.363008207292296E-3</v>
          </cell>
          <cell r="AG105">
            <v>5.7729462161660194E-2</v>
          </cell>
          <cell r="AI105">
            <v>-5.4820525692775846E-3</v>
          </cell>
          <cell r="AJ105">
            <v>5.8297410607337952E-2</v>
          </cell>
          <cell r="AL105">
            <v>-5.2807067799575558E-2</v>
          </cell>
          <cell r="AM105">
            <v>0.15059267216785516</v>
          </cell>
          <cell r="AO105">
            <v>-0.10655631548669779</v>
          </cell>
          <cell r="AP105">
            <v>0.35382649566840285</v>
          </cell>
          <cell r="AR105">
            <v>-0.15626126626999864</v>
          </cell>
          <cell r="AS105">
            <v>0.36792125576298307</v>
          </cell>
          <cell r="AU105">
            <v>-4.9655045675290256E-2</v>
          </cell>
          <cell r="AV105">
            <v>0.14782106504998588</v>
          </cell>
          <cell r="AX105">
            <v>-0.10007485985298992</v>
          </cell>
          <cell r="AY105">
            <v>0.34514289407705517</v>
          </cell>
          <cell r="BA105">
            <v>-0.14940378169880997</v>
          </cell>
          <cell r="BB105">
            <v>0.35879592751358463</v>
          </cell>
          <cell r="BD105">
            <v>-0.10781214934963987</v>
          </cell>
          <cell r="BE105">
            <v>1.0553757225589038</v>
          </cell>
          <cell r="BG105">
            <v>-0.21966251815452301</v>
          </cell>
          <cell r="BH105">
            <v>2.9064806728856514</v>
          </cell>
          <cell r="BJ105">
            <v>-0.27600256859711947</v>
          </cell>
          <cell r="BK105">
            <v>2.9350749316704516</v>
          </cell>
          <cell r="BM105" t="str">
            <v>BRATextiles, Garments and Leather</v>
          </cell>
        </row>
        <row r="106">
          <cell r="G106">
            <v>-3.7770255745272152E-2</v>
          </cell>
          <cell r="H106">
            <v>8.0929740215651691E-2</v>
          </cell>
          <cell r="J106">
            <v>-5.9757086390163749E-2</v>
          </cell>
          <cell r="K106">
            <v>0.14299624937120825</v>
          </cell>
          <cell r="M106">
            <v>-0.1344539744022768</v>
          </cell>
          <cell r="N106">
            <v>0.15674745803698897</v>
          </cell>
          <cell r="R106">
            <v>-1.1722771218046546E-2</v>
          </cell>
          <cell r="S106">
            <v>2.8916844632476568E-2</v>
          </cell>
          <cell r="U106">
            <v>-1.5175944659858942E-2</v>
          </cell>
          <cell r="V106">
            <v>8.6277332622557878E-2</v>
          </cell>
          <cell r="X106">
            <v>-2.5937878992408514E-2</v>
          </cell>
          <cell r="Y106">
            <v>9.0734934434294701E-2</v>
          </cell>
          <cell r="AC106">
            <v>-4.3640978110488504E-2</v>
          </cell>
          <cell r="AD106">
            <v>9.5247898891102523E-2</v>
          </cell>
          <cell r="AF106">
            <v>-6.9105009504710324E-2</v>
          </cell>
          <cell r="AG106">
            <v>0.17169444169849157</v>
          </cell>
          <cell r="AI106">
            <v>-0.1556323542172322</v>
          </cell>
          <cell r="AJ106">
            <v>0.18757170339813456</v>
          </cell>
          <cell r="AL106">
            <v>-8.5952743223675854E-2</v>
          </cell>
          <cell r="AM106">
            <v>0.18416960760943296</v>
          </cell>
          <cell r="AO106">
            <v>-0.1359875754331287</v>
          </cell>
          <cell r="AP106">
            <v>0.32541267358748777</v>
          </cell>
          <cell r="AR106">
            <v>-0.30597325088666305</v>
          </cell>
          <cell r="AS106">
            <v>0.35670592496063969</v>
          </cell>
          <cell r="AU106">
            <v>-2.2571691222888601E-2</v>
          </cell>
          <cell r="AV106">
            <v>5.5678139242341142E-2</v>
          </cell>
          <cell r="AX106">
            <v>-2.922062799883442E-2</v>
          </cell>
          <cell r="AY106">
            <v>0.16612328904729268</v>
          </cell>
          <cell r="BA106">
            <v>-4.9942269170280176E-2</v>
          </cell>
          <cell r="BB106">
            <v>0.17470620940099033</v>
          </cell>
          <cell r="BD106">
            <v>-8.7119343900947582E-2</v>
          </cell>
          <cell r="BE106">
            <v>0.19014089093805966</v>
          </cell>
          <cell r="BG106">
            <v>-0.13795252418671602</v>
          </cell>
          <cell r="BH106">
            <v>0.34274912616170622</v>
          </cell>
          <cell r="BJ106">
            <v>-0.31068480075854499</v>
          </cell>
          <cell r="BK106">
            <v>0.37444448868805852</v>
          </cell>
          <cell r="BM106" t="str">
            <v>BRUAgriculture, Mining and Quarrying</v>
          </cell>
        </row>
        <row r="107">
          <cell r="G107">
            <v>-7.5085841672262177E-5</v>
          </cell>
          <cell r="H107">
            <v>3.6949216155335307E-4</v>
          </cell>
          <cell r="J107">
            <v>-1.2399934712448157E-4</v>
          </cell>
          <cell r="K107">
            <v>7.4920352199114859E-4</v>
          </cell>
          <cell r="M107">
            <v>-4.3727633601520211E-4</v>
          </cell>
          <cell r="N107">
            <v>1.9752657099161297E-3</v>
          </cell>
          <cell r="R107">
            <v>-9.8217296181246638E-4</v>
          </cell>
          <cell r="S107">
            <v>4.8591459635645151E-3</v>
          </cell>
          <cell r="U107">
            <v>-1.6430922551080585E-3</v>
          </cell>
          <cell r="V107">
            <v>9.9309971556067467E-3</v>
          </cell>
          <cell r="X107">
            <v>-6.064954970497638E-3</v>
          </cell>
          <cell r="Y107">
            <v>2.7652088087052107E-2</v>
          </cell>
          <cell r="AC107">
            <v>-1.2338584929239005E-4</v>
          </cell>
          <cell r="AD107">
            <v>9.3489693244919181E-4</v>
          </cell>
          <cell r="AF107">
            <v>-1.9856509607052431E-4</v>
          </cell>
          <cell r="AG107">
            <v>1.7511778278276324E-3</v>
          </cell>
          <cell r="AI107">
            <v>-1.437216458725743E-3</v>
          </cell>
          <cell r="AJ107">
            <v>1.8007429898716509E-3</v>
          </cell>
          <cell r="AL107">
            <v>-5.6541014860435432E-2</v>
          </cell>
          <cell r="AM107">
            <v>0.27823436924887213</v>
          </cell>
          <cell r="AO107">
            <v>-9.3373780892697766E-2</v>
          </cell>
          <cell r="AP107">
            <v>0.56416398254267386</v>
          </cell>
          <cell r="AR107">
            <v>-0.32927709488386447</v>
          </cell>
          <cell r="AS107">
            <v>1.4874112798143406</v>
          </cell>
          <cell r="AU107">
            <v>-5.6395180305831377E-2</v>
          </cell>
          <cell r="AV107">
            <v>0.27900626814434404</v>
          </cell>
          <cell r="AX107">
            <v>-9.4344364576009143E-2</v>
          </cell>
          <cell r="AY107">
            <v>0.57022581254285998</v>
          </cell>
          <cell r="BA107">
            <v>-0.34824235893929001</v>
          </cell>
          <cell r="BB107">
            <v>1.5877493620108347</v>
          </cell>
          <cell r="BD107">
            <v>-5.6829822715415444E-2</v>
          </cell>
          <cell r="BE107">
            <v>0.43060065017966481</v>
          </cell>
          <cell r="BG107">
            <v>-9.145634829174297E-2</v>
          </cell>
          <cell r="BH107">
            <v>0.80656838745566428</v>
          </cell>
          <cell r="BJ107">
            <v>-0.66196210522902044</v>
          </cell>
          <cell r="BK107">
            <v>0.82939741840189074</v>
          </cell>
          <cell r="BM107" t="str">
            <v>BRUElectronics and Machinery</v>
          </cell>
        </row>
        <row r="108">
          <cell r="G108">
            <v>-1.0211468410489033E-2</v>
          </cell>
          <cell r="H108">
            <v>2.6533210128945939E-2</v>
          </cell>
          <cell r="J108">
            <v>-1.6439454135252163E-2</v>
          </cell>
          <cell r="K108">
            <v>4.7021778467751574E-2</v>
          </cell>
          <cell r="M108">
            <v>-4.0749876447080169E-2</v>
          </cell>
          <cell r="N108">
            <v>5.2259489310017671E-2</v>
          </cell>
          <cell r="R108">
            <v>-4.9572053321753629E-3</v>
          </cell>
          <cell r="S108">
            <v>3.9241577236680314E-2</v>
          </cell>
          <cell r="U108">
            <v>-7.1993175952229649E-3</v>
          </cell>
          <cell r="V108">
            <v>4.9017224926501513E-2</v>
          </cell>
          <cell r="X108">
            <v>-1.4912072394508868E-2</v>
          </cell>
          <cell r="Y108">
            <v>5.1966313389129937E-2</v>
          </cell>
          <cell r="AC108">
            <v>-3.3560937934566937E-2</v>
          </cell>
          <cell r="AD108">
            <v>9.0982245344093826E-2</v>
          </cell>
          <cell r="AF108">
            <v>-5.4005674458039721E-2</v>
          </cell>
          <cell r="AG108">
            <v>0.15811702874361799</v>
          </cell>
          <cell r="AI108">
            <v>-0.13462542746583495</v>
          </cell>
          <cell r="AJ108">
            <v>0.1749589716173432</v>
          </cell>
          <cell r="AL108">
            <v>-6.5659580859657896E-2</v>
          </cell>
          <cell r="AM108">
            <v>0.17060812273955678</v>
          </cell>
          <cell r="AO108">
            <v>-0.1057054308637413</v>
          </cell>
          <cell r="AP108">
            <v>0.30234929408359168</v>
          </cell>
          <cell r="AR108">
            <v>-0.26202106298931321</v>
          </cell>
          <cell r="AS108">
            <v>0.33602769220839257</v>
          </cell>
          <cell r="AU108">
            <v>-3.7707842024434841E-2</v>
          </cell>
          <cell r="AV108">
            <v>0.29849786241980386</v>
          </cell>
          <cell r="AX108">
            <v>-5.4762857774396975E-2</v>
          </cell>
          <cell r="AY108">
            <v>0.37285802183901212</v>
          </cell>
          <cell r="BA108">
            <v>-0.11343126468040048</v>
          </cell>
          <cell r="BB108">
            <v>0.39529077465300066</v>
          </cell>
          <cell r="BD108">
            <v>-8.1621328378286673E-2</v>
          </cell>
          <cell r="BE108">
            <v>0.22127187679625115</v>
          </cell>
          <cell r="BG108">
            <v>-0.13134361434786848</v>
          </cell>
          <cell r="BH108">
            <v>0.38454592510030128</v>
          </cell>
          <cell r="BJ108">
            <v>-0.32741356170318597</v>
          </cell>
          <cell r="BK108">
            <v>0.42550609589483684</v>
          </cell>
          <cell r="BM108" t="str">
            <v>BRUOther</v>
          </cell>
        </row>
        <row r="109">
          <cell r="G109">
            <v>-3.9894539931992767E-3</v>
          </cell>
          <cell r="H109">
            <v>9.805239435081603E-3</v>
          </cell>
          <cell r="J109">
            <v>-6.432825462979963E-3</v>
          </cell>
          <cell r="K109">
            <v>1.7811964222346433E-2</v>
          </cell>
          <cell r="M109">
            <v>-1.4264105913753156E-2</v>
          </cell>
          <cell r="N109">
            <v>2.003803540719673E-2</v>
          </cell>
          <cell r="R109">
            <v>-4.8084240552270785E-3</v>
          </cell>
          <cell r="S109">
            <v>1.1861540962854633E-2</v>
          </cell>
          <cell r="U109">
            <v>-7.7108353980293032E-3</v>
          </cell>
          <cell r="V109">
            <v>2.1738503310189117E-2</v>
          </cell>
          <cell r="X109">
            <v>-1.7274981451919302E-2</v>
          </cell>
          <cell r="Y109">
            <v>2.4346249003428966E-2</v>
          </cell>
          <cell r="AC109">
            <v>-2.4504699512419847E-3</v>
          </cell>
          <cell r="AD109">
            <v>6.0672683579241493E-3</v>
          </cell>
          <cell r="AF109">
            <v>-3.9296752066775298E-3</v>
          </cell>
          <cell r="AG109">
            <v>1.1829804945591604E-2</v>
          </cell>
          <cell r="AI109">
            <v>-8.8253141262839563E-3</v>
          </cell>
          <cell r="AJ109">
            <v>1.312786625658191E-2</v>
          </cell>
          <cell r="AL109">
            <v>-9.9308225010131482E-3</v>
          </cell>
          <cell r="AM109">
            <v>2.4407874505062856E-2</v>
          </cell>
          <cell r="AO109">
            <v>-1.6013030344942423E-2</v>
          </cell>
          <cell r="AP109">
            <v>4.4338762995651732E-2</v>
          </cell>
          <cell r="AR109">
            <v>-3.5507190760091262E-2</v>
          </cell>
          <cell r="AS109">
            <v>4.9880052066550433E-2</v>
          </cell>
          <cell r="AU109">
            <v>-1.4658416312396496E-2</v>
          </cell>
          <cell r="AV109">
            <v>3.6159748712482578E-2</v>
          </cell>
          <cell r="AX109">
            <v>-2.350637840641517E-2</v>
          </cell>
          <cell r="AY109">
            <v>6.6269536103573334E-2</v>
          </cell>
          <cell r="BA109">
            <v>-5.2662549517838289E-2</v>
          </cell>
          <cell r="BB109">
            <v>7.4219213912629103E-2</v>
          </cell>
          <cell r="BD109">
            <v>-2.9368737257528255E-2</v>
          </cell>
          <cell r="BE109">
            <v>7.2715851987688027E-2</v>
          </cell>
          <cell r="BG109">
            <v>-4.7096924650653946E-2</v>
          </cell>
          <cell r="BH109">
            <v>0.14177951175398015</v>
          </cell>
          <cell r="BJ109">
            <v>-0.10577086719982845</v>
          </cell>
          <cell r="BK109">
            <v>0.15733669969962921</v>
          </cell>
          <cell r="BM109" t="str">
            <v>BRUServices</v>
          </cell>
        </row>
        <row r="110">
          <cell r="G110">
            <v>-8.5093237260913668E-5</v>
          </cell>
          <cell r="H110">
            <v>4.0377058321610093E-3</v>
          </cell>
          <cell r="J110">
            <v>-1.2107714703679662E-4</v>
          </cell>
          <cell r="K110">
            <v>9.0542011894285679E-3</v>
          </cell>
          <cell r="M110">
            <v>-2.3426751824873193E-4</v>
          </cell>
          <cell r="N110">
            <v>9.0916245244443417E-3</v>
          </cell>
          <cell r="R110">
            <v>-1.5911290339309936E-4</v>
          </cell>
          <cell r="S110">
            <v>7.5499662198126316E-3</v>
          </cell>
          <cell r="U110">
            <v>-2.2639796705403725E-4</v>
          </cell>
          <cell r="V110">
            <v>1.6930137760937214E-2</v>
          </cell>
          <cell r="X110">
            <v>-4.3804871549024682E-4</v>
          </cell>
          <cell r="Y110">
            <v>1.7000114545226097E-2</v>
          </cell>
          <cell r="AC110">
            <v>-9.7158455968582302E-5</v>
          </cell>
          <cell r="AD110">
            <v>9.6401460468769073E-3</v>
          </cell>
          <cell r="AF110">
            <v>-1.3824445896748472E-4</v>
          </cell>
          <cell r="AG110">
            <v>2.220150176435709E-2</v>
          </cell>
          <cell r="AI110">
            <v>-2.674837733831481E-4</v>
          </cell>
          <cell r="AJ110">
            <v>2.2245673462748528E-2</v>
          </cell>
          <cell r="AL110">
            <v>-4.263787006036214E-2</v>
          </cell>
          <cell r="AM110">
            <v>2.0231828304495156</v>
          </cell>
          <cell r="AO110">
            <v>-6.0668413011542584E-2</v>
          </cell>
          <cell r="AP110">
            <v>4.536810047918566</v>
          </cell>
          <cell r="AR110">
            <v>-0.11738498056932072</v>
          </cell>
          <cell r="AS110">
            <v>4.5555618470860528</v>
          </cell>
          <cell r="AU110">
            <v>-4.2637872805236579E-2</v>
          </cell>
          <cell r="AV110">
            <v>2.0231828626047501</v>
          </cell>
          <cell r="AX110">
            <v>-6.0668415425526277E-2</v>
          </cell>
          <cell r="AY110">
            <v>4.5368103091083478</v>
          </cell>
          <cell r="BA110">
            <v>-0.11738498270895384</v>
          </cell>
          <cell r="BB110">
            <v>4.5555621586705266</v>
          </cell>
          <cell r="BD110">
            <v>-4.2631934432934421E-2</v>
          </cell>
          <cell r="BE110">
            <v>4.2299774126429543</v>
          </cell>
          <cell r="BG110">
            <v>-6.0659966769378237E-2</v>
          </cell>
          <cell r="BH110">
            <v>9.7417456678892922</v>
          </cell>
          <cell r="BJ110">
            <v>-0.11736858696510892</v>
          </cell>
          <cell r="BK110">
            <v>9.761127665378261</v>
          </cell>
          <cell r="BM110" t="str">
            <v>BRUTextiles, Garments and Leather</v>
          </cell>
        </row>
        <row r="111">
          <cell r="G111">
            <v>-7.8105742577463388E-3</v>
          </cell>
          <cell r="H111">
            <v>1.1191625846549869E-2</v>
          </cell>
          <cell r="J111">
            <v>-1.2863741954788566E-2</v>
          </cell>
          <cell r="K111">
            <v>1.7827541567385197E-2</v>
          </cell>
          <cell r="M111">
            <v>-1.8346496159210801E-2</v>
          </cell>
          <cell r="N111">
            <v>1.990872249007225E-2</v>
          </cell>
          <cell r="R111">
            <v>-5.3048358531668782E-3</v>
          </cell>
          <cell r="S111">
            <v>1.3874641736038029E-2</v>
          </cell>
          <cell r="U111">
            <v>-8.4288415964692831E-3</v>
          </cell>
          <cell r="V111">
            <v>2.4280112003907561E-2</v>
          </cell>
          <cell r="X111">
            <v>-1.2946107191964984E-2</v>
          </cell>
          <cell r="Y111">
            <v>2.6022518984973431E-2</v>
          </cell>
          <cell r="AC111">
            <v>-1.1330134700983763E-2</v>
          </cell>
          <cell r="AD111">
            <v>1.9640326965600252E-2</v>
          </cell>
          <cell r="AF111">
            <v>-1.8677548272535205E-2</v>
          </cell>
          <cell r="AG111">
            <v>3.1826090067625046E-2</v>
          </cell>
          <cell r="AI111">
            <v>-2.6586635271087289E-2</v>
          </cell>
          <cell r="AJ111">
            <v>3.48254619166255E-2</v>
          </cell>
          <cell r="AL111">
            <v>-0.10816011555432412</v>
          </cell>
          <cell r="AM111">
            <v>0.15498060768106289</v>
          </cell>
          <cell r="AO111">
            <v>-0.17813591809988072</v>
          </cell>
          <cell r="AP111">
            <v>0.24687415961323567</v>
          </cell>
          <cell r="AR111">
            <v>-0.2540605951770018</v>
          </cell>
          <cell r="AS111">
            <v>0.27569416204315139</v>
          </cell>
          <cell r="AU111">
            <v>-3.3629565681032987E-2</v>
          </cell>
          <cell r="AV111">
            <v>8.7957137313559461E-2</v>
          </cell>
          <cell r="AX111">
            <v>-5.343394026306543E-2</v>
          </cell>
          <cell r="AY111">
            <v>0.15392175064018151</v>
          </cell>
          <cell r="BA111">
            <v>-8.2070769798837762E-2</v>
          </cell>
          <cell r="BB111">
            <v>0.16496759477838691</v>
          </cell>
          <cell r="BD111">
            <v>-0.11481044727410937</v>
          </cell>
          <cell r="BE111">
            <v>0.19901923349018336</v>
          </cell>
          <cell r="BG111">
            <v>-0.18926321069839935</v>
          </cell>
          <cell r="BH111">
            <v>0.32249992891371876</v>
          </cell>
          <cell r="BJ111">
            <v>-0.26940751964070742</v>
          </cell>
          <cell r="BK111">
            <v>0.3528931442296156</v>
          </cell>
          <cell r="BM111" t="str">
            <v>BGRAgriculture, Mining and Quarrying</v>
          </cell>
        </row>
        <row r="112">
          <cell r="G112">
            <v>-1.6188552253879607E-3</v>
          </cell>
          <cell r="H112">
            <v>9.8992229904979467E-3</v>
          </cell>
          <cell r="J112">
            <v>-2.8308314504101872E-3</v>
          </cell>
          <cell r="K112">
            <v>1.7810657620429993E-2</v>
          </cell>
          <cell r="M112">
            <v>-1.1716937646269798E-2</v>
          </cell>
          <cell r="N112">
            <v>2.1079388447105885E-2</v>
          </cell>
          <cell r="R112">
            <v>-1.3850976247340441E-3</v>
          </cell>
          <cell r="S112">
            <v>8.1778664607554674E-3</v>
          </cell>
          <cell r="U112">
            <v>-2.3879443760961294E-3</v>
          </cell>
          <cell r="V112">
            <v>1.4616573229432106E-2</v>
          </cell>
          <cell r="X112">
            <v>-9.999480564147234E-3</v>
          </cell>
          <cell r="Y112">
            <v>1.7489440739154816E-2</v>
          </cell>
          <cell r="AC112">
            <v>-6.3931825570762157E-3</v>
          </cell>
          <cell r="AD112">
            <v>4.5337842777371407E-2</v>
          </cell>
          <cell r="AF112">
            <v>-1.1460611363872886E-2</v>
          </cell>
          <cell r="AG112">
            <v>8.1923609599471092E-2</v>
          </cell>
          <cell r="AI112">
            <v>-4.7953258268535137E-2</v>
          </cell>
          <cell r="AJ112">
            <v>9.5251051709055901E-2</v>
          </cell>
          <cell r="AL112">
            <v>-5.533017996846229E-2</v>
          </cell>
          <cell r="AM112">
            <v>0.3383414285739651</v>
          </cell>
          <cell r="AO112">
            <v>-9.6753811678275389E-2</v>
          </cell>
          <cell r="AP112">
            <v>0.60874306487714946</v>
          </cell>
          <cell r="AR112">
            <v>-0.40046834236952406</v>
          </cell>
          <cell r="AS112">
            <v>0.72046365735020057</v>
          </cell>
          <cell r="AU112">
            <v>-5.191407352210374E-2</v>
          </cell>
          <cell r="AV112">
            <v>0.3065100633459853</v>
          </cell>
          <cell r="AX112">
            <v>-8.9501214711238855E-2</v>
          </cell>
          <cell r="AY112">
            <v>0.54783564979374777</v>
          </cell>
          <cell r="BA112">
            <v>-0.37478496816400442</v>
          </cell>
          <cell r="BB112">
            <v>0.65551199870644261</v>
          </cell>
          <cell r="BD112">
            <v>-6.2741667252271038E-2</v>
          </cell>
          <cell r="BE112">
            <v>0.44493831047028959</v>
          </cell>
          <cell r="BG112">
            <v>-0.11247260003608506</v>
          </cell>
          <cell r="BH112">
            <v>0.80398515257566061</v>
          </cell>
          <cell r="BJ112">
            <v>-0.47060557822121629</v>
          </cell>
          <cell r="BK112">
            <v>0.9347785298487612</v>
          </cell>
          <cell r="BM112" t="str">
            <v>BGRElectronics and Machinery</v>
          </cell>
        </row>
        <row r="113">
          <cell r="G113">
            <v>-1.0508566963835619E-2</v>
          </cell>
          <cell r="H113">
            <v>2.0265477229258977E-2</v>
          </cell>
          <cell r="J113">
            <v>-1.5816986706340685E-2</v>
          </cell>
          <cell r="K113">
            <v>3.4351054579019547E-2</v>
          </cell>
          <cell r="M113">
            <v>-3.7101424648426473E-2</v>
          </cell>
          <cell r="N113">
            <v>4.1422340291319415E-2</v>
          </cell>
          <cell r="R113">
            <v>-7.3638973699416965E-3</v>
          </cell>
          <cell r="S113">
            <v>1.3583680723968428E-2</v>
          </cell>
          <cell r="U113">
            <v>-1.1052523419493809E-2</v>
          </cell>
          <cell r="V113">
            <v>2.4302927457029E-2</v>
          </cell>
          <cell r="X113">
            <v>-2.5799215130973607E-2</v>
          </cell>
          <cell r="Y113">
            <v>2.9096861486323178E-2</v>
          </cell>
          <cell r="AC113">
            <v>-4.318597906967625E-2</v>
          </cell>
          <cell r="AD113">
            <v>7.8389611910097301E-2</v>
          </cell>
          <cell r="AF113">
            <v>-6.3104544853558764E-2</v>
          </cell>
          <cell r="AG113">
            <v>0.13245811476372182</v>
          </cell>
          <cell r="AI113">
            <v>-0.14786280231783167</v>
          </cell>
          <cell r="AJ113">
            <v>0.15907611686270684</v>
          </cell>
          <cell r="AL113">
            <v>-4.9849622453805129E-2</v>
          </cell>
          <cell r="AM113">
            <v>9.6133601489276035E-2</v>
          </cell>
          <cell r="AO113">
            <v>-7.5031240547012379E-2</v>
          </cell>
          <cell r="AP113">
            <v>0.16295153350092545</v>
          </cell>
          <cell r="AR113">
            <v>-0.17599849889972974</v>
          </cell>
          <cell r="AS113">
            <v>0.19649568126476785</v>
          </cell>
          <cell r="AU113">
            <v>-4.0262886024012449E-2</v>
          </cell>
          <cell r="AV113">
            <v>7.4270207921168507E-2</v>
          </cell>
          <cell r="AX113">
            <v>-6.0430838231566898E-2</v>
          </cell>
          <cell r="AY113">
            <v>0.13287882069708268</v>
          </cell>
          <cell r="BA113">
            <v>-0.14105993146609974</v>
          </cell>
          <cell r="BB113">
            <v>0.15909016093329709</v>
          </cell>
          <cell r="BD113">
            <v>-9.7480563890822006E-2</v>
          </cell>
          <cell r="BE113">
            <v>0.17694315925662463</v>
          </cell>
          <cell r="BG113">
            <v>-0.14244129110686141</v>
          </cell>
          <cell r="BH113">
            <v>0.29898805115082494</v>
          </cell>
          <cell r="BJ113">
            <v>-0.33375992993383879</v>
          </cell>
          <cell r="BK113">
            <v>0.35907092781942596</v>
          </cell>
          <cell r="BM113" t="str">
            <v>BGROther</v>
          </cell>
        </row>
        <row r="114">
          <cell r="G114">
            <v>-1.4465045154793188E-2</v>
          </cell>
          <cell r="H114">
            <v>2.9151614318834618E-2</v>
          </cell>
          <cell r="J114">
            <v>-2.3307949813897721E-2</v>
          </cell>
          <cell r="K114">
            <v>5.2237055409932509E-2</v>
          </cell>
          <cell r="M114">
            <v>-5.2153016367810778E-2</v>
          </cell>
          <cell r="N114">
            <v>6.4543850050540641E-2</v>
          </cell>
          <cell r="R114">
            <v>-1.1102473265054869E-2</v>
          </cell>
          <cell r="S114">
            <v>2.2203259570233058E-2</v>
          </cell>
          <cell r="U114">
            <v>-1.7885319444758352E-2</v>
          </cell>
          <cell r="V114">
            <v>3.9782241961802356E-2</v>
          </cell>
          <cell r="X114">
            <v>-3.9207247871672735E-2</v>
          </cell>
          <cell r="Y114">
            <v>4.9066252890042961E-2</v>
          </cell>
          <cell r="AC114">
            <v>-1.0526842674266845E-2</v>
          </cell>
          <cell r="AD114">
            <v>2.0798697444149639E-2</v>
          </cell>
          <cell r="AF114">
            <v>-1.7100383732440605E-2</v>
          </cell>
          <cell r="AG114">
            <v>3.8836637522649653E-2</v>
          </cell>
          <cell r="AI114">
            <v>-3.8033446593885856E-2</v>
          </cell>
          <cell r="AJ114">
            <v>4.8011303919793136E-2</v>
          </cell>
          <cell r="AL114">
            <v>-2.1724801946111684E-2</v>
          </cell>
          <cell r="AM114">
            <v>4.3782306982723701E-2</v>
          </cell>
          <cell r="AO114">
            <v>-3.5005808005310592E-2</v>
          </cell>
          <cell r="AP114">
            <v>7.845393297322692E-2</v>
          </cell>
          <cell r="AR114">
            <v>-7.8327716184665386E-2</v>
          </cell>
          <cell r="AS114">
            <v>9.6937295679501365E-2</v>
          </cell>
          <cell r="AU114">
            <v>-1.911532572155961E-2</v>
          </cell>
          <cell r="AV114">
            <v>3.8227746974290329E-2</v>
          </cell>
          <cell r="AX114">
            <v>-3.0793472648727869E-2</v>
          </cell>
          <cell r="AY114">
            <v>6.8493793669134356E-2</v>
          </cell>
          <cell r="BA114">
            <v>-6.750381611562882E-2</v>
          </cell>
          <cell r="BB114">
            <v>8.4478240436902455E-2</v>
          </cell>
          <cell r="BD114">
            <v>-3.3672283762503294E-2</v>
          </cell>
          <cell r="BE114">
            <v>6.6528935968793182E-2</v>
          </cell>
          <cell r="BG114">
            <v>-5.4699114568703119E-2</v>
          </cell>
          <cell r="BH114">
            <v>0.12422701844313633</v>
          </cell>
          <cell r="BJ114">
            <v>-0.1216578461180938</v>
          </cell>
          <cell r="BK114">
            <v>0.15357408668669542</v>
          </cell>
          <cell r="BM114" t="str">
            <v>BGRServices</v>
          </cell>
        </row>
        <row r="115">
          <cell r="G115">
            <v>-3.2053156428446528E-4</v>
          </cell>
          <cell r="H115">
            <v>9.498031809926033E-3</v>
          </cell>
          <cell r="J115">
            <v>-5.3817186199012212E-4</v>
          </cell>
          <cell r="K115">
            <v>2.1173073910176754E-2</v>
          </cell>
          <cell r="M115">
            <v>-1.3544422981794924E-3</v>
          </cell>
          <cell r="N115">
            <v>2.1492625121027231E-2</v>
          </cell>
          <cell r="R115">
            <v>-7.5862489393330179E-4</v>
          </cell>
          <cell r="S115">
            <v>2.2724554874002934E-2</v>
          </cell>
          <cell r="U115">
            <v>-1.2737215583911166E-3</v>
          </cell>
          <cell r="V115">
            <v>5.0592593848705292E-2</v>
          </cell>
          <cell r="X115">
            <v>-3.2059494988061488E-3</v>
          </cell>
          <cell r="Y115">
            <v>5.1351776346564293E-2</v>
          </cell>
          <cell r="AC115">
            <v>-6.3560833223164082E-4</v>
          </cell>
          <cell r="AD115">
            <v>3.1600468792021275E-2</v>
          </cell>
          <cell r="AF115">
            <v>-1.0671137715689838E-3</v>
          </cell>
          <cell r="AG115">
            <v>7.049098052084446E-2</v>
          </cell>
          <cell r="AI115">
            <v>-2.6899723161477596E-3</v>
          </cell>
          <cell r="AJ115">
            <v>7.1181388571858406E-2</v>
          </cell>
          <cell r="AL115">
            <v>-1.4641118384926427E-2</v>
          </cell>
          <cell r="AM115">
            <v>0.43384746979086752</v>
          </cell>
          <cell r="AO115">
            <v>-2.4582408788423792E-2</v>
          </cell>
          <cell r="AP115">
            <v>0.96713558424024182</v>
          </cell>
          <cell r="AR115">
            <v>-6.1867698045483456E-2</v>
          </cell>
          <cell r="AS115">
            <v>0.98173192241539975</v>
          </cell>
          <cell r="AU115">
            <v>-1.4626771610384667E-2</v>
          </cell>
          <cell r="AV115">
            <v>0.43814390583248913</v>
          </cell>
          <cell r="AX115">
            <v>-2.4558163696969434E-2</v>
          </cell>
          <cell r="AY115">
            <v>0.97545746431440683</v>
          </cell>
          <cell r="BA115">
            <v>-6.1812750264938612E-2</v>
          </cell>
          <cell r="BB115">
            <v>0.99009498688397501</v>
          </cell>
          <cell r="BD115">
            <v>-1.452163790440702E-2</v>
          </cell>
          <cell r="BE115">
            <v>0.72197065730096399</v>
          </cell>
          <cell r="BG115">
            <v>-2.4380170944460568E-2</v>
          </cell>
          <cell r="BH115">
            <v>1.6104957136988178</v>
          </cell>
          <cell r="BJ115">
            <v>-6.1457350332123732E-2</v>
          </cell>
          <cell r="BK115">
            <v>1.6262693516684632</v>
          </cell>
          <cell r="BM115" t="str">
            <v>BGRTextiles, Garments and Leather</v>
          </cell>
        </row>
        <row r="116">
          <cell r="G116">
            <v>-7.5448847492225468E-3</v>
          </cell>
          <cell r="H116">
            <v>3.0822112690657377E-2</v>
          </cell>
          <cell r="J116">
            <v>-1.2976756290299818E-2</v>
          </cell>
          <cell r="K116">
            <v>9.8027377389371395E-2</v>
          </cell>
          <cell r="M116">
            <v>-1.8668651988264173E-2</v>
          </cell>
          <cell r="N116">
            <v>9.9884571507573128E-2</v>
          </cell>
          <cell r="R116">
            <v>-1.5636597585398704E-2</v>
          </cell>
          <cell r="S116">
            <v>6.086118845269084E-2</v>
          </cell>
          <cell r="U116">
            <v>-2.6994990126695484E-2</v>
          </cell>
          <cell r="V116">
            <v>0.19989899452775717</v>
          </cell>
          <cell r="X116">
            <v>-3.8660234189592302E-2</v>
          </cell>
          <cell r="Y116">
            <v>0.20374293439090252</v>
          </cell>
          <cell r="AC116">
            <v>-3.0377310667972779E-3</v>
          </cell>
          <cell r="AD116">
            <v>2.0756853860802948E-2</v>
          </cell>
          <cell r="AF116">
            <v>-5.2716574591613607E-3</v>
          </cell>
          <cell r="AG116">
            <v>5.591636267490685E-2</v>
          </cell>
          <cell r="AI116">
            <v>-7.5025656624347903E-3</v>
          </cell>
          <cell r="AJ116">
            <v>5.6660445174202323E-2</v>
          </cell>
          <cell r="AL116">
            <v>-2.7976173332542514E-2</v>
          </cell>
          <cell r="AM116">
            <v>0.11428733450141067</v>
          </cell>
          <cell r="AO116">
            <v>-4.8117366313514341E-2</v>
          </cell>
          <cell r="AP116">
            <v>0.36348214616031127</v>
          </cell>
          <cell r="AR116">
            <v>-6.9222719931197149E-2</v>
          </cell>
          <cell r="AS116">
            <v>0.37036855811886954</v>
          </cell>
          <cell r="AU116">
            <v>-2.8217975408159617E-2</v>
          </cell>
          <cell r="AV116">
            <v>0.10983076783104463</v>
          </cell>
          <cell r="AX116">
            <v>-4.8715455096824491E-2</v>
          </cell>
          <cell r="AY116">
            <v>0.36073991678134354</v>
          </cell>
          <cell r="BA116">
            <v>-6.976668240501957E-2</v>
          </cell>
          <cell r="BB116">
            <v>0.36767673279494784</v>
          </cell>
          <cell r="BD116">
            <v>-2.8560018955648931E-2</v>
          </cell>
          <cell r="BE116">
            <v>0.19515096191486797</v>
          </cell>
          <cell r="BG116">
            <v>-4.9562859137518255E-2</v>
          </cell>
          <cell r="BH116">
            <v>0.52571223153404101</v>
          </cell>
          <cell r="BJ116">
            <v>-7.0537323029404908E-2</v>
          </cell>
          <cell r="BK116">
            <v>0.53270791674025331</v>
          </cell>
          <cell r="BM116" t="str">
            <v>CAMAgriculture, Mining and Quarrying</v>
          </cell>
        </row>
        <row r="117">
          <cell r="G117">
            <v>-1.0100061444973107E-5</v>
          </cell>
          <cell r="H117">
            <v>8.9058077355730347E-2</v>
          </cell>
          <cell r="J117">
            <v>-1.8945318515761755E-5</v>
          </cell>
          <cell r="K117">
            <v>9.9796596070518717E-2</v>
          </cell>
          <cell r="M117">
            <v>-3.3596167122595944E-4</v>
          </cell>
          <cell r="N117">
            <v>0.10004992116591893</v>
          </cell>
          <cell r="R117">
            <v>-5.4207624998525716E-5</v>
          </cell>
          <cell r="S117">
            <v>0.33880152605706826</v>
          </cell>
          <cell r="U117">
            <v>-9.4637434813193977E-5</v>
          </cell>
          <cell r="V117">
            <v>0.38062204420566559</v>
          </cell>
          <cell r="X117">
            <v>-1.3396477879723534E-3</v>
          </cell>
          <cell r="Y117">
            <v>0.38161212112754583</v>
          </cell>
          <cell r="AC117">
            <v>-4.2716296775324736E-6</v>
          </cell>
          <cell r="AD117">
            <v>0.37291726242983714</v>
          </cell>
          <cell r="AF117">
            <v>-7.4941740422218572E-6</v>
          </cell>
          <cell r="AG117">
            <v>0.41850120411254466</v>
          </cell>
          <cell r="AI117">
            <v>-1.2644119924516417E-3</v>
          </cell>
          <cell r="AJ117">
            <v>0.41909163142554462</v>
          </cell>
          <cell r="AL117">
            <v>-3.6419191842744759E-2</v>
          </cell>
          <cell r="AM117">
            <v>321.12905669288057</v>
          </cell>
          <cell r="AO117">
            <v>-6.8313761585167165E-2</v>
          </cell>
          <cell r="AP117">
            <v>359.85042243025742</v>
          </cell>
          <cell r="AR117">
            <v>-1.2114235762671579</v>
          </cell>
          <cell r="AS117">
            <v>360.76387184818685</v>
          </cell>
          <cell r="AU117">
            <v>-2.7145736262796066E-2</v>
          </cell>
          <cell r="AV117">
            <v>169.66278954350307</v>
          </cell>
          <cell r="AX117">
            <v>-4.7391909276534215E-2</v>
          </cell>
          <cell r="AY117">
            <v>190.60539228741916</v>
          </cell>
          <cell r="BA117">
            <v>-0.67085996736298059</v>
          </cell>
          <cell r="BB117">
            <v>191.10119646629573</v>
          </cell>
          <cell r="BD117">
            <v>-2.7607160776028476E-2</v>
          </cell>
          <cell r="BE117">
            <v>2410.130932980122</v>
          </cell>
          <cell r="BG117">
            <v>-4.8434176950158898E-2</v>
          </cell>
          <cell r="BH117">
            <v>2704.7358734455038</v>
          </cell>
          <cell r="BJ117">
            <v>-8.1717816847164215</v>
          </cell>
          <cell r="BK117">
            <v>2708.551752392661</v>
          </cell>
          <cell r="BM117" t="str">
            <v>CAMElectronics and Machinery</v>
          </cell>
        </row>
        <row r="118">
          <cell r="G118">
            <v>-3.2780616088334824E-3</v>
          </cell>
          <cell r="H118">
            <v>9.8950384053097196E-2</v>
          </cell>
          <cell r="J118">
            <v>-5.0752622668310821E-3</v>
          </cell>
          <cell r="K118">
            <v>0.19879761431522525</v>
          </cell>
          <cell r="M118">
            <v>-2.6342791292975676E-2</v>
          </cell>
          <cell r="N118">
            <v>0.20044950646672532</v>
          </cell>
          <cell r="R118">
            <v>-6.2256944668099834E-3</v>
          </cell>
          <cell r="S118">
            <v>0.3047210751685725</v>
          </cell>
          <cell r="U118">
            <v>-9.6659785798820508E-3</v>
          </cell>
          <cell r="V118">
            <v>0.52622398214123223</v>
          </cell>
          <cell r="X118">
            <v>-8.5056785445175365E-2</v>
          </cell>
          <cell r="Y118">
            <v>0.52970008695979232</v>
          </cell>
          <cell r="AC118">
            <v>-8.8691930941546815E-3</v>
          </cell>
          <cell r="AD118">
            <v>0.34957303598849876</v>
          </cell>
          <cell r="AF118">
            <v>-1.2733164099021366E-2</v>
          </cell>
          <cell r="AG118">
            <v>0.77958612463601185</v>
          </cell>
          <cell r="AI118">
            <v>-9.2654948088657818E-2</v>
          </cell>
          <cell r="AJ118">
            <v>0.78374150711198354</v>
          </cell>
          <cell r="AL118">
            <v>-1.6501447447655682E-2</v>
          </cell>
          <cell r="AM118">
            <v>0.49810673416799522</v>
          </cell>
          <cell r="AO118">
            <v>-2.5548383030234011E-2</v>
          </cell>
          <cell r="AP118">
            <v>1.0007281060557549</v>
          </cell>
          <cell r="AR118">
            <v>-0.13260708248259195</v>
          </cell>
          <cell r="AS118">
            <v>1.0090435725661215</v>
          </cell>
          <cell r="AU118">
            <v>-4.6639451486555121E-2</v>
          </cell>
          <cell r="AV118">
            <v>2.2828013610404057</v>
          </cell>
          <cell r="AX118">
            <v>-7.2412152804775504E-2</v>
          </cell>
          <cell r="AY118">
            <v>3.9421783412242299</v>
          </cell>
          <cell r="BA118">
            <v>-0.63719828197821238</v>
          </cell>
          <cell r="BB118">
            <v>3.9682193914093484</v>
          </cell>
          <cell r="BD118">
            <v>-0.13862585586256815</v>
          </cell>
          <cell r="BE118">
            <v>5.4638410491163922</v>
          </cell>
          <cell r="BG118">
            <v>-0.1990198829055484</v>
          </cell>
          <cell r="BH118">
            <v>12.184963457101283</v>
          </cell>
          <cell r="BJ118">
            <v>-1.4482006809793335</v>
          </cell>
          <cell r="BK118">
            <v>12.24991225752232</v>
          </cell>
          <cell r="BM118" t="str">
            <v>CAMOther</v>
          </cell>
        </row>
        <row r="119">
          <cell r="G119">
            <v>-6.5175593756521266E-3</v>
          </cell>
          <cell r="H119">
            <v>0.11946751512004994</v>
          </cell>
          <cell r="J119">
            <v>-1.1702486188596595E-2</v>
          </cell>
          <cell r="K119">
            <v>0.2676254199941468</v>
          </cell>
          <cell r="M119">
            <v>-2.5643435411893734E-2</v>
          </cell>
          <cell r="N119">
            <v>0.27295651764507056</v>
          </cell>
          <cell r="R119">
            <v>-4.0968422214291422E-3</v>
          </cell>
          <cell r="S119">
            <v>6.6198850257933373E-2</v>
          </cell>
          <cell r="U119">
            <v>-7.4709447403620288E-3</v>
          </cell>
          <cell r="V119">
            <v>0.15353235316797509</v>
          </cell>
          <cell r="X119">
            <v>-1.5859913305121154E-2</v>
          </cell>
          <cell r="Y119">
            <v>0.1570189536032558</v>
          </cell>
          <cell r="AC119">
            <v>-6.5895899979580008E-3</v>
          </cell>
          <cell r="AD119">
            <v>0.11057448621102139</v>
          </cell>
          <cell r="AF119">
            <v>-1.1840773115352476E-2</v>
          </cell>
          <cell r="AG119">
            <v>0.24320066404516183</v>
          </cell>
          <cell r="AI119">
            <v>-2.6608608526231592E-2</v>
          </cell>
          <cell r="AJ119">
            <v>0.24854532131234919</v>
          </cell>
          <cell r="AL119">
            <v>-1.5575153745063124E-2</v>
          </cell>
          <cell r="AM119">
            <v>0.28549412568247645</v>
          </cell>
          <cell r="AO119">
            <v>-2.79656863990798E-2</v>
          </cell>
          <cell r="AP119">
            <v>0.6395503013087408</v>
          </cell>
          <cell r="AR119">
            <v>-6.1280676718327279E-2</v>
          </cell>
          <cell r="AS119">
            <v>0.6522901416013005</v>
          </cell>
          <cell r="AU119">
            <v>-1.3373597398198786E-2</v>
          </cell>
          <cell r="AV119">
            <v>0.21609735589583312</v>
          </cell>
          <cell r="AX119">
            <v>-2.4387907012669571E-2</v>
          </cell>
          <cell r="AY119">
            <v>0.50118597883183869</v>
          </cell>
          <cell r="BA119">
            <v>-5.1772580892567595E-2</v>
          </cell>
          <cell r="BB119">
            <v>0.51256752295524477</v>
          </cell>
          <cell r="BD119">
            <v>-2.0444314308776895E-2</v>
          </cell>
          <cell r="BE119">
            <v>0.34305921177647847</v>
          </cell>
          <cell r="BG119">
            <v>-3.6736198656395415E-2</v>
          </cell>
          <cell r="BH119">
            <v>0.7545341694070955</v>
          </cell>
          <cell r="BJ119">
            <v>-8.2553657541372671E-2</v>
          </cell>
          <cell r="BK119">
            <v>0.77111605888381973</v>
          </cell>
          <cell r="BM119" t="str">
            <v>CAMServices</v>
          </cell>
        </row>
        <row r="120">
          <cell r="G120">
            <v>-9.9089986179023981E-4</v>
          </cell>
          <cell r="H120">
            <v>0.29945701360702515</v>
          </cell>
          <cell r="J120">
            <v>-1.8131829565390944E-3</v>
          </cell>
          <cell r="K120">
            <v>0.66647517681121826</v>
          </cell>
          <cell r="M120">
            <v>-2.9906800482422113E-3</v>
          </cell>
          <cell r="N120">
            <v>0.66740697622299194</v>
          </cell>
          <cell r="R120">
            <v>-3.5481065424392E-5</v>
          </cell>
          <cell r="S120">
            <v>1.0722631588578224E-2</v>
          </cell>
          <cell r="U120">
            <v>-6.4924490288831294E-5</v>
          </cell>
          <cell r="V120">
            <v>2.3864420130848885E-2</v>
          </cell>
          <cell r="X120">
            <v>-1.0708702029660344E-4</v>
          </cell>
          <cell r="Y120">
            <v>2.3897783830761909E-2</v>
          </cell>
          <cell r="AC120">
            <v>-4.4505447149276733E-3</v>
          </cell>
          <cell r="AD120">
            <v>2.6935627460479736</v>
          </cell>
          <cell r="AF120">
            <v>-8.143814280629158E-3</v>
          </cell>
          <cell r="AG120">
            <v>6.4519572257995605</v>
          </cell>
          <cell r="AI120">
            <v>-1.3432520441710949E-2</v>
          </cell>
          <cell r="AJ120">
            <v>6.4564676284790039</v>
          </cell>
          <cell r="AL120">
            <v>-8.7751380324947361E-3</v>
          </cell>
          <cell r="AM120">
            <v>2.6519093709961226</v>
          </cell>
          <cell r="AO120">
            <v>-1.6057052115287899E-2</v>
          </cell>
          <cell r="AP120">
            <v>5.9021217958225991</v>
          </cell>
          <cell r="AR120">
            <v>-2.6484644156614931E-2</v>
          </cell>
          <cell r="AS120">
            <v>5.9103735564416171</v>
          </cell>
          <cell r="AU120">
            <v>-8.7751373844627625E-3</v>
          </cell>
          <cell r="AV120">
            <v>2.6519092419380601</v>
          </cell>
          <cell r="AX120">
            <v>-1.6057052263967513E-2</v>
          </cell>
          <cell r="AY120">
            <v>5.9021216737413198</v>
          </cell>
          <cell r="BA120">
            <v>-2.6484641990187647E-2</v>
          </cell>
          <cell r="BB120">
            <v>5.9103731466576175</v>
          </cell>
          <cell r="BD120">
            <v>-8.7750118425384462E-3</v>
          </cell>
          <cell r="BE120">
            <v>5.310820699298481</v>
          </cell>
          <cell r="BG120">
            <v>-1.6056925912071397E-2</v>
          </cell>
          <cell r="BH120">
            <v>12.72113970095517</v>
          </cell>
          <cell r="BJ120">
            <v>-2.6484516727986379E-2</v>
          </cell>
          <cell r="BK120">
            <v>12.730032733035936</v>
          </cell>
          <cell r="BM120" t="str">
            <v>CAMTextiles, Garments and Leather</v>
          </cell>
        </row>
        <row r="121">
          <cell r="G121">
            <v>-3.9226767839863896E-2</v>
          </cell>
          <cell r="H121">
            <v>2.2829785943031311E-2</v>
          </cell>
          <cell r="J121">
            <v>-5.4225847590714693E-2</v>
          </cell>
          <cell r="K121">
            <v>3.2780141569674015E-2</v>
          </cell>
          <cell r="M121">
            <v>-8.4978983271867037E-2</v>
          </cell>
          <cell r="N121">
            <v>4.5637328177690506E-2</v>
          </cell>
          <cell r="R121">
            <v>-8.1787295639514923E-3</v>
          </cell>
          <cell r="S121">
            <v>1.3348556589335203E-2</v>
          </cell>
          <cell r="U121">
            <v>-1.1288896203041077E-2</v>
          </cell>
          <cell r="V121">
            <v>1.8478926736861467E-2</v>
          </cell>
          <cell r="X121">
            <v>-1.7404572106897831E-2</v>
          </cell>
          <cell r="Y121">
            <v>2.0753638120368123E-2</v>
          </cell>
          <cell r="AC121">
            <v>-0.1009549000300467</v>
          </cell>
          <cell r="AD121">
            <v>8.3484567701816559E-2</v>
          </cell>
          <cell r="AF121">
            <v>-0.13955823611468077</v>
          </cell>
          <cell r="AG121">
            <v>0.11653605848550797</v>
          </cell>
          <cell r="AI121">
            <v>-0.21872960682958364</v>
          </cell>
          <cell r="AJ121">
            <v>0.14964265748858452</v>
          </cell>
          <cell r="AL121">
            <v>-0.39528922837307723</v>
          </cell>
          <cell r="AM121">
            <v>0.23005638665371836</v>
          </cell>
          <cell r="AO121">
            <v>-0.54643537136461839</v>
          </cell>
          <cell r="AP121">
            <v>0.33032639650388373</v>
          </cell>
          <cell r="AR121">
            <v>-0.85633557326454224</v>
          </cell>
          <cell r="AS121">
            <v>0.45988862284073334</v>
          </cell>
          <cell r="AU121">
            <v>-0.2620418456158331</v>
          </cell>
          <cell r="AV121">
            <v>0.42768016445904</v>
          </cell>
          <cell r="AX121">
            <v>-0.36168981660046967</v>
          </cell>
          <cell r="AY121">
            <v>0.59205430736695552</v>
          </cell>
          <cell r="BA121">
            <v>-0.55763259579423918</v>
          </cell>
          <cell r="BB121">
            <v>0.66493476691958109</v>
          </cell>
          <cell r="BD121">
            <v>-0.3966400619176158</v>
          </cell>
          <cell r="BE121">
            <v>0.32800115786909356</v>
          </cell>
          <cell r="BG121">
            <v>-0.54830808011463905</v>
          </cell>
          <cell r="BH121">
            <v>0.45785662151683265</v>
          </cell>
          <cell r="BJ121">
            <v>-0.85936318861472583</v>
          </cell>
          <cell r="BK121">
            <v>0.58792859894986194</v>
          </cell>
          <cell r="BM121" t="str">
            <v>CANAgriculture, Mining and Quarrying</v>
          </cell>
        </row>
        <row r="122">
          <cell r="G122">
            <v>-2.9627148760482669E-3</v>
          </cell>
          <cell r="H122">
            <v>4.1988639160990715E-2</v>
          </cell>
          <cell r="J122">
            <v>-4.9563900101929903E-3</v>
          </cell>
          <cell r="K122">
            <v>5.8330461382865906E-2</v>
          </cell>
          <cell r="M122">
            <v>-0.10620606318116188</v>
          </cell>
          <cell r="N122">
            <v>6.6153161227703094E-2</v>
          </cell>
          <cell r="R122">
            <v>-3.3377897925674915E-3</v>
          </cell>
          <cell r="S122">
            <v>4.5453725382685661E-2</v>
          </cell>
          <cell r="U122">
            <v>-5.6576649658381939E-3</v>
          </cell>
          <cell r="V122">
            <v>6.43744096159935E-2</v>
          </cell>
          <cell r="X122">
            <v>-0.10161681845784187</v>
          </cell>
          <cell r="Y122">
            <v>7.405148446559906E-2</v>
          </cell>
          <cell r="AC122">
            <v>-1.4502208214253187E-2</v>
          </cell>
          <cell r="AD122">
            <v>0.30506493896245956</v>
          </cell>
          <cell r="AF122">
            <v>-2.358698844909668E-2</v>
          </cell>
          <cell r="AG122">
            <v>0.42271749675273895</v>
          </cell>
          <cell r="AI122">
            <v>-0.73999592661857605</v>
          </cell>
          <cell r="AJ122">
            <v>0.46435339748859406</v>
          </cell>
          <cell r="AL122">
            <v>-0.18566067082231283</v>
          </cell>
          <cell r="AM122">
            <v>2.6312484460008392</v>
          </cell>
          <cell r="AO122">
            <v>-0.31059576525191385</v>
          </cell>
          <cell r="AP122">
            <v>3.6553205565844897</v>
          </cell>
          <cell r="AR122">
            <v>-6.6554797746559187</v>
          </cell>
          <cell r="AS122">
            <v>4.1455357010034071</v>
          </cell>
          <cell r="AU122">
            <v>-0.18233827682101986</v>
          </cell>
          <cell r="AV122">
            <v>2.4830664830452078</v>
          </cell>
          <cell r="AX122">
            <v>-0.30906945757900983</v>
          </cell>
          <cell r="AY122">
            <v>3.5166741017928853</v>
          </cell>
          <cell r="BA122">
            <v>-5.551169104446422</v>
          </cell>
          <cell r="BB122">
            <v>4.0453176840443072</v>
          </cell>
          <cell r="BD122">
            <v>-0.198394679317352</v>
          </cell>
          <cell r="BE122">
            <v>4.1733824147512051</v>
          </cell>
          <cell r="BG122">
            <v>-0.32267727371487065</v>
          </cell>
          <cell r="BH122">
            <v>5.7829056769208833</v>
          </cell>
          <cell r="BJ122">
            <v>-10.123372412578439</v>
          </cell>
          <cell r="BK122">
            <v>6.3524976350931963</v>
          </cell>
          <cell r="BM122" t="str">
            <v>CANElectronics and Machinery</v>
          </cell>
        </row>
        <row r="123">
          <cell r="G123">
            <v>-9.2968946701148525E-2</v>
          </cell>
          <cell r="H123">
            <v>6.9254606903996319E-2</v>
          </cell>
          <cell r="J123">
            <v>-0.10388272569980472</v>
          </cell>
          <cell r="K123">
            <v>9.4895562389865518E-2</v>
          </cell>
          <cell r="M123">
            <v>-0.46675314521417022</v>
          </cell>
          <cell r="N123">
            <v>0.12704624119214714</v>
          </cell>
          <cell r="R123">
            <v>-8.3962710486957803E-2</v>
          </cell>
          <cell r="S123">
            <v>7.6601061766268685E-2</v>
          </cell>
          <cell r="U123">
            <v>-9.5047348382649943E-2</v>
          </cell>
          <cell r="V123">
            <v>0.105482411920093</v>
          </cell>
          <cell r="X123">
            <v>-0.57931188435759395</v>
          </cell>
          <cell r="Y123">
            <v>0.14186359487939626</v>
          </cell>
          <cell r="AC123">
            <v>-0.58461767544940813</v>
          </cell>
          <cell r="AD123">
            <v>0.45506316568207694</v>
          </cell>
          <cell r="AF123">
            <v>-0.6246584787077154</v>
          </cell>
          <cell r="AG123">
            <v>0.62643053506326396</v>
          </cell>
          <cell r="AI123">
            <v>-4.1401513586752117</v>
          </cell>
          <cell r="AJ123">
            <v>0.77064481395063922</v>
          </cell>
          <cell r="AL123">
            <v>-0.4692006139058037</v>
          </cell>
          <cell r="AM123">
            <v>0.34951782534026232</v>
          </cell>
          <cell r="AO123">
            <v>-0.52428085293080384</v>
          </cell>
          <cell r="AP123">
            <v>0.47892396020564304</v>
          </cell>
          <cell r="AR123">
            <v>-2.3556345430150811</v>
          </cell>
          <cell r="AS123">
            <v>0.64118371216357806</v>
          </cell>
          <cell r="AU123">
            <v>-0.43697624432172194</v>
          </cell>
          <cell r="AV123">
            <v>0.39866321712993985</v>
          </cell>
          <cell r="AX123">
            <v>-0.49466522802929508</v>
          </cell>
          <cell r="AY123">
            <v>0.54897356142401921</v>
          </cell>
          <cell r="BA123">
            <v>-3.0149756963460939</v>
          </cell>
          <cell r="BB123">
            <v>0.73831609933562237</v>
          </cell>
          <cell r="BD123">
            <v>-1.352841183001587</v>
          </cell>
          <cell r="BE123">
            <v>1.0530440957477749</v>
          </cell>
          <cell r="BG123">
            <v>-1.4454980593210747</v>
          </cell>
          <cell r="BH123">
            <v>1.4495987064911127</v>
          </cell>
          <cell r="BJ123">
            <v>-9.5805643535670004</v>
          </cell>
          <cell r="BK123">
            <v>1.7833193992596656</v>
          </cell>
          <cell r="BM123" t="str">
            <v>CANOther</v>
          </cell>
        </row>
        <row r="124">
          <cell r="G124">
            <v>-4.5481128036044538E-2</v>
          </cell>
          <cell r="H124">
            <v>6.4881881844485179E-2</v>
          </cell>
          <cell r="J124">
            <v>-5.6609143750392832E-2</v>
          </cell>
          <cell r="K124">
            <v>0.1025810171267949</v>
          </cell>
          <cell r="M124">
            <v>-0.27862314769299701</v>
          </cell>
          <cell r="N124">
            <v>0.12855248033883981</v>
          </cell>
          <cell r="R124">
            <v>-5.3410720865940675E-2</v>
          </cell>
          <cell r="S124">
            <v>7.3217178447521292E-2</v>
          </cell>
          <cell r="U124">
            <v>-6.630478693114128E-2</v>
          </cell>
          <cell r="V124">
            <v>0.13191631715744734</v>
          </cell>
          <cell r="X124">
            <v>-0.29292884061578661</v>
          </cell>
          <cell r="Y124">
            <v>0.16008961625630036</v>
          </cell>
          <cell r="AC124">
            <v>-2.6853174322241102E-2</v>
          </cell>
          <cell r="AD124">
            <v>3.9922744163050083E-2</v>
          </cell>
          <cell r="AF124">
            <v>-3.3691143922624178E-2</v>
          </cell>
          <cell r="AG124">
            <v>9.111880943964934E-2</v>
          </cell>
          <cell r="AI124">
            <v>-0.17168145164032467</v>
          </cell>
          <cell r="AJ124">
            <v>0.10661721894575749</v>
          </cell>
          <cell r="AL124">
            <v>-6.635653035234261E-2</v>
          </cell>
          <cell r="AM124">
            <v>9.466204440924679E-2</v>
          </cell>
          <cell r="AO124">
            <v>-8.2592198736057512E-2</v>
          </cell>
          <cell r="AP124">
            <v>0.14966472184141402</v>
          </cell>
          <cell r="AR124">
            <v>-0.40650850484849849</v>
          </cell>
          <cell r="AS124">
            <v>0.1875568380079041</v>
          </cell>
          <cell r="AU124">
            <v>-7.0949589065945201E-2</v>
          </cell>
          <cell r="AV124">
            <v>9.7260037670306498E-2</v>
          </cell>
          <cell r="AX124">
            <v>-8.8077773705342324E-2</v>
          </cell>
          <cell r="AY124">
            <v>0.17523464094232361</v>
          </cell>
          <cell r="BA124">
            <v>-0.38912002179148614</v>
          </cell>
          <cell r="BB124">
            <v>0.2126594118738511</v>
          </cell>
          <cell r="BD124">
            <v>-0.11563885168791525</v>
          </cell>
          <cell r="BE124">
            <v>0.17192084018989978</v>
          </cell>
          <cell r="BG124">
            <v>-0.14508546172277606</v>
          </cell>
          <cell r="BH124">
            <v>0.39238841428306936</v>
          </cell>
          <cell r="BJ124">
            <v>-0.73931840182328989</v>
          </cell>
          <cell r="BK124">
            <v>0.45912980793614727</v>
          </cell>
          <cell r="BM124" t="str">
            <v>CANServices</v>
          </cell>
        </row>
        <row r="125">
          <cell r="G125">
            <v>-2.5724859006004408E-4</v>
          </cell>
          <cell r="H125">
            <v>1.3547021429985762E-2</v>
          </cell>
          <cell r="J125">
            <v>-4.2936830868711695E-4</v>
          </cell>
          <cell r="K125">
            <v>2.2668252699077129E-2</v>
          </cell>
          <cell r="M125">
            <v>-1.2269847502466291E-3</v>
          </cell>
          <cell r="N125">
            <v>2.3048154078423977E-2</v>
          </cell>
          <cell r="R125">
            <v>-1.1335864983266219E-3</v>
          </cell>
          <cell r="S125">
            <v>5.9874845668673515E-2</v>
          </cell>
          <cell r="U125">
            <v>-1.8922402523458004E-3</v>
          </cell>
          <cell r="V125">
            <v>0.10017095133662224</v>
          </cell>
          <cell r="X125">
            <v>-5.4065501317381859E-3</v>
          </cell>
          <cell r="Y125">
            <v>0.10184727981686592</v>
          </cell>
          <cell r="AC125">
            <v>-1.7184963217005134E-3</v>
          </cell>
          <cell r="AD125">
            <v>0.13505488634109497</v>
          </cell>
          <cell r="AF125">
            <v>-2.8907009982503951E-3</v>
          </cell>
          <cell r="AG125">
            <v>0.2337375283241272</v>
          </cell>
          <cell r="AI125">
            <v>-8.2439618417993188E-3</v>
          </cell>
          <cell r="AJ125">
            <v>0.23661811649799347</v>
          </cell>
          <cell r="AL125">
            <v>-0.20449511773024753</v>
          </cell>
          <cell r="AM125">
            <v>10.768959867078426</v>
          </cell>
          <cell r="AO125">
            <v>-0.34131857754444866</v>
          </cell>
          <cell r="AP125">
            <v>18.019717827626582</v>
          </cell>
          <cell r="AR125">
            <v>-0.97536935341934283</v>
          </cell>
          <cell r="AS125">
            <v>18.321713563647076</v>
          </cell>
          <cell r="AU125">
            <v>-0.20461796778573454</v>
          </cell>
          <cell r="AV125">
            <v>10.807705684827619</v>
          </cell>
          <cell r="AX125">
            <v>-0.34155872142877503</v>
          </cell>
          <cell r="AY125">
            <v>18.081351995564777</v>
          </cell>
          <cell r="BA125">
            <v>-0.97590903060421752</v>
          </cell>
          <cell r="BB125">
            <v>18.383937574587772</v>
          </cell>
          <cell r="BD125">
            <v>-0.21426289838794663</v>
          </cell>
          <cell r="BE125">
            <v>16.838704292519676</v>
          </cell>
          <cell r="BG125">
            <v>-0.36041390745903462</v>
          </cell>
          <cell r="BH125">
            <v>29.142500713184564</v>
          </cell>
          <cell r="BJ125">
            <v>-1.0278608898479722</v>
          </cell>
          <cell r="BK125">
            <v>29.501653749126987</v>
          </cell>
          <cell r="BM125" t="str">
            <v>CANTextiles, Garments and Leather</v>
          </cell>
        </row>
        <row r="126">
          <cell r="G126">
            <v>-2.1757392096333206E-3</v>
          </cell>
          <cell r="H126">
            <v>4.4772983528673649E-3</v>
          </cell>
          <cell r="J126">
            <v>-3.5048860008828342E-3</v>
          </cell>
          <cell r="K126">
            <v>7.4599157087504864E-3</v>
          </cell>
          <cell r="M126">
            <v>-6.371996714733541E-3</v>
          </cell>
          <cell r="N126">
            <v>8.7402558419853449E-3</v>
          </cell>
          <cell r="R126">
            <v>-7.0783504052087665E-3</v>
          </cell>
          <cell r="S126">
            <v>2.5127402041107416E-2</v>
          </cell>
          <cell r="U126">
            <v>-1.1396389687433839E-2</v>
          </cell>
          <cell r="V126">
            <v>4.1394288884475827E-2</v>
          </cell>
          <cell r="X126">
            <v>-2.403359254822135E-2</v>
          </cell>
          <cell r="Y126">
            <v>4.6306372620165348E-2</v>
          </cell>
          <cell r="AC126">
            <v>-4.9995817826129496E-3</v>
          </cell>
          <cell r="AD126">
            <v>8.7222552392631769E-3</v>
          </cell>
          <cell r="AF126">
            <v>-8.0547837424091995E-3</v>
          </cell>
          <cell r="AG126">
            <v>1.478714938275516E-2</v>
          </cell>
          <cell r="AI126">
            <v>-1.4096171478740871E-2</v>
          </cell>
          <cell r="AJ126">
            <v>1.7605785513296723E-2</v>
          </cell>
          <cell r="AL126">
            <v>-3.3649260184966251E-2</v>
          </cell>
          <cell r="AM126">
            <v>6.9244409685821365E-2</v>
          </cell>
          <cell r="AO126">
            <v>-5.4205403129278691E-2</v>
          </cell>
          <cell r="AP126">
            <v>0.11537257936532144</v>
          </cell>
          <cell r="AR126">
            <v>-9.8547185435865881E-2</v>
          </cell>
          <cell r="AS126">
            <v>0.13517389474251448</v>
          </cell>
          <cell r="AU126">
            <v>-1.3754944556485052E-2</v>
          </cell>
          <cell r="AV126">
            <v>4.8828611489705992E-2</v>
          </cell>
          <cell r="AX126">
            <v>-2.2145937869845696E-2</v>
          </cell>
          <cell r="AY126">
            <v>8.043910176332919E-2</v>
          </cell>
          <cell r="BA126">
            <v>-4.6703075444057073E-2</v>
          </cell>
          <cell r="BB126">
            <v>8.9984466936477714E-2</v>
          </cell>
          <cell r="BD126">
            <v>-5.0856121290790736E-2</v>
          </cell>
          <cell r="BE126">
            <v>8.872343521208953E-2</v>
          </cell>
          <cell r="BG126">
            <v>-8.1933865028398931E-2</v>
          </cell>
          <cell r="BH126">
            <v>0.1504159938276694</v>
          </cell>
          <cell r="BJ126">
            <v>-0.1433873147053446</v>
          </cell>
          <cell r="BK126">
            <v>0.17908737218734289</v>
          </cell>
          <cell r="BM126" t="str">
            <v>HRVAgriculture, Mining and Quarrying</v>
          </cell>
        </row>
        <row r="127">
          <cell r="G127">
            <v>-1.1233096593059599E-3</v>
          </cell>
          <cell r="H127">
            <v>4.0635057957842946E-3</v>
          </cell>
          <cell r="J127">
            <v>-1.9251383491791785E-3</v>
          </cell>
          <cell r="K127">
            <v>7.6717638876289129E-3</v>
          </cell>
          <cell r="M127">
            <v>-6.8347742781043053E-3</v>
          </cell>
          <cell r="N127">
            <v>1.0419514495879412E-2</v>
          </cell>
          <cell r="R127">
            <v>-9.1747185797430575E-4</v>
          </cell>
          <cell r="S127">
            <v>3.4060020698234439E-3</v>
          </cell>
          <cell r="U127">
            <v>-1.6305671888403594E-3</v>
          </cell>
          <cell r="V127">
            <v>6.3168368069455028E-3</v>
          </cell>
          <cell r="X127">
            <v>-5.8021770091727376E-3</v>
          </cell>
          <cell r="Y127">
            <v>8.6311725899577141E-3</v>
          </cell>
          <cell r="AC127">
            <v>-4.6270716702565551E-3</v>
          </cell>
          <cell r="AD127">
            <v>1.9022691529244184E-2</v>
          </cell>
          <cell r="AF127">
            <v>-8.0610662698745728E-3</v>
          </cell>
          <cell r="AG127">
            <v>3.5743747837841511E-2</v>
          </cell>
          <cell r="AI127">
            <v>-2.8821846470236778E-2</v>
          </cell>
          <cell r="AJ127">
            <v>4.8876520246267319E-2</v>
          </cell>
          <cell r="AL127">
            <v>-4.850974667537785E-2</v>
          </cell>
          <cell r="AM127">
            <v>0.17548111968450153</v>
          </cell>
          <cell r="AO127">
            <v>-8.31364467135777E-2</v>
          </cell>
          <cell r="AP127">
            <v>0.3313025216680926</v>
          </cell>
          <cell r="AR127">
            <v>-0.29515740923930045</v>
          </cell>
          <cell r="AS127">
            <v>0.44996319980710403</v>
          </cell>
          <cell r="AU127">
            <v>-5.1021947176282702E-2</v>
          </cell>
          <cell r="AV127">
            <v>0.18941273912480935</v>
          </cell>
          <cell r="AX127">
            <v>-9.067821781485369E-2</v>
          </cell>
          <cell r="AY127">
            <v>0.35128850120457622</v>
          </cell>
          <cell r="BA127">
            <v>-0.3226675197679405</v>
          </cell>
          <cell r="BB127">
            <v>0.47999208708866437</v>
          </cell>
          <cell r="BD127">
            <v>-4.9600846853914173E-2</v>
          </cell>
          <cell r="BE127">
            <v>0.20391765603210876</v>
          </cell>
          <cell r="BG127">
            <v>-8.6412258556853583E-2</v>
          </cell>
          <cell r="BH127">
            <v>0.38316245972291157</v>
          </cell>
          <cell r="BJ127">
            <v>-0.30896171373502312</v>
          </cell>
          <cell r="BK127">
            <v>0.523941915806314</v>
          </cell>
          <cell r="BM127" t="str">
            <v>HRVElectronics and Machinery</v>
          </cell>
        </row>
        <row r="128">
          <cell r="G128">
            <v>-5.1151406905773911E-3</v>
          </cell>
          <cell r="H128">
            <v>1.343508063655463E-2</v>
          </cell>
          <cell r="J128">
            <v>-7.8771758435323136E-3</v>
          </cell>
          <cell r="K128">
            <v>2.1998323180014268E-2</v>
          </cell>
          <cell r="M128">
            <v>-2.2832604547147639E-2</v>
          </cell>
          <cell r="N128">
            <v>2.7643389592412859E-2</v>
          </cell>
          <cell r="R128">
            <v>-3.9411460456904024E-3</v>
          </cell>
          <cell r="S128">
            <v>1.0672127769794315E-2</v>
          </cell>
          <cell r="U128">
            <v>-5.9946469846181571E-3</v>
          </cell>
          <cell r="V128">
            <v>2.8811254509491846E-2</v>
          </cell>
          <cell r="X128">
            <v>-1.8771310482406989E-2</v>
          </cell>
          <cell r="Y128">
            <v>3.3786899497499689E-2</v>
          </cell>
          <cell r="AC128">
            <v>-1.7606825877010124E-2</v>
          </cell>
          <cell r="AD128">
            <v>5.3952037342241965E-2</v>
          </cell>
          <cell r="AF128">
            <v>-2.6908307001576759E-2</v>
          </cell>
          <cell r="AG128">
            <v>8.7838110877783038E-2</v>
          </cell>
          <cell r="AI128">
            <v>-8.0895877559669316E-2</v>
          </cell>
          <cell r="AJ128">
            <v>0.10850147617748007</v>
          </cell>
          <cell r="AL128">
            <v>-2.5644568691559906E-2</v>
          </cell>
          <cell r="AM128">
            <v>6.7356279934869326E-2</v>
          </cell>
          <cell r="AO128">
            <v>-3.9491929789356089E-2</v>
          </cell>
          <cell r="AP128">
            <v>0.11028777975319604</v>
          </cell>
          <cell r="AR128">
            <v>-0.11447041853514618</v>
          </cell>
          <cell r="AS128">
            <v>0.13858911145416875</v>
          </cell>
          <cell r="AU128">
            <v>-3.0622036232498116E-2</v>
          </cell>
          <cell r="AV128">
            <v>8.2920622442257716E-2</v>
          </cell>
          <cell r="AX128">
            <v>-4.6577390189521804E-2</v>
          </cell>
          <cell r="AY128">
            <v>0.22385856024242604</v>
          </cell>
          <cell r="BA128">
            <v>-0.14584989824274411</v>
          </cell>
          <cell r="BB128">
            <v>0.26251847777312309</v>
          </cell>
          <cell r="BD128">
            <v>-4.1243999310874427E-2</v>
          </cell>
          <cell r="BE128">
            <v>0.12638267717915136</v>
          </cell>
          <cell r="BG128">
            <v>-6.3032723966387594E-2</v>
          </cell>
          <cell r="BH128">
            <v>0.20576082309317381</v>
          </cell>
          <cell r="BJ128">
            <v>-0.18949863772323286</v>
          </cell>
          <cell r="BK128">
            <v>0.25416476768456386</v>
          </cell>
          <cell r="BM128" t="str">
            <v>HRVOther</v>
          </cell>
        </row>
        <row r="129">
          <cell r="G129">
            <v>-1.0926819526503095E-2</v>
          </cell>
          <cell r="H129">
            <v>2.3644284716283437E-2</v>
          </cell>
          <cell r="J129">
            <v>-1.7716765556542668E-2</v>
          </cell>
          <cell r="K129">
            <v>4.2095758908544667E-2</v>
          </cell>
          <cell r="M129">
            <v>-4.1675698492326774E-2</v>
          </cell>
          <cell r="N129">
            <v>5.3415245842188597E-2</v>
          </cell>
          <cell r="R129">
            <v>-5.9924990382569376E-3</v>
          </cell>
          <cell r="S129">
            <v>1.3306248827575473E-2</v>
          </cell>
          <cell r="U129">
            <v>-9.7203831246588379E-3</v>
          </cell>
          <cell r="V129">
            <v>2.3720651122857817E-2</v>
          </cell>
          <cell r="X129">
            <v>-2.3045389778417302E-2</v>
          </cell>
          <cell r="Y129">
            <v>2.9944092901132535E-2</v>
          </cell>
          <cell r="AC129">
            <v>-9.6918773853076345E-3</v>
          </cell>
          <cell r="AD129">
            <v>1.8253150924010697E-2</v>
          </cell>
          <cell r="AF129">
            <v>-1.5934457937646584E-2</v>
          </cell>
          <cell r="AG129">
            <v>3.2312615560840641E-2</v>
          </cell>
          <cell r="AI129">
            <v>-3.3508076784528384E-2</v>
          </cell>
          <cell r="AJ129">
            <v>4.1161449913488468E-2</v>
          </cell>
          <cell r="AL129">
            <v>-1.5547192582843067E-2</v>
          </cell>
          <cell r="AM129">
            <v>3.3642200008521153E-2</v>
          </cell>
          <cell r="AO129">
            <v>-2.5208247046137545E-2</v>
          </cell>
          <cell r="AP129">
            <v>5.9895825046313876E-2</v>
          </cell>
          <cell r="AR129">
            <v>-5.9298143335590241E-2</v>
          </cell>
          <cell r="AS129">
            <v>7.6001723278592878E-2</v>
          </cell>
          <cell r="AU129">
            <v>-1.7955400608970745E-2</v>
          </cell>
          <cell r="AV129">
            <v>3.9869681542954449E-2</v>
          </cell>
          <cell r="AX129">
            <v>-2.9125306814683359E-2</v>
          </cell>
          <cell r="AY129">
            <v>7.1074486770452791E-2</v>
          </cell>
          <cell r="BA129">
            <v>-6.9051192669314587E-2</v>
          </cell>
          <cell r="BB129">
            <v>8.9721864030279846E-2</v>
          </cell>
          <cell r="BD129">
            <v>-2.8096293353984989E-2</v>
          </cell>
          <cell r="BE129">
            <v>5.291501972290874E-2</v>
          </cell>
          <cell r="BG129">
            <v>-4.6193238611493478E-2</v>
          </cell>
          <cell r="BH129">
            <v>9.3672741589590575E-2</v>
          </cell>
          <cell r="BJ129">
            <v>-9.7138327037974634E-2</v>
          </cell>
          <cell r="BK129">
            <v>0.11932509313395771</v>
          </cell>
          <cell r="BM129" t="str">
            <v>HRVServices</v>
          </cell>
        </row>
        <row r="130">
          <cell r="G130">
            <v>-1.271354230993893E-4</v>
          </cell>
          <cell r="H130">
            <v>2.0911975880153477E-3</v>
          </cell>
          <cell r="J130">
            <v>-2.3177868570201099E-4</v>
          </cell>
          <cell r="K130">
            <v>6.1644089873880148E-3</v>
          </cell>
          <cell r="M130">
            <v>-5.3612756892107427E-4</v>
          </cell>
          <cell r="N130">
            <v>6.2783940229564905E-3</v>
          </cell>
          <cell r="R130">
            <v>-6.4896250478341244E-5</v>
          </cell>
          <cell r="S130">
            <v>1.0686389578040689E-3</v>
          </cell>
          <cell r="U130">
            <v>-1.1859304868266918E-4</v>
          </cell>
          <cell r="V130">
            <v>3.1717615202069283E-3</v>
          </cell>
          <cell r="X130">
            <v>-2.7111735835205764E-4</v>
          </cell>
          <cell r="Y130">
            <v>3.2294635893777013E-3</v>
          </cell>
          <cell r="AC130">
            <v>-5.1308053662069142E-4</v>
          </cell>
          <cell r="AD130">
            <v>1.1016834527254105E-2</v>
          </cell>
          <cell r="AF130">
            <v>-9.4621945754624903E-4</v>
          </cell>
          <cell r="AG130">
            <v>3.4485152922570705E-2</v>
          </cell>
          <cell r="AI130">
            <v>-2.0652833045460284E-3</v>
          </cell>
          <cell r="AJ130">
            <v>3.4960144199430943E-2</v>
          </cell>
          <cell r="AL130">
            <v>-1.2835335828701529E-2</v>
          </cell>
          <cell r="AM130">
            <v>0.211123089631473</v>
          </cell>
          <cell r="AO130">
            <v>-2.3399908510114226E-2</v>
          </cell>
          <cell r="AP130">
            <v>0.62234629507416306</v>
          </cell>
          <cell r="AR130">
            <v>-5.4126357755916163E-2</v>
          </cell>
          <cell r="AS130">
            <v>0.63385399430779155</v>
          </cell>
          <cell r="AU130">
            <v>-1.3064049926279566E-2</v>
          </cell>
          <cell r="AV130">
            <v>0.21512418044212034</v>
          </cell>
          <cell r="AX130">
            <v>-2.3873575090708286E-2</v>
          </cell>
          <cell r="AY130">
            <v>0.63849683993784412</v>
          </cell>
          <cell r="BA130">
            <v>-5.4577740305264556E-2</v>
          </cell>
          <cell r="BB130">
            <v>0.65011265297696874</v>
          </cell>
          <cell r="BD130">
            <v>-1.4034282690211822E-2</v>
          </cell>
          <cell r="BE130">
            <v>0.30134327668147798</v>
          </cell>
          <cell r="BG130">
            <v>-2.5881923804098962E-2</v>
          </cell>
          <cell r="BH130">
            <v>0.94327176766078102</v>
          </cell>
          <cell r="BJ130">
            <v>-5.6491657084239713E-2</v>
          </cell>
          <cell r="BK130">
            <v>0.95626419551381681</v>
          </cell>
          <cell r="BM130" t="str">
            <v>HRVTextiles, Garments and Leather</v>
          </cell>
        </row>
        <row r="131">
          <cell r="G131">
            <v>-3.1038292217999697E-4</v>
          </cell>
          <cell r="H131">
            <v>1.0472998255863786E-3</v>
          </cell>
          <cell r="J131">
            <v>-4.4599785178434104E-4</v>
          </cell>
          <cell r="K131">
            <v>1.3843838241882622E-3</v>
          </cell>
          <cell r="M131">
            <v>-6.759271927876398E-4</v>
          </cell>
          <cell r="N131">
            <v>1.5068297507241368E-3</v>
          </cell>
          <cell r="R131">
            <v>-3.247085987823084E-4</v>
          </cell>
          <cell r="S131">
            <v>1.6403696208726615E-3</v>
          </cell>
          <cell r="U131">
            <v>-4.5847840374335647E-4</v>
          </cell>
          <cell r="V131">
            <v>2.088136418024078E-3</v>
          </cell>
          <cell r="X131">
            <v>-6.8827340146526694E-4</v>
          </cell>
          <cell r="Y131">
            <v>2.2119807254057378E-3</v>
          </cell>
          <cell r="AC131">
            <v>-3.638272246462293E-4</v>
          </cell>
          <cell r="AD131">
            <v>1.2245963444001973E-3</v>
          </cell>
          <cell r="AF131">
            <v>-5.2667954878415912E-4</v>
          </cell>
          <cell r="AG131">
            <v>1.4861549134366214E-3</v>
          </cell>
          <cell r="AI131">
            <v>-8.0135845928452909E-4</v>
          </cell>
          <cell r="AJ131">
            <v>1.631756080314517E-3</v>
          </cell>
          <cell r="AL131">
            <v>-1.1682541223496504E-2</v>
          </cell>
          <cell r="AM131">
            <v>3.9419447757754474E-2</v>
          </cell>
          <cell r="AO131">
            <v>-1.6786968343702375E-2</v>
          </cell>
          <cell r="AP131">
            <v>5.210699410144095E-2</v>
          </cell>
          <cell r="AR131">
            <v>-2.5441307267686949E-2</v>
          </cell>
          <cell r="AS131">
            <v>5.6715751485247712E-2</v>
          </cell>
          <cell r="AU131">
            <v>-6.8449088173445959E-3</v>
          </cell>
          <cell r="AV131">
            <v>3.4579252054680286E-2</v>
          </cell>
          <cell r="AX131">
            <v>-9.6647975449794653E-3</v>
          </cell>
          <cell r="AY131">
            <v>4.401824723198592E-2</v>
          </cell>
          <cell r="BA131">
            <v>-1.4508912582237564E-2</v>
          </cell>
          <cell r="BB131">
            <v>4.6628904894744569E-2</v>
          </cell>
          <cell r="BD131">
            <v>-1.6718624173593054E-2</v>
          </cell>
          <cell r="BE131">
            <v>5.6272770863396715E-2</v>
          </cell>
          <cell r="BG131">
            <v>-2.420203008337788E-2</v>
          </cell>
          <cell r="BH131">
            <v>6.8291935782555241E-2</v>
          </cell>
          <cell r="BJ131">
            <v>-3.6824102215371329E-2</v>
          </cell>
          <cell r="BK131">
            <v>7.4982614828454322E-2</v>
          </cell>
          <cell r="BM131" t="str">
            <v>CYPAgriculture, Mining and Quarrying</v>
          </cell>
        </row>
        <row r="132">
          <cell r="G132">
            <v>-1.5729705046396703E-4</v>
          </cell>
          <cell r="H132">
            <v>7.4319279519841075E-4</v>
          </cell>
          <cell r="J132">
            <v>-2.332907315576449E-4</v>
          </cell>
          <cell r="K132">
            <v>4.1641342686489224E-3</v>
          </cell>
          <cell r="M132">
            <v>-5.8680973597802222E-4</v>
          </cell>
          <cell r="N132">
            <v>8.4779317257925868E-3</v>
          </cell>
          <cell r="R132">
            <v>-1.5141463518375531E-4</v>
          </cell>
          <cell r="S132">
            <v>9.3683476734440774E-4</v>
          </cell>
          <cell r="U132">
            <v>-2.2723551956005394E-4</v>
          </cell>
          <cell r="V132">
            <v>6.5224947175011039E-3</v>
          </cell>
          <cell r="X132">
            <v>-5.6742742890492082E-4</v>
          </cell>
          <cell r="Y132">
            <v>1.4142570609692484E-2</v>
          </cell>
          <cell r="AC132">
            <v>-5.3770543308928609E-4</v>
          </cell>
          <cell r="AD132">
            <v>3.5123269772157073E-3</v>
          </cell>
          <cell r="AF132">
            <v>-8.0586926196701825E-4</v>
          </cell>
          <cell r="AG132">
            <v>2.3263411363586783E-2</v>
          </cell>
          <cell r="AI132">
            <v>-2.1120511228218675E-3</v>
          </cell>
          <cell r="AJ132">
            <v>2.6389066595584154E-2</v>
          </cell>
          <cell r="AL132">
            <v>-3.0447957217032296E-2</v>
          </cell>
          <cell r="AM132">
            <v>0.14385967419898663</v>
          </cell>
          <cell r="AO132">
            <v>-4.5158038199988475E-2</v>
          </cell>
          <cell r="AP132">
            <v>0.80605060097325121</v>
          </cell>
          <cell r="AR132">
            <v>-0.11358863807614608</v>
          </cell>
          <cell r="AS132">
            <v>1.6410714740959886</v>
          </cell>
          <cell r="AU132">
            <v>-3.4192927767126173E-2</v>
          </cell>
          <cell r="AV132">
            <v>0.21155896515990483</v>
          </cell>
          <cell r="AX132">
            <v>-5.1315037658102872E-2</v>
          </cell>
          <cell r="AY132">
            <v>1.4729302122368719</v>
          </cell>
          <cell r="BA132">
            <v>-0.12813824149882208</v>
          </cell>
          <cell r="BB132">
            <v>3.1937196474557017</v>
          </cell>
          <cell r="BD132">
            <v>-3.3714348666936331E-2</v>
          </cell>
          <cell r="BE132">
            <v>0.2202243255415906</v>
          </cell>
          <cell r="BG132">
            <v>-5.0528329464380232E-2</v>
          </cell>
          <cell r="BH132">
            <v>1.458625324628436</v>
          </cell>
          <cell r="BJ132">
            <v>-0.13242646173037081</v>
          </cell>
          <cell r="BK132">
            <v>1.6546051749690867</v>
          </cell>
          <cell r="BM132" t="str">
            <v>CYPElectronics and Machinery</v>
          </cell>
        </row>
        <row r="133">
          <cell r="G133">
            <v>-1.3825809173795278E-3</v>
          </cell>
          <cell r="H133">
            <v>5.9055566653114511E-3</v>
          </cell>
          <cell r="J133">
            <v>-2.0901689276797697E-3</v>
          </cell>
          <cell r="K133">
            <v>1.4307701116194949E-2</v>
          </cell>
          <cell r="M133">
            <v>-4.4033350895915646E-3</v>
          </cell>
          <cell r="N133">
            <v>1.6300162154948339E-2</v>
          </cell>
          <cell r="R133">
            <v>-2.0773730502696708E-3</v>
          </cell>
          <cell r="S133">
            <v>7.6449381522252224E-3</v>
          </cell>
          <cell r="U133">
            <v>-3.0919111231924035E-3</v>
          </cell>
          <cell r="V133">
            <v>2.3915305035188794E-2</v>
          </cell>
          <cell r="X133">
            <v>-6.7587446537800133E-3</v>
          </cell>
          <cell r="Y133">
            <v>2.9838011250831187E-2</v>
          </cell>
          <cell r="AC133">
            <v>-2.4878334108962008E-3</v>
          </cell>
          <cell r="AD133">
            <v>2.4178451367788512E-2</v>
          </cell>
          <cell r="AF133">
            <v>-3.6221094464963244E-3</v>
          </cell>
          <cell r="AG133">
            <v>6.002961018748465E-2</v>
          </cell>
          <cell r="AI133">
            <v>-7.6574932445510058E-3</v>
          </cell>
          <cell r="AJ133">
            <v>6.5144372449140064E-2</v>
          </cell>
          <cell r="AL133">
            <v>-1.1976159445256302E-2</v>
          </cell>
          <cell r="AM133">
            <v>5.1154972087142807E-2</v>
          </cell>
          <cell r="AO133">
            <v>-1.8105411430716138E-2</v>
          </cell>
          <cell r="AP133">
            <v>0.12393582734194875</v>
          </cell>
          <cell r="AR133">
            <v>-3.8142464184875186E-2</v>
          </cell>
          <cell r="AS133">
            <v>0.14119487582773174</v>
          </cell>
          <cell r="AU133">
            <v>-1.2445328845518489E-2</v>
          </cell>
          <cell r="AV133">
            <v>4.580004024589731E-2</v>
          </cell>
          <cell r="AX133">
            <v>-1.8523322368243243E-2</v>
          </cell>
          <cell r="AY133">
            <v>0.1432741392140289</v>
          </cell>
          <cell r="BA133">
            <v>-4.0490945903174702E-2</v>
          </cell>
          <cell r="BB133">
            <v>0.17875646459583616</v>
          </cell>
          <cell r="BD133">
            <v>-2.2055546856893142E-2</v>
          </cell>
          <cell r="BE133">
            <v>0.21435075384620317</v>
          </cell>
          <cell r="BG133">
            <v>-3.2111315921758914E-2</v>
          </cell>
          <cell r="BH133">
            <v>0.5321842991947574</v>
          </cell>
          <cell r="BJ133">
            <v>-6.7886459085979345E-2</v>
          </cell>
          <cell r="BK133">
            <v>0.5775285245073245</v>
          </cell>
          <cell r="BM133" t="str">
            <v>CYPOther</v>
          </cell>
        </row>
        <row r="134">
          <cell r="G134">
            <v>-1.3063328334737889E-2</v>
          </cell>
          <cell r="H134">
            <v>2.3666617145863711E-2</v>
          </cell>
          <cell r="J134">
            <v>-2.1736507317655196E-2</v>
          </cell>
          <cell r="K134">
            <v>4.2173555899353232E-2</v>
          </cell>
          <cell r="M134">
            <v>-4.4548093745106598E-2</v>
          </cell>
          <cell r="N134">
            <v>5.4498348808920127E-2</v>
          </cell>
          <cell r="R134">
            <v>-1.0765336614440457E-2</v>
          </cell>
          <cell r="S134">
            <v>2.0100902294871048E-2</v>
          </cell>
          <cell r="U134">
            <v>-1.7557763034346863E-2</v>
          </cell>
          <cell r="V134">
            <v>3.5671136423843564E-2</v>
          </cell>
          <cell r="X134">
            <v>-3.4859828379921964E-2</v>
          </cell>
          <cell r="Y134">
            <v>4.5163848490119562E-2</v>
          </cell>
          <cell r="AC134">
            <v>-3.0538959656716713E-2</v>
          </cell>
          <cell r="AD134">
            <v>5.4413835672264099E-2</v>
          </cell>
          <cell r="AF134">
            <v>-5.0483153809061321E-2</v>
          </cell>
          <cell r="AG134">
            <v>9.4558175114954679E-2</v>
          </cell>
          <cell r="AI134">
            <v>-0.10667706562810508</v>
          </cell>
          <cell r="AJ134">
            <v>0.12190726381088268</v>
          </cell>
          <cell r="AL134">
            <v>-1.5328519733628771E-2</v>
          </cell>
          <cell r="AM134">
            <v>2.7770427157060955E-2</v>
          </cell>
          <cell r="AO134">
            <v>-2.5505634767889279E-2</v>
          </cell>
          <cell r="AP134">
            <v>4.9486483633843614E-2</v>
          </cell>
          <cell r="AR134">
            <v>-5.2272768208050414E-2</v>
          </cell>
          <cell r="AS134">
            <v>6.3948405319208243E-2</v>
          </cell>
          <cell r="AU134">
            <v>-1.3892997150543249E-2</v>
          </cell>
          <cell r="AV134">
            <v>2.5940831049481004E-2</v>
          </cell>
          <cell r="AX134">
            <v>-2.2658831817566265E-2</v>
          </cell>
          <cell r="AY134">
            <v>4.6034695842983302E-2</v>
          </cell>
          <cell r="BA134">
            <v>-4.4987677923701883E-2</v>
          </cell>
          <cell r="BB134">
            <v>5.8285331973654333E-2</v>
          </cell>
          <cell r="BD134">
            <v>-3.6074627871196814E-2</v>
          </cell>
          <cell r="BE134">
            <v>6.4277201809972276E-2</v>
          </cell>
          <cell r="BG134">
            <v>-5.9634021849389832E-2</v>
          </cell>
          <cell r="BH134">
            <v>0.1116983360859579</v>
          </cell>
          <cell r="BJ134">
            <v>-0.12601396668988138</v>
          </cell>
          <cell r="BK134">
            <v>0.14400487856193792</v>
          </cell>
          <cell r="BM134" t="str">
            <v>CYPServices</v>
          </cell>
        </row>
        <row r="135">
          <cell r="G135">
            <v>-2.1079801229006989E-6</v>
          </cell>
          <cell r="H135">
            <v>5.0136430945713073E-4</v>
          </cell>
          <cell r="J135">
            <v>-3.4006548759180077E-6</v>
          </cell>
          <cell r="K135">
            <v>1.0091403964906931E-3</v>
          </cell>
          <cell r="M135">
            <v>-6.3442256816870213E-6</v>
          </cell>
          <cell r="N135">
            <v>1.0405042266938835E-3</v>
          </cell>
          <cell r="R135">
            <v>-2.4437700119506189E-5</v>
          </cell>
          <cell r="S135">
            <v>3.2906978158280253E-3</v>
          </cell>
          <cell r="U135">
            <v>-3.9308999248532928E-5</v>
          </cell>
          <cell r="V135">
            <v>7.0263312663882971E-3</v>
          </cell>
          <cell r="X135">
            <v>-7.3455265805932868E-5</v>
          </cell>
          <cell r="Y135">
            <v>7.1965914685279131E-3</v>
          </cell>
          <cell r="AC135">
            <v>-1.1686010161326976E-5</v>
          </cell>
          <cell r="AD135">
            <v>3.8981236284598708E-3</v>
          </cell>
          <cell r="AF135">
            <v>-1.8781000818535176E-5</v>
          </cell>
          <cell r="AG135">
            <v>7.7948439866304398E-3</v>
          </cell>
          <cell r="AI135">
            <v>-3.5115627952109207E-5</v>
          </cell>
          <cell r="AJ135">
            <v>8.0404682084918022E-3</v>
          </cell>
          <cell r="AL135">
            <v>-3.527181611916546E-3</v>
          </cell>
          <cell r="AM135">
            <v>0.83890875154695799</v>
          </cell>
          <cell r="AO135">
            <v>-5.6901520163799846E-3</v>
          </cell>
          <cell r="AP135">
            <v>1.6885460216988109</v>
          </cell>
          <cell r="AR135">
            <v>-1.0615487272955328E-2</v>
          </cell>
          <cell r="AS135">
            <v>1.7410256081854891</v>
          </cell>
          <cell r="AU135">
            <v>-3.8552258946882435E-3</v>
          </cell>
          <cell r="AV135">
            <v>0.51913164369538889</v>
          </cell>
          <cell r="AX135">
            <v>-6.2012820787608188E-3</v>
          </cell>
          <cell r="AY135">
            <v>1.1084551373644227</v>
          </cell>
          <cell r="BA135">
            <v>-1.1588105322980068E-2</v>
          </cell>
          <cell r="BB135">
            <v>1.1353149292807483</v>
          </cell>
          <cell r="BD135">
            <v>-3.9731167906193665E-3</v>
          </cell>
          <cell r="BE135">
            <v>1.3253197820585614</v>
          </cell>
          <cell r="BG135">
            <v>-6.385336711728906E-3</v>
          </cell>
          <cell r="BH135">
            <v>2.6501624674287547</v>
          </cell>
          <cell r="BJ135">
            <v>-1.1938932886724889E-2</v>
          </cell>
          <cell r="BK135">
            <v>2.7336720405497643</v>
          </cell>
          <cell r="BM135" t="str">
            <v>CYPTextiles, Garments and Leather</v>
          </cell>
        </row>
        <row r="136">
          <cell r="G136">
            <v>-9.2110317200422287E-4</v>
          </cell>
          <cell r="H136">
            <v>3.2548049930483103E-3</v>
          </cell>
          <cell r="J136">
            <v>-1.3085632817819715E-3</v>
          </cell>
          <cell r="K136">
            <v>5.2254422334954143E-3</v>
          </cell>
          <cell r="M136">
            <v>-4.0012525860220194E-3</v>
          </cell>
          <cell r="N136">
            <v>5.9467284008860588E-3</v>
          </cell>
          <cell r="R136">
            <v>-8.9185850811190903E-4</v>
          </cell>
          <cell r="S136">
            <v>3.4161831717938185E-3</v>
          </cell>
          <cell r="U136">
            <v>-1.2872913503088057E-3</v>
          </cell>
          <cell r="V136">
            <v>5.4896683432161808E-3</v>
          </cell>
          <cell r="X136">
            <v>-3.9291422581300139E-3</v>
          </cell>
          <cell r="Y136">
            <v>6.1956071294844151E-3</v>
          </cell>
          <cell r="AC136">
            <v>-7.779272273182869E-4</v>
          </cell>
          <cell r="AD136">
            <v>2.7253752341493964E-3</v>
          </cell>
          <cell r="AF136">
            <v>-1.0815365531016141E-3</v>
          </cell>
          <cell r="AG136">
            <v>4.5015469659119844E-3</v>
          </cell>
          <cell r="AI136">
            <v>-3.3152102259919047E-3</v>
          </cell>
          <cell r="AJ136">
            <v>5.1017291843891144E-3</v>
          </cell>
          <cell r="AL136">
            <v>-2.7010637839013349E-2</v>
          </cell>
          <cell r="AM136">
            <v>9.5444638099061105E-2</v>
          </cell>
          <cell r="AO136">
            <v>-3.8372605770900077E-2</v>
          </cell>
          <cell r="AP136">
            <v>0.15323205044503158</v>
          </cell>
          <cell r="AR136">
            <v>-0.11733363621828989</v>
          </cell>
          <cell r="AS136">
            <v>0.1743832092270462</v>
          </cell>
          <cell r="AU136">
            <v>-2.4326722290815884E-2</v>
          </cell>
          <cell r="AV136">
            <v>9.318130461155949E-2</v>
          </cell>
          <cell r="AX136">
            <v>-3.5112721246139941E-2</v>
          </cell>
          <cell r="AY136">
            <v>0.1497385919845329</v>
          </cell>
          <cell r="BA136">
            <v>-0.10717300074536536</v>
          </cell>
          <cell r="BB136">
            <v>0.16899408672014862</v>
          </cell>
          <cell r="BD136">
            <v>-3.1677761797745563E-2</v>
          </cell>
          <cell r="BE136">
            <v>0.11097925929970874</v>
          </cell>
          <cell r="BG136">
            <v>-4.4040954091313825E-2</v>
          </cell>
          <cell r="BH136">
            <v>0.18330626246249143</v>
          </cell>
          <cell r="BJ136">
            <v>-0.13499776863505225</v>
          </cell>
          <cell r="BK136">
            <v>0.20774611838282178</v>
          </cell>
          <cell r="BM136" t="str">
            <v>CZEAgriculture, Mining and Quarrying</v>
          </cell>
        </row>
        <row r="137">
          <cell r="G137">
            <v>-4.9467741046100855E-3</v>
          </cell>
          <cell r="H137">
            <v>2.6001814752817154E-2</v>
          </cell>
          <cell r="J137">
            <v>-8.0319317057728767E-3</v>
          </cell>
          <cell r="K137">
            <v>4.3548699468374252E-2</v>
          </cell>
          <cell r="M137">
            <v>-4.4379420578479767E-2</v>
          </cell>
          <cell r="N137">
            <v>5.2968967705965042E-2</v>
          </cell>
          <cell r="R137">
            <v>-4.8108526971191168E-3</v>
          </cell>
          <cell r="S137">
            <v>2.5823058560490608E-2</v>
          </cell>
          <cell r="U137">
            <v>-7.8920761588960886E-3</v>
          </cell>
          <cell r="V137">
            <v>4.3176060542464256E-2</v>
          </cell>
          <cell r="X137">
            <v>-4.4686680659651756E-2</v>
          </cell>
          <cell r="Y137">
            <v>5.2489681169390678E-2</v>
          </cell>
          <cell r="AC137">
            <v>-1.6559251118451357E-2</v>
          </cell>
          <cell r="AD137">
            <v>9.6355117857456207E-2</v>
          </cell>
          <cell r="AF137">
            <v>-2.7460942976176739E-2</v>
          </cell>
          <cell r="AG137">
            <v>0.16015277430415154</v>
          </cell>
          <cell r="AI137">
            <v>-0.16447500884532928</v>
          </cell>
          <cell r="AJ137">
            <v>0.19362498074769974</v>
          </cell>
          <cell r="AL137">
            <v>-6.9110692192355883E-2</v>
          </cell>
          <cell r="AM137">
            <v>0.36326773323849765</v>
          </cell>
          <cell r="AO137">
            <v>-0.11221299943944918</v>
          </cell>
          <cell r="AP137">
            <v>0.60841281624956156</v>
          </cell>
          <cell r="AR137">
            <v>-0.62001870520347402</v>
          </cell>
          <cell r="AS137">
            <v>0.74002207205342663</v>
          </cell>
          <cell r="AU137">
            <v>-6.8228336580954993E-2</v>
          </cell>
          <cell r="AV137">
            <v>0.36622703747922308</v>
          </cell>
          <cell r="AX137">
            <v>-0.11192677522929372</v>
          </cell>
          <cell r="AY137">
            <v>0.61233028246634813</v>
          </cell>
          <cell r="BA137">
            <v>-0.63375415559036841</v>
          </cell>
          <cell r="BB137">
            <v>0.74441764471333383</v>
          </cell>
          <cell r="BD137">
            <v>-6.8412030236638333E-2</v>
          </cell>
          <cell r="BE137">
            <v>0.39807653070579335</v>
          </cell>
          <cell r="BG137">
            <v>-0.11345071391057561</v>
          </cell>
          <cell r="BH137">
            <v>0.66164685587555627</v>
          </cell>
          <cell r="BJ137">
            <v>-0.67950351122825015</v>
          </cell>
          <cell r="BK137">
            <v>0.79993219154218376</v>
          </cell>
          <cell r="BM137" t="str">
            <v>CZEElectronics and Machinery</v>
          </cell>
        </row>
        <row r="138">
          <cell r="G138">
            <v>-2.4428149008599576E-2</v>
          </cell>
          <cell r="H138">
            <v>4.807482537580654E-2</v>
          </cell>
          <cell r="J138">
            <v>-3.0527426752087194E-2</v>
          </cell>
          <cell r="K138">
            <v>7.1844583319034427E-2</v>
          </cell>
          <cell r="M138">
            <v>-0.12024691846454516</v>
          </cell>
          <cell r="N138">
            <v>9.3046972586307675E-2</v>
          </cell>
          <cell r="R138">
            <v>-2.6308212898584316E-2</v>
          </cell>
          <cell r="S138">
            <v>4.3364626420952845E-2</v>
          </cell>
          <cell r="U138">
            <v>-3.2104263664223254E-2</v>
          </cell>
          <cell r="V138">
            <v>6.9467033259570599E-2</v>
          </cell>
          <cell r="X138">
            <v>-0.10823948186589405</v>
          </cell>
          <cell r="Y138">
            <v>8.790802996372804E-2</v>
          </cell>
          <cell r="AC138">
            <v>-6.7015043554420117E-2</v>
          </cell>
          <cell r="AD138">
            <v>0.14280491293175146</v>
          </cell>
          <cell r="AF138">
            <v>-8.1760175729868934E-2</v>
          </cell>
          <cell r="AG138">
            <v>0.20309923341847025</v>
          </cell>
          <cell r="AI138">
            <v>-0.35827020983560942</v>
          </cell>
          <cell r="AJ138">
            <v>0.26726407115347683</v>
          </cell>
          <cell r="AL138">
            <v>-8.6024893577920203E-2</v>
          </cell>
          <cell r="AM138">
            <v>0.16929779392106076</v>
          </cell>
          <cell r="AO138">
            <v>-0.10750379149200247</v>
          </cell>
          <cell r="AP138">
            <v>0.25300413191331977</v>
          </cell>
          <cell r="AR138">
            <v>-0.42345526713234843</v>
          </cell>
          <cell r="AS138">
            <v>0.32766935847930839</v>
          </cell>
          <cell r="AU138">
            <v>-9.7185182455094485E-2</v>
          </cell>
          <cell r="AV138">
            <v>0.16019328819724185</v>
          </cell>
          <cell r="AX138">
            <v>-0.11859637649358888</v>
          </cell>
          <cell r="AY138">
            <v>0.25661820238305794</v>
          </cell>
          <cell r="BA138">
            <v>-0.39984752421354552</v>
          </cell>
          <cell r="BB138">
            <v>0.32474109755104474</v>
          </cell>
          <cell r="BD138">
            <v>-0.1133773955809248</v>
          </cell>
          <cell r="BE138">
            <v>0.24160021758718689</v>
          </cell>
          <cell r="BG138">
            <v>-0.13832350610894845</v>
          </cell>
          <cell r="BH138">
            <v>0.34360735900692702</v>
          </cell>
          <cell r="BJ138">
            <v>-0.60612873096780462</v>
          </cell>
          <cell r="BK138">
            <v>0.45216271918303574</v>
          </cell>
          <cell r="BM138" t="str">
            <v>CZEOther</v>
          </cell>
        </row>
        <row r="139">
          <cell r="G139">
            <v>-1.3556227600020065E-2</v>
          </cell>
          <cell r="H139">
            <v>2.9446636377542745E-2</v>
          </cell>
          <cell r="J139">
            <v>-2.0086769547560834E-2</v>
          </cell>
          <cell r="K139">
            <v>4.849390649178531E-2</v>
          </cell>
          <cell r="M139">
            <v>-6.6357882007650915E-2</v>
          </cell>
          <cell r="N139">
            <v>6.0931870913918829E-2</v>
          </cell>
          <cell r="R139">
            <v>-1.4368623133350411E-2</v>
          </cell>
          <cell r="S139">
            <v>3.1305969629102037E-2</v>
          </cell>
          <cell r="U139">
            <v>-2.1310900186108483E-2</v>
          </cell>
          <cell r="V139">
            <v>5.1423197425719991E-2</v>
          </cell>
          <cell r="X139">
            <v>-7.1448400311055593E-2</v>
          </cell>
          <cell r="Y139">
            <v>6.4778421781738871E-2</v>
          </cell>
          <cell r="AC139">
            <v>-4.5839031005385777E-3</v>
          </cell>
          <cell r="AD139">
            <v>9.1248593192290173E-3</v>
          </cell>
          <cell r="AF139">
            <v>-6.9890294067533887E-3</v>
          </cell>
          <cell r="AG139">
            <v>1.7943749727521663E-2</v>
          </cell>
          <cell r="AI139">
            <v>-2.0635668139846075E-2</v>
          </cell>
          <cell r="AJ139">
            <v>2.1779076114341933E-2</v>
          </cell>
          <cell r="AL139">
            <v>-2.2462350795327574E-2</v>
          </cell>
          <cell r="AM139">
            <v>4.8792384988714708E-2</v>
          </cell>
          <cell r="AO139">
            <v>-3.3283305447125044E-2</v>
          </cell>
          <cell r="AP139">
            <v>8.0353264285167522E-2</v>
          </cell>
          <cell r="AR139">
            <v>-0.10995345221915605</v>
          </cell>
          <cell r="AS139">
            <v>0.10096267925466489</v>
          </cell>
          <cell r="AU139">
            <v>-2.3608034498665175E-2</v>
          </cell>
          <cell r="AV139">
            <v>5.1436550611629245E-2</v>
          </cell>
          <cell r="AX139">
            <v>-3.5014382527962275E-2</v>
          </cell>
          <cell r="AY139">
            <v>8.4489697279365741E-2</v>
          </cell>
          <cell r="BA139">
            <v>-0.11739164454127694</v>
          </cell>
          <cell r="BB139">
            <v>0.10643269031413324</v>
          </cell>
          <cell r="BD139">
            <v>-3.7237408409263477E-2</v>
          </cell>
          <cell r="BE139">
            <v>7.412593715327058E-2</v>
          </cell>
          <cell r="BG139">
            <v>-5.6775489510903998E-2</v>
          </cell>
          <cell r="BH139">
            <v>0.14576633108121936</v>
          </cell>
          <cell r="BJ139">
            <v>-0.16763417233474909</v>
          </cell>
          <cell r="BK139">
            <v>0.17692266486848271</v>
          </cell>
          <cell r="BM139" t="str">
            <v>CZEServices</v>
          </cell>
        </row>
        <row r="140">
          <cell r="G140">
            <v>-2.9475741757778451E-4</v>
          </cell>
          <cell r="H140">
            <v>4.8619462177157402E-3</v>
          </cell>
          <cell r="J140">
            <v>-5.1981149590574205E-4</v>
          </cell>
          <cell r="K140">
            <v>1.0161855723708868E-2</v>
          </cell>
          <cell r="M140">
            <v>-1.6443280910607427E-3</v>
          </cell>
          <cell r="N140">
            <v>1.0557612869888544E-2</v>
          </cell>
          <cell r="R140">
            <v>-5.4400847875513136E-4</v>
          </cell>
          <cell r="S140">
            <v>7.941757095977664E-3</v>
          </cell>
          <cell r="U140">
            <v>-9.5186092949006706E-4</v>
          </cell>
          <cell r="V140">
            <v>1.6643783077597618E-2</v>
          </cell>
          <cell r="X140">
            <v>-3.1753852672409266E-3</v>
          </cell>
          <cell r="Y140">
            <v>1.7316554207354784E-2</v>
          </cell>
          <cell r="AC140">
            <v>-7.9825542343314737E-4</v>
          </cell>
          <cell r="AD140">
            <v>1.245459308847785E-2</v>
          </cell>
          <cell r="AF140">
            <v>-1.4018583751749247E-3</v>
          </cell>
          <cell r="AG140">
            <v>2.6068178005516529E-2</v>
          </cell>
          <cell r="AI140">
            <v>-4.5638123992830515E-3</v>
          </cell>
          <cell r="AJ140">
            <v>2.7097508311271667E-2</v>
          </cell>
          <cell r="AL140">
            <v>-4.3055105193295397E-2</v>
          </cell>
          <cell r="AM140">
            <v>0.71018265653197576</v>
          </cell>
          <cell r="AO140">
            <v>-7.5928669822193331E-2</v>
          </cell>
          <cell r="AP140">
            <v>1.4843384459626627</v>
          </cell>
          <cell r="AR140">
            <v>-0.24018638619748431</v>
          </cell>
          <cell r="AS140">
            <v>1.5421465435494444</v>
          </cell>
          <cell r="AU140">
            <v>-4.0319013430750394E-2</v>
          </cell>
          <cell r="AV140">
            <v>0.58860077282106216</v>
          </cell>
          <cell r="AX140">
            <v>-7.0546866637332839E-2</v>
          </cell>
          <cell r="AY140">
            <v>1.2335486295723928</v>
          </cell>
          <cell r="BA140">
            <v>-0.23534265776640934</v>
          </cell>
          <cell r="BB140">
            <v>1.2834108454675792</v>
          </cell>
          <cell r="BD140">
            <v>-4.1550005357036172E-2</v>
          </cell>
          <cell r="BE140">
            <v>0.64827421694216547</v>
          </cell>
          <cell r="BG140">
            <v>-7.2968151907836371E-2</v>
          </cell>
          <cell r="BH140">
            <v>1.3568751354284971</v>
          </cell>
          <cell r="BJ140">
            <v>-0.23755106958518496</v>
          </cell>
          <cell r="BK140">
            <v>1.4104528230492659</v>
          </cell>
          <cell r="BM140" t="str">
            <v>CZETextiles, Garments and Leather</v>
          </cell>
        </row>
        <row r="141">
          <cell r="G141">
            <v>-1.5283998218365014E-3</v>
          </cell>
          <cell r="H141">
            <v>7.6306816190481186E-3</v>
          </cell>
          <cell r="J141">
            <v>-2.4787916336208582E-3</v>
          </cell>
          <cell r="K141">
            <v>1.1534061748534441E-2</v>
          </cell>
          <cell r="M141">
            <v>-4.1720304870977998E-3</v>
          </cell>
          <cell r="N141">
            <v>1.2140366248786449E-2</v>
          </cell>
          <cell r="R141">
            <v>-1.2873868108727038E-3</v>
          </cell>
          <cell r="S141">
            <v>8.4787836385658011E-3</v>
          </cell>
          <cell r="U141">
            <v>-2.2202124600880779E-3</v>
          </cell>
          <cell r="V141">
            <v>1.0333262325730175E-2</v>
          </cell>
          <cell r="X141">
            <v>-2.8818913997383788E-3</v>
          </cell>
          <cell r="Y141">
            <v>1.0587320779450238E-2</v>
          </cell>
          <cell r="AC141">
            <v>-2.4055131361819804E-3</v>
          </cell>
          <cell r="AD141">
            <v>1.4315969776362181E-2</v>
          </cell>
          <cell r="AF141">
            <v>-4.0160578791983426E-3</v>
          </cell>
          <cell r="AG141">
            <v>2.295332308858633E-2</v>
          </cell>
          <cell r="AI141">
            <v>-6.0176646802574396E-3</v>
          </cell>
          <cell r="AJ141">
            <v>2.368467440828681E-2</v>
          </cell>
          <cell r="AL141">
            <v>-4.800088427251465E-2</v>
          </cell>
          <cell r="AM141">
            <v>0.23964898456754447</v>
          </cell>
          <cell r="AO141">
            <v>-7.7848864309695356E-2</v>
          </cell>
          <cell r="AP141">
            <v>0.36223843739931105</v>
          </cell>
          <cell r="AR141">
            <v>-0.13102667883849511</v>
          </cell>
          <cell r="AS141">
            <v>0.38128002045545906</v>
          </cell>
          <cell r="AU141">
            <v>-4.4525351303986958E-2</v>
          </cell>
          <cell r="AV141">
            <v>0.29324583485652017</v>
          </cell>
          <cell r="AX141">
            <v>-7.6787907814511239E-2</v>
          </cell>
          <cell r="AY141">
            <v>0.35738453375757245</v>
          </cell>
          <cell r="BA141">
            <v>-9.9672628233860291E-2</v>
          </cell>
          <cell r="BB141">
            <v>0.36617135820543611</v>
          </cell>
          <cell r="BD141">
            <v>-4.6323054646420198E-2</v>
          </cell>
          <cell r="BE141">
            <v>0.27568315478812516</v>
          </cell>
          <cell r="BG141">
            <v>-7.7337373803149062E-2</v>
          </cell>
          <cell r="BH141">
            <v>0.44201298415569551</v>
          </cell>
          <cell r="BJ141">
            <v>-0.1158823893474302</v>
          </cell>
          <cell r="BK141">
            <v>0.45609664332955002</v>
          </cell>
          <cell r="BM141" t="str">
            <v>DENAgriculture, Mining and Quarrying</v>
          </cell>
        </row>
        <row r="142">
          <cell r="G142">
            <v>-2.5473637506365776E-3</v>
          </cell>
          <cell r="H142">
            <v>2.0007533021271229E-2</v>
          </cell>
          <cell r="J142">
            <v>-4.5703293289989233E-3</v>
          </cell>
          <cell r="K142">
            <v>3.5743347369134426E-2</v>
          </cell>
          <cell r="M142">
            <v>-1.6002310439944267E-2</v>
          </cell>
          <cell r="N142">
            <v>4.2092150077223778E-2</v>
          </cell>
          <cell r="R142">
            <v>-1.948660472407937E-3</v>
          </cell>
          <cell r="S142">
            <v>1.693717110902071E-2</v>
          </cell>
          <cell r="U142">
            <v>-3.5348311066627502E-3</v>
          </cell>
          <cell r="V142">
            <v>3.0992716085165739E-2</v>
          </cell>
          <cell r="X142">
            <v>-1.2703117448836565E-2</v>
          </cell>
          <cell r="Y142">
            <v>3.6420103162527084E-2</v>
          </cell>
          <cell r="AC142">
            <v>-6.647530710324645E-3</v>
          </cell>
          <cell r="AD142">
            <v>6.8810878321528435E-2</v>
          </cell>
          <cell r="AF142">
            <v>-1.2025514151901007E-2</v>
          </cell>
          <cell r="AG142">
            <v>0.12121802568435669</v>
          </cell>
          <cell r="AI142">
            <v>-4.4716941192746162E-2</v>
          </cell>
          <cell r="AJ142">
            <v>0.13533357158303261</v>
          </cell>
          <cell r="AL142">
            <v>-5.1511487879385177E-2</v>
          </cell>
          <cell r="AM142">
            <v>0.40458210746857953</v>
          </cell>
          <cell r="AO142">
            <v>-9.2418863924201969E-2</v>
          </cell>
          <cell r="AP142">
            <v>0.72278370307880613</v>
          </cell>
          <cell r="AR142">
            <v>-0.32359054338563054</v>
          </cell>
          <cell r="AS142">
            <v>0.85116594674723678</v>
          </cell>
          <cell r="AU142">
            <v>-5.5124646011678567E-2</v>
          </cell>
          <cell r="AV142">
            <v>0.47912685408468753</v>
          </cell>
          <cell r="AX142">
            <v>-9.9995004889216241E-2</v>
          </cell>
          <cell r="AY142">
            <v>0.87673688019344409</v>
          </cell>
          <cell r="BA142">
            <v>-0.35935190482239121</v>
          </cell>
          <cell r="BB142">
            <v>1.0302694199273703</v>
          </cell>
          <cell r="BD142">
            <v>-5.4791479802138367E-2</v>
          </cell>
          <cell r="BE142">
            <v>0.56716546549617952</v>
          </cell>
          <cell r="BG142">
            <v>-9.9118867512841421E-2</v>
          </cell>
          <cell r="BH142">
            <v>0.99912513313009699</v>
          </cell>
          <cell r="BJ142">
            <v>-0.36857405959334105</v>
          </cell>
          <cell r="BK142">
            <v>1.1154708382807677</v>
          </cell>
          <cell r="BM142" t="str">
            <v>DENElectronics and Machinery</v>
          </cell>
        </row>
        <row r="143">
          <cell r="G143">
            <v>-7.7057304297341034E-3</v>
          </cell>
          <cell r="H143">
            <v>2.8008097899146378E-2</v>
          </cell>
          <cell r="J143">
            <v>-1.2029228906612843E-2</v>
          </cell>
          <cell r="K143">
            <v>4.5369418046902865E-2</v>
          </cell>
          <cell r="M143">
            <v>-2.86123858531937E-2</v>
          </cell>
          <cell r="N143">
            <v>5.0993306911550462E-2</v>
          </cell>
          <cell r="R143">
            <v>-5.6126468098227633E-3</v>
          </cell>
          <cell r="S143">
            <v>2.5259009555156808E-2</v>
          </cell>
          <cell r="U143">
            <v>-8.0614609978510998E-3</v>
          </cell>
          <cell r="V143">
            <v>3.6250776844099164E-2</v>
          </cell>
          <cell r="X143">
            <v>-1.918030376691604E-2</v>
          </cell>
          <cell r="Y143">
            <v>3.9773085969500244E-2</v>
          </cell>
          <cell r="AC143">
            <v>-2.2263736056629568E-2</v>
          </cell>
          <cell r="AD143">
            <v>0.13946890577790327</v>
          </cell>
          <cell r="AF143">
            <v>-3.3455962329753675E-2</v>
          </cell>
          <cell r="AG143">
            <v>0.18711150519084185</v>
          </cell>
          <cell r="AI143">
            <v>-8.0968037567799911E-2</v>
          </cell>
          <cell r="AJ143">
            <v>0.20270530309062451</v>
          </cell>
          <cell r="AL143">
            <v>-4.4903712556248782E-2</v>
          </cell>
          <cell r="AM143">
            <v>0.1632119873357602</v>
          </cell>
          <cell r="AO143">
            <v>-7.00980967374044E-2</v>
          </cell>
          <cell r="AP143">
            <v>0.26438185521793689</v>
          </cell>
          <cell r="AR143">
            <v>-0.16673336312708553</v>
          </cell>
          <cell r="AS143">
            <v>0.29715402280531744</v>
          </cell>
          <cell r="AU143">
            <v>-3.9038786500086936E-2</v>
          </cell>
          <cell r="AV143">
            <v>0.17568913823361731</v>
          </cell>
          <cell r="AX143">
            <v>-5.6071523015328452E-2</v>
          </cell>
          <cell r="AY143">
            <v>0.25214241794127279</v>
          </cell>
          <cell r="BA143">
            <v>-0.13340867671434567</v>
          </cell>
          <cell r="BB143">
            <v>0.27664185262745128</v>
          </cell>
          <cell r="BD143">
            <v>-6.0397447998203457E-2</v>
          </cell>
          <cell r="BE143">
            <v>0.37835365828364326</v>
          </cell>
          <cell r="BG143">
            <v>-9.0759912887102903E-2</v>
          </cell>
          <cell r="BH143">
            <v>0.50759932546291053</v>
          </cell>
          <cell r="BJ143">
            <v>-0.21965149182864055</v>
          </cell>
          <cell r="BK143">
            <v>0.54990244994080628</v>
          </cell>
          <cell r="BM143" t="str">
            <v>DENOther</v>
          </cell>
        </row>
        <row r="144">
          <cell r="G144">
            <v>-1.2854957020863367E-2</v>
          </cell>
          <cell r="H144">
            <v>2.9027723721810617E-2</v>
          </cell>
          <cell r="J144">
            <v>-2.1982931075399392E-2</v>
          </cell>
          <cell r="K144">
            <v>4.8503250422072597E-2</v>
          </cell>
          <cell r="M144">
            <v>-4.8054024551674956E-2</v>
          </cell>
          <cell r="N144">
            <v>5.8905642035824712E-2</v>
          </cell>
          <cell r="R144">
            <v>-1.177928427932784E-2</v>
          </cell>
          <cell r="S144">
            <v>2.657197968892433E-2</v>
          </cell>
          <cell r="U144">
            <v>-2.0060266513610259E-2</v>
          </cell>
          <cell r="V144">
            <v>4.4303473328909604E-2</v>
          </cell>
          <cell r="X144">
            <v>-4.4116259497968713E-2</v>
          </cell>
          <cell r="Y144">
            <v>5.3898323903922574E-2</v>
          </cell>
          <cell r="AC144">
            <v>-2.6430345035538764E-2</v>
          </cell>
          <cell r="AD144">
            <v>3.7832237631533663E-2</v>
          </cell>
          <cell r="AF144">
            <v>-4.6284007096022983E-2</v>
          </cell>
          <cell r="AG144">
            <v>6.5817503936034E-2</v>
          </cell>
          <cell r="AI144">
            <v>-8.3621583958776821E-2</v>
          </cell>
          <cell r="AJ144">
            <v>8.2714353440910743E-2</v>
          </cell>
          <cell r="AL144">
            <v>-1.7239134493180177E-2</v>
          </cell>
          <cell r="AM144">
            <v>3.8927616207429454E-2</v>
          </cell>
          <cell r="AO144">
            <v>-2.9480200108647877E-2</v>
          </cell>
          <cell r="AP144">
            <v>6.5045262774931445E-2</v>
          </cell>
          <cell r="AR144">
            <v>-6.444282861781743E-2</v>
          </cell>
          <cell r="AS144">
            <v>7.8995385501063928E-2</v>
          </cell>
          <cell r="AU144">
            <v>-1.4914383176889194E-2</v>
          </cell>
          <cell r="AV144">
            <v>3.3644207699837322E-2</v>
          </cell>
          <cell r="AX144">
            <v>-2.5399378631141667E-2</v>
          </cell>
          <cell r="AY144">
            <v>5.6095002177174162E-2</v>
          </cell>
          <cell r="BA144">
            <v>-5.585796071145744E-2</v>
          </cell>
          <cell r="BB144">
            <v>6.8243556758871116E-2</v>
          </cell>
          <cell r="BD144">
            <v>-5.9133890813125894E-2</v>
          </cell>
          <cell r="BE144">
            <v>8.4643897244292679E-2</v>
          </cell>
          <cell r="BG144">
            <v>-0.10355345033634657</v>
          </cell>
          <cell r="BH144">
            <v>0.14725668870809661</v>
          </cell>
          <cell r="BJ144">
            <v>-0.187090619089156</v>
          </cell>
          <cell r="BK144">
            <v>0.185060828319732</v>
          </cell>
          <cell r="BM144" t="str">
            <v>DENServices</v>
          </cell>
        </row>
        <row r="145">
          <cell r="G145">
            <v>-6.4897651100181974E-5</v>
          </cell>
          <cell r="H145">
            <v>1.5285367262549698E-3</v>
          </cell>
          <cell r="J145">
            <v>-1.2785807120963E-4</v>
          </cell>
          <cell r="K145">
            <v>3.5105830756947398E-3</v>
          </cell>
          <cell r="M145">
            <v>-2.1316840138752013E-4</v>
          </cell>
          <cell r="N145">
            <v>3.5517145879566669E-3</v>
          </cell>
          <cell r="R145">
            <v>-9.5616890575911384E-5</v>
          </cell>
          <cell r="S145">
            <v>1.523613027529791E-3</v>
          </cell>
          <cell r="U145">
            <v>-1.8891000854637241E-4</v>
          </cell>
          <cell r="V145">
            <v>4.2044200235977769E-3</v>
          </cell>
          <cell r="X145">
            <v>-3.1802510420675389E-4</v>
          </cell>
          <cell r="Y145">
            <v>4.2522163712419569E-3</v>
          </cell>
          <cell r="AC145">
            <v>-5.1204102783231065E-4</v>
          </cell>
          <cell r="AD145">
            <v>1.236996240913868E-2</v>
          </cell>
          <cell r="AF145">
            <v>-1.0087584087159485E-3</v>
          </cell>
          <cell r="AG145">
            <v>2.8421263210475445E-2</v>
          </cell>
          <cell r="AI145">
            <v>-1.6816017159726471E-3</v>
          </cell>
          <cell r="AJ145">
            <v>2.874476183205843E-2</v>
          </cell>
          <cell r="AL145">
            <v>-4.5820547109762834E-2</v>
          </cell>
          <cell r="AM145">
            <v>1.0792130052018494</v>
          </cell>
          <cell r="AO145">
            <v>-9.0273325396330636E-2</v>
          </cell>
          <cell r="AP145">
            <v>2.4786234089473211</v>
          </cell>
          <cell r="AR145">
            <v>-0.15050610634600164</v>
          </cell>
          <cell r="AS145">
            <v>2.5076640346609405</v>
          </cell>
          <cell r="AU145">
            <v>-4.4028097345479224E-2</v>
          </cell>
          <cell r="AV145">
            <v>0.70156833472497127</v>
          </cell>
          <cell r="AX145">
            <v>-8.6986181999003154E-2</v>
          </cell>
          <cell r="AY145">
            <v>1.9359823663506595</v>
          </cell>
          <cell r="BA145">
            <v>-0.14643898334264227</v>
          </cell>
          <cell r="BB145">
            <v>1.9579908444988336</v>
          </cell>
          <cell r="BD145">
            <v>-4.5846347833589422E-2</v>
          </cell>
          <cell r="BE145">
            <v>1.1075628093683232</v>
          </cell>
          <cell r="BG145">
            <v>-9.0320670360804281E-2</v>
          </cell>
          <cell r="BH145">
            <v>2.5447396755171372</v>
          </cell>
          <cell r="BJ145">
            <v>-0.15056468719786048</v>
          </cell>
          <cell r="BK145">
            <v>2.5737046012215625</v>
          </cell>
          <cell r="BM145" t="str">
            <v>DENTextiles, Garments and Leather</v>
          </cell>
        </row>
        <row r="146">
          <cell r="G146">
            <v>-1.9366351771168411E-3</v>
          </cell>
          <cell r="H146">
            <v>5.5089662782847881E-3</v>
          </cell>
          <cell r="J146">
            <v>-2.7058267733082175E-3</v>
          </cell>
          <cell r="K146">
            <v>9.0439387131482363E-3</v>
          </cell>
          <cell r="M146">
            <v>-4.9548428505659103E-3</v>
          </cell>
          <cell r="N146">
            <v>9.78481350466609E-3</v>
          </cell>
          <cell r="R146">
            <v>-1.5891320072114468E-3</v>
          </cell>
          <cell r="S146">
            <v>3.6684584338217974E-3</v>
          </cell>
          <cell r="U146">
            <v>-2.1851087076356634E-3</v>
          </cell>
          <cell r="V146">
            <v>6.9416973856277764E-3</v>
          </cell>
          <cell r="X146">
            <v>-3.8035690959077328E-3</v>
          </cell>
          <cell r="Y146">
            <v>7.4749828781932592E-3</v>
          </cell>
          <cell r="AC146">
            <v>-1.3658329844474792E-3</v>
          </cell>
          <cell r="AD146">
            <v>4.3582197977229953E-3</v>
          </cell>
          <cell r="AF146">
            <v>-1.8938927678391337E-3</v>
          </cell>
          <cell r="AG146">
            <v>9.5931706018745899E-3</v>
          </cell>
          <cell r="AI146">
            <v>-3.3870157785713673E-3</v>
          </cell>
          <cell r="AJ146">
            <v>1.0084542096592486E-2</v>
          </cell>
          <cell r="AL146">
            <v>-4.7357668775859445E-2</v>
          </cell>
          <cell r="AM146">
            <v>0.13471396336649832</v>
          </cell>
          <cell r="AO146">
            <v>-6.6167159209590279E-2</v>
          </cell>
          <cell r="AP146">
            <v>0.2211567047150701</v>
          </cell>
          <cell r="AR146">
            <v>-0.12116366021135158</v>
          </cell>
          <cell r="AS146">
            <v>0.23927374781934788</v>
          </cell>
          <cell r="AU146">
            <v>-4.880953913458784E-2</v>
          </cell>
          <cell r="AV146">
            <v>0.11267519921358493</v>
          </cell>
          <cell r="AX146">
            <v>-6.7114719541660067E-2</v>
          </cell>
          <cell r="AY146">
            <v>0.21321139380913759</v>
          </cell>
          <cell r="BA146">
            <v>-0.11682506789576928</v>
          </cell>
          <cell r="BB146">
            <v>0.2295910394277281</v>
          </cell>
          <cell r="BD146">
            <v>-4.8038859246702446E-2</v>
          </cell>
          <cell r="BE146">
            <v>0.15328660957305917</v>
          </cell>
          <cell r="BG146">
            <v>-6.6611693478303424E-2</v>
          </cell>
          <cell r="BH146">
            <v>0.33740946185999665</v>
          </cell>
          <cell r="BJ146">
            <v>-0.11912757716784139</v>
          </cell>
          <cell r="BK146">
            <v>0.35469190147112062</v>
          </cell>
          <cell r="BM146" t="str">
            <v>ESTAgriculture, Mining and Quarrying</v>
          </cell>
        </row>
        <row r="147">
          <cell r="G147">
            <v>-1.4624688192270696E-3</v>
          </cell>
          <cell r="H147">
            <v>1.2638444546610117E-2</v>
          </cell>
          <cell r="J147">
            <v>-2.4636351736262441E-3</v>
          </cell>
          <cell r="K147">
            <v>2.1648800000548363E-2</v>
          </cell>
          <cell r="M147">
            <v>-1.2524945195764303E-2</v>
          </cell>
          <cell r="N147">
            <v>2.4296804331243038E-2</v>
          </cell>
          <cell r="R147">
            <v>-9.7547876066528261E-4</v>
          </cell>
          <cell r="S147">
            <v>8.5223477799445391E-3</v>
          </cell>
          <cell r="U147">
            <v>-1.671313977567479E-3</v>
          </cell>
          <cell r="V147">
            <v>1.4781222678720951E-2</v>
          </cell>
          <cell r="X147">
            <v>-8.9922694023698568E-3</v>
          </cell>
          <cell r="Y147">
            <v>1.6530298162251711E-2</v>
          </cell>
          <cell r="AC147">
            <v>-8.9071941329166293E-3</v>
          </cell>
          <cell r="AD147">
            <v>8.1839851103723049E-2</v>
          </cell>
          <cell r="AF147">
            <v>-1.5605931985192001E-2</v>
          </cell>
          <cell r="AG147">
            <v>0.14409613609313965</v>
          </cell>
          <cell r="AI147">
            <v>-9.0072261169552803E-2</v>
          </cell>
          <cell r="AJ147">
            <v>0.15869304537773132</v>
          </cell>
          <cell r="AL147">
            <v>-4.9724422143502103E-2</v>
          </cell>
          <cell r="AM147">
            <v>0.42971128246345824</v>
          </cell>
          <cell r="AO147">
            <v>-8.3764408355533712E-2</v>
          </cell>
          <cell r="AP147">
            <v>0.73606633931275434</v>
          </cell>
          <cell r="AR147">
            <v>-0.42585226710513185</v>
          </cell>
          <cell r="AS147">
            <v>0.82609935980947369</v>
          </cell>
          <cell r="AU147">
            <v>-5.1439296657304158E-2</v>
          </cell>
          <cell r="AV147">
            <v>0.44940350661279826</v>
          </cell>
          <cell r="AX147">
            <v>-8.8132329442990251E-2</v>
          </cell>
          <cell r="AY147">
            <v>0.77944874761788274</v>
          </cell>
          <cell r="BA147">
            <v>-0.4741835825266314</v>
          </cell>
          <cell r="BB147">
            <v>0.87168162474582311</v>
          </cell>
          <cell r="BD147">
            <v>-5.3951727723548712E-2</v>
          </cell>
          <cell r="BE147">
            <v>0.49571181427007088</v>
          </cell>
          <cell r="BG147">
            <v>-9.4526624296398895E-2</v>
          </cell>
          <cell r="BH147">
            <v>0.87280409346673171</v>
          </cell>
          <cell r="BJ147">
            <v>-0.54557631028895492</v>
          </cell>
          <cell r="BK147">
            <v>0.96121897065205208</v>
          </cell>
          <cell r="BM147" t="str">
            <v>ESTElectronics and Machinery</v>
          </cell>
        </row>
        <row r="148">
          <cell r="G148">
            <v>-6.9042875256855041E-3</v>
          </cell>
          <cell r="H148">
            <v>6.1328573792707175E-2</v>
          </cell>
          <cell r="J148">
            <v>-1.0524494180572219E-2</v>
          </cell>
          <cell r="K148">
            <v>6.3949474482797086E-2</v>
          </cell>
          <cell r="M148">
            <v>-3.1684412766480818E-2</v>
          </cell>
          <cell r="N148">
            <v>6.9910458696540445E-2</v>
          </cell>
          <cell r="R148">
            <v>-6.4433613588334993E-3</v>
          </cell>
          <cell r="S148">
            <v>4.8804458521772176E-2</v>
          </cell>
          <cell r="U148">
            <v>-9.9496909970184788E-3</v>
          </cell>
          <cell r="V148">
            <v>5.286788655212149E-2</v>
          </cell>
          <cell r="X148">
            <v>-2.7390793664380908E-2</v>
          </cell>
          <cell r="Y148">
            <v>5.7745809259358793E-2</v>
          </cell>
          <cell r="AC148">
            <v>-2.0926471697748639E-2</v>
          </cell>
          <cell r="AD148">
            <v>0.33498737649642862</v>
          </cell>
          <cell r="AF148">
            <v>-3.2089287298731506E-2</v>
          </cell>
          <cell r="AG148">
            <v>0.3130265335785225</v>
          </cell>
          <cell r="AI148">
            <v>-0.10327943257289007</v>
          </cell>
          <cell r="AJ148">
            <v>0.3326493434724398</v>
          </cell>
          <cell r="AL148">
            <v>-3.120148086215974E-2</v>
          </cell>
          <cell r="AM148">
            <v>0.27715275680189966</v>
          </cell>
          <cell r="AO148">
            <v>-4.7561721978899178E-2</v>
          </cell>
          <cell r="AP148">
            <v>0.28899698872579288</v>
          </cell>
          <cell r="AR148">
            <v>-0.14318647577817467</v>
          </cell>
          <cell r="AS148">
            <v>0.31593554453952738</v>
          </cell>
          <cell r="AU148">
            <v>-2.6700871723086703E-2</v>
          </cell>
          <cell r="AV148">
            <v>0.20224251193331497</v>
          </cell>
          <cell r="AX148">
            <v>-4.1230874414877897E-2</v>
          </cell>
          <cell r="AY148">
            <v>0.21908109424340197</v>
          </cell>
          <cell r="BA148">
            <v>-0.11350567309460585</v>
          </cell>
          <cell r="BB148">
            <v>0.23929488968768764</v>
          </cell>
          <cell r="BD148">
            <v>-4.5071721047110935E-2</v>
          </cell>
          <cell r="BE148">
            <v>0.72150039461142956</v>
          </cell>
          <cell r="BG148">
            <v>-6.9114346012023986E-2</v>
          </cell>
          <cell r="BH148">
            <v>0.67420083067864423</v>
          </cell>
          <cell r="BJ148">
            <v>-0.22244465488800039</v>
          </cell>
          <cell r="BK148">
            <v>0.71646470709667787</v>
          </cell>
          <cell r="BM148" t="str">
            <v>ESTOther</v>
          </cell>
        </row>
        <row r="149">
          <cell r="G149">
            <v>-1.3969229890790302E-2</v>
          </cell>
          <cell r="H149">
            <v>4.4303718088485766E-2</v>
          </cell>
          <cell r="J149">
            <v>-2.221351801927085E-2</v>
          </cell>
          <cell r="K149">
            <v>6.5761363024648745E-2</v>
          </cell>
          <cell r="M149">
            <v>-5.2716553371283226E-2</v>
          </cell>
          <cell r="N149">
            <v>7.7106278156861663E-2</v>
          </cell>
          <cell r="R149">
            <v>-1.1890960286109475E-2</v>
          </cell>
          <cell r="S149">
            <v>3.4702411227044649E-2</v>
          </cell>
          <cell r="U149">
            <v>-1.8747333575447556E-2</v>
          </cell>
          <cell r="V149">
            <v>5.2292312975623645E-2</v>
          </cell>
          <cell r="X149">
            <v>-4.3355281974072568E-2</v>
          </cell>
          <cell r="Y149">
            <v>6.1625336660654284E-2</v>
          </cell>
          <cell r="AC149">
            <v>-1.1328299200613401E-2</v>
          </cell>
          <cell r="AD149">
            <v>3.3448571045255449E-2</v>
          </cell>
          <cell r="AF149">
            <v>-1.7713226357727763E-2</v>
          </cell>
          <cell r="AG149">
            <v>5.1401160671503021E-2</v>
          </cell>
          <cell r="AI149">
            <v>-4.1297618466160202E-2</v>
          </cell>
          <cell r="AJ149">
            <v>5.982851853059401E-2</v>
          </cell>
          <cell r="AL149">
            <v>-1.9982258668378231E-2</v>
          </cell>
          <cell r="AM149">
            <v>6.337417035413577E-2</v>
          </cell>
          <cell r="AO149">
            <v>-3.1775285142124528E-2</v>
          </cell>
          <cell r="AP149">
            <v>9.4068218263770931E-2</v>
          </cell>
          <cell r="AR149">
            <v>-7.5408294788307226E-2</v>
          </cell>
          <cell r="AS149">
            <v>0.11029653081320751</v>
          </cell>
          <cell r="AU149">
            <v>-1.7288220915253533E-2</v>
          </cell>
          <cell r="AV149">
            <v>5.0453700723056882E-2</v>
          </cell>
          <cell r="AX149">
            <v>-2.7256675375738722E-2</v>
          </cell>
          <cell r="AY149">
            <v>7.6027590467039358E-2</v>
          </cell>
          <cell r="BA149">
            <v>-6.3034075850581406E-2</v>
          </cell>
          <cell r="BB149">
            <v>8.9596837305966848E-2</v>
          </cell>
          <cell r="BD149">
            <v>-3.6435321428773662E-2</v>
          </cell>
          <cell r="BE149">
            <v>0.10758097184624711</v>
          </cell>
          <cell r="BG149">
            <v>-5.6971226170429067E-2</v>
          </cell>
          <cell r="BH149">
            <v>0.16532206447873865</v>
          </cell>
          <cell r="BJ149">
            <v>-0.13282594115945756</v>
          </cell>
          <cell r="BK149">
            <v>0.19242705940813246</v>
          </cell>
          <cell r="BM149" t="str">
            <v>ESTServices</v>
          </cell>
        </row>
        <row r="150">
          <cell r="G150">
            <v>-1.1662766337394714E-4</v>
          </cell>
          <cell r="H150">
            <v>5.4015715140849352E-3</v>
          </cell>
          <cell r="J150">
            <v>-1.7720622781780548E-4</v>
          </cell>
          <cell r="K150">
            <v>1.9593771547079086E-2</v>
          </cell>
          <cell r="M150">
            <v>-6.209941057022661E-4</v>
          </cell>
          <cell r="N150">
            <v>1.9718670286238194E-2</v>
          </cell>
          <cell r="R150">
            <v>-2.3481523658119841E-4</v>
          </cell>
          <cell r="S150">
            <v>5.3479559719562531E-3</v>
          </cell>
          <cell r="U150">
            <v>-3.5712945464183576E-4</v>
          </cell>
          <cell r="V150">
            <v>2.8247885406017303E-2</v>
          </cell>
          <cell r="X150">
            <v>-1.0610014069243334E-3</v>
          </cell>
          <cell r="Y150">
            <v>2.8437849599868059E-2</v>
          </cell>
          <cell r="AC150">
            <v>-3.8647939072689041E-4</v>
          </cell>
          <cell r="AD150">
            <v>1.4655763283371925E-2</v>
          </cell>
          <cell r="AF150">
            <v>-5.8743148838402703E-4</v>
          </cell>
          <cell r="AG150">
            <v>5.8782419189810753E-2</v>
          </cell>
          <cell r="AI150">
            <v>-1.9449976971372962E-3</v>
          </cell>
          <cell r="AJ150">
            <v>5.915948748588562E-2</v>
          </cell>
          <cell r="AL150">
            <v>-1.2497168534131929E-2</v>
          </cell>
          <cell r="AM150">
            <v>0.57880221216680106</v>
          </cell>
          <cell r="AO150">
            <v>-1.8988428905037939E-2</v>
          </cell>
          <cell r="AP150">
            <v>2.0995590425060828</v>
          </cell>
          <cell r="AR150">
            <v>-6.6542257412638625E-2</v>
          </cell>
          <cell r="AS150">
            <v>2.1129424932914018</v>
          </cell>
          <cell r="AU150">
            <v>-1.2132065960134643E-2</v>
          </cell>
          <cell r="AV150">
            <v>0.27630981510534691</v>
          </cell>
          <cell r="AX150">
            <v>-1.8451605454160653E-2</v>
          </cell>
          <cell r="AY150">
            <v>1.4594675114347626</v>
          </cell>
          <cell r="BA150">
            <v>-5.4818159332478078E-2</v>
          </cell>
          <cell r="BB150">
            <v>1.4692822839487438</v>
          </cell>
          <cell r="BD150">
            <v>-1.2361597832363102E-2</v>
          </cell>
          <cell r="BE150">
            <v>0.46876665608123413</v>
          </cell>
          <cell r="BG150">
            <v>-1.8789079023883316E-2</v>
          </cell>
          <cell r="BH150">
            <v>1.8801639701179169</v>
          </cell>
          <cell r="BJ150">
            <v>-6.2211025720318565E-2</v>
          </cell>
          <cell r="BK150">
            <v>1.8922245527602286</v>
          </cell>
          <cell r="BM150" t="str">
            <v>ESTTextiles, Garments and Leather</v>
          </cell>
        </row>
        <row r="151">
          <cell r="G151">
            <v>-2.4463151639793068E-3</v>
          </cell>
          <cell r="H151">
            <v>2.6508124428801239E-2</v>
          </cell>
          <cell r="J151">
            <v>-4.3672033352777362E-3</v>
          </cell>
          <cell r="K151">
            <v>4.2817806475795805E-2</v>
          </cell>
          <cell r="M151">
            <v>-5.676111439242959E-3</v>
          </cell>
          <cell r="N151">
            <v>4.3682185932993889E-2</v>
          </cell>
          <cell r="R151">
            <v>-1.0506837978027761E-2</v>
          </cell>
          <cell r="S151">
            <v>0.11931115784682333</v>
          </cell>
          <cell r="U151">
            <v>-1.8147771246731281E-2</v>
          </cell>
          <cell r="V151">
            <v>0.1931461077183485</v>
          </cell>
          <cell r="X151">
            <v>-2.3734322050586343E-2</v>
          </cell>
          <cell r="Y151">
            <v>0.19683395233005285</v>
          </cell>
          <cell r="AC151">
            <v>-2.9449191642925143E-3</v>
          </cell>
          <cell r="AD151">
            <v>2.9878383036702871E-2</v>
          </cell>
          <cell r="AF151">
            <v>-6.8676576483994722E-3</v>
          </cell>
          <cell r="AG151">
            <v>7.1746443398296833E-2</v>
          </cell>
          <cell r="AI151">
            <v>-8.5362400859594345E-3</v>
          </cell>
          <cell r="AJ151">
            <v>7.2853382676839828E-2</v>
          </cell>
          <cell r="AL151">
            <v>-1.9620019482421897E-2</v>
          </cell>
          <cell r="AM151">
            <v>0.21260135463884308</v>
          </cell>
          <cell r="AO151">
            <v>-3.5025991656147823E-2</v>
          </cell>
          <cell r="AP151">
            <v>0.34340881731818856</v>
          </cell>
          <cell r="AR151">
            <v>-4.5523740629229363E-2</v>
          </cell>
          <cell r="AS151">
            <v>0.35034134262815103</v>
          </cell>
          <cell r="AU151">
            <v>-1.8821135652408387E-2</v>
          </cell>
          <cell r="AV151">
            <v>0.2137247658502951</v>
          </cell>
          <cell r="AX151">
            <v>-3.2508511612903017E-2</v>
          </cell>
          <cell r="AY151">
            <v>0.34598697550146179</v>
          </cell>
          <cell r="BA151">
            <v>-4.2515825966499249E-2</v>
          </cell>
          <cell r="BB151">
            <v>0.35259309466376754</v>
          </cell>
          <cell r="BD151">
            <v>-3.271931455139012E-2</v>
          </cell>
          <cell r="BE151">
            <v>0.33196164591487459</v>
          </cell>
          <cell r="BG151">
            <v>-7.6302620986618996E-2</v>
          </cell>
          <cell r="BH151">
            <v>0.79713374749161969</v>
          </cell>
          <cell r="BJ151">
            <v>-9.4841287273768352E-2</v>
          </cell>
          <cell r="BK151">
            <v>0.80943231747720312</v>
          </cell>
          <cell r="BM151" t="str">
            <v>FIJAgriculture, Mining and Quarrying</v>
          </cell>
        </row>
        <row r="152">
          <cell r="G152">
            <v>-1.4631578778789844E-5</v>
          </cell>
          <cell r="H152">
            <v>7.3607792728580534E-5</v>
          </cell>
          <cell r="J152">
            <v>-2.5456318326178007E-5</v>
          </cell>
          <cell r="K152">
            <v>1.1643829930108041E-4</v>
          </cell>
          <cell r="M152">
            <v>-4.1853527363855392E-5</v>
          </cell>
          <cell r="N152">
            <v>4.3247753637842834E-4</v>
          </cell>
          <cell r="R152">
            <v>-3.0824772874389963E-5</v>
          </cell>
          <cell r="S152">
            <v>4.8222893383353949E-4</v>
          </cell>
          <cell r="U152">
            <v>-5.3629563079945E-5</v>
          </cell>
          <cell r="V152">
            <v>6.7807006416842341E-4</v>
          </cell>
          <cell r="X152">
            <v>-8.8174034498430046E-5</v>
          </cell>
          <cell r="Y152">
            <v>1.4791730209253728E-3</v>
          </cell>
          <cell r="AC152">
            <v>-8.6980284897248111E-6</v>
          </cell>
          <cell r="AD152">
            <v>1.0487198960618116E-3</v>
          </cell>
          <cell r="AF152">
            <v>-1.5133543877872717E-5</v>
          </cell>
          <cell r="AG152">
            <v>1.39837090682704E-3</v>
          </cell>
          <cell r="AI152">
            <v>-2.4881999218613919E-5</v>
          </cell>
          <cell r="AJ152">
            <v>2.9048537835478783E-3</v>
          </cell>
          <cell r="AL152">
            <v>-7.0397108860268207E-3</v>
          </cell>
          <cell r="AM152">
            <v>3.5415014852597605E-2</v>
          </cell>
          <cell r="AO152">
            <v>-1.2247832168237223E-2</v>
          </cell>
          <cell r="AP152">
            <v>5.6022113234185135E-2</v>
          </cell>
          <cell r="AR152">
            <v>-2.0137043080345095E-2</v>
          </cell>
          <cell r="AS152">
            <v>0.20807849015026728</v>
          </cell>
          <cell r="AU152">
            <v>-7.0396192405245278E-3</v>
          </cell>
          <cell r="AV152">
            <v>0.11012921635418203</v>
          </cell>
          <cell r="AX152">
            <v>-1.2247671885756796E-2</v>
          </cell>
          <cell r="AY152">
            <v>0.15485450905331938</v>
          </cell>
          <cell r="BA152">
            <v>-2.0136778697419866E-2</v>
          </cell>
          <cell r="BB152">
            <v>0.33780670179154132</v>
          </cell>
          <cell r="BD152">
            <v>-7.0390624756993493E-3</v>
          </cell>
          <cell r="BE152">
            <v>0.84869863056996864</v>
          </cell>
          <cell r="BG152">
            <v>-1.2247138643075854E-2</v>
          </cell>
          <cell r="BH152">
            <v>1.1316610642266716</v>
          </cell>
          <cell r="BJ152">
            <v>-2.0136281138539595E-2</v>
          </cell>
          <cell r="BK152">
            <v>2.3508140136951963</v>
          </cell>
          <cell r="BM152" t="str">
            <v>FIJElectronics and Machinery</v>
          </cell>
        </row>
        <row r="153">
          <cell r="G153">
            <v>-1.9418574836436164E-3</v>
          </cell>
          <cell r="H153">
            <v>4.8203909469521022E-2</v>
          </cell>
          <cell r="J153">
            <v>-3.9086871029212489E-3</v>
          </cell>
          <cell r="K153">
            <v>5.9419028455522493E-2</v>
          </cell>
          <cell r="M153">
            <v>-5.8507558642304502E-3</v>
          </cell>
          <cell r="N153">
            <v>6.0807912559539545E-2</v>
          </cell>
          <cell r="R153">
            <v>-1.5552837248833384E-3</v>
          </cell>
          <cell r="S153">
            <v>2.5126519893092336E-2</v>
          </cell>
          <cell r="U153">
            <v>-3.3045797754311934E-3</v>
          </cell>
          <cell r="V153">
            <v>3.1382545268570539E-2</v>
          </cell>
          <cell r="X153">
            <v>-4.7939987634890713E-3</v>
          </cell>
          <cell r="Y153">
            <v>3.5499171804985963E-2</v>
          </cell>
          <cell r="AC153">
            <v>-2.9501292074201046E-3</v>
          </cell>
          <cell r="AD153">
            <v>0.2808972796370881</v>
          </cell>
          <cell r="AF153">
            <v>-5.940569348013014E-3</v>
          </cell>
          <cell r="AG153">
            <v>0.33857350009202491</v>
          </cell>
          <cell r="AI153">
            <v>-8.7701578077030717E-3</v>
          </cell>
          <cell r="AJ153">
            <v>0.34168958851296338</v>
          </cell>
          <cell r="AL153">
            <v>-1.358049917630791E-2</v>
          </cell>
          <cell r="AM153">
            <v>0.33711699151954561</v>
          </cell>
          <cell r="AO153">
            <v>-2.7335642511759808E-2</v>
          </cell>
          <cell r="AP153">
            <v>0.41555061264492615</v>
          </cell>
          <cell r="AR153">
            <v>-4.0917619271354656E-2</v>
          </cell>
          <cell r="AS153">
            <v>0.42526385864236121</v>
          </cell>
          <cell r="AU153">
            <v>-1.3684155949800457E-2</v>
          </cell>
          <cell r="AV153">
            <v>0.22107555759231651</v>
          </cell>
          <cell r="AX153">
            <v>-2.9075328361035217E-2</v>
          </cell>
          <cell r="AY153">
            <v>0.27611916506681389</v>
          </cell>
          <cell r="BA153">
            <v>-4.217997375858594E-2</v>
          </cell>
          <cell r="BB153">
            <v>0.31233928272773848</v>
          </cell>
          <cell r="BD153">
            <v>-1.5588084507960683E-2</v>
          </cell>
          <cell r="BE153">
            <v>1.4842233086015693</v>
          </cell>
          <cell r="BG153">
            <v>-3.1389166545423453E-2</v>
          </cell>
          <cell r="BH153">
            <v>1.7889766720441003</v>
          </cell>
          <cell r="BJ153">
            <v>-4.6340330013606379E-2</v>
          </cell>
          <cell r="BK153">
            <v>1.8054416626342396</v>
          </cell>
          <cell r="BM153" t="str">
            <v>FIJOther</v>
          </cell>
        </row>
        <row r="154">
          <cell r="G154">
            <v>-1.2004074594869962E-2</v>
          </cell>
          <cell r="H154">
            <v>4.3210959532189008E-2</v>
          </cell>
          <cell r="J154">
            <v>-2.1538847169267683E-2</v>
          </cell>
          <cell r="K154">
            <v>6.5113267972265021E-2</v>
          </cell>
          <cell r="M154">
            <v>-3.78858738577037E-2</v>
          </cell>
          <cell r="N154">
            <v>7.3189010307032731E-2</v>
          </cell>
          <cell r="R154">
            <v>-5.2912150093220589E-3</v>
          </cell>
          <cell r="S154">
            <v>2.1445458385869642E-2</v>
          </cell>
          <cell r="U154">
            <v>-9.3173278175981977E-3</v>
          </cell>
          <cell r="V154">
            <v>3.6025698238063342E-2</v>
          </cell>
          <cell r="X154">
            <v>-1.6403406555014044E-2</v>
          </cell>
          <cell r="Y154">
            <v>3.9455633061606932E-2</v>
          </cell>
          <cell r="AC154">
            <v>-2.1892902146980475E-2</v>
          </cell>
          <cell r="AD154">
            <v>5.8610164623871697E-2</v>
          </cell>
          <cell r="AF154">
            <v>-3.9350288955446899E-2</v>
          </cell>
          <cell r="AG154">
            <v>9.415816442731284E-2</v>
          </cell>
          <cell r="AI154">
            <v>-6.9898002773356893E-2</v>
          </cell>
          <cell r="AJ154">
            <v>0.10903595384240816</v>
          </cell>
          <cell r="AL154">
            <v>-1.696346088526943E-2</v>
          </cell>
          <cell r="AM154">
            <v>6.1063217830427771E-2</v>
          </cell>
          <cell r="AO154">
            <v>-3.0437447600151851E-2</v>
          </cell>
          <cell r="AP154">
            <v>9.2014287784551202E-2</v>
          </cell>
          <cell r="AR154">
            <v>-5.3538116096351236E-2</v>
          </cell>
          <cell r="AS154">
            <v>0.10342645772173996</v>
          </cell>
          <cell r="AU154">
            <v>-1.6580398045278277E-2</v>
          </cell>
          <cell r="AV154">
            <v>6.720086703615695E-2</v>
          </cell>
          <cell r="AX154">
            <v>-2.9196508488494703E-2</v>
          </cell>
          <cell r="AY154">
            <v>0.11288908418837862</v>
          </cell>
          <cell r="BA154">
            <v>-5.1401239507654545E-2</v>
          </cell>
          <cell r="BB154">
            <v>0.12363702857232844</v>
          </cell>
          <cell r="BD154">
            <v>-3.1242764161619148E-2</v>
          </cell>
          <cell r="BE154">
            <v>8.3640969046666694E-2</v>
          </cell>
          <cell r="BG154">
            <v>-5.6155725233356407E-2</v>
          </cell>
          <cell r="BH154">
            <v>0.13437055102807499</v>
          </cell>
          <cell r="BJ154">
            <v>-9.9749535322222541E-2</v>
          </cell>
          <cell r="BK154">
            <v>0.15560223894324554</v>
          </cell>
          <cell r="BM154" t="str">
            <v>FIJServices</v>
          </cell>
        </row>
        <row r="155">
          <cell r="G155">
            <v>-1.8152317306885379E-4</v>
          </cell>
          <cell r="H155">
            <v>2.2520859201904386E-3</v>
          </cell>
          <cell r="J155">
            <v>-3.673365390568506E-4</v>
          </cell>
          <cell r="K155">
            <v>4.1960242087952793E-3</v>
          </cell>
          <cell r="M155">
            <v>-5.403408767961082E-4</v>
          </cell>
          <cell r="N155">
            <v>4.3428561184555292E-3</v>
          </cell>
          <cell r="R155">
            <v>-3.2905302532526548E-5</v>
          </cell>
          <cell r="S155">
            <v>6.3251997926272452E-4</v>
          </cell>
          <cell r="U155">
            <v>-6.6928886553796474E-5</v>
          </cell>
          <cell r="V155">
            <v>1.1981786810792983E-3</v>
          </cell>
          <cell r="X155">
            <v>-9.8269415502727497E-5</v>
          </cell>
          <cell r="Y155">
            <v>1.2389932526275516E-3</v>
          </cell>
          <cell r="AC155">
            <v>-1.5519149951614963E-4</v>
          </cell>
          <cell r="AD155">
            <v>7.1290598716586828E-3</v>
          </cell>
          <cell r="AF155">
            <v>-3.136647687824734E-4</v>
          </cell>
          <cell r="AG155">
            <v>1.3837846461683512E-2</v>
          </cell>
          <cell r="AI155">
            <v>-4.6159296675796213E-4</v>
          </cell>
          <cell r="AJ155">
            <v>1.4071932062506676E-2</v>
          </cell>
          <cell r="AL155">
            <v>-8.0301375404257559E-3</v>
          </cell>
          <cell r="AM155">
            <v>9.9626727465401063E-2</v>
          </cell>
          <cell r="AO155">
            <v>-1.6250062635978769E-2</v>
          </cell>
          <cell r="AP155">
            <v>0.1856217636015072</v>
          </cell>
          <cell r="AR155">
            <v>-2.3903347908870904E-2</v>
          </cell>
          <cell r="AS155">
            <v>0.19211724519739104</v>
          </cell>
          <cell r="AU155">
            <v>-7.162738883475967E-3</v>
          </cell>
          <cell r="AV155">
            <v>0.13768526958723759</v>
          </cell>
          <cell r="AX155">
            <v>-1.4568902312104675E-2</v>
          </cell>
          <cell r="AY155">
            <v>0.26081635383340374</v>
          </cell>
          <cell r="BA155">
            <v>-2.1391025436768619E-2</v>
          </cell>
          <cell r="BB155">
            <v>0.2697007613951366</v>
          </cell>
          <cell r="BD155">
            <v>-8.2688235393525641E-3</v>
          </cell>
          <cell r="BE155">
            <v>0.37984643658972256</v>
          </cell>
          <cell r="BG155">
            <v>-1.6712504432655442E-2</v>
          </cell>
          <cell r="BH155">
            <v>0.73730011574769339</v>
          </cell>
          <cell r="BJ155">
            <v>-2.4594328948607354E-2</v>
          </cell>
          <cell r="BK155">
            <v>0.74977252907152125</v>
          </cell>
          <cell r="BM155" t="str">
            <v>FIJTextiles, Garments and Leather</v>
          </cell>
        </row>
        <row r="156">
          <cell r="G156">
            <v>-2.6681300951167941E-3</v>
          </cell>
          <cell r="H156">
            <v>3.6779627553187311E-3</v>
          </cell>
          <cell r="J156">
            <v>-4.3723628623411059E-3</v>
          </cell>
          <cell r="K156">
            <v>7.2730286046862602E-3</v>
          </cell>
          <cell r="M156">
            <v>-7.7902267221361399E-3</v>
          </cell>
          <cell r="N156">
            <v>8.2133817486464977E-3</v>
          </cell>
          <cell r="R156">
            <v>-3.2083407859317958E-3</v>
          </cell>
          <cell r="S156">
            <v>4.8476040246896446E-3</v>
          </cell>
          <cell r="U156">
            <v>-5.3462086943909526E-3</v>
          </cell>
          <cell r="V156">
            <v>9.5894507830962539E-3</v>
          </cell>
          <cell r="X156">
            <v>-9.5032338285818696E-3</v>
          </cell>
          <cell r="Y156">
            <v>1.0761567391455173E-2</v>
          </cell>
          <cell r="AC156">
            <v>-2.6614862727001309E-3</v>
          </cell>
          <cell r="AD156">
            <v>2.9861539369449019E-3</v>
          </cell>
          <cell r="AF156">
            <v>-4.1900379583239555E-3</v>
          </cell>
          <cell r="AG156">
            <v>5.7691934052854776E-3</v>
          </cell>
          <cell r="AI156">
            <v>-7.5081298127770424E-3</v>
          </cell>
          <cell r="AJ156">
            <v>6.6270362585783005E-3</v>
          </cell>
          <cell r="AL156">
            <v>-8.3764792362722815E-2</v>
          </cell>
          <cell r="AM156">
            <v>0.11546805273137006</v>
          </cell>
          <cell r="AO156">
            <v>-0.13726844428193108</v>
          </cell>
          <cell r="AP156">
            <v>0.22833359289139918</v>
          </cell>
          <cell r="AR156">
            <v>-0.24457080448684199</v>
          </cell>
          <cell r="AS156">
            <v>0.25785557384563557</v>
          </cell>
          <cell r="AU156">
            <v>-7.355583431873737E-2</v>
          </cell>
          <cell r="AV156">
            <v>0.11113830552116917</v>
          </cell>
          <cell r="AX156">
            <v>-0.12256953584305862</v>
          </cell>
          <cell r="AY156">
            <v>0.21985197336331502</v>
          </cell>
          <cell r="BA156">
            <v>-0.21787532548054206</v>
          </cell>
          <cell r="BB156">
            <v>0.24672443511199715</v>
          </cell>
          <cell r="BD156">
            <v>-0.12387500415297004</v>
          </cell>
          <cell r="BE156">
            <v>0.13898618795624168</v>
          </cell>
          <cell r="BG156">
            <v>-0.19501921719923229</v>
          </cell>
          <cell r="BH156">
            <v>0.26851870865145966</v>
          </cell>
          <cell r="BJ156">
            <v>-0.34945497231335332</v>
          </cell>
          <cell r="BK156">
            <v>0.30844575546896436</v>
          </cell>
          <cell r="BM156" t="str">
            <v>FINAgriculture, Mining and Quarrying</v>
          </cell>
        </row>
        <row r="157">
          <cell r="G157">
            <v>-4.0543527575209737E-3</v>
          </cell>
          <cell r="H157">
            <v>1.8563546240329742E-2</v>
          </cell>
          <cell r="J157">
            <v>-7.3401948902755976E-3</v>
          </cell>
          <cell r="K157">
            <v>2.7387030422687531E-2</v>
          </cell>
          <cell r="M157">
            <v>-2.2563946433365345E-2</v>
          </cell>
          <cell r="N157">
            <v>3.3328864723443985E-2</v>
          </cell>
          <cell r="R157">
            <v>-2.9988220194354653E-3</v>
          </cell>
          <cell r="S157">
            <v>1.3229106087237597E-2</v>
          </cell>
          <cell r="U157">
            <v>-5.4033324122428894E-3</v>
          </cell>
          <cell r="V157">
            <v>1.9686661660671234E-2</v>
          </cell>
          <cell r="X157">
            <v>-1.6558175906538963E-2</v>
          </cell>
          <cell r="Y157">
            <v>2.415014524012804E-2</v>
          </cell>
          <cell r="AC157">
            <v>-1.5732225496321917E-2</v>
          </cell>
          <cell r="AD157">
            <v>9.6493758261203766E-2</v>
          </cell>
          <cell r="AF157">
            <v>-2.8324470855295658E-2</v>
          </cell>
          <cell r="AG157">
            <v>0.13826854526996613</v>
          </cell>
          <cell r="AI157">
            <v>-9.4657003879547119E-2</v>
          </cell>
          <cell r="AJ157">
            <v>0.16695234924554825</v>
          </cell>
          <cell r="AL157">
            <v>-6.7009950526375484E-2</v>
          </cell>
          <cell r="AM157">
            <v>0.30681649810836531</v>
          </cell>
          <cell r="AO157">
            <v>-0.12131803172254614</v>
          </cell>
          <cell r="AP157">
            <v>0.45265019189172956</v>
          </cell>
          <cell r="AR157">
            <v>-0.37293472586339854</v>
          </cell>
          <cell r="AS157">
            <v>0.55085625494112889</v>
          </cell>
          <cell r="AU157">
            <v>-6.8254745390791946E-2</v>
          </cell>
          <cell r="AV157">
            <v>0.30110131974493104</v>
          </cell>
          <cell r="AX157">
            <v>-0.12298264974354163</v>
          </cell>
          <cell r="AY157">
            <v>0.44807863572268164</v>
          </cell>
          <cell r="BA157">
            <v>-0.3768726764416383</v>
          </cell>
          <cell r="BB157">
            <v>0.5496698383006714</v>
          </cell>
          <cell r="BD157">
            <v>-6.841717163483442E-2</v>
          </cell>
          <cell r="BE157">
            <v>0.4196373883777893</v>
          </cell>
          <cell r="BG157">
            <v>-0.12317902412635076</v>
          </cell>
          <cell r="BH157">
            <v>0.60130989068557483</v>
          </cell>
          <cell r="BJ157">
            <v>-0.41164960941986523</v>
          </cell>
          <cell r="BK157">
            <v>0.7260516025429441</v>
          </cell>
          <cell r="BM157" t="str">
            <v>FINElectronics and Machinery</v>
          </cell>
        </row>
        <row r="158">
          <cell r="G158">
            <v>-1.7253732759854756E-2</v>
          </cell>
          <cell r="H158">
            <v>3.1404107721755281E-2</v>
          </cell>
          <cell r="J158">
            <v>-2.47657990839798E-2</v>
          </cell>
          <cell r="K158">
            <v>5.353113726596348E-2</v>
          </cell>
          <cell r="M158">
            <v>-0.10239302337868139</v>
          </cell>
          <cell r="N158">
            <v>6.3091813965002075E-2</v>
          </cell>
          <cell r="R158">
            <v>-1.5121352742426097E-2</v>
          </cell>
          <cell r="S158">
            <v>2.4915342990425415E-2</v>
          </cell>
          <cell r="U158">
            <v>-2.0721573862829246E-2</v>
          </cell>
          <cell r="V158">
            <v>4.2256762651959434E-2</v>
          </cell>
          <cell r="X158">
            <v>-0.12167293790844269</v>
          </cell>
          <cell r="Y158">
            <v>5.0482911407016218E-2</v>
          </cell>
          <cell r="AC158">
            <v>-8.2795928434961752E-2</v>
          </cell>
          <cell r="AD158">
            <v>0.16039175709647679</v>
          </cell>
          <cell r="AF158">
            <v>-0.1119513317999008</v>
          </cell>
          <cell r="AG158">
            <v>0.29234752159300115</v>
          </cell>
          <cell r="AI158">
            <v>-0.61312071850261418</v>
          </cell>
          <cell r="AJ158">
            <v>0.33233931650102022</v>
          </cell>
          <cell r="AL158">
            <v>-8.2263408623223677E-2</v>
          </cell>
          <cell r="AM158">
            <v>0.14973043699699889</v>
          </cell>
          <cell r="AO158">
            <v>-0.11807990063845403</v>
          </cell>
          <cell r="AP158">
            <v>0.25522904986809941</v>
          </cell>
          <cell r="AR158">
            <v>-0.4881957568026381</v>
          </cell>
          <cell r="AS158">
            <v>0.30081303247373742</v>
          </cell>
          <cell r="AU158">
            <v>-8.1447055179154446E-2</v>
          </cell>
          <cell r="AV158">
            <v>0.13419972074688577</v>
          </cell>
          <cell r="AX158">
            <v>-0.11161112359144652</v>
          </cell>
          <cell r="AY158">
            <v>0.22760456276839566</v>
          </cell>
          <cell r="BA158">
            <v>-0.6553581982010428</v>
          </cell>
          <cell r="BB158">
            <v>0.27191247641723415</v>
          </cell>
          <cell r="BD158">
            <v>-0.16110927982493764</v>
          </cell>
          <cell r="BE158">
            <v>0.31209989384886405</v>
          </cell>
          <cell r="BG158">
            <v>-0.21784161108710429</v>
          </cell>
          <cell r="BH158">
            <v>0.56886732901910697</v>
          </cell>
          <cell r="BJ158">
            <v>-1.1930470407285567</v>
          </cell>
          <cell r="BK158">
            <v>0.64668576041212811</v>
          </cell>
          <cell r="BM158" t="str">
            <v>FINOther</v>
          </cell>
        </row>
        <row r="159">
          <cell r="G159">
            <v>-1.5330966612054908E-2</v>
          </cell>
          <cell r="H159">
            <v>2.6480506832740502E-2</v>
          </cell>
          <cell r="J159">
            <v>-2.4159260342457856E-2</v>
          </cell>
          <cell r="K159">
            <v>4.6564465443225345E-2</v>
          </cell>
          <cell r="M159">
            <v>-7.2880833097769937E-2</v>
          </cell>
          <cell r="N159">
            <v>5.7147390140016796E-2</v>
          </cell>
          <cell r="R159">
            <v>-1.5792583173606545E-2</v>
          </cell>
          <cell r="S159">
            <v>2.7112963929539546E-2</v>
          </cell>
          <cell r="U159">
            <v>-2.4812888215819839E-2</v>
          </cell>
          <cell r="V159">
            <v>4.7953133936971426E-2</v>
          </cell>
          <cell r="X159">
            <v>-7.3000463904463686E-2</v>
          </cell>
          <cell r="Y159">
            <v>5.8788372130948119E-2</v>
          </cell>
          <cell r="AC159">
            <v>-1.031120500952909E-2</v>
          </cell>
          <cell r="AD159">
            <v>1.6412217480336722E-2</v>
          </cell>
          <cell r="AF159">
            <v>-1.6932938976978562E-2</v>
          </cell>
          <cell r="AG159">
            <v>3.0966132741269803E-2</v>
          </cell>
          <cell r="AI159">
            <v>-4.4559272583057918E-2</v>
          </cell>
          <cell r="AJ159">
            <v>3.8006195504920015E-2</v>
          </cell>
          <cell r="AL159">
            <v>-2.2024985718765971E-2</v>
          </cell>
          <cell r="AM159">
            <v>3.8042792706768525E-2</v>
          </cell>
          <cell r="AO159">
            <v>-3.4708011404850456E-2</v>
          </cell>
          <cell r="AP159">
            <v>6.6896087659768524E-2</v>
          </cell>
          <cell r="AR159">
            <v>-0.10470307246563065</v>
          </cell>
          <cell r="AS159">
            <v>8.2099875601379935E-2</v>
          </cell>
          <cell r="AU159">
            <v>-2.1820818819048276E-2</v>
          </cell>
          <cell r="AV159">
            <v>3.7462337038226531E-2</v>
          </cell>
          <cell r="AX159">
            <v>-3.428429232777977E-2</v>
          </cell>
          <cell r="AY159">
            <v>6.6257472633924272E-2</v>
          </cell>
          <cell r="BA159">
            <v>-0.10086569619769169</v>
          </cell>
          <cell r="BB159">
            <v>8.122866302709178E-2</v>
          </cell>
          <cell r="BD159">
            <v>-4.5594552152043853E-2</v>
          </cell>
          <cell r="BE159">
            <v>7.2572284727764655E-2</v>
          </cell>
          <cell r="BG159">
            <v>-7.4874834566836385E-2</v>
          </cell>
          <cell r="BH159">
            <v>0.13692744474716048</v>
          </cell>
          <cell r="BJ159">
            <v>-0.19703420461214918</v>
          </cell>
          <cell r="BK159">
            <v>0.16805751233230407</v>
          </cell>
          <cell r="BM159" t="str">
            <v>FINServices</v>
          </cell>
        </row>
        <row r="160">
          <cell r="G160">
            <v>-8.6475431089638732E-5</v>
          </cell>
          <cell r="H160">
            <v>1.5446622273884714E-3</v>
          </cell>
          <cell r="J160">
            <v>-1.6189427697099745E-4</v>
          </cell>
          <cell r="K160">
            <v>2.4930475046858191E-3</v>
          </cell>
          <cell r="M160">
            <v>-3.2335988362319767E-4</v>
          </cell>
          <cell r="N160">
            <v>2.5662084808573127E-3</v>
          </cell>
          <cell r="R160">
            <v>-1.4133915465208702E-4</v>
          </cell>
          <cell r="S160">
            <v>2.3960780818015337E-3</v>
          </cell>
          <cell r="U160">
            <v>-2.6428699857206084E-4</v>
          </cell>
          <cell r="V160">
            <v>3.8698207354173064E-3</v>
          </cell>
          <cell r="X160">
            <v>-5.3395017312141135E-4</v>
          </cell>
          <cell r="Y160">
            <v>3.9843539707362652E-3</v>
          </cell>
          <cell r="AC160">
            <v>-4.0755492955213413E-4</v>
          </cell>
          <cell r="AD160">
            <v>1.041557127609849E-2</v>
          </cell>
          <cell r="AF160">
            <v>-7.6388177694752812E-4</v>
          </cell>
          <cell r="AG160">
            <v>1.6678199172019958E-2</v>
          </cell>
          <cell r="AI160">
            <v>-1.5100641176104546E-3</v>
          </cell>
          <cell r="AJ160">
            <v>1.7059678211808205E-2</v>
          </cell>
          <cell r="AL160">
            <v>-4.7141010302911249E-2</v>
          </cell>
          <cell r="AM160">
            <v>0.842053483380235</v>
          </cell>
          <cell r="AO160">
            <v>-8.8254660109888583E-2</v>
          </cell>
          <cell r="AP160">
            <v>1.3590539720145196</v>
          </cell>
          <cell r="AR160">
            <v>-0.17627563590435552</v>
          </cell>
          <cell r="AS160">
            <v>1.3989367721117676</v>
          </cell>
          <cell r="AU160">
            <v>-4.6362379770385875E-2</v>
          </cell>
          <cell r="AV160">
            <v>0.78596679215627452</v>
          </cell>
          <cell r="AX160">
            <v>-8.6692001422638942E-2</v>
          </cell>
          <cell r="AY160">
            <v>1.2693870924894617</v>
          </cell>
          <cell r="BA160">
            <v>-0.17514750789089018</v>
          </cell>
          <cell r="BB160">
            <v>1.3069565357570363</v>
          </cell>
          <cell r="BD160">
            <v>-4.7904612047543364E-2</v>
          </cell>
          <cell r="BE160">
            <v>1.2242617253662946</v>
          </cell>
          <cell r="BG160">
            <v>-8.9787799193282433E-2</v>
          </cell>
          <cell r="BH160">
            <v>1.9603803145388585</v>
          </cell>
          <cell r="BJ160">
            <v>-0.17749518034425141</v>
          </cell>
          <cell r="BK160">
            <v>2.0052199277546956</v>
          </cell>
          <cell r="BM160" t="str">
            <v>FINTextiles, Garments and Leather</v>
          </cell>
        </row>
        <row r="161">
          <cell r="G161">
            <v>-3.4169229184044525E-4</v>
          </cell>
          <cell r="H161">
            <v>1.9689562759594992E-3</v>
          </cell>
          <cell r="J161">
            <v>-5.3091708105057478E-4</v>
          </cell>
          <cell r="K161">
            <v>2.9472987225744873E-3</v>
          </cell>
          <cell r="M161">
            <v>-9.1016280930489302E-4</v>
          </cell>
          <cell r="N161">
            <v>3.0930071952752769E-3</v>
          </cell>
          <cell r="R161">
            <v>-4.8575041000731289E-4</v>
          </cell>
          <cell r="S161">
            <v>3.0941938748583198E-3</v>
          </cell>
          <cell r="U161">
            <v>-7.5571403431240469E-4</v>
          </cell>
          <cell r="V161">
            <v>4.5793434546794742E-3</v>
          </cell>
          <cell r="X161">
            <v>-1.2856621469836682E-3</v>
          </cell>
          <cell r="Y161">
            <v>4.7873484727460891E-3</v>
          </cell>
          <cell r="AC161">
            <v>-7.822037732694298E-4</v>
          </cell>
          <cell r="AD161">
            <v>5.603994126431644E-3</v>
          </cell>
          <cell r="AF161">
            <v>-1.2111314863432199E-3</v>
          </cell>
          <cell r="AG161">
            <v>7.7280941186472774E-3</v>
          </cell>
          <cell r="AI161">
            <v>-2.1200461778789759E-3</v>
          </cell>
          <cell r="AJ161">
            <v>8.0577102489769459E-3</v>
          </cell>
          <cell r="AL161">
            <v>-1.8226695769366058E-2</v>
          </cell>
          <cell r="AM161">
            <v>0.10502890431562797</v>
          </cell>
          <cell r="AO161">
            <v>-2.8320405072489445E-2</v>
          </cell>
          <cell r="AP161">
            <v>0.1572160638112696</v>
          </cell>
          <cell r="AR161">
            <v>-4.8550292242291057E-2</v>
          </cell>
          <cell r="AS161">
            <v>0.16498850722411779</v>
          </cell>
          <cell r="AU161">
            <v>-1.6151464966722515E-2</v>
          </cell>
          <cell r="AV161">
            <v>0.10288362694180569</v>
          </cell>
          <cell r="AX161">
            <v>-2.5127902104855829E-2</v>
          </cell>
          <cell r="AY161">
            <v>0.152265657125708</v>
          </cell>
          <cell r="BA161">
            <v>-4.2748964691013538E-2</v>
          </cell>
          <cell r="BB161">
            <v>0.15918193695376789</v>
          </cell>
          <cell r="BD161">
            <v>-2.8194840200442231E-2</v>
          </cell>
          <cell r="BE161">
            <v>0.2019981548011949</v>
          </cell>
          <cell r="BG161">
            <v>-4.3655706973186659E-2</v>
          </cell>
          <cell r="BH161">
            <v>0.27856216778205756</v>
          </cell>
          <cell r="BJ161">
            <v>-7.6417891661418491E-2</v>
          </cell>
          <cell r="BK161">
            <v>0.29044330980632649</v>
          </cell>
          <cell r="BM161" t="str">
            <v>FRAAgriculture, Mining and Quarrying</v>
          </cell>
        </row>
        <row r="162">
          <cell r="G162">
            <v>-1.9564817193895578E-3</v>
          </cell>
          <cell r="H162">
            <v>9.4019300304353237E-3</v>
          </cell>
          <cell r="J162">
            <v>-3.4609955037012696E-3</v>
          </cell>
          <cell r="K162">
            <v>4.6685080975294113E-2</v>
          </cell>
          <cell r="M162">
            <v>-1.3916188850998878E-2</v>
          </cell>
          <cell r="N162">
            <v>5.0206472165882587E-2</v>
          </cell>
          <cell r="R162">
            <v>-1.7290793475694954E-3</v>
          </cell>
          <cell r="S162">
            <v>8.5514825768768787E-3</v>
          </cell>
          <cell r="U162">
            <v>-3.0821954132989049E-3</v>
          </cell>
          <cell r="V162">
            <v>3.305429220199585E-2</v>
          </cell>
          <cell r="X162">
            <v>-1.2536361115053296E-2</v>
          </cell>
          <cell r="Y162">
            <v>3.6077377386391163E-2</v>
          </cell>
          <cell r="AC162">
            <v>-1.1143357027322054E-2</v>
          </cell>
          <cell r="AD162">
            <v>6.776580773293972E-2</v>
          </cell>
          <cell r="AF162">
            <v>-1.9815599545836449E-2</v>
          </cell>
          <cell r="AG162">
            <v>0.35285800695419312</v>
          </cell>
          <cell r="AI162">
            <v>-8.8463203981518745E-2</v>
          </cell>
          <cell r="AJ162">
            <v>0.37506706267595291</v>
          </cell>
          <cell r="AL162">
            <v>-7.1579477553113433E-2</v>
          </cell>
          <cell r="AM162">
            <v>0.34397726945256946</v>
          </cell>
          <cell r="AO162">
            <v>-0.12662334000539896</v>
          </cell>
          <cell r="AP162">
            <v>1.7080117195160864</v>
          </cell>
          <cell r="AR162">
            <v>-0.50913510594709732</v>
          </cell>
          <cell r="AS162">
            <v>1.8368446849276436</v>
          </cell>
          <cell r="AU162">
            <v>-8.205985473750485E-2</v>
          </cell>
          <cell r="AV162">
            <v>0.40584222987523483</v>
          </cell>
          <cell r="AX162">
            <v>-0.14627698158759384</v>
          </cell>
          <cell r="AY162">
            <v>1.5687136743374932</v>
          </cell>
          <cell r="BA162">
            <v>-0.59495937736126991</v>
          </cell>
          <cell r="BB162">
            <v>1.7121853614172624</v>
          </cell>
          <cell r="BD162">
            <v>-8.4297641418273991E-2</v>
          </cell>
          <cell r="BE162">
            <v>0.51263705781702529</v>
          </cell>
          <cell r="BG162">
            <v>-0.14990171282382961</v>
          </cell>
          <cell r="BH162">
            <v>2.669312099474181</v>
          </cell>
          <cell r="BJ162">
            <v>-0.66920941594723382</v>
          </cell>
          <cell r="BK162">
            <v>2.8373199099464701</v>
          </cell>
          <cell r="BM162" t="str">
            <v>FRAElectronics and Machinery</v>
          </cell>
        </row>
        <row r="163">
          <cell r="G163">
            <v>-7.9558545576219331E-3</v>
          </cell>
          <cell r="H163">
            <v>1.6574108023633016E-2</v>
          </cell>
          <cell r="J163">
            <v>-1.0413409616376157E-2</v>
          </cell>
          <cell r="K163">
            <v>3.0280391103588045E-2</v>
          </cell>
          <cell r="M163">
            <v>-2.7520788975380128E-2</v>
          </cell>
          <cell r="N163">
            <v>3.6171592961181886E-2</v>
          </cell>
          <cell r="R163">
            <v>-8.5618699522456154E-3</v>
          </cell>
          <cell r="S163">
            <v>1.3355171206058003E-2</v>
          </cell>
          <cell r="U163">
            <v>-1.0512222041143104E-2</v>
          </cell>
          <cell r="V163">
            <v>2.6260063954396173E-2</v>
          </cell>
          <cell r="X163">
            <v>-2.5654495977505576E-2</v>
          </cell>
          <cell r="Y163">
            <v>3.136741099297069E-2</v>
          </cell>
          <cell r="AC163">
            <v>-5.0432327120816467E-2</v>
          </cell>
          <cell r="AD163">
            <v>0.11397989512180118</v>
          </cell>
          <cell r="AF163">
            <v>-6.2377282676351342E-2</v>
          </cell>
          <cell r="AG163">
            <v>0.1951726934832152</v>
          </cell>
          <cell r="AI163">
            <v>-0.18270840139491895</v>
          </cell>
          <cell r="AJ163">
            <v>0.23733151909991079</v>
          </cell>
          <cell r="AL163">
            <v>-4.788923812508613E-2</v>
          </cell>
          <cell r="AM163">
            <v>9.9765700856642062E-2</v>
          </cell>
          <cell r="AO163">
            <v>-6.2682173134366859E-2</v>
          </cell>
          <cell r="AP163">
            <v>0.18226890016374497</v>
          </cell>
          <cell r="AR163">
            <v>-0.16565783186290042</v>
          </cell>
          <cell r="AS163">
            <v>0.21773022824081215</v>
          </cell>
          <cell r="AU163">
            <v>-5.7215247654185709E-2</v>
          </cell>
          <cell r="AV163">
            <v>8.9246792147110898E-2</v>
          </cell>
          <cell r="AX163">
            <v>-7.0248601162417906E-2</v>
          </cell>
          <cell r="AY163">
            <v>0.17548456948606905</v>
          </cell>
          <cell r="BA163">
            <v>-0.1714378224597197</v>
          </cell>
          <cell r="BB163">
            <v>0.20961474517172868</v>
          </cell>
          <cell r="BD163">
            <v>-0.11183495518443133</v>
          </cell>
          <cell r="BE163">
            <v>0.25275328723848212</v>
          </cell>
          <cell r="BG163">
            <v>-0.13832319488102612</v>
          </cell>
          <cell r="BH163">
            <v>0.43280036189150484</v>
          </cell>
          <cell r="BJ163">
            <v>-0.40516048035756491</v>
          </cell>
          <cell r="BK163">
            <v>0.52628861917886915</v>
          </cell>
          <cell r="BM163" t="str">
            <v>FRAOther</v>
          </cell>
        </row>
        <row r="164">
          <cell r="G164">
            <v>-1.1165962190689216E-2</v>
          </cell>
          <cell r="H164">
            <v>2.1286932184011675E-2</v>
          </cell>
          <cell r="J164">
            <v>-1.7514053135500918E-2</v>
          </cell>
          <cell r="K164">
            <v>4.8743124527391046E-2</v>
          </cell>
          <cell r="M164">
            <v>-4.3684964395624748E-2</v>
          </cell>
          <cell r="N164">
            <v>5.9076728473883122E-2</v>
          </cell>
          <cell r="R164">
            <v>-1.0999160728509594E-2</v>
          </cell>
          <cell r="S164">
            <v>2.091236015985487E-2</v>
          </cell>
          <cell r="U164">
            <v>-1.7220919970689863E-2</v>
          </cell>
          <cell r="V164">
            <v>4.7822167442063801E-2</v>
          </cell>
          <cell r="X164">
            <v>-4.3060870285238195E-2</v>
          </cell>
          <cell r="Y164">
            <v>5.8054227672982961E-2</v>
          </cell>
          <cell r="AC164">
            <v>-1.2859408288431462E-2</v>
          </cell>
          <cell r="AD164">
            <v>2.3382133860097465E-2</v>
          </cell>
          <cell r="AF164">
            <v>-2.1010149919256538E-2</v>
          </cell>
          <cell r="AG164">
            <v>5.3686387121835821E-2</v>
          </cell>
          <cell r="AI164">
            <v>-4.8533506693072326E-2</v>
          </cell>
          <cell r="AJ164">
            <v>6.5015187695001586E-2</v>
          </cell>
          <cell r="AL164">
            <v>-1.4221965917858376E-2</v>
          </cell>
          <cell r="AM164">
            <v>2.7112936516050477E-2</v>
          </cell>
          <cell r="AO164">
            <v>-2.2307461060933436E-2</v>
          </cell>
          <cell r="AP164">
            <v>6.2083593327633607E-2</v>
          </cell>
          <cell r="AR164">
            <v>-5.5641069183943126E-2</v>
          </cell>
          <cell r="AS164">
            <v>7.5245393504442717E-2</v>
          </cell>
          <cell r="AU164">
            <v>-1.3837262768346063E-2</v>
          </cell>
          <cell r="AV164">
            <v>2.6308354771847529E-2</v>
          </cell>
          <cell r="AX164">
            <v>-2.1664416097625552E-2</v>
          </cell>
          <cell r="AY164">
            <v>6.0161671729416222E-2</v>
          </cell>
          <cell r="BA164">
            <v>-5.4171822003299695E-2</v>
          </cell>
          <cell r="BB164">
            <v>7.3033899854039422E-2</v>
          </cell>
          <cell r="BD164">
            <v>-3.549939973100423E-2</v>
          </cell>
          <cell r="BE164">
            <v>6.454820453987585E-2</v>
          </cell>
          <cell r="BG164">
            <v>-5.8000157834866409E-2</v>
          </cell>
          <cell r="BH164">
            <v>0.14820545967624407</v>
          </cell>
          <cell r="BJ164">
            <v>-0.13398053128110898</v>
          </cell>
          <cell r="BK164">
            <v>0.17947949740793628</v>
          </cell>
          <cell r="BM164" t="str">
            <v>FRAServices</v>
          </cell>
        </row>
        <row r="165">
          <cell r="G165">
            <v>-9.0793990239035338E-5</v>
          </cell>
          <cell r="H165">
            <v>2.9213025700300932E-3</v>
          </cell>
          <cell r="J165">
            <v>-1.7758385729393922E-4</v>
          </cell>
          <cell r="K165">
            <v>5.2175263408571482E-3</v>
          </cell>
          <cell r="M165">
            <v>-3.1237408256856725E-4</v>
          </cell>
          <cell r="N165">
            <v>5.2856523543596268E-3</v>
          </cell>
          <cell r="R165">
            <v>-1.5586322115268558E-4</v>
          </cell>
          <cell r="S165">
            <v>5.8788935421034694E-3</v>
          </cell>
          <cell r="U165">
            <v>-3.050922168768011E-4</v>
          </cell>
          <cell r="V165">
            <v>1.0165718151256442E-2</v>
          </cell>
          <cell r="X165">
            <v>-5.2385139861144125E-4</v>
          </cell>
          <cell r="Y165">
            <v>1.0291358688846231E-2</v>
          </cell>
          <cell r="AC165">
            <v>-9.1016243095509708E-4</v>
          </cell>
          <cell r="AD165">
            <v>2.886835765093565E-2</v>
          </cell>
          <cell r="AF165">
            <v>-1.7800816567614675E-3</v>
          </cell>
          <cell r="AG165">
            <v>5.1736952736973763E-2</v>
          </cell>
          <cell r="AI165">
            <v>-3.1367677729576826E-3</v>
          </cell>
          <cell r="AJ165">
            <v>5.2413070574402809E-2</v>
          </cell>
          <cell r="AL165">
            <v>-3.4017848466732628E-2</v>
          </cell>
          <cell r="AM165">
            <v>1.0945264977464895</v>
          </cell>
          <cell r="AO165">
            <v>-6.653546927124547E-2</v>
          </cell>
          <cell r="AP165">
            <v>1.9548542801917306</v>
          </cell>
          <cell r="AR165">
            <v>-0.11703741820109534</v>
          </cell>
          <cell r="AS165">
            <v>1.9803791018001715</v>
          </cell>
          <cell r="AU165">
            <v>-3.6105019040113394E-2</v>
          </cell>
          <cell r="AV165">
            <v>1.3618194318242354</v>
          </cell>
          <cell r="AX165">
            <v>-7.0673249390480156E-2</v>
          </cell>
          <cell r="AY165">
            <v>2.3548432060696958</v>
          </cell>
          <cell r="BA165">
            <v>-0.12134783678394567</v>
          </cell>
          <cell r="BB165">
            <v>2.3839472754475874</v>
          </cell>
          <cell r="BD165">
            <v>-3.3872253342336678E-2</v>
          </cell>
          <cell r="BE165">
            <v>1.0743536435618022</v>
          </cell>
          <cell r="BG165">
            <v>-6.6246831111891391E-2</v>
          </cell>
          <cell r="BH165">
            <v>1.9254224418253663</v>
          </cell>
          <cell r="BJ165">
            <v>-0.11673673738675956</v>
          </cell>
          <cell r="BK165">
            <v>1.9505845820102088</v>
          </cell>
          <cell r="BM165" t="str">
            <v>FRATextiles, Garments and Leather</v>
          </cell>
        </row>
        <row r="166">
          <cell r="G166">
            <v>-2.8118571208324283E-4</v>
          </cell>
          <cell r="H166">
            <v>1.3990200532134622E-3</v>
          </cell>
          <cell r="J166">
            <v>-4.183468408882618E-4</v>
          </cell>
          <cell r="K166">
            <v>1.9934300507884473E-3</v>
          </cell>
          <cell r="M166">
            <v>-8.5150790982879698E-4</v>
          </cell>
          <cell r="N166">
            <v>2.1325986017473042E-3</v>
          </cell>
          <cell r="R166">
            <v>-5.2567459351848811E-4</v>
          </cell>
          <cell r="S166">
            <v>3.4909903915831819E-3</v>
          </cell>
          <cell r="U166">
            <v>-7.7583082747878507E-4</v>
          </cell>
          <cell r="V166">
            <v>4.8326180840376765E-3</v>
          </cell>
          <cell r="X166">
            <v>-1.6112041339511052E-3</v>
          </cell>
          <cell r="Y166">
            <v>5.0927014381159097E-3</v>
          </cell>
          <cell r="AC166">
            <v>-7.6827904558740556E-4</v>
          </cell>
          <cell r="AD166">
            <v>3.0880915001034737E-3</v>
          </cell>
          <cell r="AF166">
            <v>-1.1510639451444149E-3</v>
          </cell>
          <cell r="AG166">
            <v>4.533413564786315E-3</v>
          </cell>
          <cell r="AI166">
            <v>-2.3018530337139964E-3</v>
          </cell>
          <cell r="AJ166">
            <v>4.9136769957840443E-3</v>
          </cell>
          <cell r="AL166">
            <v>-3.3685742456748755E-2</v>
          </cell>
          <cell r="AM166">
            <v>0.16760108063536328</v>
          </cell>
          <cell r="AO166">
            <v>-5.0117496494930421E-2</v>
          </cell>
          <cell r="AP166">
            <v>0.23881075179425881</v>
          </cell>
          <cell r="AR166">
            <v>-0.10200972139681734</v>
          </cell>
          <cell r="AS166">
            <v>0.25548299282296061</v>
          </cell>
          <cell r="AU166">
            <v>-2.3881694151530714E-2</v>
          </cell>
          <cell r="AV166">
            <v>0.15859766830216768</v>
          </cell>
          <cell r="AX166">
            <v>-3.5246433370810598E-2</v>
          </cell>
          <cell r="AY166">
            <v>0.21954857331351149</v>
          </cell>
          <cell r="BA166">
            <v>-7.3197915244783321E-2</v>
          </cell>
          <cell r="BB166">
            <v>0.2313643072154053</v>
          </cell>
          <cell r="BD166">
            <v>-5.2591098144305189E-2</v>
          </cell>
          <cell r="BE166">
            <v>0.2113894998091026</v>
          </cell>
          <cell r="BG166">
            <v>-7.8793919028700116E-2</v>
          </cell>
          <cell r="BH166">
            <v>0.31032630537530037</v>
          </cell>
          <cell r="BJ166">
            <v>-0.15756902326714181</v>
          </cell>
          <cell r="BK166">
            <v>0.336356523868376</v>
          </cell>
          <cell r="BM166" t="str">
            <v>GERAgriculture, Mining and Quarrying</v>
          </cell>
        </row>
        <row r="167">
          <cell r="G167">
            <v>-6.549295037984848E-3</v>
          </cell>
          <cell r="H167">
            <v>3.0590234324336052E-2</v>
          </cell>
          <cell r="J167">
            <v>-1.1929377913475037E-2</v>
          </cell>
          <cell r="K167">
            <v>6.946723535656929E-2</v>
          </cell>
          <cell r="M167">
            <v>-6.0742588713765144E-2</v>
          </cell>
          <cell r="N167">
            <v>7.9676296561956406E-2</v>
          </cell>
          <cell r="R167">
            <v>-5.0616560038179159E-3</v>
          </cell>
          <cell r="S167">
            <v>2.3708872497081757E-2</v>
          </cell>
          <cell r="U167">
            <v>-9.2472322285175323E-3</v>
          </cell>
          <cell r="V167">
            <v>5.3340615704655647E-2</v>
          </cell>
          <cell r="X167">
            <v>-4.7516018152236938E-2</v>
          </cell>
          <cell r="Y167">
            <v>6.123625859618187E-2</v>
          </cell>
          <cell r="AC167">
            <v>-2.2107461467385292E-2</v>
          </cell>
          <cell r="AD167">
            <v>0.12730002403259277</v>
          </cell>
          <cell r="AF167">
            <v>-4.0066972374916077E-2</v>
          </cell>
          <cell r="AG167">
            <v>0.29731035977602005</v>
          </cell>
          <cell r="AI167">
            <v>-0.23115944862365723</v>
          </cell>
          <cell r="AJ167">
            <v>0.33494409918785095</v>
          </cell>
          <cell r="AL167">
            <v>-9.4398403267993494E-2</v>
          </cell>
          <cell r="AM167">
            <v>0.4409129927821358</v>
          </cell>
          <cell r="AO167">
            <v>-0.17194434217442209</v>
          </cell>
          <cell r="AP167">
            <v>1.0012674736851908</v>
          </cell>
          <cell r="AR167">
            <v>-0.87551459381316366</v>
          </cell>
          <cell r="AS167">
            <v>1.148415994413658</v>
          </cell>
          <cell r="AU167">
            <v>-9.5177925983119874E-2</v>
          </cell>
          <cell r="AV167">
            <v>0.44581483016000895</v>
          </cell>
          <cell r="AX167">
            <v>-0.17388229937607264</v>
          </cell>
          <cell r="AY167">
            <v>1.0030016203397427</v>
          </cell>
          <cell r="BA167">
            <v>-0.89347756056416416</v>
          </cell>
          <cell r="BB167">
            <v>1.1514690219474366</v>
          </cell>
          <cell r="BD167">
            <v>-9.7369620062593795E-2</v>
          </cell>
          <cell r="BE167">
            <v>0.5606774433283056</v>
          </cell>
          <cell r="BG167">
            <v>-0.17647009734516741</v>
          </cell>
          <cell r="BH167">
            <v>1.3094672499948505</v>
          </cell>
          <cell r="BJ167">
            <v>-1.0181136228403995</v>
          </cell>
          <cell r="BK167">
            <v>1.4752204692629527</v>
          </cell>
          <cell r="BM167" t="str">
            <v>GERElectronics and Machinery</v>
          </cell>
        </row>
        <row r="168">
          <cell r="G168">
            <v>-1.9363493702257983E-2</v>
          </cell>
          <cell r="H168">
            <v>5.1018678670516238E-2</v>
          </cell>
          <cell r="J168">
            <v>-2.6437607048137579E-2</v>
          </cell>
          <cell r="K168">
            <v>7.087914104340598E-2</v>
          </cell>
          <cell r="M168">
            <v>-0.1660878143447917</v>
          </cell>
          <cell r="N168">
            <v>9.0401849243789911E-2</v>
          </cell>
          <cell r="R168">
            <v>-1.6428927188826492E-2</v>
          </cell>
          <cell r="S168">
            <v>3.3969877818890382E-2</v>
          </cell>
          <cell r="U168">
            <v>-2.1362141154895653E-2</v>
          </cell>
          <cell r="V168">
            <v>4.9549409348401241E-2</v>
          </cell>
          <cell r="X168">
            <v>-0.10080585219111526</v>
          </cell>
          <cell r="Y168">
            <v>6.2161183130228892E-2</v>
          </cell>
          <cell r="AC168">
            <v>-7.369644523714669E-2</v>
          </cell>
          <cell r="AD168">
            <v>0.2290521754148358</v>
          </cell>
          <cell r="AF168">
            <v>-9.58712296505837E-2</v>
          </cell>
          <cell r="AG168">
            <v>0.31352939968928695</v>
          </cell>
          <cell r="AI168">
            <v>-0.73406482511927607</v>
          </cell>
          <cell r="AJ168">
            <v>0.38649737228843151</v>
          </cell>
          <cell r="AL168">
            <v>-8.3275132489055423E-2</v>
          </cell>
          <cell r="AM168">
            <v>0.21941222441735073</v>
          </cell>
          <cell r="AO168">
            <v>-0.11369824389544504</v>
          </cell>
          <cell r="AP168">
            <v>0.30482463298509971</v>
          </cell>
          <cell r="AR168">
            <v>-0.71428146991714281</v>
          </cell>
          <cell r="AS168">
            <v>0.38878448738588695</v>
          </cell>
          <cell r="AU168">
            <v>-9.4595877422575039E-2</v>
          </cell>
          <cell r="AV168">
            <v>0.19559465820757208</v>
          </cell>
          <cell r="AX168">
            <v>-0.12300075731948004</v>
          </cell>
          <cell r="AY168">
            <v>0.28529981289771356</v>
          </cell>
          <cell r="BA168">
            <v>-0.58042852876202289</v>
          </cell>
          <cell r="BB168">
            <v>0.35791695904700094</v>
          </cell>
          <cell r="BD168">
            <v>-0.13464856088413221</v>
          </cell>
          <cell r="BE168">
            <v>0.41849434783106432</v>
          </cell>
          <cell r="BG168">
            <v>-0.17516344324483779</v>
          </cell>
          <cell r="BH168">
            <v>0.57284014618590129</v>
          </cell>
          <cell r="BJ168">
            <v>-1.3411877870081041</v>
          </cell>
          <cell r="BK168">
            <v>0.70615773660008985</v>
          </cell>
          <cell r="BM168" t="str">
            <v>GEROther</v>
          </cell>
        </row>
        <row r="169">
          <cell r="G169">
            <v>-1.7020738129614799E-2</v>
          </cell>
          <cell r="H169">
            <v>4.3861913210818226E-2</v>
          </cell>
          <cell r="J169">
            <v>-2.7033561909896697E-2</v>
          </cell>
          <cell r="K169">
            <v>7.6755479476820376E-2</v>
          </cell>
          <cell r="M169">
            <v>-0.11643205523446643</v>
          </cell>
          <cell r="N169">
            <v>9.3999939049857817E-2</v>
          </cell>
          <cell r="R169">
            <v>-1.694615689461898E-2</v>
          </cell>
          <cell r="S169">
            <v>4.4519669792297378E-2</v>
          </cell>
          <cell r="U169">
            <v>-2.6965142075884074E-2</v>
          </cell>
          <cell r="V169">
            <v>7.6881508482175676E-2</v>
          </cell>
          <cell r="X169">
            <v>-0.1196873446735971</v>
          </cell>
          <cell r="Y169">
            <v>9.4296282636749496E-2</v>
          </cell>
          <cell r="AC169">
            <v>-9.1170619746595849E-3</v>
          </cell>
          <cell r="AD169">
            <v>2.023989749440917E-2</v>
          </cell>
          <cell r="AF169">
            <v>-1.4879257800767797E-2</v>
          </cell>
          <cell r="AG169">
            <v>4.0139950347911679E-2</v>
          </cell>
          <cell r="AI169">
            <v>-5.1972905690913722E-2</v>
          </cell>
          <cell r="AJ169">
            <v>4.8699895465920552E-2</v>
          </cell>
          <cell r="AL169">
            <v>-2.4780513200130649E-2</v>
          </cell>
          <cell r="AM169">
            <v>6.3858612418958849E-2</v>
          </cell>
          <cell r="AO169">
            <v>-3.9358195435082753E-2</v>
          </cell>
          <cell r="AP169">
            <v>0.11174839527366313</v>
          </cell>
          <cell r="AR169">
            <v>-0.16951356983960206</v>
          </cell>
          <cell r="AS169">
            <v>0.13685462479347801</v>
          </cell>
          <cell r="AU169">
            <v>-2.2657571392995235E-2</v>
          </cell>
          <cell r="AV169">
            <v>5.9524268716752662E-2</v>
          </cell>
          <cell r="AX169">
            <v>-3.6053285444359748E-2</v>
          </cell>
          <cell r="AY169">
            <v>0.10279311575294076</v>
          </cell>
          <cell r="BA169">
            <v>-0.16002593234818666</v>
          </cell>
          <cell r="BB169">
            <v>0.12607724389797384</v>
          </cell>
          <cell r="BD169">
            <v>-4.6464362567781317E-2</v>
          </cell>
          <cell r="BE169">
            <v>0.1031509863735538</v>
          </cell>
          <cell r="BG169">
            <v>-7.5830923505395761E-2</v>
          </cell>
          <cell r="BH169">
            <v>0.20456998225985479</v>
          </cell>
          <cell r="BJ169">
            <v>-0.26487567381199995</v>
          </cell>
          <cell r="BK169">
            <v>0.24819504421829613</v>
          </cell>
          <cell r="BM169" t="str">
            <v>GERServices</v>
          </cell>
        </row>
        <row r="170">
          <cell r="G170">
            <v>-1.3202121772337705E-4</v>
          </cell>
          <cell r="H170">
            <v>3.2321630278602242E-3</v>
          </cell>
          <cell r="J170">
            <v>-2.446803919156082E-4</v>
          </cell>
          <cell r="K170">
            <v>6.3820709474384785E-3</v>
          </cell>
          <cell r="M170">
            <v>-5.6859135656850412E-4</v>
          </cell>
          <cell r="N170">
            <v>6.5387201029807329E-3</v>
          </cell>
          <cell r="R170">
            <v>-1.5278333012247458E-4</v>
          </cell>
          <cell r="S170">
            <v>3.8810297846794128E-3</v>
          </cell>
          <cell r="U170">
            <v>-2.8389729413902387E-4</v>
          </cell>
          <cell r="V170">
            <v>7.5708958320319653E-3</v>
          </cell>
          <cell r="X170">
            <v>-6.4721377566456795E-4</v>
          </cell>
          <cell r="Y170">
            <v>7.7615964692085981E-3</v>
          </cell>
          <cell r="AC170">
            <v>-7.0402210985776037E-4</v>
          </cell>
          <cell r="AD170">
            <v>1.8879369832575321E-2</v>
          </cell>
          <cell r="AF170">
            <v>-1.3080702046863735E-3</v>
          </cell>
          <cell r="AG170">
            <v>3.6871843039989471E-2</v>
          </cell>
          <cell r="AI170">
            <v>-2.9861543443985283E-3</v>
          </cell>
          <cell r="AJ170">
            <v>3.7762250751256943E-2</v>
          </cell>
          <cell r="AL170">
            <v>-4.5693677644545329E-2</v>
          </cell>
          <cell r="AM170">
            <v>1.118679391362039</v>
          </cell>
          <cell r="AO170">
            <v>-8.4685985684201937E-2</v>
          </cell>
          <cell r="AP170">
            <v>2.2088895830964184</v>
          </cell>
          <cell r="AR170">
            <v>-0.19679435326035088</v>
          </cell>
          <cell r="AS170">
            <v>2.2631072015979825</v>
          </cell>
          <cell r="AU170">
            <v>-4.7628051579900001E-2</v>
          </cell>
          <cell r="AV170">
            <v>1.2098563804026432</v>
          </cell>
          <cell r="AX170">
            <v>-8.8500983437187486E-2</v>
          </cell>
          <cell r="AY170">
            <v>2.3601201577751554</v>
          </cell>
          <cell r="BA170">
            <v>-0.20175978011386075</v>
          </cell>
          <cell r="BB170">
            <v>2.4195683958551055</v>
          </cell>
          <cell r="BD170">
            <v>-4.7556184766619013E-2</v>
          </cell>
          <cell r="BE170">
            <v>1.2752877892097472</v>
          </cell>
          <cell r="BG170">
            <v>-8.8359197063203762E-2</v>
          </cell>
          <cell r="BH170">
            <v>2.4906663522965009</v>
          </cell>
          <cell r="BJ170">
            <v>-0.20171256805066817</v>
          </cell>
          <cell r="BK170">
            <v>2.5508127497487254</v>
          </cell>
          <cell r="BM170" t="str">
            <v>GERTextiles, Garments and Leather</v>
          </cell>
        </row>
        <row r="171">
          <cell r="G171">
            <v>-5.4814532632008195E-4</v>
          </cell>
          <cell r="H171">
            <v>2.4671121500432491E-3</v>
          </cell>
          <cell r="J171">
            <v>-8.3124580851290375E-4</v>
          </cell>
          <cell r="K171">
            <v>3.4135911846533418E-3</v>
          </cell>
          <cell r="M171">
            <v>-1.3133705069776624E-3</v>
          </cell>
          <cell r="N171">
            <v>3.6181133473291993E-3</v>
          </cell>
          <cell r="R171">
            <v>-8.6826962069608271E-4</v>
          </cell>
          <cell r="S171">
            <v>5.4067177698016167E-3</v>
          </cell>
          <cell r="U171">
            <v>-1.2837012764066458E-3</v>
          </cell>
          <cell r="V171">
            <v>7.304251310415566E-3</v>
          </cell>
          <cell r="X171">
            <v>-2.0213780226185918E-3</v>
          </cell>
          <cell r="Y171">
            <v>7.6041828142479062E-3</v>
          </cell>
          <cell r="AC171">
            <v>-4.3481939792400226E-4</v>
          </cell>
          <cell r="AD171">
            <v>9.1214946005493402E-3</v>
          </cell>
          <cell r="AF171">
            <v>-6.6172744845971465E-4</v>
          </cell>
          <cell r="AG171">
            <v>1.0962719796225429E-2</v>
          </cell>
          <cell r="AI171">
            <v>-1.0460266203153878E-3</v>
          </cell>
          <cell r="AJ171">
            <v>1.1126339668408036E-2</v>
          </cell>
          <cell r="AL171">
            <v>-1.2303181611954322E-2</v>
          </cell>
          <cell r="AM171">
            <v>5.5374601189825325E-2</v>
          </cell>
          <cell r="AO171">
            <v>-1.8657402800399257E-2</v>
          </cell>
          <cell r="AP171">
            <v>7.6618426313521448E-2</v>
          </cell>
          <cell r="AR171">
            <v>-2.9478744222102681E-2</v>
          </cell>
          <cell r="AS171">
            <v>8.1208948553241136E-2</v>
          </cell>
          <cell r="AU171">
            <v>-7.4423402799815739E-3</v>
          </cell>
          <cell r="AV171">
            <v>4.6343477281201917E-2</v>
          </cell>
          <cell r="AX171">
            <v>-1.1003197035968856E-2</v>
          </cell>
          <cell r="AY171">
            <v>6.2608114400033416E-2</v>
          </cell>
          <cell r="BA171">
            <v>-1.7326165421684806E-2</v>
          </cell>
          <cell r="BB171">
            <v>6.5178965963879842E-2</v>
          </cell>
          <cell r="BD171">
            <v>-1.3548631822633916E-2</v>
          </cell>
          <cell r="BE171">
            <v>0.28421862641138701</v>
          </cell>
          <cell r="BG171">
            <v>-2.0618908928434293E-2</v>
          </cell>
          <cell r="BH171">
            <v>0.3415897611810747</v>
          </cell>
          <cell r="BJ171">
            <v>-3.2593370081903036E-2</v>
          </cell>
          <cell r="BK171">
            <v>0.34668802822631828</v>
          </cell>
          <cell r="BM171" t="str">
            <v>GRCAgriculture, Mining and Quarrying</v>
          </cell>
        </row>
        <row r="172">
          <cell r="G172">
            <v>-5.74631238123402E-4</v>
          </cell>
          <cell r="H172">
            <v>1.3490411220118403E-3</v>
          </cell>
          <cell r="J172">
            <v>-7.6562978210859001E-4</v>
          </cell>
          <cell r="K172">
            <v>2.1402037818916142E-3</v>
          </cell>
          <cell r="M172">
            <v>-2.1757066715508699E-3</v>
          </cell>
          <cell r="N172">
            <v>2.8614266775548458E-3</v>
          </cell>
          <cell r="R172">
            <v>-4.1272805538028479E-4</v>
          </cell>
          <cell r="S172">
            <v>8.9304315042681992E-4</v>
          </cell>
          <cell r="U172">
            <v>-5.4373506281990558E-4</v>
          </cell>
          <cell r="V172">
            <v>1.4079611864872277E-3</v>
          </cell>
          <cell r="X172">
            <v>-1.6055998858064413E-3</v>
          </cell>
          <cell r="Y172">
            <v>1.8884105375036597E-3</v>
          </cell>
          <cell r="AC172">
            <v>-2.1682065562345088E-3</v>
          </cell>
          <cell r="AD172">
            <v>6.7297304049134254E-3</v>
          </cell>
          <cell r="AF172">
            <v>-2.4396901717409492E-3</v>
          </cell>
          <cell r="AG172">
            <v>1.0012281127274036E-2</v>
          </cell>
          <cell r="AI172">
            <v>-8.2440347177907825E-3</v>
          </cell>
          <cell r="AJ172">
            <v>1.2629522942006588E-2</v>
          </cell>
          <cell r="AL172">
            <v>-3.3268080459109735E-2</v>
          </cell>
          <cell r="AM172">
            <v>7.810227779524162E-2</v>
          </cell>
          <cell r="AO172">
            <v>-4.4325876324198946E-2</v>
          </cell>
          <cell r="AP172">
            <v>0.12390637141026933</v>
          </cell>
          <cell r="AR172">
            <v>-0.12596179915480377</v>
          </cell>
          <cell r="AS172">
            <v>0.16566132611867287</v>
          </cell>
          <cell r="AU172">
            <v>-4.1843221517287116E-2</v>
          </cell>
          <cell r="AV172">
            <v>9.053855651604531E-2</v>
          </cell>
          <cell r="AX172">
            <v>-5.5124982137030022E-2</v>
          </cell>
          <cell r="AY172">
            <v>0.14274200904429638</v>
          </cell>
          <cell r="BA172">
            <v>-0.16277902801646824</v>
          </cell>
          <cell r="BB172">
            <v>0.19145095519018931</v>
          </cell>
          <cell r="BD172">
            <v>-9.9324528712541646E-2</v>
          </cell>
          <cell r="BE172">
            <v>0.30828580372496223</v>
          </cell>
          <cell r="BG172">
            <v>-0.11176106622130359</v>
          </cell>
          <cell r="BH172">
            <v>0.45865791773595643</v>
          </cell>
          <cell r="BJ172">
            <v>-0.37765537636619761</v>
          </cell>
          <cell r="BK172">
            <v>0.57855254171796766</v>
          </cell>
          <cell r="BM172" t="str">
            <v>GRCElectronics and Machinery</v>
          </cell>
        </row>
        <row r="173">
          <cell r="G173">
            <v>-8.8175379512449581E-3</v>
          </cell>
          <cell r="H173">
            <v>9.6100485188799212E-3</v>
          </cell>
          <cell r="J173">
            <v>-1.0144870498152159E-2</v>
          </cell>
          <cell r="K173">
            <v>1.4001008108607493E-2</v>
          </cell>
          <cell r="M173">
            <v>-2.1018555716182163E-2</v>
          </cell>
          <cell r="N173">
            <v>1.6544206398975803E-2</v>
          </cell>
          <cell r="R173">
            <v>-6.7088440337101929E-3</v>
          </cell>
          <cell r="S173">
            <v>8.6695247337047476E-3</v>
          </cell>
          <cell r="U173">
            <v>-7.6818207744508982E-3</v>
          </cell>
          <cell r="V173">
            <v>1.231114067195449E-2</v>
          </cell>
          <cell r="X173">
            <v>-2.0907011319650337E-2</v>
          </cell>
          <cell r="Y173">
            <v>1.4634767649113201E-2</v>
          </cell>
          <cell r="AC173">
            <v>-6.7977153780702793E-2</v>
          </cell>
          <cell r="AD173">
            <v>8.1401799792729435E-2</v>
          </cell>
          <cell r="AF173">
            <v>-7.818176895580109E-2</v>
          </cell>
          <cell r="AG173">
            <v>0.12191048828753992</v>
          </cell>
          <cell r="AI173">
            <v>-0.14211023777716036</v>
          </cell>
          <cell r="AJ173">
            <v>0.13535212738497648</v>
          </cell>
          <cell r="AL173">
            <v>-5.8409613956067995E-2</v>
          </cell>
          <cell r="AM173">
            <v>6.3659405515527831E-2</v>
          </cell>
          <cell r="AO173">
            <v>-6.7202202327658472E-2</v>
          </cell>
          <cell r="AP173">
            <v>9.2746238591927613E-2</v>
          </cell>
          <cell r="AR173">
            <v>-0.13923225871944994</v>
          </cell>
          <cell r="AS173">
            <v>0.10959303087969673</v>
          </cell>
          <cell r="AU173">
            <v>-4.3140210396959262E-2</v>
          </cell>
          <cell r="AV173">
            <v>5.5748072123064235E-2</v>
          </cell>
          <cell r="AX173">
            <v>-4.939679068053586E-2</v>
          </cell>
          <cell r="AY173">
            <v>7.9164934546997065E-2</v>
          </cell>
          <cell r="BA173">
            <v>-0.13443938517117807</v>
          </cell>
          <cell r="BB173">
            <v>9.4106667604881317E-2</v>
          </cell>
          <cell r="BD173">
            <v>-0.12150670871427058</v>
          </cell>
          <cell r="BE173">
            <v>0.14550277889158025</v>
          </cell>
          <cell r="BG173">
            <v>-0.1397470899991646</v>
          </cell>
          <cell r="BH173">
            <v>0.21791059739505705</v>
          </cell>
          <cell r="BJ173">
            <v>-0.25401692048787977</v>
          </cell>
          <cell r="BK173">
            <v>0.24193704209916322</v>
          </cell>
          <cell r="BM173" t="str">
            <v>GRCOther</v>
          </cell>
        </row>
        <row r="174">
          <cell r="G174">
            <v>-1.1495451896280429E-2</v>
          </cell>
          <cell r="H174">
            <v>1.8362786299803702E-2</v>
          </cell>
          <cell r="J174">
            <v>-1.7101229626405257E-2</v>
          </cell>
          <cell r="K174">
            <v>3.1094952630155603E-2</v>
          </cell>
          <cell r="M174">
            <v>-3.1306665541706025E-2</v>
          </cell>
          <cell r="N174">
            <v>3.7772178156956215E-2</v>
          </cell>
          <cell r="R174">
            <v>-1.1191763164333679E-2</v>
          </cell>
          <cell r="S174">
            <v>1.8538078993515228E-2</v>
          </cell>
          <cell r="U174">
            <v>-1.6480782057442411E-2</v>
          </cell>
          <cell r="V174">
            <v>3.1300948354328284E-2</v>
          </cell>
          <cell r="X174">
            <v>-3.0342762873260654E-2</v>
          </cell>
          <cell r="Y174">
            <v>3.789582943500136E-2</v>
          </cell>
          <cell r="AC174">
            <v>-1.7132879644691457E-2</v>
          </cell>
          <cell r="AD174">
            <v>2.6337438414927306E-2</v>
          </cell>
          <cell r="AF174">
            <v>-2.8133473309708279E-2</v>
          </cell>
          <cell r="AG174">
            <v>4.6006232453958518E-2</v>
          </cell>
          <cell r="AI174">
            <v>-4.8690198713671862E-2</v>
          </cell>
          <cell r="AJ174">
            <v>5.7699066742230798E-2</v>
          </cell>
          <cell r="AL174">
            <v>-1.4686766301776226E-2</v>
          </cell>
          <cell r="AM174">
            <v>2.3460578450329426E-2</v>
          </cell>
          <cell r="AO174">
            <v>-2.1848794224200451E-2</v>
          </cell>
          <cell r="AP174">
            <v>3.9727390150853151E-2</v>
          </cell>
          <cell r="AR174">
            <v>-3.9997877825723581E-2</v>
          </cell>
          <cell r="AS174">
            <v>4.825831627200082E-2</v>
          </cell>
          <cell r="AU174">
            <v>-1.5986888771557704E-2</v>
          </cell>
          <cell r="AV174">
            <v>2.6480743253408816E-2</v>
          </cell>
          <cell r="AX174">
            <v>-2.3541994746660844E-2</v>
          </cell>
          <cell r="AY174">
            <v>4.4711880732039321E-2</v>
          </cell>
          <cell r="BA174">
            <v>-4.3343159424822343E-2</v>
          </cell>
          <cell r="BB174">
            <v>5.4132347261778277E-2</v>
          </cell>
          <cell r="BD174">
            <v>-4.4519021167941604E-2</v>
          </cell>
          <cell r="BE174">
            <v>6.8436655286188627E-2</v>
          </cell>
          <cell r="BG174">
            <v>-7.3103571598992501E-2</v>
          </cell>
          <cell r="BH174">
            <v>0.11954513654157559</v>
          </cell>
          <cell r="BJ174">
            <v>-0.12651930277680284</v>
          </cell>
          <cell r="BK174">
            <v>0.14992844325873439</v>
          </cell>
          <cell r="BM174" t="str">
            <v>GRCServices</v>
          </cell>
        </row>
        <row r="175">
          <cell r="G175">
            <v>-4.4601261720345065E-5</v>
          </cell>
          <cell r="H175">
            <v>7.2010295116342604E-4</v>
          </cell>
          <cell r="J175">
            <v>-6.6542208742248476E-5</v>
          </cell>
          <cell r="K175">
            <v>1.8434940720908344E-3</v>
          </cell>
          <cell r="M175">
            <v>-1.2865897838310048E-4</v>
          </cell>
          <cell r="N175">
            <v>1.877007947769016E-3</v>
          </cell>
          <cell r="R175">
            <v>-1.7726918531479896E-4</v>
          </cell>
          <cell r="S175">
            <v>2.8512456919997931E-3</v>
          </cell>
          <cell r="U175">
            <v>-2.6445788807905046E-4</v>
          </cell>
          <cell r="V175">
            <v>7.2856068145483732E-3</v>
          </cell>
          <cell r="X175">
            <v>-5.1136239926563576E-4</v>
          </cell>
          <cell r="Y175">
            <v>7.4186057318001986E-3</v>
          </cell>
          <cell r="AC175">
            <v>-1.7962936738058488E-5</v>
          </cell>
          <cell r="AD175">
            <v>7.6478291302919388E-3</v>
          </cell>
          <cell r="AF175">
            <v>-2.6736641586921905E-5</v>
          </cell>
          <cell r="AG175">
            <v>2.2260697558522224E-2</v>
          </cell>
          <cell r="AI175">
            <v>-5.1820048156514531E-5</v>
          </cell>
          <cell r="AJ175">
            <v>2.2309011314064264E-2</v>
          </cell>
          <cell r="AL175">
            <v>-9.8991567815034792E-3</v>
          </cell>
          <cell r="AM175">
            <v>0.15982534433859841</v>
          </cell>
          <cell r="AO175">
            <v>-1.4768904096418754E-2</v>
          </cell>
          <cell r="AP175">
            <v>0.40915965471611465</v>
          </cell>
          <cell r="AR175">
            <v>-2.8555591237487646E-2</v>
          </cell>
          <cell r="AS175">
            <v>0.41659798934831194</v>
          </cell>
          <cell r="AU175">
            <v>-9.904023582211775E-3</v>
          </cell>
          <cell r="AV175">
            <v>0.15929900350192572</v>
          </cell>
          <cell r="AX175">
            <v>-1.4775253552305799E-2</v>
          </cell>
          <cell r="AY175">
            <v>0.4070466142994455</v>
          </cell>
          <cell r="BA175">
            <v>-2.856980051208283E-2</v>
          </cell>
          <cell r="BB175">
            <v>0.4144772594537714</v>
          </cell>
          <cell r="BD175">
            <v>-1.0083833807233204E-2</v>
          </cell>
          <cell r="BE175">
            <v>4.2932533282592953</v>
          </cell>
          <cell r="BG175">
            <v>-1.5009118734736508E-2</v>
          </cell>
          <cell r="BH175">
            <v>12.496463016407757</v>
          </cell>
          <cell r="BJ175">
            <v>-2.9090162767538248E-2</v>
          </cell>
          <cell r="BK175">
            <v>12.523584855592157</v>
          </cell>
          <cell r="BM175" t="str">
            <v>GRCTextiles, Garments and Leather</v>
          </cell>
        </row>
        <row r="176">
          <cell r="G176">
            <v>-1.2495595910877455E-5</v>
          </cell>
          <cell r="H176">
            <v>2.7160925674252212E-4</v>
          </cell>
          <cell r="J176">
            <v>-2.2482458007289097E-5</v>
          </cell>
          <cell r="K176">
            <v>7.8861520159989595E-4</v>
          </cell>
          <cell r="M176">
            <v>-3.1980442145140842E-5</v>
          </cell>
          <cell r="N176">
            <v>8.0279418034479022E-4</v>
          </cell>
          <cell r="R176">
            <v>-2.0973844584659673E-5</v>
          </cell>
          <cell r="S176">
            <v>4.5589584624394774E-4</v>
          </cell>
          <cell r="U176">
            <v>-3.7736779631813988E-5</v>
          </cell>
          <cell r="V176">
            <v>1.3236898230388761E-3</v>
          </cell>
          <cell r="X176">
            <v>-5.3679137636208907E-5</v>
          </cell>
          <cell r="Y176">
            <v>1.3474891893565655E-3</v>
          </cell>
          <cell r="AC176">
            <v>-1.0376722457294818E-5</v>
          </cell>
          <cell r="AD176">
            <v>1.2399253027979285E-3</v>
          </cell>
          <cell r="AF176">
            <v>-1.8671313227969222E-5</v>
          </cell>
          <cell r="AG176">
            <v>3.107831726083532E-3</v>
          </cell>
          <cell r="AI176">
            <v>-2.6559868274489418E-5</v>
          </cell>
          <cell r="AJ176">
            <v>3.1266853329725564E-3</v>
          </cell>
          <cell r="AL176">
            <v>-1.5918474075688853E-2</v>
          </cell>
          <cell r="AM176">
            <v>0.34601030179034881</v>
          </cell>
          <cell r="AO176">
            <v>-2.864100499882951E-2</v>
          </cell>
          <cell r="AP176">
            <v>1.0046380126164434</v>
          </cell>
          <cell r="AR176">
            <v>-4.0740741205734426E-2</v>
          </cell>
          <cell r="AS176">
            <v>1.0227009931401545</v>
          </cell>
          <cell r="AU176">
            <v>-1.5918474255713404E-2</v>
          </cell>
          <cell r="AV176">
            <v>0.34601030166061547</v>
          </cell>
          <cell r="AX176">
            <v>-2.8641003447785786E-2</v>
          </cell>
          <cell r="AY176">
            <v>1.0046380521960032</v>
          </cell>
          <cell r="BA176">
            <v>-4.0740741025413349E-2</v>
          </cell>
          <cell r="BB176">
            <v>1.0227010066772966</v>
          </cell>
          <cell r="BD176">
            <v>-1.5916173533720889E-2</v>
          </cell>
          <cell r="BE176">
            <v>1.9018400433664553</v>
          </cell>
          <cell r="BG176">
            <v>-2.8638701927495645E-2</v>
          </cell>
          <cell r="BH176">
            <v>4.7668991118843262</v>
          </cell>
          <cell r="BJ176">
            <v>-4.0738438772867244E-2</v>
          </cell>
          <cell r="BK176">
            <v>4.7958174220942436</v>
          </cell>
          <cell r="BM176" t="str">
            <v>HKGAgriculture, Mining and Quarrying</v>
          </cell>
        </row>
        <row r="177">
          <cell r="G177">
            <v>-7.6788405749539379E-5</v>
          </cell>
          <cell r="H177">
            <v>1.7107839230448008E-3</v>
          </cell>
          <cell r="J177">
            <v>-1.4938820913812378E-4</v>
          </cell>
          <cell r="K177">
            <v>7.1409675292670727E-3</v>
          </cell>
          <cell r="M177">
            <v>-4.1383994175703265E-4</v>
          </cell>
          <cell r="N177">
            <v>7.4509319383651018E-3</v>
          </cell>
          <cell r="R177">
            <v>-2.1784400269098114E-4</v>
          </cell>
          <cell r="S177">
            <v>4.8533964436501265E-3</v>
          </cell>
          <cell r="U177">
            <v>-4.2380515151307918E-4</v>
          </cell>
          <cell r="V177">
            <v>2.0258521661162376E-2</v>
          </cell>
          <cell r="X177">
            <v>-1.1740388290490955E-3</v>
          </cell>
          <cell r="Y177">
            <v>2.1137872245162725E-2</v>
          </cell>
          <cell r="AC177">
            <v>-3.1541399948764592E-3</v>
          </cell>
          <cell r="AD177">
            <v>8.4387468174099922E-2</v>
          </cell>
          <cell r="AF177">
            <v>-6.0426500567700714E-3</v>
          </cell>
          <cell r="AG177">
            <v>0.3543563187122345</v>
          </cell>
          <cell r="AI177">
            <v>-1.8067000200971961E-2</v>
          </cell>
          <cell r="AJ177">
            <v>0.3593997061252594</v>
          </cell>
          <cell r="AL177">
            <v>-0.14013588247199463</v>
          </cell>
          <cell r="AM177">
            <v>3.1221147572297685</v>
          </cell>
          <cell r="AO177">
            <v>-0.27262772698738374</v>
          </cell>
          <cell r="AP177">
            <v>13.031990658611937</v>
          </cell>
          <cell r="AR177">
            <v>-0.75524195188319176</v>
          </cell>
          <cell r="AS177">
            <v>13.597663764855886</v>
          </cell>
          <cell r="AU177">
            <v>-0.14013567168289148</v>
          </cell>
          <cell r="AV177">
            <v>3.1221147342718427</v>
          </cell>
          <cell r="AX177">
            <v>-0.2726272875834086</v>
          </cell>
          <cell r="AY177">
            <v>13.031993101579792</v>
          </cell>
          <cell r="BA177">
            <v>-0.75524098831389042</v>
          </cell>
          <cell r="BB177">
            <v>13.597665707717292</v>
          </cell>
          <cell r="BD177">
            <v>-0.14819830433992889</v>
          </cell>
          <cell r="BE177">
            <v>3.964972928042517</v>
          </cell>
          <cell r="BG177">
            <v>-0.28391589897327141</v>
          </cell>
          <cell r="BH177">
            <v>16.649548102049121</v>
          </cell>
          <cell r="BJ177">
            <v>-0.84888394257784716</v>
          </cell>
          <cell r="BK177">
            <v>16.886513317275373</v>
          </cell>
          <cell r="BM177" t="str">
            <v>HKGElectronics and Machinery</v>
          </cell>
        </row>
        <row r="178">
          <cell r="G178">
            <v>-1.2101394087267181E-3</v>
          </cell>
          <cell r="H178">
            <v>6.1250440194271505E-3</v>
          </cell>
          <cell r="J178">
            <v>-2.1690271507850412E-3</v>
          </cell>
          <cell r="K178">
            <v>1.2436073811841197E-2</v>
          </cell>
          <cell r="M178">
            <v>-2.814525651956501E-3</v>
          </cell>
          <cell r="N178">
            <v>1.2910146608192008E-2</v>
          </cell>
          <cell r="R178">
            <v>-2.8077034452280714E-3</v>
          </cell>
          <cell r="S178">
            <v>1.5979386455001077E-2</v>
          </cell>
          <cell r="U178">
            <v>-4.9679073019888165E-3</v>
          </cell>
          <cell r="V178">
            <v>3.1477445634664036E-2</v>
          </cell>
          <cell r="X178">
            <v>-6.4058193952405418E-3</v>
          </cell>
          <cell r="Y178">
            <v>3.2589725495199673E-2</v>
          </cell>
          <cell r="AC178">
            <v>-1.7153583170056663E-2</v>
          </cell>
          <cell r="AD178">
            <v>8.1942506603809306E-2</v>
          </cell>
          <cell r="AF178">
            <v>-2.9360475420617149E-2</v>
          </cell>
          <cell r="AG178">
            <v>0.19660757158271736</v>
          </cell>
          <cell r="AI178">
            <v>-3.694271900349122E-2</v>
          </cell>
          <cell r="AJ178">
            <v>0.20307919022343413</v>
          </cell>
          <cell r="AL178">
            <v>-1.6107535582607361E-2</v>
          </cell>
          <cell r="AM178">
            <v>8.1527271797359635E-2</v>
          </cell>
          <cell r="AO178">
            <v>-2.8870791050158561E-2</v>
          </cell>
          <cell r="AP178">
            <v>0.16553010338117169</v>
          </cell>
          <cell r="AR178">
            <v>-3.7462685505590697E-2</v>
          </cell>
          <cell r="AS178">
            <v>0.17184023953647748</v>
          </cell>
          <cell r="AU178">
            <v>-2.104723163320478E-2</v>
          </cell>
          <cell r="AV178">
            <v>0.11978538853400274</v>
          </cell>
          <cell r="AX178">
            <v>-3.7240648008947573E-2</v>
          </cell>
          <cell r="AY178">
            <v>0.23596263010624621</v>
          </cell>
          <cell r="BA178">
            <v>-4.8019588693118377E-2</v>
          </cell>
          <cell r="BB178">
            <v>0.24430055194248224</v>
          </cell>
          <cell r="BD178">
            <v>-0.24916634179804328</v>
          </cell>
          <cell r="BE178">
            <v>1.1902652877722761</v>
          </cell>
          <cell r="BG178">
            <v>-0.4264789566984899</v>
          </cell>
          <cell r="BH178">
            <v>2.8558458542105751</v>
          </cell>
          <cell r="BJ178">
            <v>-0.53661570640477185</v>
          </cell>
          <cell r="BK178">
            <v>2.9498500938049133</v>
          </cell>
          <cell r="BM178" t="str">
            <v>HKGOther</v>
          </cell>
        </row>
        <row r="179">
          <cell r="G179">
            <v>-3.9371231017867103E-2</v>
          </cell>
          <cell r="H179">
            <v>4.4897518266225234E-2</v>
          </cell>
          <cell r="J179">
            <v>-7.7884960366645828E-2</v>
          </cell>
          <cell r="K179">
            <v>0.12644589264527895</v>
          </cell>
          <cell r="M179">
            <v>-0.10032822555513121</v>
          </cell>
          <cell r="N179">
            <v>0.13881471822969615</v>
          </cell>
          <cell r="R179">
            <v>-3.1164557432930451E-2</v>
          </cell>
          <cell r="S179">
            <v>3.3862687079817988E-2</v>
          </cell>
          <cell r="U179">
            <v>-6.1576501233503222E-2</v>
          </cell>
          <cell r="V179">
            <v>9.4657096604350954E-2</v>
          </cell>
          <cell r="X179">
            <v>-7.9543922940501943E-2</v>
          </cell>
          <cell r="Y179">
            <v>0.10385559144197032</v>
          </cell>
          <cell r="AC179">
            <v>-5.7367469267099125E-2</v>
          </cell>
          <cell r="AD179">
            <v>6.6555454391462376E-2</v>
          </cell>
          <cell r="AF179">
            <v>-0.111686944833437</v>
          </cell>
          <cell r="AG179">
            <v>0.18960122329002616</v>
          </cell>
          <cell r="AI179">
            <v>-0.14760641666026686</v>
          </cell>
          <cell r="AJ179">
            <v>0.20926792796893778</v>
          </cell>
          <cell r="AL179">
            <v>-4.2686070157753789E-2</v>
          </cell>
          <cell r="AM179">
            <v>4.867764012132092E-2</v>
          </cell>
          <cell r="AO179">
            <v>-8.4442441765048573E-2</v>
          </cell>
          <cell r="AP179">
            <v>0.13709193502653613</v>
          </cell>
          <cell r="AR179">
            <v>-0.10877530532143578</v>
          </cell>
          <cell r="AS179">
            <v>0.15050214707771256</v>
          </cell>
          <cell r="AU179">
            <v>-3.6227395503528145E-2</v>
          </cell>
          <cell r="AV179">
            <v>3.9363849792922435E-2</v>
          </cell>
          <cell r="AX179">
            <v>-7.1579911529642049E-2</v>
          </cell>
          <cell r="AY179">
            <v>0.11003461490770293</v>
          </cell>
          <cell r="BA179">
            <v>-9.2466230668264676E-2</v>
          </cell>
          <cell r="BB179">
            <v>0.12072745119253586</v>
          </cell>
          <cell r="BD179">
            <v>-6.3492170193833991E-2</v>
          </cell>
          <cell r="BE179">
            <v>7.3661088619333598E-2</v>
          </cell>
          <cell r="BG179">
            <v>-0.12361093491465619</v>
          </cell>
          <cell r="BH179">
            <v>0.20984354533822008</v>
          </cell>
          <cell r="BJ179">
            <v>-0.1633652634154196</v>
          </cell>
          <cell r="BK179">
            <v>0.23160991880000811</v>
          </cell>
          <cell r="BM179" t="str">
            <v>HKGServices</v>
          </cell>
        </row>
        <row r="180">
          <cell r="G180">
            <v>-1.4954717585169419E-5</v>
          </cell>
          <cell r="H180">
            <v>8.1890195142477751E-3</v>
          </cell>
          <cell r="J180">
            <v>-2.8418985493772198E-5</v>
          </cell>
          <cell r="K180">
            <v>2.9289795085787773E-2</v>
          </cell>
          <cell r="M180">
            <v>-4.0553771214035805E-5</v>
          </cell>
          <cell r="N180">
            <v>2.9390601441264153E-2</v>
          </cell>
          <cell r="R180">
            <v>-4.3560489302763017E-5</v>
          </cell>
          <cell r="S180">
            <v>2.3852693848311901E-2</v>
          </cell>
          <cell r="U180">
            <v>-8.2779545664379839E-5</v>
          </cell>
          <cell r="V180">
            <v>8.5314907133579254E-2</v>
          </cell>
          <cell r="X180">
            <v>-1.1812609682237962E-4</v>
          </cell>
          <cell r="Y180">
            <v>8.5608538240194321E-2</v>
          </cell>
          <cell r="AC180">
            <v>-7.06564915162744E-5</v>
          </cell>
          <cell r="AD180">
            <v>6.1083052307367325E-2</v>
          </cell>
          <cell r="AF180">
            <v>-1.3430123999569332E-4</v>
          </cell>
          <cell r="AG180">
            <v>0.21131183207035065</v>
          </cell>
          <cell r="AI180">
            <v>-1.916047403938137E-4</v>
          </cell>
          <cell r="AJ180">
            <v>0.21188285201787949</v>
          </cell>
          <cell r="AL180">
            <v>-1.2519427232219153E-2</v>
          </cell>
          <cell r="AM180">
            <v>6.8554844535157562</v>
          </cell>
          <cell r="AO180">
            <v>-2.3791116005801995E-2</v>
          </cell>
          <cell r="AP180">
            <v>24.520119228916617</v>
          </cell>
          <cell r="AR180">
            <v>-3.3949821172797046E-2</v>
          </cell>
          <cell r="AS180">
            <v>24.604509845104733</v>
          </cell>
          <cell r="AU180">
            <v>-1.2519496034217113E-2</v>
          </cell>
          <cell r="AV180">
            <v>6.8553799743565849</v>
          </cell>
          <cell r="AX180">
            <v>-2.3791243171223109E-2</v>
          </cell>
          <cell r="AY180">
            <v>24.519918362135982</v>
          </cell>
          <cell r="BA180">
            <v>-3.3950013518592961E-2</v>
          </cell>
          <cell r="BB180">
            <v>24.604309367233274</v>
          </cell>
          <cell r="BD180">
            <v>-1.242907363124072E-2</v>
          </cell>
          <cell r="BE180">
            <v>10.745024815933975</v>
          </cell>
          <cell r="BG180">
            <v>-2.3624722440243516E-2</v>
          </cell>
          <cell r="BH180">
            <v>37.171536027228548</v>
          </cell>
          <cell r="BJ180">
            <v>-3.3704892152774758E-2</v>
          </cell>
          <cell r="BK180">
            <v>37.27198325890447</v>
          </cell>
          <cell r="BM180" t="str">
            <v>HKGTextiles, Garments and Leather</v>
          </cell>
        </row>
        <row r="181">
          <cell r="G181">
            <v>-7.3338182119186968E-4</v>
          </cell>
          <cell r="H181">
            <v>8.1546171568334103E-3</v>
          </cell>
          <cell r="J181">
            <v>-1.1701461917255074E-3</v>
          </cell>
          <cell r="K181">
            <v>8.7525820126757026E-3</v>
          </cell>
          <cell r="M181">
            <v>-3.538597869919613E-3</v>
          </cell>
          <cell r="N181">
            <v>9.8812919459305704E-3</v>
          </cell>
          <cell r="R181">
            <v>-1.4046166324988008E-3</v>
          </cell>
          <cell r="S181">
            <v>1.7174509615870193E-2</v>
          </cell>
          <cell r="U181">
            <v>-2.2439401218434796E-3</v>
          </cell>
          <cell r="V181">
            <v>1.8202472187113017E-2</v>
          </cell>
          <cell r="X181">
            <v>-7.0626400120090693E-3</v>
          </cell>
          <cell r="Y181">
            <v>2.0500338927377015E-2</v>
          </cell>
          <cell r="AC181">
            <v>-4.8538258124608546E-4</v>
          </cell>
          <cell r="AD181">
            <v>7.1225561259780079E-3</v>
          </cell>
          <cell r="AF181">
            <v>-7.7338419214356691E-4</v>
          </cell>
          <cell r="AG181">
            <v>6.3355726888403296E-3</v>
          </cell>
          <cell r="AI181">
            <v>-2.2326764301396906E-3</v>
          </cell>
          <cell r="AJ181">
            <v>7.0304584223777056E-3</v>
          </cell>
          <cell r="AL181">
            <v>-1.7321443052816927E-2</v>
          </cell>
          <cell r="AM181">
            <v>0.1926005426069316</v>
          </cell>
          <cell r="AO181">
            <v>-2.7637200756495478E-2</v>
          </cell>
          <cell r="AP181">
            <v>0.20672362815222817</v>
          </cell>
          <cell r="AR181">
            <v>-8.3576685049295801E-2</v>
          </cell>
          <cell r="AS181">
            <v>0.2333821629932602</v>
          </cell>
          <cell r="AU181">
            <v>-1.5767654329440869E-2</v>
          </cell>
          <cell r="AV181">
            <v>0.19279405115611198</v>
          </cell>
          <cell r="AX181">
            <v>-2.518955803210712E-2</v>
          </cell>
          <cell r="AY181">
            <v>0.2043335403746934</v>
          </cell>
          <cell r="BA181">
            <v>-7.9282320731548228E-2</v>
          </cell>
          <cell r="BB181">
            <v>0.23012845666522991</v>
          </cell>
          <cell r="BD181">
            <v>-1.9446706499473703E-2</v>
          </cell>
          <cell r="BE181">
            <v>0.28536305969681897</v>
          </cell>
          <cell r="BG181">
            <v>-3.0985404044244973E-2</v>
          </cell>
          <cell r="BH181">
            <v>0.25383280600977054</v>
          </cell>
          <cell r="BJ181">
            <v>-8.9451506755258994E-2</v>
          </cell>
          <cell r="BK181">
            <v>0.28167319302176708</v>
          </cell>
          <cell r="BM181" t="str">
            <v>HUNAgriculture, Mining and Quarrying</v>
          </cell>
        </row>
        <row r="182">
          <cell r="G182">
            <v>-3.7483089836314321E-3</v>
          </cell>
          <cell r="H182">
            <v>3.635726124048233E-2</v>
          </cell>
          <cell r="J182">
            <v>-6.7801098339259624E-3</v>
          </cell>
          <cell r="K182">
            <v>5.8042474091053009E-2</v>
          </cell>
          <cell r="M182">
            <v>-4.4294323772192001E-2</v>
          </cell>
          <cell r="N182">
            <v>0.1686040535569191</v>
          </cell>
          <cell r="R182">
            <v>-3.5114896018058062E-3</v>
          </cell>
          <cell r="S182">
            <v>3.53646045550704E-2</v>
          </cell>
          <cell r="U182">
            <v>-6.3947022426873446E-3</v>
          </cell>
          <cell r="V182">
            <v>5.6371878832578659E-2</v>
          </cell>
          <cell r="X182">
            <v>-4.2275728657841682E-2</v>
          </cell>
          <cell r="Y182">
            <v>0.18027633428573608</v>
          </cell>
          <cell r="AC182">
            <v>-1.1717612855136395E-2</v>
          </cell>
          <cell r="AD182">
            <v>0.13333767652511597</v>
          </cell>
          <cell r="AF182">
            <v>-2.1572669968008995E-2</v>
          </cell>
          <cell r="AG182">
            <v>0.21180342882871628</v>
          </cell>
          <cell r="AI182">
            <v>-0.15048260614275932</v>
          </cell>
          <cell r="AJ182">
            <v>0.23725359886884689</v>
          </cell>
          <cell r="AL182">
            <v>-5.6920161671694086E-2</v>
          </cell>
          <cell r="AM182">
            <v>0.55210528181786611</v>
          </cell>
          <cell r="AO182">
            <v>-0.10295974787143011</v>
          </cell>
          <cell r="AP182">
            <v>0.88140732888223139</v>
          </cell>
          <cell r="AR182">
            <v>-0.67263400142880081</v>
          </cell>
          <cell r="AS182">
            <v>2.560346553304973</v>
          </cell>
          <cell r="AU182">
            <v>-5.5873982189517377E-2</v>
          </cell>
          <cell r="AV182">
            <v>0.5627131243769532</v>
          </cell>
          <cell r="AX182">
            <v>-0.10175097173331711</v>
          </cell>
          <cell r="AY182">
            <v>0.8969758453111657</v>
          </cell>
          <cell r="BA182">
            <v>-0.67268127716009285</v>
          </cell>
          <cell r="BB182">
            <v>2.8685138882065089</v>
          </cell>
          <cell r="BD182">
            <v>-5.424640847137626E-2</v>
          </cell>
          <cell r="BE182">
            <v>0.6172835845344613</v>
          </cell>
          <cell r="BG182">
            <v>-9.9870159679310011E-2</v>
          </cell>
          <cell r="BH182">
            <v>0.98053890821663203</v>
          </cell>
          <cell r="BJ182">
            <v>-0.69665562615674392</v>
          </cell>
          <cell r="BK182">
            <v>1.0983598617445285</v>
          </cell>
          <cell r="BM182" t="str">
            <v>HUNElectronics and Machinery</v>
          </cell>
        </row>
        <row r="183">
          <cell r="G183">
            <v>-9.2678528599208221E-3</v>
          </cell>
          <cell r="H183">
            <v>6.2556046090321615E-2</v>
          </cell>
          <cell r="J183">
            <v>-1.4051675083464943E-2</v>
          </cell>
          <cell r="K183">
            <v>8.575625839876011E-2</v>
          </cell>
          <cell r="M183">
            <v>-0.14366855891421437</v>
          </cell>
          <cell r="N183">
            <v>0.10819457535399124</v>
          </cell>
          <cell r="R183">
            <v>-7.0808880554977804E-3</v>
          </cell>
          <cell r="S183">
            <v>4.1743679728824645E-2</v>
          </cell>
          <cell r="U183">
            <v>-1.0666616988601163E-2</v>
          </cell>
          <cell r="V183">
            <v>6.2574348296038806E-2</v>
          </cell>
          <cell r="X183">
            <v>-8.4817154594929889E-2</v>
          </cell>
          <cell r="Y183">
            <v>7.9321980942040682E-2</v>
          </cell>
          <cell r="AC183">
            <v>-2.6666314641261124E-2</v>
          </cell>
          <cell r="AD183">
            <v>0.22500575823141844</v>
          </cell>
          <cell r="AF183">
            <v>-4.0503677997548948E-2</v>
          </cell>
          <cell r="AG183">
            <v>0.28605935910309199</v>
          </cell>
          <cell r="AI183">
            <v>-0.61069612907886039</v>
          </cell>
          <cell r="AJ183">
            <v>0.35563690378330648</v>
          </cell>
          <cell r="AL183">
            <v>-4.0353015704086601E-2</v>
          </cell>
          <cell r="AM183">
            <v>0.27237431888726371</v>
          </cell>
          <cell r="AO183">
            <v>-6.1182182527294404E-2</v>
          </cell>
          <cell r="AP183">
            <v>0.37339000674622697</v>
          </cell>
          <cell r="AR183">
            <v>-0.62554506439351387</v>
          </cell>
          <cell r="AS183">
            <v>0.47108833775700332</v>
          </cell>
          <cell r="AU183">
            <v>-3.1932031359011792E-2</v>
          </cell>
          <cell r="AV183">
            <v>0.18824764347268971</v>
          </cell>
          <cell r="AX183">
            <v>-4.8102264222370315E-2</v>
          </cell>
          <cell r="AY183">
            <v>0.28218579878655781</v>
          </cell>
          <cell r="BA183">
            <v>-0.38249214209855981</v>
          </cell>
          <cell r="BB183">
            <v>0.35771106152900717</v>
          </cell>
          <cell r="BD183">
            <v>-4.8304243418531463E-2</v>
          </cell>
          <cell r="BE183">
            <v>0.40758286483893613</v>
          </cell>
          <cell r="BG183">
            <v>-7.3369700600176113E-2</v>
          </cell>
          <cell r="BH183">
            <v>0.51817737471995018</v>
          </cell>
          <cell r="BJ183">
            <v>-1.1062351461246047</v>
          </cell>
          <cell r="BK183">
            <v>0.64421243805399198</v>
          </cell>
          <cell r="BM183" t="str">
            <v>HUNOther</v>
          </cell>
        </row>
        <row r="184">
          <cell r="G184">
            <v>-1.153058441719762E-2</v>
          </cell>
          <cell r="H184">
            <v>4.1915588701232728E-2</v>
          </cell>
          <cell r="J184">
            <v>-1.8794373707634843E-2</v>
          </cell>
          <cell r="K184">
            <v>6.6980611364788792E-2</v>
          </cell>
          <cell r="M184">
            <v>-8.6838595088405163E-2</v>
          </cell>
          <cell r="N184">
            <v>0.10649571698704793</v>
          </cell>
          <cell r="R184">
            <v>-8.446639545582002E-3</v>
          </cell>
          <cell r="S184">
            <v>3.0932411202229559E-2</v>
          </cell>
          <cell r="U184">
            <v>-1.3705549361475278E-2</v>
          </cell>
          <cell r="V184">
            <v>4.9893862713361159E-2</v>
          </cell>
          <cell r="X184">
            <v>-6.3573403604095802E-2</v>
          </cell>
          <cell r="Y184">
            <v>7.8087807894917205E-2</v>
          </cell>
          <cell r="AC184">
            <v>-6.5565242095712815E-3</v>
          </cell>
          <cell r="AD184">
            <v>2.1777060300337325E-2</v>
          </cell>
          <cell r="AF184">
            <v>-1.0734777321260682E-2</v>
          </cell>
          <cell r="AG184">
            <v>3.7538313984669003E-2</v>
          </cell>
          <cell r="AI184">
            <v>-4.6293454523265359E-2</v>
          </cell>
          <cell r="AJ184">
            <v>5.7458091909666109E-2</v>
          </cell>
          <cell r="AL184">
            <v>-1.7548947175408999E-2</v>
          </cell>
          <cell r="AM184">
            <v>6.3793336515277563E-2</v>
          </cell>
          <cell r="AO184">
            <v>-2.8604055046703263E-2</v>
          </cell>
          <cell r="AP184">
            <v>0.10194099172147213</v>
          </cell>
          <cell r="AR184">
            <v>-0.13216380565413929</v>
          </cell>
          <cell r="AS184">
            <v>0.16208091838134456</v>
          </cell>
          <cell r="AU184">
            <v>-1.384923703703728E-2</v>
          </cell>
          <cell r="AV184">
            <v>5.0717245900572749E-2</v>
          </cell>
          <cell r="AX184">
            <v>-2.247182454105864E-2</v>
          </cell>
          <cell r="AY184">
            <v>8.1806726530926327E-2</v>
          </cell>
          <cell r="BA184">
            <v>-0.10423590719280508</v>
          </cell>
          <cell r="BB184">
            <v>0.12803394242210717</v>
          </cell>
          <cell r="BD184">
            <v>-3.3999077731946215E-2</v>
          </cell>
          <cell r="BE184">
            <v>0.11292568169634838</v>
          </cell>
          <cell r="BG184">
            <v>-5.5665550360949584E-2</v>
          </cell>
          <cell r="BH184">
            <v>0.19465619500464224</v>
          </cell>
          <cell r="BJ184">
            <v>-0.24005627196787746</v>
          </cell>
          <cell r="BK184">
            <v>0.29795087621491223</v>
          </cell>
          <cell r="BM184" t="str">
            <v>HUNServices</v>
          </cell>
        </row>
        <row r="185">
          <cell r="G185">
            <v>-1.5740453818580136E-4</v>
          </cell>
          <cell r="H185">
            <v>5.1032520132139325E-3</v>
          </cell>
          <cell r="J185">
            <v>-2.6919571246253327E-4</v>
          </cell>
          <cell r="K185">
            <v>1.2603432405740023E-2</v>
          </cell>
          <cell r="M185">
            <v>-1.4469830202870071E-3</v>
          </cell>
          <cell r="N185">
            <v>1.2932040262967348E-2</v>
          </cell>
          <cell r="R185">
            <v>-5.242730985628441E-4</v>
          </cell>
          <cell r="S185">
            <v>1.8223781138658524E-2</v>
          </cell>
          <cell r="U185">
            <v>-8.9887701324187219E-4</v>
          </cell>
          <cell r="V185">
            <v>4.5253296382725239E-2</v>
          </cell>
          <cell r="X185">
            <v>-4.701477475464344E-3</v>
          </cell>
          <cell r="Y185">
            <v>4.6386449597775936E-2</v>
          </cell>
          <cell r="AC185">
            <v>-4.4238932605367154E-4</v>
          </cell>
          <cell r="AD185">
            <v>1.5037087723612785E-2</v>
          </cell>
          <cell r="AF185">
            <v>-7.572578324470669E-4</v>
          </cell>
          <cell r="AG185">
            <v>3.7249048240482807E-2</v>
          </cell>
          <cell r="AI185">
            <v>-4.0333011420443654E-3</v>
          </cell>
          <cell r="AJ185">
            <v>3.8184859789907932E-2</v>
          </cell>
          <cell r="AL185">
            <v>-3.0947071411637675E-2</v>
          </cell>
          <cell r="AM185">
            <v>1.0033427644766686</v>
          </cell>
          <cell r="AO185">
            <v>-5.2926167398369063E-2</v>
          </cell>
          <cell r="AP185">
            <v>2.4779420414917128</v>
          </cell>
          <cell r="AR185">
            <v>-0.28448917277969898</v>
          </cell>
          <cell r="AS185">
            <v>2.5425491420318207</v>
          </cell>
          <cell r="AU185">
            <v>-3.1922656921663399E-2</v>
          </cell>
          <cell r="AV185">
            <v>1.1096344914503418</v>
          </cell>
          <cell r="AX185">
            <v>-5.4732052030035991E-2</v>
          </cell>
          <cell r="AY185">
            <v>2.7554445554427498</v>
          </cell>
          <cell r="BA185">
            <v>-0.28626998578716129</v>
          </cell>
          <cell r="BB185">
            <v>2.82444153702144</v>
          </cell>
          <cell r="BD185">
            <v>-3.1286556598632227E-2</v>
          </cell>
          <cell r="BE185">
            <v>1.063449474109446</v>
          </cell>
          <cell r="BG185">
            <v>-5.3554614994798411E-2</v>
          </cell>
          <cell r="BH185">
            <v>2.6343186586731968</v>
          </cell>
          <cell r="BJ185">
            <v>-0.28524219963794889</v>
          </cell>
          <cell r="BK185">
            <v>2.7005009087467235</v>
          </cell>
          <cell r="BM185" t="str">
            <v>HUNTextiles, Garments and Leather</v>
          </cell>
        </row>
        <row r="186">
          <cell r="G186">
            <v>-3.0443337745964527E-3</v>
          </cell>
          <cell r="H186">
            <v>9.9882343783974648E-3</v>
          </cell>
          <cell r="J186">
            <v>-4.6775243245065212E-3</v>
          </cell>
          <cell r="K186">
            <v>1.7865268047899008E-2</v>
          </cell>
          <cell r="M186">
            <v>-6.764949532225728E-3</v>
          </cell>
          <cell r="N186">
            <v>1.8742911983281374E-2</v>
          </cell>
          <cell r="R186">
            <v>-5.2451116498559713E-3</v>
          </cell>
          <cell r="S186">
            <v>2.4817078607156873E-2</v>
          </cell>
          <cell r="U186">
            <v>-8.3080746699124575E-3</v>
          </cell>
          <cell r="V186">
            <v>4.4652965036220849E-2</v>
          </cell>
          <cell r="X186">
            <v>-1.1514735699165612E-2</v>
          </cell>
          <cell r="Y186">
            <v>4.6106868190690875E-2</v>
          </cell>
          <cell r="AC186">
            <v>-2.5790348008740693E-3</v>
          </cell>
          <cell r="AD186">
            <v>2.0861495286226273E-2</v>
          </cell>
          <cell r="AF186">
            <v>-3.8634742377325892E-3</v>
          </cell>
          <cell r="AG186">
            <v>2.882083784788847E-2</v>
          </cell>
          <cell r="AI186">
            <v>-5.7869229931384325E-3</v>
          </cell>
          <cell r="AJ186">
            <v>2.9586351476609707E-2</v>
          </cell>
          <cell r="AL186">
            <v>-1.8200904767035588E-2</v>
          </cell>
          <cell r="AM186">
            <v>5.9715824929919621E-2</v>
          </cell>
          <cell r="AO186">
            <v>-2.7965125074736891E-2</v>
          </cell>
          <cell r="AP186">
            <v>0.10680959002942321</v>
          </cell>
          <cell r="AR186">
            <v>-4.0445040296596228E-2</v>
          </cell>
          <cell r="AS186">
            <v>0.11205668672445568</v>
          </cell>
          <cell r="AU186">
            <v>-1.0678521841094971E-2</v>
          </cell>
          <cell r="AV186">
            <v>5.0525085761705855E-2</v>
          </cell>
          <cell r="AX186">
            <v>-1.6914407689023022E-2</v>
          </cell>
          <cell r="AY186">
            <v>9.0908963286230132E-2</v>
          </cell>
          <cell r="BA186">
            <v>-2.3442848287386294E-2</v>
          </cell>
          <cell r="BB186">
            <v>9.3868964450413428E-2</v>
          </cell>
          <cell r="BD186">
            <v>-4.2329993669799594E-2</v>
          </cell>
          <cell r="BE186">
            <v>0.34240211225890749</v>
          </cell>
          <cell r="BG186">
            <v>-6.3411645306696962E-2</v>
          </cell>
          <cell r="BH186">
            <v>0.47303971363471714</v>
          </cell>
          <cell r="BJ186">
            <v>-9.4981430100961495E-2</v>
          </cell>
          <cell r="BK186">
            <v>0.48560417652871651</v>
          </cell>
          <cell r="BM186" t="str">
            <v>INDAgriculture, Mining and Quarrying</v>
          </cell>
        </row>
        <row r="187">
          <cell r="G187">
            <v>-4.844388022320345E-4</v>
          </cell>
          <cell r="H187">
            <v>4.518881207332015E-3</v>
          </cell>
          <cell r="J187">
            <v>-8.1241730367764831E-4</v>
          </cell>
          <cell r="K187">
            <v>7.2420774959027767E-3</v>
          </cell>
          <cell r="M187">
            <v>-6.8252815399318933E-3</v>
          </cell>
          <cell r="N187">
            <v>8.2015804946422577E-3</v>
          </cell>
          <cell r="R187">
            <v>-1.5138801609282382E-4</v>
          </cell>
          <cell r="S187">
            <v>1.5244231908582151E-3</v>
          </cell>
          <cell r="U187">
            <v>-2.5432129041291773E-4</v>
          </cell>
          <cell r="V187">
            <v>2.4503682507202029E-3</v>
          </cell>
          <cell r="X187">
            <v>-2.3241252638399601E-3</v>
          </cell>
          <cell r="Y187">
            <v>2.746839018072933E-3</v>
          </cell>
          <cell r="AC187">
            <v>-2.2551218280568719E-3</v>
          </cell>
          <cell r="AD187">
            <v>9.5886830240488052E-2</v>
          </cell>
          <cell r="AF187">
            <v>-3.2486499985679984E-3</v>
          </cell>
          <cell r="AG187">
            <v>0.14647477492690086</v>
          </cell>
          <cell r="AI187">
            <v>-0.12753108143806458</v>
          </cell>
          <cell r="AJ187">
            <v>0.1573224849998951</v>
          </cell>
          <cell r="AL187">
            <v>-2.6318044623893044E-2</v>
          </cell>
          <cell r="AM187">
            <v>0.24549667928472821</v>
          </cell>
          <cell r="AO187">
            <v>-4.4136090570982216E-2</v>
          </cell>
          <cell r="AP187">
            <v>0.39343941449093367</v>
          </cell>
          <cell r="AR187">
            <v>-0.37079619409289905</v>
          </cell>
          <cell r="AS187">
            <v>0.4455662107368909</v>
          </cell>
          <cell r="AU187">
            <v>-2.6248004844430767E-2</v>
          </cell>
          <cell r="AV187">
            <v>0.2643080233911973</v>
          </cell>
          <cell r="AX187">
            <v>-4.4094814339247966E-2</v>
          </cell>
          <cell r="AY187">
            <v>0.42485052235645249</v>
          </cell>
          <cell r="BA187">
            <v>-0.4029622209127221</v>
          </cell>
          <cell r="BB187">
            <v>0.47625331062560555</v>
          </cell>
          <cell r="BD187">
            <v>-4.0448199817336397E-2</v>
          </cell>
          <cell r="BE187">
            <v>1.7198404188922003</v>
          </cell>
          <cell r="BG187">
            <v>-5.8268268544893073E-2</v>
          </cell>
          <cell r="BH187">
            <v>2.627193303143021</v>
          </cell>
          <cell r="BJ187">
            <v>-2.2874164050696013</v>
          </cell>
          <cell r="BK187">
            <v>2.8217594410492248</v>
          </cell>
          <cell r="BM187" t="str">
            <v>INDElectronics and Machinery</v>
          </cell>
        </row>
        <row r="188">
          <cell r="G188">
            <v>-6.0212593198230024E-3</v>
          </cell>
          <cell r="H188">
            <v>1.2606963166035712E-2</v>
          </cell>
          <cell r="J188">
            <v>-8.1951258034678176E-3</v>
          </cell>
          <cell r="K188">
            <v>2.367043832782656E-2</v>
          </cell>
          <cell r="M188">
            <v>-1.6810199565952644E-2</v>
          </cell>
          <cell r="N188">
            <v>2.6843981468118727E-2</v>
          </cell>
          <cell r="R188">
            <v>-3.5848737234118744E-3</v>
          </cell>
          <cell r="S188">
            <v>8.8432901256965124E-3</v>
          </cell>
          <cell r="U188">
            <v>-4.7933637624737457E-3</v>
          </cell>
          <cell r="V188">
            <v>1.669945775938686E-2</v>
          </cell>
          <cell r="X188">
            <v>-9.4623295362907811E-3</v>
          </cell>
          <cell r="Y188">
            <v>1.8416821634673397E-2</v>
          </cell>
          <cell r="AC188">
            <v>-9.34766068423869E-2</v>
          </cell>
          <cell r="AD188">
            <v>0.18293998037006531</v>
          </cell>
          <cell r="AF188">
            <v>-0.1030379028520656</v>
          </cell>
          <cell r="AG188">
            <v>0.34497293294589326</v>
          </cell>
          <cell r="AI188">
            <v>-0.15629464417543204</v>
          </cell>
          <cell r="AJ188">
            <v>0.36274489094648743</v>
          </cell>
          <cell r="AL188">
            <v>-3.3828529748977564E-2</v>
          </cell>
          <cell r="AM188">
            <v>7.0828211484344428E-2</v>
          </cell>
          <cell r="AO188">
            <v>-4.6041706944349642E-2</v>
          </cell>
          <cell r="AP188">
            <v>0.132984826696977</v>
          </cell>
          <cell r="AR188">
            <v>-9.4442757884706893E-2</v>
          </cell>
          <cell r="AS188">
            <v>0.15081436912801</v>
          </cell>
          <cell r="AU188">
            <v>-2.1545723219226421E-2</v>
          </cell>
          <cell r="AV188">
            <v>5.3149733043939655E-2</v>
          </cell>
          <cell r="AX188">
            <v>-2.8808961454027605E-2</v>
          </cell>
          <cell r="AY188">
            <v>0.10036668584590304</v>
          </cell>
          <cell r="BA188">
            <v>-5.6870269060411434E-2</v>
          </cell>
          <cell r="BB188">
            <v>0.11068834556908168</v>
          </cell>
          <cell r="BD188">
            <v>-0.19504459505591515</v>
          </cell>
          <cell r="BE188">
            <v>0.38171533601962893</v>
          </cell>
          <cell r="BG188">
            <v>-0.21499481759193356</v>
          </cell>
          <cell r="BH188">
            <v>0.71980689377326357</v>
          </cell>
          <cell r="BJ188">
            <v>-0.32611823013650887</v>
          </cell>
          <cell r="BK188">
            <v>0.75688915925837341</v>
          </cell>
          <cell r="BM188" t="str">
            <v>INDOther</v>
          </cell>
        </row>
        <row r="189">
          <cell r="G189">
            <v>-8.5055787393031324E-3</v>
          </cell>
          <cell r="H189">
            <v>2.5295240749862113E-2</v>
          </cell>
          <cell r="J189">
            <v>-1.2552228179032454E-2</v>
          </cell>
          <cell r="K189">
            <v>5.1087655793129017E-2</v>
          </cell>
          <cell r="M189">
            <v>-2.7531014200633308E-2</v>
          </cell>
          <cell r="N189">
            <v>5.6310209352000484E-2</v>
          </cell>
          <cell r="R189">
            <v>-4.4136984976788085E-3</v>
          </cell>
          <cell r="S189">
            <v>1.3564402814580989E-2</v>
          </cell>
          <cell r="U189">
            <v>-6.4574263515080332E-3</v>
          </cell>
          <cell r="V189">
            <v>2.7795555347136625E-2</v>
          </cell>
          <cell r="X189">
            <v>-1.3961633156553077E-2</v>
          </cell>
          <cell r="Y189">
            <v>3.0366329682200766E-2</v>
          </cell>
          <cell r="AC189">
            <v>-7.7498984304237573E-3</v>
          </cell>
          <cell r="AD189">
            <v>1.8569664356648308E-2</v>
          </cell>
          <cell r="AF189">
            <v>-1.2505934025532503E-2</v>
          </cell>
          <cell r="AG189">
            <v>3.9855643177733865E-2</v>
          </cell>
          <cell r="AI189">
            <v>-2.6569130212522891E-2</v>
          </cell>
          <cell r="AJ189">
            <v>4.5768089106805188E-2</v>
          </cell>
          <cell r="AL189">
            <v>-1.3790129311476421E-2</v>
          </cell>
          <cell r="AM189">
            <v>4.1011276433625225E-2</v>
          </cell>
          <cell r="AO189">
            <v>-2.0350978462659871E-2</v>
          </cell>
          <cell r="AP189">
            <v>8.2828623565851231E-2</v>
          </cell>
          <cell r="AR189">
            <v>-4.4636144998398124E-2</v>
          </cell>
          <cell r="AS189">
            <v>9.1295970835256382E-2</v>
          </cell>
          <cell r="AU189">
            <v>-1.5466571373673368E-2</v>
          </cell>
          <cell r="AV189">
            <v>4.7532654163691783E-2</v>
          </cell>
          <cell r="AX189">
            <v>-2.262824377522903E-2</v>
          </cell>
          <cell r="AY189">
            <v>9.7401746148601934E-2</v>
          </cell>
          <cell r="BA189">
            <v>-4.8924636746809108E-2</v>
          </cell>
          <cell r="BB189">
            <v>0.10641030546904211</v>
          </cell>
          <cell r="BD189">
            <v>-2.4989439174645123E-2</v>
          </cell>
          <cell r="BE189">
            <v>5.987762318436797E-2</v>
          </cell>
          <cell r="BG189">
            <v>-4.0325209479691364E-2</v>
          </cell>
          <cell r="BH189">
            <v>0.12851396439551552</v>
          </cell>
          <cell r="BJ189">
            <v>-8.5671789034370976E-2</v>
          </cell>
          <cell r="BK189">
            <v>0.14757856366018321</v>
          </cell>
          <cell r="BM189" t="str">
            <v>INDServices</v>
          </cell>
        </row>
        <row r="190">
          <cell r="G190">
            <v>-6.1652854492422193E-4</v>
          </cell>
          <cell r="H190">
            <v>7.5315053109079599E-3</v>
          </cell>
          <cell r="J190">
            <v>-1.2233751476742327E-3</v>
          </cell>
          <cell r="K190">
            <v>1.8289424479007721E-2</v>
          </cell>
          <cell r="M190">
            <v>-1.7445748671889305E-3</v>
          </cell>
          <cell r="N190">
            <v>1.8550887238234282E-2</v>
          </cell>
          <cell r="R190">
            <v>-1.4109608891885728E-3</v>
          </cell>
          <cell r="S190">
            <v>1.8236336996778846E-2</v>
          </cell>
          <cell r="U190">
            <v>-2.7995677082799375E-3</v>
          </cell>
          <cell r="V190">
            <v>4.537127772346139E-2</v>
          </cell>
          <cell r="X190">
            <v>-4.0457817376591265E-3</v>
          </cell>
          <cell r="Y190">
            <v>4.5956551562994719E-2</v>
          </cell>
          <cell r="AC190">
            <v>-3.0452715000137687E-3</v>
          </cell>
          <cell r="AD190">
            <v>0.15121397748589516</v>
          </cell>
          <cell r="AF190">
            <v>-6.0426590498536825E-3</v>
          </cell>
          <cell r="AG190">
            <v>0.37366010248661041</v>
          </cell>
          <cell r="AI190">
            <v>-8.6157906334847212E-3</v>
          </cell>
          <cell r="AJ190">
            <v>0.37515635788440704</v>
          </cell>
          <cell r="AL190">
            <v>-3.1537356186857282E-2</v>
          </cell>
          <cell r="AM190">
            <v>0.38525996495832299</v>
          </cell>
          <cell r="AO190">
            <v>-6.2579450862398522E-2</v>
          </cell>
          <cell r="AP190">
            <v>0.93556105227534625</v>
          </cell>
          <cell r="AR190">
            <v>-8.9240440583232036E-2</v>
          </cell>
          <cell r="AS190">
            <v>0.94893568713242338</v>
          </cell>
          <cell r="AU190">
            <v>-2.7507097913900894E-2</v>
          </cell>
          <cell r="AV190">
            <v>0.35552275843008657</v>
          </cell>
          <cell r="AX190">
            <v>-5.4578396650340734E-2</v>
          </cell>
          <cell r="AY190">
            <v>0.88452641627492012</v>
          </cell>
          <cell r="BA190">
            <v>-7.8873706031683116E-2</v>
          </cell>
          <cell r="BB190">
            <v>0.8959365020780401</v>
          </cell>
          <cell r="BD190">
            <v>-3.2418845109284611E-2</v>
          </cell>
          <cell r="BE190">
            <v>1.6097686247193133</v>
          </cell>
          <cell r="BG190">
            <v>-6.432793522171594E-2</v>
          </cell>
          <cell r="BH190">
            <v>3.9778486042962231</v>
          </cell>
          <cell r="BJ190">
            <v>-9.1720551694554467E-2</v>
          </cell>
          <cell r="BK190">
            <v>3.9937771912825983</v>
          </cell>
          <cell r="BM190" t="str">
            <v>INDTextiles, Garments and Leather</v>
          </cell>
        </row>
        <row r="191">
          <cell r="G191">
            <v>-1.4338209759443998E-2</v>
          </cell>
          <cell r="H191">
            <v>2.304736478254199E-2</v>
          </cell>
          <cell r="J191">
            <v>-2.2720771841704845E-2</v>
          </cell>
          <cell r="K191">
            <v>4.1293803602457047E-2</v>
          </cell>
          <cell r="M191">
            <v>-3.6492351442575455E-2</v>
          </cell>
          <cell r="N191">
            <v>4.5358151197433472E-2</v>
          </cell>
          <cell r="R191">
            <v>-8.9735416695475578E-3</v>
          </cell>
          <cell r="S191">
            <v>1.9028379814699292E-2</v>
          </cell>
          <cell r="U191">
            <v>-1.4481581747531891E-2</v>
          </cell>
          <cell r="V191">
            <v>3.4531809156760573E-2</v>
          </cell>
          <cell r="X191">
            <v>-2.4585900362581015E-2</v>
          </cell>
          <cell r="Y191">
            <v>3.739584144204855E-2</v>
          </cell>
          <cell r="AC191">
            <v>-2.5861529400572181E-2</v>
          </cell>
          <cell r="AD191">
            <v>4.3814572039991617E-2</v>
          </cell>
          <cell r="AF191">
            <v>-4.0720701916143298E-2</v>
          </cell>
          <cell r="AG191">
            <v>7.5479093473404646E-2</v>
          </cell>
          <cell r="AI191">
            <v>-6.4083201694302261E-2</v>
          </cell>
          <cell r="AJ191">
            <v>8.2487186882644892E-2</v>
          </cell>
          <cell r="AL191">
            <v>-6.6408284923286348E-2</v>
          </cell>
          <cell r="AM191">
            <v>0.10674526268538247</v>
          </cell>
          <cell r="AO191">
            <v>-0.10523262774469458</v>
          </cell>
          <cell r="AP191">
            <v>0.19125474666682057</v>
          </cell>
          <cell r="AR191">
            <v>-0.16901653084849444</v>
          </cell>
          <cell r="AS191">
            <v>0.21007901815138938</v>
          </cell>
          <cell r="AU191">
            <v>-2.8045350973212146E-2</v>
          </cell>
          <cell r="AV191">
            <v>5.9470118934850165E-2</v>
          </cell>
          <cell r="AX191">
            <v>-4.5259838056479679E-2</v>
          </cell>
          <cell r="AY191">
            <v>0.10792357613135822</v>
          </cell>
          <cell r="BA191">
            <v>-7.6839249212042007E-2</v>
          </cell>
          <cell r="BB191">
            <v>0.11687464512924275</v>
          </cell>
          <cell r="BD191">
            <v>-0.12577422598131632</v>
          </cell>
          <cell r="BE191">
            <v>0.21308654255036616</v>
          </cell>
          <cell r="BG191">
            <v>-0.19803990265191021</v>
          </cell>
          <cell r="BH191">
            <v>0.36708287481168289</v>
          </cell>
          <cell r="BJ191">
            <v>-0.31166041909830439</v>
          </cell>
          <cell r="BK191">
            <v>0.40116583682445756</v>
          </cell>
          <cell r="BM191" t="str">
            <v>INOAgriculture, Mining and Quarrying</v>
          </cell>
        </row>
        <row r="192">
          <cell r="G192">
            <v>-8.1651934306137264E-4</v>
          </cell>
          <cell r="H192">
            <v>6.7374379141256213E-3</v>
          </cell>
          <cell r="J192">
            <v>-1.5999229508452117E-3</v>
          </cell>
          <cell r="K192">
            <v>1.7331104842014611E-2</v>
          </cell>
          <cell r="M192">
            <v>-7.0506477495655417E-3</v>
          </cell>
          <cell r="N192">
            <v>1.854144292883575E-2</v>
          </cell>
          <cell r="R192">
            <v>-2.0930883692926727E-4</v>
          </cell>
          <cell r="S192">
            <v>1.7205795156769454E-3</v>
          </cell>
          <cell r="U192">
            <v>-4.0968934627017006E-4</v>
          </cell>
          <cell r="V192">
            <v>4.4218096882104874E-3</v>
          </cell>
          <cell r="X192">
            <v>-1.8049258505925536E-3</v>
          </cell>
          <cell r="Y192">
            <v>4.7329766675829887E-3</v>
          </cell>
          <cell r="AC192">
            <v>-5.0309886282775551E-3</v>
          </cell>
          <cell r="AD192">
            <v>8.4235836286097765E-2</v>
          </cell>
          <cell r="AF192">
            <v>-9.8597711767069995E-3</v>
          </cell>
          <cell r="AG192">
            <v>0.22058341093361378</v>
          </cell>
          <cell r="AI192">
            <v>-6.8161129951477051E-2</v>
          </cell>
          <cell r="AJ192">
            <v>0.22952681966125965</v>
          </cell>
          <cell r="AL192">
            <v>-5.5996434402107727E-2</v>
          </cell>
          <cell r="AM192">
            <v>0.46204967880136516</v>
          </cell>
          <cell r="AO192">
            <v>-0.10972181042218937</v>
          </cell>
          <cell r="AP192">
            <v>1.1885573607641746</v>
          </cell>
          <cell r="AR192">
            <v>-0.48352943204095028</v>
          </cell>
          <cell r="AS192">
            <v>1.2715616617142851</v>
          </cell>
          <cell r="AU192">
            <v>-5.5834115678692967E-2</v>
          </cell>
          <cell r="AV192">
            <v>0.45897266986945456</v>
          </cell>
          <cell r="AX192">
            <v>-0.10928655802385882</v>
          </cell>
          <cell r="AY192">
            <v>1.1795385099967928</v>
          </cell>
          <cell r="BA192">
            <v>-0.48147245100551489</v>
          </cell>
          <cell r="BB192">
            <v>1.2625437637479515</v>
          </cell>
          <cell r="BD192">
            <v>-5.8461255084218851E-2</v>
          </cell>
          <cell r="BE192">
            <v>0.97883996093230241</v>
          </cell>
          <cell r="BG192">
            <v>-0.11457282860741468</v>
          </cell>
          <cell r="BH192">
            <v>2.5632304119025782</v>
          </cell>
          <cell r="BJ192">
            <v>-0.79204814388263656</v>
          </cell>
          <cell r="BK192">
            <v>2.6671548962495719</v>
          </cell>
          <cell r="BM192" t="str">
            <v>INOElectronics and Machinery</v>
          </cell>
        </row>
        <row r="193">
          <cell r="G193">
            <v>-1.1962980945099844E-2</v>
          </cell>
          <cell r="H193">
            <v>2.4904301157221198E-2</v>
          </cell>
          <cell r="J193">
            <v>-1.8631709455803502E-2</v>
          </cell>
          <cell r="K193">
            <v>5.4580765310674906E-2</v>
          </cell>
          <cell r="M193">
            <v>-3.6673613867606036E-2</v>
          </cell>
          <cell r="N193">
            <v>6.0315081616863608E-2</v>
          </cell>
          <cell r="R193">
            <v>-5.4605672739853617E-3</v>
          </cell>
          <cell r="S193">
            <v>1.0513856199395377E-2</v>
          </cell>
          <cell r="U193">
            <v>-9.2921697869314812E-3</v>
          </cell>
          <cell r="V193">
            <v>3.5902202333090827E-2</v>
          </cell>
          <cell r="X193">
            <v>-2.0321498857811093E-2</v>
          </cell>
          <cell r="Y193">
            <v>3.9014868874801323E-2</v>
          </cell>
          <cell r="AC193">
            <v>-5.8635008632336394E-2</v>
          </cell>
          <cell r="AD193">
            <v>0.16630549069350309</v>
          </cell>
          <cell r="AF193">
            <v>-8.3455399648300954E-2</v>
          </cell>
          <cell r="AG193">
            <v>0.38710964131860237</v>
          </cell>
          <cell r="AI193">
            <v>-0.17350260991497635</v>
          </cell>
          <cell r="AJ193">
            <v>0.41298039269713627</v>
          </cell>
          <cell r="AL193">
            <v>-3.9420651133546251E-2</v>
          </cell>
          <cell r="AM193">
            <v>8.2065145146429513E-2</v>
          </cell>
          <cell r="AO193">
            <v>-6.1395577059718778E-2</v>
          </cell>
          <cell r="AP193">
            <v>0.17985561606995618</v>
          </cell>
          <cell r="AR193">
            <v>-0.12084761688711489</v>
          </cell>
          <cell r="AS193">
            <v>0.19875144844092246</v>
          </cell>
          <cell r="AU193">
            <v>-3.3717573761113784E-2</v>
          </cell>
          <cell r="AV193">
            <v>6.492031031386343E-2</v>
          </cell>
          <cell r="AX193">
            <v>-5.737671646026405E-2</v>
          </cell>
          <cell r="AY193">
            <v>0.2216867029767256</v>
          </cell>
          <cell r="BA193">
            <v>-0.12547993684446487</v>
          </cell>
          <cell r="BB193">
            <v>0.24090660421553525</v>
          </cell>
          <cell r="BD193">
            <v>-0.10623223276640906</v>
          </cell>
          <cell r="BE193">
            <v>0.30130469850295183</v>
          </cell>
          <cell r="BG193">
            <v>-0.15120068450305837</v>
          </cell>
          <cell r="BH193">
            <v>0.70134758196317282</v>
          </cell>
          <cell r="BJ193">
            <v>-0.31434411065989826</v>
          </cell>
          <cell r="BK193">
            <v>0.74821902867036505</v>
          </cell>
          <cell r="BM193" t="str">
            <v>INOOther</v>
          </cell>
        </row>
        <row r="194">
          <cell r="G194">
            <v>-7.4135055911028758E-3</v>
          </cell>
          <cell r="H194">
            <v>1.9515615513228113E-2</v>
          </cell>
          <cell r="J194">
            <v>-1.2326123447564896E-2</v>
          </cell>
          <cell r="K194">
            <v>4.5184922921180259E-2</v>
          </cell>
          <cell r="M194">
            <v>-2.3898971536254976E-2</v>
          </cell>
          <cell r="N194">
            <v>4.8560674076725263E-2</v>
          </cell>
          <cell r="R194">
            <v>-7.545689111793763E-3</v>
          </cell>
          <cell r="S194">
            <v>2.126704547481495E-2</v>
          </cell>
          <cell r="U194">
            <v>-1.2536018297396367E-2</v>
          </cell>
          <cell r="V194">
            <v>4.9853520948090591E-2</v>
          </cell>
          <cell r="X194">
            <v>-2.5143350954749621E-2</v>
          </cell>
          <cell r="Y194">
            <v>5.35064089417574E-2</v>
          </cell>
          <cell r="AC194">
            <v>-1.4882750256504096E-3</v>
          </cell>
          <cell r="AD194">
            <v>2.4328593063387416E-3</v>
          </cell>
          <cell r="AF194">
            <v>-2.5832420933511457E-3</v>
          </cell>
          <cell r="AG194">
            <v>6.86630883694761E-3</v>
          </cell>
          <cell r="AI194">
            <v>-4.0532102500492329E-3</v>
          </cell>
          <cell r="AJ194">
            <v>7.3225239959811006E-3</v>
          </cell>
          <cell r="AL194">
            <v>-1.6413441221955309E-2</v>
          </cell>
          <cell r="AM194">
            <v>4.3207414387205774E-2</v>
          </cell>
          <cell r="AO194">
            <v>-2.728993729282049E-2</v>
          </cell>
          <cell r="AP194">
            <v>0.10003905269531777</v>
          </cell>
          <cell r="AR194">
            <v>-5.2912129053530335E-2</v>
          </cell>
          <cell r="AS194">
            <v>0.10751293836122752</v>
          </cell>
          <cell r="AU194">
            <v>-1.5502171112815094E-2</v>
          </cell>
          <cell r="AV194">
            <v>4.3691884615191683E-2</v>
          </cell>
          <cell r="AX194">
            <v>-2.5754506691228092E-2</v>
          </cell>
          <cell r="AY194">
            <v>0.10242110440326542</v>
          </cell>
          <cell r="BA194">
            <v>-5.1655524508805749E-2</v>
          </cell>
          <cell r="BB194">
            <v>0.10992574631135342</v>
          </cell>
          <cell r="BD194">
            <v>-2.4004920520835551E-2</v>
          </cell>
          <cell r="BE194">
            <v>3.9240458437118653E-2</v>
          </cell>
          <cell r="BG194">
            <v>-4.1666036228667554E-2</v>
          </cell>
          <cell r="BH194">
            <v>0.11074915258381483</v>
          </cell>
          <cell r="BJ194">
            <v>-6.5375678708407298E-2</v>
          </cell>
          <cell r="BK194">
            <v>0.11810761015667727</v>
          </cell>
          <cell r="BM194" t="str">
            <v>INOServices</v>
          </cell>
        </row>
        <row r="195">
          <cell r="G195">
            <v>-4.9318418314214796E-4</v>
          </cell>
          <cell r="H195">
            <v>1.9378112629055977E-2</v>
          </cell>
          <cell r="J195">
            <v>-9.7855812055058777E-4</v>
          </cell>
          <cell r="K195">
            <v>4.2832780629396439E-2</v>
          </cell>
          <cell r="M195">
            <v>-1.5969438827596605E-3</v>
          </cell>
          <cell r="N195">
            <v>4.3050628155469894E-2</v>
          </cell>
          <cell r="R195">
            <v>-9.2295493232086301E-4</v>
          </cell>
          <cell r="S195">
            <v>3.654567152261734E-2</v>
          </cell>
          <cell r="U195">
            <v>-1.8322336254641414E-3</v>
          </cell>
          <cell r="V195">
            <v>8.0874048173427582E-2</v>
          </cell>
          <cell r="X195">
            <v>-2.9965545982122421E-3</v>
          </cell>
          <cell r="Y195">
            <v>8.1279117614030838E-2</v>
          </cell>
          <cell r="AC195">
            <v>-4.4584103161469102E-3</v>
          </cell>
          <cell r="AD195">
            <v>0.21147416532039642</v>
          </cell>
          <cell r="AF195">
            <v>-8.7988662999123335E-3</v>
          </cell>
          <cell r="AG195">
            <v>0.46806682646274567</v>
          </cell>
          <cell r="AI195">
            <v>-1.4030758757144213E-2</v>
          </cell>
          <cell r="AJ195">
            <v>0.47014111280441284</v>
          </cell>
          <cell r="AL195">
            <v>-3.4330725982905312E-2</v>
          </cell>
          <cell r="AM195">
            <v>1.3489172959592903</v>
          </cell>
          <cell r="AO195">
            <v>-6.811777798901196E-2</v>
          </cell>
          <cell r="AP195">
            <v>2.9816050577799542</v>
          </cell>
          <cell r="AR195">
            <v>-0.11116383031549303</v>
          </cell>
          <cell r="AS195">
            <v>2.9967695013678095</v>
          </cell>
          <cell r="AU195">
            <v>-3.345834853764236E-2</v>
          </cell>
          <cell r="AV195">
            <v>1.3248293849745993</v>
          </cell>
          <cell r="AX195">
            <v>-6.642091514589285E-2</v>
          </cell>
          <cell r="AY195">
            <v>2.9317922215685339</v>
          </cell>
          <cell r="BA195">
            <v>-0.10862910489783809</v>
          </cell>
          <cell r="BB195">
            <v>2.9464765296003153</v>
          </cell>
          <cell r="BD195">
            <v>-4.7241646636101357E-2</v>
          </cell>
          <cell r="BE195">
            <v>2.2407959524381851</v>
          </cell>
          <cell r="BG195">
            <v>-9.323344041110955E-2</v>
          </cell>
          <cell r="BH195">
            <v>4.9596708355332488</v>
          </cell>
          <cell r="BJ195">
            <v>-0.14867096122598111</v>
          </cell>
          <cell r="BK195">
            <v>4.9816501275737854</v>
          </cell>
          <cell r="BM195" t="str">
            <v>INOTextiles, Garments and Leather</v>
          </cell>
        </row>
        <row r="196">
          <cell r="G196">
            <v>-7.8515679342672229E-4</v>
          </cell>
          <cell r="H196">
            <v>9.9714334646705538E-4</v>
          </cell>
          <cell r="J196">
            <v>-1.1231486569158733E-3</v>
          </cell>
          <cell r="K196">
            <v>1.5619648329447955E-3</v>
          </cell>
          <cell r="M196">
            <v>-1.6536217590328306E-3</v>
          </cell>
          <cell r="N196">
            <v>1.7859626386780292E-3</v>
          </cell>
          <cell r="R196">
            <v>-2.5636693462729454E-3</v>
          </cell>
          <cell r="S196">
            <v>3.2394546142313629E-3</v>
          </cell>
          <cell r="U196">
            <v>-3.6498870467767119E-3</v>
          </cell>
          <cell r="V196">
            <v>5.0156323122791946E-3</v>
          </cell>
          <cell r="X196">
            <v>-5.337200069334358E-3</v>
          </cell>
          <cell r="Y196">
            <v>5.7339657796546817E-3</v>
          </cell>
          <cell r="AC196">
            <v>-1.8230968998977914E-3</v>
          </cell>
          <cell r="AD196">
            <v>2.3768745013512671E-3</v>
          </cell>
          <cell r="AF196">
            <v>-2.5984776730183512E-3</v>
          </cell>
          <cell r="AG196">
            <v>3.7625602562911808E-3</v>
          </cell>
          <cell r="AI196">
            <v>-3.805947897490114E-3</v>
          </cell>
          <cell r="AJ196">
            <v>4.2755516478791833E-3</v>
          </cell>
          <cell r="AL196">
            <v>-6.6720300691912621E-2</v>
          </cell>
          <cell r="AM196">
            <v>8.4734290610746749E-2</v>
          </cell>
          <cell r="AO196">
            <v>-9.5441848989285524E-2</v>
          </cell>
          <cell r="AP196">
            <v>0.13273114898418831</v>
          </cell>
          <cell r="AR196">
            <v>-0.14051988331125218</v>
          </cell>
          <cell r="AS196">
            <v>0.15176581961045066</v>
          </cell>
          <cell r="AU196">
            <v>-6.6365016701739249E-2</v>
          </cell>
          <cell r="AV196">
            <v>8.385888760987735E-2</v>
          </cell>
          <cell r="AX196">
            <v>-9.4483641258551507E-2</v>
          </cell>
          <cell r="AY196">
            <v>0.12983832047533989</v>
          </cell>
          <cell r="BA196">
            <v>-0.13816265824484672</v>
          </cell>
          <cell r="BB196">
            <v>0.14843362514249528</v>
          </cell>
          <cell r="BD196">
            <v>-6.6449128169494581E-2</v>
          </cell>
          <cell r="BE196">
            <v>8.6633485248068021E-2</v>
          </cell>
          <cell r="BG196">
            <v>-9.4710586118404716E-2</v>
          </cell>
          <cell r="BH196">
            <v>0.13713963790391825</v>
          </cell>
          <cell r="BJ196">
            <v>-0.13872105188754227</v>
          </cell>
          <cell r="BK196">
            <v>0.15583739924144763</v>
          </cell>
          <cell r="BM196" t="str">
            <v>IREAgriculture, Mining and Quarrying</v>
          </cell>
        </row>
        <row r="197">
          <cell r="G197">
            <v>-2.0285224891267717E-3</v>
          </cell>
          <cell r="H197">
            <v>8.7048884015530348E-3</v>
          </cell>
          <cell r="J197">
            <v>-3.8086933782324195E-3</v>
          </cell>
          <cell r="K197">
            <v>2.1427660249173641E-2</v>
          </cell>
          <cell r="M197">
            <v>-1.6918642446398735E-2</v>
          </cell>
          <cell r="N197">
            <v>2.6115864980965853E-2</v>
          </cell>
          <cell r="R197">
            <v>-2.2851361427456141E-3</v>
          </cell>
          <cell r="S197">
            <v>9.7281092312186956E-3</v>
          </cell>
          <cell r="U197">
            <v>-4.3083636555820704E-3</v>
          </cell>
          <cell r="V197">
            <v>2.5217547547072172E-2</v>
          </cell>
          <cell r="X197">
            <v>-1.6699398402124643E-2</v>
          </cell>
          <cell r="Y197">
            <v>3.0644066166132689E-2</v>
          </cell>
          <cell r="AC197">
            <v>-4.0339978877454996E-3</v>
          </cell>
          <cell r="AD197">
            <v>1.827575545758009E-2</v>
          </cell>
          <cell r="AF197">
            <v>-7.5987263116985559E-3</v>
          </cell>
          <cell r="AG197">
            <v>4.642049502581358E-2</v>
          </cell>
          <cell r="AI197">
            <v>-3.2622064463794231E-2</v>
          </cell>
          <cell r="AJ197">
            <v>5.5952815338969231E-2</v>
          </cell>
          <cell r="AL197">
            <v>-6.6709580102875018E-2</v>
          </cell>
          <cell r="AM197">
            <v>0.28626719852633559</v>
          </cell>
          <cell r="AO197">
            <v>-0.12525191974177166</v>
          </cell>
          <cell r="AP197">
            <v>0.70466569903534781</v>
          </cell>
          <cell r="AR197">
            <v>-0.55638305197976257</v>
          </cell>
          <cell r="AS197">
            <v>0.85884105117985399</v>
          </cell>
          <cell r="AU197">
            <v>-6.6282478634409919E-2</v>
          </cell>
          <cell r="AV197">
            <v>0.28217276870721653</v>
          </cell>
          <cell r="AX197">
            <v>-0.1249680562171113</v>
          </cell>
          <cell r="AY197">
            <v>0.73145819421188862</v>
          </cell>
          <cell r="BA197">
            <v>-0.48438143228805669</v>
          </cell>
          <cell r="BB197">
            <v>0.88885936506508045</v>
          </cell>
          <cell r="BD197">
            <v>-6.6376896681299813E-2</v>
          </cell>
          <cell r="BE197">
            <v>0.30071605527251755</v>
          </cell>
          <cell r="BG197">
            <v>-0.12503225964329265</v>
          </cell>
          <cell r="BH197">
            <v>0.76382003361564776</v>
          </cell>
          <cell r="BJ197">
            <v>-0.53677554195600552</v>
          </cell>
          <cell r="BK197">
            <v>0.92066836575818212</v>
          </cell>
          <cell r="BM197" t="str">
            <v>IREElectronics and Machinery</v>
          </cell>
        </row>
        <row r="198">
          <cell r="G198">
            <v>-1.7983667206863174E-2</v>
          </cell>
          <cell r="H198">
            <v>3.4400709395413287E-2</v>
          </cell>
          <cell r="J198">
            <v>-3.3106448052421911E-2</v>
          </cell>
          <cell r="K198">
            <v>7.3361581453355029E-2</v>
          </cell>
          <cell r="M198">
            <v>-6.6724624681228306E-2</v>
          </cell>
          <cell r="N198">
            <v>8.9267213828861713E-2</v>
          </cell>
          <cell r="R198">
            <v>-6.6473129118094221E-3</v>
          </cell>
          <cell r="S198">
            <v>1.7858655672171153E-2</v>
          </cell>
          <cell r="U198">
            <v>-1.1032244852685835E-2</v>
          </cell>
          <cell r="V198">
            <v>0.12179041162016802</v>
          </cell>
          <cell r="X198">
            <v>-2.861472153745126E-2</v>
          </cell>
          <cell r="Y198">
            <v>0.12999858823604882</v>
          </cell>
          <cell r="AC198">
            <v>-2.8061373527407341E-2</v>
          </cell>
          <cell r="AD198">
            <v>5.4439910103155853E-2</v>
          </cell>
          <cell r="AF198">
            <v>-5.2236031948723394E-2</v>
          </cell>
          <cell r="AG198">
            <v>0.10634416929678991</v>
          </cell>
          <cell r="AI198">
            <v>-0.10197984749265743</v>
          </cell>
          <cell r="AJ198">
            <v>0.13105734858345386</v>
          </cell>
          <cell r="AL198">
            <v>-6.1496627708002016E-2</v>
          </cell>
          <cell r="AM198">
            <v>0.11763605243837816</v>
          </cell>
          <cell r="AO198">
            <v>-0.11321021942827751</v>
          </cell>
          <cell r="AP198">
            <v>0.25086595580380305</v>
          </cell>
          <cell r="AR198">
            <v>-0.22817033677156162</v>
          </cell>
          <cell r="AS198">
            <v>0.30525657265660971</v>
          </cell>
          <cell r="AU198">
            <v>-2.9663915233735211E-2</v>
          </cell>
          <cell r="AV198">
            <v>7.9695006851053699E-2</v>
          </cell>
          <cell r="AX198">
            <v>-4.9231859623530647E-2</v>
          </cell>
          <cell r="AY198">
            <v>0.54349486695052718</v>
          </cell>
          <cell r="BA198">
            <v>-0.12769440605329324</v>
          </cell>
          <cell r="BB198">
            <v>0.58012420253129171</v>
          </cell>
          <cell r="BD198">
            <v>-7.6431297061006681E-2</v>
          </cell>
          <cell r="BE198">
            <v>0.1482790190938042</v>
          </cell>
          <cell r="BG198">
            <v>-0.14227627422662328</v>
          </cell>
          <cell r="BH198">
            <v>0.28965163755403334</v>
          </cell>
          <cell r="BJ198">
            <v>-0.27776445120673343</v>
          </cell>
          <cell r="BK198">
            <v>0.35696339424819851</v>
          </cell>
          <cell r="BM198" t="str">
            <v>IREOther</v>
          </cell>
        </row>
        <row r="199">
          <cell r="G199">
            <v>-2.2434294699451129E-2</v>
          </cell>
          <cell r="H199">
            <v>2.858232014477835E-2</v>
          </cell>
          <cell r="J199">
            <v>-3.9426678715244634E-2</v>
          </cell>
          <cell r="K199">
            <v>5.614065267945989E-2</v>
          </cell>
          <cell r="M199">
            <v>-7.833731123173493E-2</v>
          </cell>
          <cell r="N199">
            <v>7.6386000648199115E-2</v>
          </cell>
          <cell r="R199">
            <v>-1.6413390818343032E-2</v>
          </cell>
          <cell r="S199">
            <v>2.2277366086200345E-2</v>
          </cell>
          <cell r="U199">
            <v>-2.8842612853622995E-2</v>
          </cell>
          <cell r="V199">
            <v>4.7661760472692549E-2</v>
          </cell>
          <cell r="X199">
            <v>-5.6655253792996518E-2</v>
          </cell>
          <cell r="Y199">
            <v>6.2104553420795128E-2</v>
          </cell>
          <cell r="AC199">
            <v>-2.6995027072670652E-2</v>
          </cell>
          <cell r="AD199">
            <v>3.4372472829932832E-2</v>
          </cell>
          <cell r="AF199">
            <v>-4.7426705952855031E-2</v>
          </cell>
          <cell r="AG199">
            <v>6.7326329686718367E-2</v>
          </cell>
          <cell r="AI199">
            <v>-9.4772748286592545E-2</v>
          </cell>
          <cell r="AJ199">
            <v>9.2174933727253716E-2</v>
          </cell>
          <cell r="AL199">
            <v>-3.3773993182507386E-2</v>
          </cell>
          <cell r="AM199">
            <v>4.3029615980466063E-2</v>
          </cell>
          <cell r="AO199">
            <v>-5.9355392981004201E-2</v>
          </cell>
          <cell r="AP199">
            <v>8.451765684008701E-2</v>
          </cell>
          <cell r="AR199">
            <v>-0.11793389767414017</v>
          </cell>
          <cell r="AS199">
            <v>0.11499627243438144</v>
          </cell>
          <cell r="AU199">
            <v>-2.3438960936950855E-2</v>
          </cell>
          <cell r="AV199">
            <v>3.1812945859368544E-2</v>
          </cell>
          <cell r="AX199">
            <v>-4.1188373778326556E-2</v>
          </cell>
          <cell r="AY199">
            <v>6.8062849064513223E-2</v>
          </cell>
          <cell r="BA199">
            <v>-8.0905907574138958E-2</v>
          </cell>
          <cell r="BB199">
            <v>8.8687719542386884E-2</v>
          </cell>
          <cell r="BD199">
            <v>-4.9658601374619478E-2</v>
          </cell>
          <cell r="BE199">
            <v>6.3229754203491847E-2</v>
          </cell>
          <cell r="BG199">
            <v>-8.7243620059504673E-2</v>
          </cell>
          <cell r="BH199">
            <v>0.12384989868425411</v>
          </cell>
          <cell r="BJ199">
            <v>-0.17433885565929358</v>
          </cell>
          <cell r="BK199">
            <v>0.16956005557511097</v>
          </cell>
          <cell r="BM199" t="str">
            <v>IREServices</v>
          </cell>
        </row>
        <row r="200">
          <cell r="G200">
            <v>-4.8430621063744184E-5</v>
          </cell>
          <cell r="H200">
            <v>3.6738733761012554E-3</v>
          </cell>
          <cell r="J200">
            <v>-8.8808465079637244E-5</v>
          </cell>
          <cell r="K200">
            <v>1.2652441742829978E-2</v>
          </cell>
          <cell r="M200">
            <v>-1.931845454237191E-4</v>
          </cell>
          <cell r="N200">
            <v>1.2733449460938573E-2</v>
          </cell>
          <cell r="R200">
            <v>-1.0951346075671609E-4</v>
          </cell>
          <cell r="S200">
            <v>7.6956842094659805E-3</v>
          </cell>
          <cell r="U200">
            <v>-2.0097151718800887E-4</v>
          </cell>
          <cell r="V200">
            <v>2.7894164551980793E-2</v>
          </cell>
          <cell r="X200">
            <v>-4.4282639282755554E-4</v>
          </cell>
          <cell r="Y200">
            <v>2.8067172155715525E-2</v>
          </cell>
          <cell r="AC200">
            <v>-4.3764208840002539E-5</v>
          </cell>
          <cell r="AD200">
            <v>5.3694777889177203E-3</v>
          </cell>
          <cell r="AF200">
            <v>-8.0253268606611528E-5</v>
          </cell>
          <cell r="AG200">
            <v>1.7908147536218166E-2</v>
          </cell>
          <cell r="AI200">
            <v>-1.74609427631367E-4</v>
          </cell>
          <cell r="AJ200">
            <v>1.7987600527703762E-2</v>
          </cell>
          <cell r="AL200">
            <v>-4.2377411307109647E-2</v>
          </cell>
          <cell r="AM200">
            <v>3.2146860752490638</v>
          </cell>
          <cell r="AO200">
            <v>-7.7708539960274395E-2</v>
          </cell>
          <cell r="AP200">
            <v>11.071047944428264</v>
          </cell>
          <cell r="AR200">
            <v>-0.16903894188808155</v>
          </cell>
          <cell r="AS200">
            <v>11.141930731267193</v>
          </cell>
          <cell r="AU200">
            <v>-4.3015375893525817E-2</v>
          </cell>
          <cell r="AV200">
            <v>3.0227585425634462</v>
          </cell>
          <cell r="AX200">
            <v>-7.8938838166560513E-2</v>
          </cell>
          <cell r="AY200">
            <v>10.956442844088759</v>
          </cell>
          <cell r="BA200">
            <v>-0.17393609526565215</v>
          </cell>
          <cell r="BB200">
            <v>11.024397843005467</v>
          </cell>
          <cell r="BD200">
            <v>-4.2385890607011423E-2</v>
          </cell>
          <cell r="BE200">
            <v>5.2003704444855874</v>
          </cell>
          <cell r="BG200">
            <v>-7.7725757055288364E-2</v>
          </cell>
          <cell r="BH200">
            <v>17.34414496602426</v>
          </cell>
          <cell r="BJ200">
            <v>-0.16911024544264494</v>
          </cell>
          <cell r="BK200">
            <v>17.421095650036854</v>
          </cell>
          <cell r="BM200" t="str">
            <v>IRETextiles, Garments and Leather</v>
          </cell>
        </row>
        <row r="201">
          <cell r="G201">
            <v>-2.9601602727780119E-4</v>
          </cell>
          <cell r="H201">
            <v>1.9360423902980983E-3</v>
          </cell>
          <cell r="J201">
            <v>-4.1717289423104376E-4</v>
          </cell>
          <cell r="K201">
            <v>2.7544538315851241E-3</v>
          </cell>
          <cell r="M201">
            <v>-1.3144741824362427E-3</v>
          </cell>
          <cell r="N201">
            <v>2.9646457987837493E-3</v>
          </cell>
          <cell r="R201">
            <v>-4.6239456423791125E-4</v>
          </cell>
          <cell r="S201">
            <v>3.3488937478978187E-3</v>
          </cell>
          <cell r="U201">
            <v>-6.4696845947764814E-4</v>
          </cell>
          <cell r="V201">
            <v>4.6935531718190759E-3</v>
          </cell>
          <cell r="X201">
            <v>-2.073281051707454E-3</v>
          </cell>
          <cell r="Y201">
            <v>5.0283704476896673E-3</v>
          </cell>
          <cell r="AC201">
            <v>-1.9850389071507379E-4</v>
          </cell>
          <cell r="AD201">
            <v>1.7948962340597063E-3</v>
          </cell>
          <cell r="AF201">
            <v>-2.8108934930060059E-4</v>
          </cell>
          <cell r="AG201">
            <v>2.6452126330696046E-3</v>
          </cell>
          <cell r="AI201">
            <v>-8.7578408420085907E-4</v>
          </cell>
          <cell r="AJ201">
            <v>2.7841017581522465E-3</v>
          </cell>
          <cell r="AL201">
            <v>-1.217886344162734E-2</v>
          </cell>
          <cell r="AM201">
            <v>7.965378126811494E-2</v>
          </cell>
          <cell r="AO201">
            <v>-1.7163569679354788E-2</v>
          </cell>
          <cell r="AP201">
            <v>0.11332534045415217</v>
          </cell>
          <cell r="AR201">
            <v>-5.4080860798837817E-2</v>
          </cell>
          <cell r="AS201">
            <v>0.12197318053423235</v>
          </cell>
          <cell r="AU201">
            <v>-1.1062239205934823E-2</v>
          </cell>
          <cell r="AV201">
            <v>8.0118294157636799E-2</v>
          </cell>
          <cell r="AX201">
            <v>-1.547794980945E-2</v>
          </cell>
          <cell r="AY201">
            <v>0.11228766929388519</v>
          </cell>
          <cell r="BA201">
            <v>-4.9600779742988932E-2</v>
          </cell>
          <cell r="BB201">
            <v>0.12029777382888195</v>
          </cell>
          <cell r="BD201">
            <v>-1.3054790992208668E-2</v>
          </cell>
          <cell r="BE201">
            <v>0.11804300209906443</v>
          </cell>
          <cell r="BG201">
            <v>-1.8486099652940558E-2</v>
          </cell>
          <cell r="BH201">
            <v>0.17396484235284229</v>
          </cell>
          <cell r="BJ201">
            <v>-5.7596746000086796E-2</v>
          </cell>
          <cell r="BK201">
            <v>0.18309901343892532</v>
          </cell>
          <cell r="BM201" t="str">
            <v>ITAAgriculture, Mining and Quarrying</v>
          </cell>
        </row>
        <row r="202">
          <cell r="G202">
            <v>-2.8305476298555732E-3</v>
          </cell>
          <cell r="H202">
            <v>1.8658583052456379E-2</v>
          </cell>
          <cell r="J202">
            <v>-4.648784059099853E-3</v>
          </cell>
          <cell r="K202">
            <v>3.0660128220915794E-2</v>
          </cell>
          <cell r="M202">
            <v>-2.2623329423367977E-2</v>
          </cell>
          <cell r="N202">
            <v>3.5695047117769718E-2</v>
          </cell>
          <cell r="R202">
            <v>-2.7988522779196501E-3</v>
          </cell>
          <cell r="S202">
            <v>1.873629167675972E-2</v>
          </cell>
          <cell r="U202">
            <v>-4.5933822402730584E-3</v>
          </cell>
          <cell r="V202">
            <v>3.0776372179389E-2</v>
          </cell>
          <cell r="X202">
            <v>-2.285197377204895E-2</v>
          </cell>
          <cell r="Y202">
            <v>3.5768964327871799E-2</v>
          </cell>
          <cell r="AC202">
            <v>-1.6859659925103188E-2</v>
          </cell>
          <cell r="AD202">
            <v>0.1584276407957077</v>
          </cell>
          <cell r="AF202">
            <v>-2.6857616379857063E-2</v>
          </cell>
          <cell r="AG202">
            <v>0.25579562783241272</v>
          </cell>
          <cell r="AI202">
            <v>-0.15386690199375153</v>
          </cell>
          <cell r="AJ202">
            <v>0.28888554126024246</v>
          </cell>
          <cell r="AL202">
            <v>-6.604190967855196E-2</v>
          </cell>
          <cell r="AM202">
            <v>0.43533924095916349</v>
          </cell>
          <cell r="AO202">
            <v>-0.10846472735801654</v>
          </cell>
          <cell r="AP202">
            <v>0.71535747971210073</v>
          </cell>
          <cell r="AR202">
            <v>-0.52784410431646045</v>
          </cell>
          <cell r="AS202">
            <v>0.83283144676978549</v>
          </cell>
          <cell r="AU202">
            <v>-6.6021741467221257E-2</v>
          </cell>
          <cell r="AV202">
            <v>0.44196780762467663</v>
          </cell>
          <cell r="AX202">
            <v>-0.1083526619535794</v>
          </cell>
          <cell r="AY202">
            <v>0.72597961076991646</v>
          </cell>
          <cell r="BA202">
            <v>-0.53905206655470717</v>
          </cell>
          <cell r="BB202">
            <v>0.84374918034627577</v>
          </cell>
          <cell r="BD202">
            <v>-7.1577543002910249E-2</v>
          </cell>
          <cell r="BE202">
            <v>0.67260320328406509</v>
          </cell>
          <cell r="BG202">
            <v>-0.11402378220704945</v>
          </cell>
          <cell r="BH202">
            <v>1.085978165186442</v>
          </cell>
          <cell r="BJ202">
            <v>-0.65324062544013151</v>
          </cell>
          <cell r="BK202">
            <v>1.2264611115723589</v>
          </cell>
          <cell r="BM202" t="str">
            <v>ITAElectronics and Machinery</v>
          </cell>
        </row>
        <row r="203">
          <cell r="G203">
            <v>-1.3509719407011289E-2</v>
          </cell>
          <cell r="H203">
            <v>2.935569771216251E-2</v>
          </cell>
          <cell r="J203">
            <v>-1.6725739027606323E-2</v>
          </cell>
          <cell r="K203">
            <v>4.5674084394704551E-2</v>
          </cell>
          <cell r="M203">
            <v>-7.3478793143294752E-2</v>
          </cell>
          <cell r="N203">
            <v>5.5733028100803494E-2</v>
          </cell>
          <cell r="R203">
            <v>-1.4899001063895412E-2</v>
          </cell>
          <cell r="S203">
            <v>3.0496949519147165E-2</v>
          </cell>
          <cell r="U203">
            <v>-1.8270366970682517E-2</v>
          </cell>
          <cell r="V203">
            <v>4.793121520197019E-2</v>
          </cell>
          <cell r="X203">
            <v>-7.7608218241948634E-2</v>
          </cell>
          <cell r="Y203">
            <v>5.8709652512334287E-2</v>
          </cell>
          <cell r="AC203">
            <v>-9.4627483746080543E-2</v>
          </cell>
          <cell r="AD203">
            <v>0.21752778733207379</v>
          </cell>
          <cell r="AF203">
            <v>-0.10843830980957136</v>
          </cell>
          <cell r="AG203">
            <v>0.32668277143966407</v>
          </cell>
          <cell r="AI203">
            <v>-0.58152869269542862</v>
          </cell>
          <cell r="AJ203">
            <v>0.38338305403885897</v>
          </cell>
          <cell r="AL203">
            <v>-7.6907216732037528E-2</v>
          </cell>
          <cell r="AM203">
            <v>0.16711413007569759</v>
          </cell>
          <cell r="AO203">
            <v>-9.5215155670223414E-2</v>
          </cell>
          <cell r="AP203">
            <v>0.26001033787259181</v>
          </cell>
          <cell r="AR203">
            <v>-0.41829510289807609</v>
          </cell>
          <cell r="AS203">
            <v>0.31727321213323934</v>
          </cell>
          <cell r="AU203">
            <v>-7.8403166186461204E-2</v>
          </cell>
          <cell r="AV203">
            <v>0.16048441040279116</v>
          </cell>
          <cell r="AX203">
            <v>-9.6144339593431202E-2</v>
          </cell>
          <cell r="AY203">
            <v>0.25222892560936361</v>
          </cell>
          <cell r="BA203">
            <v>-0.40839852324084397</v>
          </cell>
          <cell r="BB203">
            <v>0.30894840687194725</v>
          </cell>
          <cell r="BD203">
            <v>-0.18227717842146668</v>
          </cell>
          <cell r="BE203">
            <v>0.41901517121126641</v>
          </cell>
          <cell r="BG203">
            <v>-0.20888042630321146</v>
          </cell>
          <cell r="BH203">
            <v>0.62927609886269731</v>
          </cell>
          <cell r="BJ203">
            <v>-1.1201757151239624</v>
          </cell>
          <cell r="BK203">
            <v>0.73849561013718068</v>
          </cell>
          <cell r="BM203" t="str">
            <v>ITAOther</v>
          </cell>
        </row>
        <row r="204">
          <cell r="G204">
            <v>-1.1984240882156882E-2</v>
          </cell>
          <cell r="H204">
            <v>3.7065474636619911E-2</v>
          </cell>
          <cell r="J204">
            <v>-1.661490353217232E-2</v>
          </cell>
          <cell r="K204">
            <v>6.2487826253345702E-2</v>
          </cell>
          <cell r="M204">
            <v>-7.642523676622659E-2</v>
          </cell>
          <cell r="N204">
            <v>7.458870779373683E-2</v>
          </cell>
          <cell r="R204">
            <v>-1.1857711948323413E-2</v>
          </cell>
          <cell r="S204">
            <v>3.6592728036339395E-2</v>
          </cell>
          <cell r="U204">
            <v>-1.6466375174786663E-2</v>
          </cell>
          <cell r="V204">
            <v>6.1505373203544877E-2</v>
          </cell>
          <cell r="X204">
            <v>-7.8184128891734872E-2</v>
          </cell>
          <cell r="Y204">
            <v>7.3777361714746803E-2</v>
          </cell>
          <cell r="AC204">
            <v>-4.6996170376587543E-3</v>
          </cell>
          <cell r="AD204">
            <v>1.5483690120674964E-2</v>
          </cell>
          <cell r="AF204">
            <v>-6.6400522526066652E-3</v>
          </cell>
          <cell r="AG204">
            <v>2.9941601397695194E-2</v>
          </cell>
          <cell r="AI204">
            <v>-2.9762735574877297E-2</v>
          </cell>
          <cell r="AJ204">
            <v>3.471465542520491E-2</v>
          </cell>
          <cell r="AL204">
            <v>-1.6088700640959006E-2</v>
          </cell>
          <cell r="AM204">
            <v>4.9759958215752263E-2</v>
          </cell>
          <cell r="AO204">
            <v>-2.2305310093151513E-2</v>
          </cell>
          <cell r="AP204">
            <v>8.3889162457605651E-2</v>
          </cell>
          <cell r="AR204">
            <v>-0.10259997006376406</v>
          </cell>
          <cell r="AS204">
            <v>0.10013445179294657</v>
          </cell>
          <cell r="AU204">
            <v>-1.679846469895669E-2</v>
          </cell>
          <cell r="AV204">
            <v>5.1839819759147053E-2</v>
          </cell>
          <cell r="AX204">
            <v>-2.332741959822536E-2</v>
          </cell>
          <cell r="AY204">
            <v>8.7132816605651406E-2</v>
          </cell>
          <cell r="BA204">
            <v>-0.11076110930424389</v>
          </cell>
          <cell r="BB204">
            <v>0.10451817447990605</v>
          </cell>
          <cell r="BD204">
            <v>-2.6638512257329498E-2</v>
          </cell>
          <cell r="BE204">
            <v>8.7765123362854136E-2</v>
          </cell>
          <cell r="BG204">
            <v>-3.763734617161258E-2</v>
          </cell>
          <cell r="BH204">
            <v>0.16971589587944894</v>
          </cell>
          <cell r="BJ204">
            <v>-0.16870204318137344</v>
          </cell>
          <cell r="BK204">
            <v>0.19677066591663803</v>
          </cell>
          <cell r="BM204" t="str">
            <v>ITAServices</v>
          </cell>
        </row>
        <row r="205">
          <cell r="G205">
            <v>-3.6554419784806669E-4</v>
          </cell>
          <cell r="H205">
            <v>9.0905968099832535E-3</v>
          </cell>
          <cell r="J205">
            <v>-6.3868885627016425E-4</v>
          </cell>
          <cell r="K205">
            <v>2.0154433324933052E-2</v>
          </cell>
          <cell r="M205">
            <v>-1.9306689500808716E-3</v>
          </cell>
          <cell r="N205">
            <v>2.0493727177381516E-2</v>
          </cell>
          <cell r="R205">
            <v>-5.9196387883275747E-4</v>
          </cell>
          <cell r="S205">
            <v>1.472135353833437E-2</v>
          </cell>
          <cell r="U205">
            <v>-1.034295535646379E-3</v>
          </cell>
          <cell r="V205">
            <v>3.2638177275657654E-2</v>
          </cell>
          <cell r="X205">
            <v>-3.1265339348465204E-3</v>
          </cell>
          <cell r="Y205">
            <v>3.3187631517648697E-2</v>
          </cell>
          <cell r="AC205">
            <v>-1.5973910922184587E-3</v>
          </cell>
          <cell r="AD205">
            <v>0.10260692238807678</v>
          </cell>
          <cell r="AF205">
            <v>-2.7909674681723118E-3</v>
          </cell>
          <cell r="AG205">
            <v>0.22686297446489334</v>
          </cell>
          <cell r="AI205">
            <v>-8.4366090595722198E-3</v>
          </cell>
          <cell r="AJ205">
            <v>0.22862210869789124</v>
          </cell>
          <cell r="AL205">
            <v>-2.9752239219528992E-2</v>
          </cell>
          <cell r="AM205">
            <v>0.73989851988110111</v>
          </cell>
          <cell r="AO205">
            <v>-5.198392903091676E-2</v>
          </cell>
          <cell r="AP205">
            <v>1.6404022417740221</v>
          </cell>
          <cell r="AR205">
            <v>-0.15714029875095381</v>
          </cell>
          <cell r="AS205">
            <v>1.6680179225130118</v>
          </cell>
          <cell r="AU205">
            <v>-2.9752239232060832E-2</v>
          </cell>
          <cell r="AV205">
            <v>0.73989857819688343</v>
          </cell>
          <cell r="AX205">
            <v>-5.1983928941545257E-2</v>
          </cell>
          <cell r="AY205">
            <v>1.640402215619178</v>
          </cell>
          <cell r="BA205">
            <v>-0.15714030690543318</v>
          </cell>
          <cell r="BB205">
            <v>1.6680179108319035</v>
          </cell>
          <cell r="BD205">
            <v>-2.9753188039098967E-2</v>
          </cell>
          <cell r="BE205">
            <v>1.9111681984440232</v>
          </cell>
          <cell r="BG205">
            <v>-5.1984877276492418E-2</v>
          </cell>
          <cell r="BH205">
            <v>4.2255755470559277</v>
          </cell>
          <cell r="BJ205">
            <v>-0.15714123922727455</v>
          </cell>
          <cell r="BK205">
            <v>4.2583413812185018</v>
          </cell>
          <cell r="BM205" t="str">
            <v>ITATextiles, Garments and Leather</v>
          </cell>
        </row>
        <row r="206">
          <cell r="G206">
            <v>-4.3414242099970579E-4</v>
          </cell>
          <cell r="H206">
            <v>1.4075254439376295E-3</v>
          </cell>
          <cell r="J206">
            <v>-7.1366803604178131E-4</v>
          </cell>
          <cell r="K206">
            <v>2.5999395293183625E-3</v>
          </cell>
          <cell r="M206">
            <v>-2.4526118068024516E-3</v>
          </cell>
          <cell r="N206">
            <v>2.8355622198432684E-3</v>
          </cell>
          <cell r="R206">
            <v>-7.3496161348884925E-4</v>
          </cell>
          <cell r="S206">
            <v>2.9558457463281229E-3</v>
          </cell>
          <cell r="U206">
            <v>-1.2246865226188675E-3</v>
          </cell>
          <cell r="V206">
            <v>5.7731884007807821E-3</v>
          </cell>
          <cell r="X206">
            <v>-4.7909678833093494E-3</v>
          </cell>
          <cell r="Y206">
            <v>6.2177788349799812E-3</v>
          </cell>
          <cell r="AC206">
            <v>-3.9878629468148574E-4</v>
          </cell>
          <cell r="AD206">
            <v>4.4256453111302108E-3</v>
          </cell>
          <cell r="AF206">
            <v>-6.4620557532180101E-4</v>
          </cell>
          <cell r="AG206">
            <v>6.0450672172009945E-3</v>
          </cell>
          <cell r="AI206">
            <v>-1.8914779502665624E-3</v>
          </cell>
          <cell r="AJ206">
            <v>6.2265696469694376E-3</v>
          </cell>
          <cell r="AL206">
            <v>-2.9279687869006966E-2</v>
          </cell>
          <cell r="AM206">
            <v>9.4927156787120742E-2</v>
          </cell>
          <cell r="AO206">
            <v>-4.8131618396730524E-2</v>
          </cell>
          <cell r="AP206">
            <v>0.17534664712432266</v>
          </cell>
          <cell r="AR206">
            <v>-0.16541048442503078</v>
          </cell>
          <cell r="AS206">
            <v>0.19123765085885416</v>
          </cell>
          <cell r="AU206">
            <v>-1.7588824558254789E-2</v>
          </cell>
          <cell r="AV206">
            <v>7.0738187272984476E-2</v>
          </cell>
          <cell r="AX206">
            <v>-2.9308736660338806E-2</v>
          </cell>
          <cell r="AY206">
            <v>0.13816177070943764</v>
          </cell>
          <cell r="BA206">
            <v>-0.11465563917514714</v>
          </cell>
          <cell r="BB206">
            <v>0.14880154155445835</v>
          </cell>
          <cell r="BD206">
            <v>-9.5335716824694813E-2</v>
          </cell>
          <cell r="BE206">
            <v>1.0580154678721874</v>
          </cell>
          <cell r="BG206">
            <v>-0.15448492729326083</v>
          </cell>
          <cell r="BH206">
            <v>1.4451620431580392</v>
          </cell>
          <cell r="BJ206">
            <v>-0.45218556568197688</v>
          </cell>
          <cell r="BK206">
            <v>1.4885528629484208</v>
          </cell>
          <cell r="BM206" t="str">
            <v>JPNAgriculture, Mining and Quarrying</v>
          </cell>
        </row>
        <row r="207">
          <cell r="G207">
            <v>-6.8762969458475709E-3</v>
          </cell>
          <cell r="H207">
            <v>2.2155749145895243E-2</v>
          </cell>
          <cell r="J207">
            <v>-1.4238958247005939E-2</v>
          </cell>
          <cell r="K207">
            <v>4.7619939781725407E-2</v>
          </cell>
          <cell r="M207">
            <v>-6.344480998814106E-2</v>
          </cell>
          <cell r="N207">
            <v>5.3144904784858227E-2</v>
          </cell>
          <cell r="R207">
            <v>-4.4611990451812744E-3</v>
          </cell>
          <cell r="S207">
            <v>1.4498251024633646E-2</v>
          </cell>
          <cell r="U207">
            <v>-9.2252471949905157E-3</v>
          </cell>
          <cell r="V207">
            <v>3.1064077280461788E-2</v>
          </cell>
          <cell r="X207">
            <v>-4.1104186326265335E-2</v>
          </cell>
          <cell r="Y207">
            <v>3.4673591144382954E-2</v>
          </cell>
          <cell r="AC207">
            <v>-4.9154702108353376E-2</v>
          </cell>
          <cell r="AD207">
            <v>0.27560205012559891</v>
          </cell>
          <cell r="AF207">
            <v>-0.10200574621558189</v>
          </cell>
          <cell r="AG207">
            <v>0.58308683335781097</v>
          </cell>
          <cell r="AI207">
            <v>-0.69019508361816406</v>
          </cell>
          <cell r="AJ207">
            <v>0.62711822986602783</v>
          </cell>
          <cell r="AL207">
            <v>-0.16454983665171127</v>
          </cell>
          <cell r="AM207">
            <v>0.53018724054011634</v>
          </cell>
          <cell r="AO207">
            <v>-0.3407383759147074</v>
          </cell>
          <cell r="AP207">
            <v>1.1395455103461065</v>
          </cell>
          <cell r="AR207">
            <v>-1.5182347711513293</v>
          </cell>
          <cell r="AS207">
            <v>1.2717579636376894</v>
          </cell>
          <cell r="AU207">
            <v>-0.16267924071442511</v>
          </cell>
          <cell r="AV207">
            <v>0.52868398035772923</v>
          </cell>
          <cell r="AX207">
            <v>-0.33640198383548159</v>
          </cell>
          <cell r="AY207">
            <v>1.132762841177916</v>
          </cell>
          <cell r="BA207">
            <v>-1.4988790578541402</v>
          </cell>
          <cell r="BB207">
            <v>1.2643850729555226</v>
          </cell>
          <cell r="BD207">
            <v>-0.17568531090432365</v>
          </cell>
          <cell r="BE207">
            <v>0.98503764208463063</v>
          </cell>
          <cell r="BG207">
            <v>-0.36458182979948422</v>
          </cell>
          <cell r="BH207">
            <v>2.0840283270738387</v>
          </cell>
          <cell r="BJ207">
            <v>-2.4668471712594577</v>
          </cell>
          <cell r="BK207">
            <v>2.2414022761224084</v>
          </cell>
          <cell r="BM207" t="str">
            <v>JPNElectronics and Machinery</v>
          </cell>
        </row>
        <row r="208">
          <cell r="G208">
            <v>-1.8672221696760971E-2</v>
          </cell>
          <cell r="H208">
            <v>3.8066409928433131E-2</v>
          </cell>
          <cell r="J208">
            <v>-2.7955782366916537E-2</v>
          </cell>
          <cell r="K208">
            <v>6.309440040786285E-2</v>
          </cell>
          <cell r="M208">
            <v>-0.20902812108397484</v>
          </cell>
          <cell r="N208">
            <v>8.0173454945906997E-2</v>
          </cell>
          <cell r="R208">
            <v>-1.1702173494995805E-2</v>
          </cell>
          <cell r="S208">
            <v>2.2751533670088975E-2</v>
          </cell>
          <cell r="U208">
            <v>-1.7426791946490994E-2</v>
          </cell>
          <cell r="V208">
            <v>3.8106246523966547E-2</v>
          </cell>
          <cell r="X208">
            <v>-0.13024887003848562</v>
          </cell>
          <cell r="Y208">
            <v>4.8820664451341145E-2</v>
          </cell>
          <cell r="AC208">
            <v>-0.13721780176530274</v>
          </cell>
          <cell r="AD208">
            <v>0.35235270239422789</v>
          </cell>
          <cell r="AF208">
            <v>-0.17497323579465274</v>
          </cell>
          <cell r="AG208">
            <v>0.51783043189027467</v>
          </cell>
          <cell r="AI208">
            <v>-2.2967251354411928</v>
          </cell>
          <cell r="AJ208">
            <v>0.65018156257019655</v>
          </cell>
          <cell r="AL208">
            <v>-8.6411603509904747E-2</v>
          </cell>
          <cell r="AM208">
            <v>0.17616433519273533</v>
          </cell>
          <cell r="AO208">
            <v>-0.12937421271718433</v>
          </cell>
          <cell r="AP208">
            <v>0.29198926620955762</v>
          </cell>
          <cell r="AR208">
            <v>-0.96734365170171732</v>
          </cell>
          <cell r="AS208">
            <v>0.37102798549176919</v>
          </cell>
          <cell r="AU208">
            <v>-6.6521316161171642E-2</v>
          </cell>
          <cell r="AV208">
            <v>0.12933169765998867</v>
          </cell>
          <cell r="AX208">
            <v>-9.9063061852844511E-2</v>
          </cell>
          <cell r="AY208">
            <v>0.21661597085535564</v>
          </cell>
          <cell r="BA208">
            <v>-0.74040316246982496</v>
          </cell>
          <cell r="BB208">
            <v>0.27752236424754029</v>
          </cell>
          <cell r="BD208">
            <v>-0.26205768487509118</v>
          </cell>
          <cell r="BE208">
            <v>0.67292094947597292</v>
          </cell>
          <cell r="BG208">
            <v>-0.33416277259620603</v>
          </cell>
          <cell r="BH208">
            <v>0.98894926455051124</v>
          </cell>
          <cell r="BJ208">
            <v>-4.3862710526262116</v>
          </cell>
          <cell r="BK208">
            <v>1.2417126119469653</v>
          </cell>
          <cell r="BM208" t="str">
            <v>JPNOther</v>
          </cell>
        </row>
        <row r="209">
          <cell r="G209">
            <v>-1.4097761479206383E-2</v>
          </cell>
          <cell r="H209">
            <v>3.1646725175960455E-2</v>
          </cell>
          <cell r="J209">
            <v>-2.3497167458117474E-2</v>
          </cell>
          <cell r="K209">
            <v>6.01083654910326E-2</v>
          </cell>
          <cell r="M209">
            <v>-0.12571503594517708</v>
          </cell>
          <cell r="N209">
            <v>7.1573789638932794E-2</v>
          </cell>
          <cell r="R209">
            <v>-1.5057803413583315E-2</v>
          </cell>
          <cell r="S209">
            <v>3.4390952401736286E-2</v>
          </cell>
          <cell r="U209">
            <v>-2.5163433590932982E-2</v>
          </cell>
          <cell r="V209">
            <v>6.6016034004860558E-2</v>
          </cell>
          <cell r="X209">
            <v>-0.13726509506523144</v>
          </cell>
          <cell r="Y209">
            <v>7.8380058213951997E-2</v>
          </cell>
          <cell r="AC209">
            <v>-8.8601837834971775E-3</v>
          </cell>
          <cell r="AD209">
            <v>1.8128650402900348E-2</v>
          </cell>
          <cell r="AF209">
            <v>-1.4695622117471885E-2</v>
          </cell>
          <cell r="AG209">
            <v>4.0383130353575325E-2</v>
          </cell>
          <cell r="AI209">
            <v>-6.9499546830002146E-2</v>
          </cell>
          <cell r="AJ209">
            <v>4.7427441037143581E-2</v>
          </cell>
          <cell r="AL209">
            <v>-1.9479125841468603E-2</v>
          </cell>
          <cell r="AM209">
            <v>4.3726838695784823E-2</v>
          </cell>
          <cell r="AO209">
            <v>-3.2466450968817014E-2</v>
          </cell>
          <cell r="AP209">
            <v>8.305278942701512E-2</v>
          </cell>
          <cell r="AR209">
            <v>-0.17370268385890628</v>
          </cell>
          <cell r="AS209">
            <v>9.8894768320768753E-2</v>
          </cell>
          <cell r="AU209">
            <v>-2.0236241757918973E-2</v>
          </cell>
          <cell r="AV209">
            <v>4.6218137398368747E-2</v>
          </cell>
          <cell r="AX209">
            <v>-3.381723825309798E-2</v>
          </cell>
          <cell r="AY209">
            <v>8.8719210055316383E-2</v>
          </cell>
          <cell r="BA209">
            <v>-0.184471105935546</v>
          </cell>
          <cell r="BB209">
            <v>0.10533527125121672</v>
          </cell>
          <cell r="BD209">
            <v>-4.7855109872972715E-2</v>
          </cell>
          <cell r="BE209">
            <v>9.7915413277926341E-2</v>
          </cell>
          <cell r="BG209">
            <v>-7.9373140362301031E-2</v>
          </cell>
          <cell r="BH209">
            <v>0.21811501739777001</v>
          </cell>
          <cell r="BJ209">
            <v>-0.3753769144006181</v>
          </cell>
          <cell r="BK209">
            <v>0.25616233898599738</v>
          </cell>
          <cell r="BM209" t="str">
            <v>JPNServices</v>
          </cell>
        </row>
        <row r="210">
          <cell r="G210">
            <v>-5.0254360394319519E-4</v>
          </cell>
          <cell r="H210">
            <v>3.8183404831215739E-3</v>
          </cell>
          <cell r="J210">
            <v>-1.0134789044968784E-3</v>
          </cell>
          <cell r="K210">
            <v>7.3002486024051905E-3</v>
          </cell>
          <cell r="M210">
            <v>-2.4572202673880383E-3</v>
          </cell>
          <cell r="N210">
            <v>7.5200148858129978E-3</v>
          </cell>
          <cell r="R210">
            <v>-1.5221067442325875E-3</v>
          </cell>
          <cell r="S210">
            <v>9.414327796548605E-3</v>
          </cell>
          <cell r="U210">
            <v>-3.0726093100383878E-3</v>
          </cell>
          <cell r="V210">
            <v>1.7928838264197111E-2</v>
          </cell>
          <cell r="X210">
            <v>-7.4100040073972195E-3</v>
          </cell>
          <cell r="Y210">
            <v>1.8560083582997322E-2</v>
          </cell>
          <cell r="AC210">
            <v>-1.0249730257783085E-3</v>
          </cell>
          <cell r="AD210">
            <v>4.1204096749424934E-2</v>
          </cell>
          <cell r="AF210">
            <v>-2.0671066886279732E-3</v>
          </cell>
          <cell r="AG210">
            <v>7.907518744468689E-2</v>
          </cell>
          <cell r="AI210">
            <v>-5.0652036443352699E-3</v>
          </cell>
          <cell r="AJ210">
            <v>7.9532284289598465E-2</v>
          </cell>
          <cell r="AL210">
            <v>-0.14106431673522107</v>
          </cell>
          <cell r="AM210">
            <v>1.0718106589908221</v>
          </cell>
          <cell r="AO210">
            <v>-0.28448418817120708</v>
          </cell>
          <cell r="AP210">
            <v>2.0491845344666735</v>
          </cell>
          <cell r="AR210">
            <v>-0.68974332847386433</v>
          </cell>
          <cell r="AS210">
            <v>2.1108730732663146</v>
          </cell>
          <cell r="AU210">
            <v>-0.14127501443022672</v>
          </cell>
          <cell r="AV210">
            <v>0.8737950215041258</v>
          </cell>
          <cell r="AX210">
            <v>-0.28518559966894913</v>
          </cell>
          <cell r="AY210">
            <v>1.6640730974283136</v>
          </cell>
          <cell r="BA210">
            <v>-0.68776281758141589</v>
          </cell>
          <cell r="BB210">
            <v>1.7226624124421399</v>
          </cell>
          <cell r="BD210">
            <v>-0.14106676045677854</v>
          </cell>
          <cell r="BE210">
            <v>5.6709086969145739</v>
          </cell>
          <cell r="BG210">
            <v>-0.28449533475465066</v>
          </cell>
          <cell r="BH210">
            <v>10.883096671606651</v>
          </cell>
          <cell r="BJ210">
            <v>-0.69712260829270978</v>
          </cell>
          <cell r="BK210">
            <v>10.946006786804784</v>
          </cell>
          <cell r="BM210" t="str">
            <v>JPNTextiles, Garments and Leather</v>
          </cell>
        </row>
        <row r="211">
          <cell r="G211">
            <v>-2.1256842272123322E-2</v>
          </cell>
          <cell r="H211">
            <v>2.2901147603988647E-2</v>
          </cell>
          <cell r="J211">
            <v>-3.3239470096305013E-2</v>
          </cell>
          <cell r="K211">
            <v>4.0934222284704447E-2</v>
          </cell>
          <cell r="M211">
            <v>-4.7266307956306264E-2</v>
          </cell>
          <cell r="N211">
            <v>4.6665495960041881E-2</v>
          </cell>
          <cell r="R211">
            <v>-4.3568308465182781E-3</v>
          </cell>
          <cell r="S211">
            <v>2.0714354468509555E-2</v>
          </cell>
          <cell r="U211">
            <v>-7.1115207392722368E-3</v>
          </cell>
          <cell r="V211">
            <v>2.8002701699733734E-2</v>
          </cell>
          <cell r="X211">
            <v>-9.9362574983388186E-3</v>
          </cell>
          <cell r="Y211">
            <v>2.9230016283690929E-2</v>
          </cell>
          <cell r="AC211">
            <v>-6.3301711201347644E-2</v>
          </cell>
          <cell r="AD211">
            <v>8.4372797049582005E-2</v>
          </cell>
          <cell r="AF211">
            <v>-9.8904245423909742E-2</v>
          </cell>
          <cell r="AG211">
            <v>0.14668833930045366</v>
          </cell>
          <cell r="AI211">
            <v>-0.14068941153527703</v>
          </cell>
          <cell r="AJ211">
            <v>0.16373782232403755</v>
          </cell>
          <cell r="AL211">
            <v>-0.10367255749943215</v>
          </cell>
          <cell r="AM211">
            <v>0.11169206184923804</v>
          </cell>
          <cell r="AO211">
            <v>-0.16211348942119319</v>
          </cell>
          <cell r="AP211">
            <v>0.1996418592742211</v>
          </cell>
          <cell r="AR211">
            <v>-0.23052431620157809</v>
          </cell>
          <cell r="AS211">
            <v>0.22759407306237234</v>
          </cell>
          <cell r="AU211">
            <v>-8.2897109354485819E-3</v>
          </cell>
          <cell r="AV211">
            <v>3.9413054306569446E-2</v>
          </cell>
          <cell r="AX211">
            <v>-1.3531039720563343E-2</v>
          </cell>
          <cell r="AY211">
            <v>5.3280540530485677E-2</v>
          </cell>
          <cell r="BA211">
            <v>-1.8905646177940664E-2</v>
          </cell>
          <cell r="BB211">
            <v>5.5615743223974681E-2</v>
          </cell>
          <cell r="BD211">
            <v>-0.13218379607547992</v>
          </cell>
          <cell r="BE211">
            <v>0.17618349311356954</v>
          </cell>
          <cell r="BG211">
            <v>-0.20652741229268665</v>
          </cell>
          <cell r="BH211">
            <v>0.30630801538788704</v>
          </cell>
          <cell r="BJ211">
            <v>-0.29378132330745615</v>
          </cell>
          <cell r="BK211">
            <v>0.34190998166038472</v>
          </cell>
          <cell r="BM211" t="str">
            <v>KAZAgriculture, Mining and Quarrying</v>
          </cell>
        </row>
        <row r="212">
          <cell r="G212">
            <v>-2.8361039721858106E-4</v>
          </cell>
          <cell r="H212">
            <v>3.173817149217939E-4</v>
          </cell>
          <cell r="J212">
            <v>-4.3803629796457244E-4</v>
          </cell>
          <cell r="K212">
            <v>6.2282480212161317E-4</v>
          </cell>
          <cell r="M212">
            <v>-6.6358825279166922E-4</v>
          </cell>
          <cell r="N212">
            <v>1.7275924328714609E-3</v>
          </cell>
          <cell r="R212">
            <v>-2.5326382092316635E-4</v>
          </cell>
          <cell r="S212">
            <v>3.9354347973130643E-4</v>
          </cell>
          <cell r="U212">
            <v>-3.9422369445674121E-4</v>
          </cell>
          <cell r="V212">
            <v>7.6414566137827933E-4</v>
          </cell>
          <cell r="X212">
            <v>-6.1610767443198711E-4</v>
          </cell>
          <cell r="Y212">
            <v>6.9270315580070019E-3</v>
          </cell>
          <cell r="AC212">
            <v>-1.7741182000463596E-4</v>
          </cell>
          <cell r="AD212">
            <v>3.3591134706512094E-4</v>
          </cell>
          <cell r="AF212">
            <v>-2.7483795020089019E-4</v>
          </cell>
          <cell r="AG212">
            <v>9.0611749328672886E-4</v>
          </cell>
          <cell r="AI212">
            <v>-5.3238389227772132E-4</v>
          </cell>
          <cell r="AJ212">
            <v>6.8271714262664318E-3</v>
          </cell>
          <cell r="AL212">
            <v>-3.6685427670024487E-2</v>
          </cell>
          <cell r="AM212">
            <v>4.1053797959241314E-2</v>
          </cell>
          <cell r="AO212">
            <v>-5.6660648140623958E-2</v>
          </cell>
          <cell r="AP212">
            <v>8.0563316625236914E-2</v>
          </cell>
          <cell r="AR212">
            <v>-8.5836129737177982E-2</v>
          </cell>
          <cell r="AS212">
            <v>0.22346665658573173</v>
          </cell>
          <cell r="AU212">
            <v>-1.4710412912526753E-2</v>
          </cell>
          <cell r="AV212">
            <v>2.2858326407530622E-2</v>
          </cell>
          <cell r="AX212">
            <v>-2.2897835562228887E-2</v>
          </cell>
          <cell r="AY212">
            <v>4.4384145209593641E-2</v>
          </cell>
          <cell r="BA212">
            <v>-3.5785601972026904E-2</v>
          </cell>
          <cell r="BB212">
            <v>0.40234524656918985</v>
          </cell>
          <cell r="BD212">
            <v>-2.3268344006177246E-2</v>
          </cell>
          <cell r="BE212">
            <v>4.4056257237456833E-2</v>
          </cell>
          <cell r="BG212">
            <v>-3.6046211413984793E-2</v>
          </cell>
          <cell r="BH212">
            <v>0.11884131250815005</v>
          </cell>
          <cell r="BJ212">
            <v>-6.9824499565710588E-2</v>
          </cell>
          <cell r="BK212">
            <v>0.89541369527329107</v>
          </cell>
          <cell r="BM212" t="str">
            <v>KAZElectronics and Machinery</v>
          </cell>
        </row>
        <row r="213">
          <cell r="G213">
            <v>-1.0793467974053783E-2</v>
          </cell>
          <cell r="H213">
            <v>9.3842308453986334E-3</v>
          </cell>
          <cell r="J213">
            <v>-1.5874060502937937E-2</v>
          </cell>
          <cell r="K213">
            <v>1.6130753227571404E-2</v>
          </cell>
          <cell r="M213">
            <v>-2.6383179395452316E-2</v>
          </cell>
          <cell r="N213">
            <v>3.001750487010213E-2</v>
          </cell>
          <cell r="R213">
            <v>-5.0457996367185842E-3</v>
          </cell>
          <cell r="S213">
            <v>4.9540139298187569E-3</v>
          </cell>
          <cell r="U213">
            <v>-7.6912640397495124E-3</v>
          </cell>
          <cell r="V213">
            <v>8.4678115308634005E-3</v>
          </cell>
          <cell r="X213">
            <v>-1.1993482316029258E-2</v>
          </cell>
          <cell r="Y213">
            <v>5.4933392017119331E-2</v>
          </cell>
          <cell r="AC213">
            <v>-2.8784180498860223E-2</v>
          </cell>
          <cell r="AD213">
            <v>2.9703409361218291E-2</v>
          </cell>
          <cell r="AF213">
            <v>-4.1586257741528243E-2</v>
          </cell>
          <cell r="AG213">
            <v>5.0784545951955806E-2</v>
          </cell>
          <cell r="AI213">
            <v>-6.963741110121191E-2</v>
          </cell>
          <cell r="AJ213">
            <v>0.12923945090506095</v>
          </cell>
          <cell r="AL213">
            <v>-6.1591796713143403E-2</v>
          </cell>
          <cell r="AM213">
            <v>5.3550132351198501E-2</v>
          </cell>
          <cell r="AO213">
            <v>-9.0583666886249692E-2</v>
          </cell>
          <cell r="AP213">
            <v>9.2048457086338603E-2</v>
          </cell>
          <cell r="AR213">
            <v>-0.15055285528964091</v>
          </cell>
          <cell r="AS213">
            <v>0.1712917537013586</v>
          </cell>
          <cell r="AU213">
            <v>-4.0692144319481365E-2</v>
          </cell>
          <cell r="AV213">
            <v>3.9951933153652683E-2</v>
          </cell>
          <cell r="AX213">
            <v>-6.2026645693022339E-2</v>
          </cell>
          <cell r="AY213">
            <v>6.8289158050704346E-2</v>
          </cell>
          <cell r="BA213">
            <v>-9.672213493090577E-2</v>
          </cell>
          <cell r="BB213">
            <v>0.44301353142372829</v>
          </cell>
          <cell r="BD213">
            <v>-0.13857755420100237</v>
          </cell>
          <cell r="BE213">
            <v>0.14300305756044648</v>
          </cell>
          <cell r="BG213">
            <v>-0.2002114281635248</v>
          </cell>
          <cell r="BH213">
            <v>0.24449534595953226</v>
          </cell>
          <cell r="BJ213">
            <v>-0.33525992208386129</v>
          </cell>
          <cell r="BK213">
            <v>0.62220590276707888</v>
          </cell>
          <cell r="BM213" t="str">
            <v>KAZOther</v>
          </cell>
        </row>
        <row r="214">
          <cell r="G214">
            <v>-1.3949063617151758E-2</v>
          </cell>
          <cell r="H214">
            <v>1.4359741165909767E-2</v>
          </cell>
          <cell r="J214">
            <v>-2.0694467975936881E-2</v>
          </cell>
          <cell r="K214">
            <v>2.5558820155996642E-2</v>
          </cell>
          <cell r="M214">
            <v>-3.209059629078137E-2</v>
          </cell>
          <cell r="N214">
            <v>3.39477393529517E-2</v>
          </cell>
          <cell r="R214">
            <v>-5.5126926646442698E-3</v>
          </cell>
          <cell r="S214">
            <v>5.9394191500579119E-3</v>
          </cell>
          <cell r="U214">
            <v>-8.2102155055205905E-3</v>
          </cell>
          <cell r="V214">
            <v>1.056882386588498E-2</v>
          </cell>
          <cell r="X214">
            <v>-1.2758842295244932E-2</v>
          </cell>
          <cell r="Y214">
            <v>1.3754924963871318E-2</v>
          </cell>
          <cell r="AC214">
            <v>-1.5031673170585567E-2</v>
          </cell>
          <cell r="AD214">
            <v>1.5564252265912378E-2</v>
          </cell>
          <cell r="AF214">
            <v>-2.178783905848768E-2</v>
          </cell>
          <cell r="AG214">
            <v>2.8026013768693389E-2</v>
          </cell>
          <cell r="AI214">
            <v>-3.449513356858902E-2</v>
          </cell>
          <cell r="AJ214">
            <v>3.7142022260094852E-2</v>
          </cell>
          <cell r="AL214">
            <v>-2.2837331464689116E-2</v>
          </cell>
          <cell r="AM214">
            <v>2.3509690525017769E-2</v>
          </cell>
          <cell r="AO214">
            <v>-3.3880870976224393E-2</v>
          </cell>
          <cell r="AP214">
            <v>4.1844762040597575E-2</v>
          </cell>
          <cell r="AR214">
            <v>-5.2538550579909096E-2</v>
          </cell>
          <cell r="AS214">
            <v>5.5579055150838254E-2</v>
          </cell>
          <cell r="AU214">
            <v>-1.6783606809715183E-2</v>
          </cell>
          <cell r="AV214">
            <v>1.8082792159264574E-2</v>
          </cell>
          <cell r="AX214">
            <v>-2.4996319811450347E-2</v>
          </cell>
          <cell r="AY214">
            <v>3.2177194521253782E-2</v>
          </cell>
          <cell r="BA214">
            <v>-3.8844790641774915E-2</v>
          </cell>
          <cell r="BB214">
            <v>4.1877402992435656E-2</v>
          </cell>
          <cell r="BD214">
            <v>-4.9352342126713196E-2</v>
          </cell>
          <cell r="BE214">
            <v>5.1100918311401511E-2</v>
          </cell>
          <cell r="BG214">
            <v>-7.1534344527952543E-2</v>
          </cell>
          <cell r="BH214">
            <v>9.2015666138026433E-2</v>
          </cell>
          <cell r="BJ214">
            <v>-0.1132552320865393</v>
          </cell>
          <cell r="BK214">
            <v>0.12194555915739028</v>
          </cell>
          <cell r="BM214" t="str">
            <v>KAZServices</v>
          </cell>
        </row>
        <row r="215">
          <cell r="G215">
            <v>-1.8581326912681106E-5</v>
          </cell>
          <cell r="H215">
            <v>1.5583003505525994E-4</v>
          </cell>
          <cell r="J215">
            <v>-3.0210745308067999E-5</v>
          </cell>
          <cell r="K215">
            <v>4.189337050775066E-4</v>
          </cell>
          <cell r="M215">
            <v>-4.8197185606113635E-5</v>
          </cell>
          <cell r="N215">
            <v>4.3238411581114633E-4</v>
          </cell>
          <cell r="R215">
            <v>-7.274468953255564E-5</v>
          </cell>
          <cell r="S215">
            <v>5.7038550221477635E-4</v>
          </cell>
          <cell r="U215">
            <v>-1.179741357191233E-4</v>
          </cell>
          <cell r="V215">
            <v>1.5039303834782913E-3</v>
          </cell>
          <cell r="X215">
            <v>-1.8728564100456424E-4</v>
          </cell>
          <cell r="Y215">
            <v>1.5659704367863014E-3</v>
          </cell>
          <cell r="AC215">
            <v>-1.7490643585915677E-5</v>
          </cell>
          <cell r="AD215">
            <v>8.476457678625593E-4</v>
          </cell>
          <cell r="AF215">
            <v>-2.8223746994626708E-5</v>
          </cell>
          <cell r="AG215">
            <v>2.4321274177054875E-3</v>
          </cell>
          <cell r="AI215">
            <v>-4.4366164729581214E-5</v>
          </cell>
          <cell r="AJ215">
            <v>2.4539175938116387E-3</v>
          </cell>
          <cell r="AL215">
            <v>-1.5641697783178057E-2</v>
          </cell>
          <cell r="AM215">
            <v>0.13117719339047559</v>
          </cell>
          <cell r="AO215">
            <v>-2.5431302626233172E-2</v>
          </cell>
          <cell r="AP215">
            <v>0.35265696776139949</v>
          </cell>
          <cell r="AR215">
            <v>-4.0572226880959093E-2</v>
          </cell>
          <cell r="AS215">
            <v>0.3639794777599521</v>
          </cell>
          <cell r="AU215">
            <v>-1.5294910942632479E-2</v>
          </cell>
          <cell r="AV215">
            <v>0.11992621750676977</v>
          </cell>
          <cell r="AX215">
            <v>-2.4804613380754039E-2</v>
          </cell>
          <cell r="AY215">
            <v>0.31620839166445563</v>
          </cell>
          <cell r="BA215">
            <v>-3.9377681290627853E-2</v>
          </cell>
          <cell r="BB215">
            <v>0.32925260281333302</v>
          </cell>
          <cell r="BD215">
            <v>-1.4656636787441168E-2</v>
          </cell>
          <cell r="BE215">
            <v>0.71030182982959678</v>
          </cell>
          <cell r="BG215">
            <v>-2.3650656789666758E-2</v>
          </cell>
          <cell r="BH215">
            <v>2.0380501155938648</v>
          </cell>
          <cell r="BJ215">
            <v>-3.7177520592602729E-2</v>
          </cell>
          <cell r="BK215">
            <v>2.0563096321836043</v>
          </cell>
          <cell r="BM215" t="str">
            <v>KAZTextiles, Garments and Leather</v>
          </cell>
        </row>
        <row r="216">
          <cell r="G216">
            <v>-1.2095195706933737E-3</v>
          </cell>
          <cell r="H216">
            <v>1.7670749686658382E-2</v>
          </cell>
          <cell r="J216">
            <v>-2.0677988068200648E-3</v>
          </cell>
          <cell r="K216">
            <v>2.2841641679406166E-2</v>
          </cell>
          <cell r="M216">
            <v>-3.9757429622113705E-3</v>
          </cell>
          <cell r="N216">
            <v>2.6417995803058147E-2</v>
          </cell>
          <cell r="R216">
            <v>-3.4952812420669943E-3</v>
          </cell>
          <cell r="S216">
            <v>4.7645149752497673E-2</v>
          </cell>
          <cell r="U216">
            <v>-6.0060481773689389E-3</v>
          </cell>
          <cell r="V216">
            <v>6.1809136532247066E-2</v>
          </cell>
          <cell r="X216">
            <v>-1.1218345258384943E-2</v>
          </cell>
          <cell r="Y216">
            <v>6.9524729624390602E-2</v>
          </cell>
          <cell r="AC216">
            <v>-1.1894830677192658E-3</v>
          </cell>
          <cell r="AD216">
            <v>4.5050110667943954E-2</v>
          </cell>
          <cell r="AF216">
            <v>-2.0371119899209589E-3</v>
          </cell>
          <cell r="AG216">
            <v>5.371597595512867E-2</v>
          </cell>
          <cell r="AI216">
            <v>-3.8752640830352902E-3</v>
          </cell>
          <cell r="AJ216">
            <v>5.7023705914616585E-2</v>
          </cell>
          <cell r="AL216">
            <v>-8.113891457587041E-3</v>
          </cell>
          <cell r="AM216">
            <v>0.11854173211066162</v>
          </cell>
          <cell r="AO216">
            <v>-1.3871536667280086E-2</v>
          </cell>
          <cell r="AP216">
            <v>0.15322993177659144</v>
          </cell>
          <cell r="AR216">
            <v>-2.6670710950262567E-2</v>
          </cell>
          <cell r="AS216">
            <v>0.1772213990304623</v>
          </cell>
          <cell r="AU216">
            <v>-7.6947121162008183E-3</v>
          </cell>
          <cell r="AV216">
            <v>0.10488875878323936</v>
          </cell>
          <cell r="AX216">
            <v>-1.3222058106419127E-2</v>
          </cell>
          <cell r="AY216">
            <v>0.13607016970266342</v>
          </cell>
          <cell r="BA216">
            <v>-2.4696707133177835E-2</v>
          </cell>
          <cell r="BB216">
            <v>0.15305571779969815</v>
          </cell>
          <cell r="BD216">
            <v>-7.9570438086343613E-3</v>
          </cell>
          <cell r="BE216">
            <v>0.30136259514478353</v>
          </cell>
          <cell r="BG216">
            <v>-1.3627255222704041E-2</v>
          </cell>
          <cell r="BH216">
            <v>0.3593328778677376</v>
          </cell>
          <cell r="BJ216">
            <v>-2.5923568746433562E-2</v>
          </cell>
          <cell r="BK216">
            <v>0.38145992860856376</v>
          </cell>
          <cell r="BM216" t="str">
            <v>KGZAgriculture, Mining and Quarrying</v>
          </cell>
        </row>
        <row r="217">
          <cell r="G217">
            <v>-3.7392834201455116E-5</v>
          </cell>
          <cell r="H217">
            <v>2.745979290921241E-4</v>
          </cell>
          <cell r="J217">
            <v>-6.1785946854797658E-5</v>
          </cell>
          <cell r="K217">
            <v>1.6817359282867983E-3</v>
          </cell>
          <cell r="M217">
            <v>-4.7542298852931708E-3</v>
          </cell>
          <cell r="N217">
            <v>6.7513016518205404E-2</v>
          </cell>
          <cell r="R217">
            <v>-2.2576077753910795E-4</v>
          </cell>
          <cell r="S217">
            <v>4.3868183274753392E-3</v>
          </cell>
          <cell r="U217">
            <v>-3.7736173544544727E-4</v>
          </cell>
          <cell r="V217">
            <v>4.2261560418410227E-2</v>
          </cell>
          <cell r="X217">
            <v>-0.12923151600989513</v>
          </cell>
          <cell r="Y217">
            <v>0.3369438499212265</v>
          </cell>
          <cell r="AC217">
            <v>-2.6276070911990246E-5</v>
          </cell>
          <cell r="AD217">
            <v>9.7047764575108886E-4</v>
          </cell>
          <cell r="AF217">
            <v>-4.3413138428149978E-5</v>
          </cell>
          <cell r="AG217">
            <v>8.1648948544170707E-3</v>
          </cell>
          <cell r="AI217">
            <v>-2.5134375842753798E-2</v>
          </cell>
          <cell r="AJ217">
            <v>5.1014830358326435E-2</v>
          </cell>
          <cell r="AL217">
            <v>-1.2898212877730065E-2</v>
          </cell>
          <cell r="AM217">
            <v>9.4719285682715496E-2</v>
          </cell>
          <cell r="AO217">
            <v>-2.1312326610275628E-2</v>
          </cell>
          <cell r="AP217">
            <v>0.58009478207260368</v>
          </cell>
          <cell r="AR217">
            <v>-1.6399149847751104</v>
          </cell>
          <cell r="AS217">
            <v>23.287811091774184</v>
          </cell>
          <cell r="AU217">
            <v>-1.0941493662570584E-2</v>
          </cell>
          <cell r="AV217">
            <v>0.21260710320066684</v>
          </cell>
          <cell r="AX217">
            <v>-1.8288832461864461E-2</v>
          </cell>
          <cell r="AY217">
            <v>2.0482060725020235</v>
          </cell>
          <cell r="BA217">
            <v>-6.2632040376531544</v>
          </cell>
          <cell r="BB217">
            <v>16.329980073339364</v>
          </cell>
          <cell r="BD217">
            <v>-1.291375724640907E-2</v>
          </cell>
          <cell r="BE217">
            <v>0.47695535501760755</v>
          </cell>
          <cell r="BG217">
            <v>-2.1336018343216519E-2</v>
          </cell>
          <cell r="BH217">
            <v>4.0127563380978186</v>
          </cell>
          <cell r="BJ217">
            <v>-12.352654598188787</v>
          </cell>
          <cell r="BK217">
            <v>25.071980412168404</v>
          </cell>
          <cell r="BM217" t="str">
            <v>KGZElectronics and Machinery</v>
          </cell>
        </row>
        <row r="218">
          <cell r="G218">
            <v>-8.8297537190555886E-3</v>
          </cell>
          <cell r="H218">
            <v>3.3920818992555724E-2</v>
          </cell>
          <cell r="J218">
            <v>-1.4431608804443385E-2</v>
          </cell>
          <cell r="K218">
            <v>4.3556280856137164E-2</v>
          </cell>
          <cell r="M218">
            <v>-2.9279167464665079E-2</v>
          </cell>
          <cell r="N218">
            <v>6.1377737827569945E-2</v>
          </cell>
          <cell r="R218">
            <v>-2.4243548978120089E-3</v>
          </cell>
          <cell r="S218">
            <v>2.5034499274624977E-2</v>
          </cell>
          <cell r="U218">
            <v>-4.0185887846746482E-3</v>
          </cell>
          <cell r="V218">
            <v>2.5067229813430458E-2</v>
          </cell>
          <cell r="X218">
            <v>-3.179328098485712E-2</v>
          </cell>
          <cell r="Y218">
            <v>3.8136907445732504E-2</v>
          </cell>
          <cell r="AC218">
            <v>-2.7321291170665063E-2</v>
          </cell>
          <cell r="AD218">
            <v>0.19124915923293884</v>
          </cell>
          <cell r="AF218">
            <v>-4.4387864218151662E-2</v>
          </cell>
          <cell r="AG218">
            <v>0.19791273688497313</v>
          </cell>
          <cell r="AI218">
            <v>-9.8704336972332385E-2</v>
          </cell>
          <cell r="AJ218">
            <v>0.24411450467960094</v>
          </cell>
          <cell r="AL218">
            <v>-3.1984666269983926E-2</v>
          </cell>
          <cell r="AM218">
            <v>0.12287387730192215</v>
          </cell>
          <cell r="AO218">
            <v>-5.2276677927371923E-2</v>
          </cell>
          <cell r="AP218">
            <v>0.15777711943864312</v>
          </cell>
          <cell r="AR218">
            <v>-0.10606008160785353</v>
          </cell>
          <cell r="AS218">
            <v>0.22233309368354237</v>
          </cell>
          <cell r="AU218">
            <v>-1.7325160216213983E-2</v>
          </cell>
          <cell r="AV218">
            <v>0.17890396792029531</v>
          </cell>
          <cell r="AX218">
            <v>-2.8718029113808261E-2</v>
          </cell>
          <cell r="AY218">
            <v>0.1791378700726905</v>
          </cell>
          <cell r="BA218">
            <v>-0.22720422961129988</v>
          </cell>
          <cell r="BB218">
            <v>0.27253766857507111</v>
          </cell>
          <cell r="BD218">
            <v>-5.657533518472465E-2</v>
          </cell>
          <cell r="BE218">
            <v>0.39602759693208556</v>
          </cell>
          <cell r="BG218">
            <v>-9.191579858320606E-2</v>
          </cell>
          <cell r="BH218">
            <v>0.40982614462290845</v>
          </cell>
          <cell r="BJ218">
            <v>-0.20439118025254668</v>
          </cell>
          <cell r="BK218">
            <v>0.50549806886616733</v>
          </cell>
          <cell r="BM218" t="str">
            <v>KGZOther</v>
          </cell>
        </row>
        <row r="219">
          <cell r="G219">
            <v>-1.0164454899495468E-2</v>
          </cell>
          <cell r="H219">
            <v>3.2021138500567758E-2</v>
          </cell>
          <cell r="J219">
            <v>-1.7731421781718382E-2</v>
          </cell>
          <cell r="K219">
            <v>4.6178074975614436E-2</v>
          </cell>
          <cell r="M219">
            <v>-2.9315078641957371E-2</v>
          </cell>
          <cell r="N219">
            <v>6.2174054415663704E-2</v>
          </cell>
          <cell r="R219">
            <v>-9.157787401591122E-3</v>
          </cell>
          <cell r="S219">
            <v>3.6181252972710354E-2</v>
          </cell>
          <cell r="U219">
            <v>-1.4288752283391659E-2</v>
          </cell>
          <cell r="V219">
            <v>5.8402267306519207E-2</v>
          </cell>
          <cell r="X219">
            <v>-2.5962781239286414E-2</v>
          </cell>
          <cell r="Y219">
            <v>7.1052219667762984E-2</v>
          </cell>
          <cell r="AC219">
            <v>-1.076926585734661E-2</v>
          </cell>
          <cell r="AD219">
            <v>2.4658459586405002E-2</v>
          </cell>
          <cell r="AF219">
            <v>-1.9216953177288332E-2</v>
          </cell>
          <cell r="AG219">
            <v>3.9243002413087424E-2</v>
          </cell>
          <cell r="AI219">
            <v>-3.184520407701541E-2</v>
          </cell>
          <cell r="AJ219">
            <v>4.9993582462150243E-2</v>
          </cell>
          <cell r="AL219">
            <v>-1.7989705513276499E-2</v>
          </cell>
          <cell r="AM219">
            <v>5.6673068799158878E-2</v>
          </cell>
          <cell r="AO219">
            <v>-3.1382209802578151E-2</v>
          </cell>
          <cell r="AP219">
            <v>8.1728924786959464E-2</v>
          </cell>
          <cell r="AR219">
            <v>-5.1883710152871229E-2</v>
          </cell>
          <cell r="AS219">
            <v>0.11003963720275221</v>
          </cell>
          <cell r="AU219">
            <v>-2.4129368762668493E-2</v>
          </cell>
          <cell r="AV219">
            <v>9.5332066250220962E-2</v>
          </cell>
          <cell r="AX219">
            <v>-3.7648676245145764E-2</v>
          </cell>
          <cell r="AY219">
            <v>0.15388103944956141</v>
          </cell>
          <cell r="BA219">
            <v>-6.8407956546183618E-2</v>
          </cell>
          <cell r="BB219">
            <v>0.18721172861817073</v>
          </cell>
          <cell r="BD219">
            <v>-3.0536387614471541E-2</v>
          </cell>
          <cell r="BE219">
            <v>6.9919369609821119E-2</v>
          </cell>
          <cell r="BG219">
            <v>-5.4489910339664493E-2</v>
          </cell>
          <cell r="BH219">
            <v>0.11127402264140343</v>
          </cell>
          <cell r="BJ219">
            <v>-9.029747322045277E-2</v>
          </cell>
          <cell r="BK219">
            <v>0.14175742641350336</v>
          </cell>
          <cell r="BM219" t="str">
            <v>KGZServices</v>
          </cell>
        </row>
        <row r="220">
          <cell r="G220">
            <v>-3.2120322771334031E-5</v>
          </cell>
          <cell r="H220">
            <v>2.5363155655213632E-3</v>
          </cell>
          <cell r="J220">
            <v>-5.5024576795403846E-5</v>
          </cell>
          <cell r="K220">
            <v>1.0982612846419215E-2</v>
          </cell>
          <cell r="M220">
            <v>-1.2037591250191326E-4</v>
          </cell>
          <cell r="N220">
            <v>1.1171240592375398E-2</v>
          </cell>
          <cell r="R220">
            <v>-2.4236536773969419E-5</v>
          </cell>
          <cell r="S220">
            <v>1.8560062235337682E-3</v>
          </cell>
          <cell r="U220">
            <v>-4.1551843878551153E-5</v>
          </cell>
          <cell r="V220">
            <v>8.365846355445683E-3</v>
          </cell>
          <cell r="X220">
            <v>-9.1989292741345707E-5</v>
          </cell>
          <cell r="Y220">
            <v>8.5183462360873818E-3</v>
          </cell>
          <cell r="AC220">
            <v>-5.9548430726863444E-5</v>
          </cell>
          <cell r="AD220">
            <v>1.8194514996139333E-2</v>
          </cell>
          <cell r="AF220">
            <v>-1.0199103553532041E-4</v>
          </cell>
          <cell r="AG220">
            <v>8.0274922307580709E-2</v>
          </cell>
          <cell r="AI220">
            <v>-2.2308664665615652E-4</v>
          </cell>
          <cell r="AJ220">
            <v>8.0650605261325836E-2</v>
          </cell>
          <cell r="AL220">
            <v>-4.617636877251142E-3</v>
          </cell>
          <cell r="AM220">
            <v>0.36462224776115204</v>
          </cell>
          <cell r="AO220">
            <v>-7.9103661807643031E-3</v>
          </cell>
          <cell r="AP220">
            <v>1.5788670135487322</v>
          </cell>
          <cell r="AR220">
            <v>-1.7305313419753832E-2</v>
          </cell>
          <cell r="AS220">
            <v>1.6059842515043037</v>
          </cell>
          <cell r="AU220">
            <v>-4.2815553206052978E-3</v>
          </cell>
          <cell r="AV220">
            <v>0.32787660198970214</v>
          </cell>
          <cell r="AX220">
            <v>-7.3404265592205784E-3</v>
          </cell>
          <cell r="AY220">
            <v>1.4778858179521395</v>
          </cell>
          <cell r="BA220">
            <v>-1.6250557967441886E-2</v>
          </cell>
          <cell r="BB220">
            <v>1.504825998450799</v>
          </cell>
          <cell r="BD220">
            <v>-4.6202769054251112E-3</v>
          </cell>
          <cell r="BE220">
            <v>1.4116861924986153</v>
          </cell>
          <cell r="BG220">
            <v>-7.9133374346278644E-3</v>
          </cell>
          <cell r="BH220">
            <v>6.2284155114635711</v>
          </cell>
          <cell r="BJ220">
            <v>-1.730897135109882E-2</v>
          </cell>
          <cell r="BK220">
            <v>6.2575642103253779</v>
          </cell>
          <cell r="BM220" t="str">
            <v>KGZTextiles, Garments and Leather</v>
          </cell>
        </row>
        <row r="221">
          <cell r="G221">
            <v>-2.0647047087550163E-2</v>
          </cell>
          <cell r="H221">
            <v>6.8260014057159424E-2</v>
          </cell>
          <cell r="J221">
            <v>-4.1916463524103165E-2</v>
          </cell>
          <cell r="K221">
            <v>0.14470627531409264</v>
          </cell>
          <cell r="M221">
            <v>-5.6962212547659874E-2</v>
          </cell>
          <cell r="N221">
            <v>0.15101079642772675</v>
          </cell>
          <cell r="R221">
            <v>-2.5267170509323478E-2</v>
          </cell>
          <cell r="S221">
            <v>0.10842534201219678</v>
          </cell>
          <cell r="U221">
            <v>-5.0294428132474422E-2</v>
          </cell>
          <cell r="V221">
            <v>0.24863611627370119</v>
          </cell>
          <cell r="X221">
            <v>-6.0837637633085251E-2</v>
          </cell>
          <cell r="Y221">
            <v>0.25236981920897961</v>
          </cell>
          <cell r="AC221">
            <v>-3.4883409738540649E-2</v>
          </cell>
          <cell r="AD221">
            <v>0.1637432798743248</v>
          </cell>
          <cell r="AF221">
            <v>-7.1515325456857681E-2</v>
          </cell>
          <cell r="AG221">
            <v>0.28575745970010757</v>
          </cell>
          <cell r="AI221">
            <v>-0.1024104468524456</v>
          </cell>
          <cell r="AJ221">
            <v>0.29917338490486145</v>
          </cell>
          <cell r="AL221">
            <v>-6.7632473520911798E-2</v>
          </cell>
          <cell r="AM221">
            <v>0.22359582819189835</v>
          </cell>
          <cell r="AO221">
            <v>-0.13730361040797839</v>
          </cell>
          <cell r="AP221">
            <v>0.47400692660750754</v>
          </cell>
          <cell r="AR221">
            <v>-0.18658819905269403</v>
          </cell>
          <cell r="AS221">
            <v>0.49465832317147407</v>
          </cell>
          <cell r="AU221">
            <v>-4.704188450274023E-2</v>
          </cell>
          <cell r="AV221">
            <v>0.20186401220610728</v>
          </cell>
          <cell r="AX221">
            <v>-9.3637104260099385E-2</v>
          </cell>
          <cell r="AY221">
            <v>0.46290547098027668</v>
          </cell>
          <cell r="BA221">
            <v>-0.11326622907377475</v>
          </cell>
          <cell r="BB221">
            <v>0.46985680026283716</v>
          </cell>
          <cell r="BD221">
            <v>-8.6772749706748434E-2</v>
          </cell>
          <cell r="BE221">
            <v>0.40731266659975468</v>
          </cell>
          <cell r="BG221">
            <v>-0.17789492147060326</v>
          </cell>
          <cell r="BH221">
            <v>0.71082387625651378</v>
          </cell>
          <cell r="BJ221">
            <v>-0.25474677328533679</v>
          </cell>
          <cell r="BK221">
            <v>0.74419609326746661</v>
          </cell>
          <cell r="BM221" t="str">
            <v>LAOAgriculture, Mining and Quarrying</v>
          </cell>
        </row>
        <row r="222">
          <cell r="G222">
            <v>-1.1310928329066883E-5</v>
          </cell>
          <cell r="H222">
            <v>6.6910590066981968E-4</v>
          </cell>
          <cell r="J222">
            <v>-2.1925227486008225E-5</v>
          </cell>
          <cell r="K222">
            <v>1.1009008157998323E-3</v>
          </cell>
          <cell r="M222">
            <v>-9.9083505915587011E-5</v>
          </cell>
          <cell r="N222">
            <v>1.713167832349427E-3</v>
          </cell>
          <cell r="R222">
            <v>-4.5382891403278336E-4</v>
          </cell>
          <cell r="S222">
            <v>2.4337607901543379E-2</v>
          </cell>
          <cell r="U222">
            <v>-8.8147939823102206E-4</v>
          </cell>
          <cell r="V222">
            <v>3.8742747623473406E-2</v>
          </cell>
          <cell r="X222">
            <v>-3.3762117964215577E-3</v>
          </cell>
          <cell r="Y222">
            <v>6.9142758846282959E-2</v>
          </cell>
          <cell r="AC222">
            <v>-2.6929059799840616E-6</v>
          </cell>
          <cell r="AD222">
            <v>3.1469706445932388E-3</v>
          </cell>
          <cell r="AF222">
            <v>-5.2273376240918878E-6</v>
          </cell>
          <cell r="AG222">
            <v>5.0854744840762578E-3</v>
          </cell>
          <cell r="AI222">
            <v>-3.3004267640990292E-4</v>
          </cell>
          <cell r="AJ222">
            <v>5.3551104792859405E-3</v>
          </cell>
          <cell r="AL222">
            <v>-2.7631784354421221E-2</v>
          </cell>
          <cell r="AM222">
            <v>1.634577589008956</v>
          </cell>
          <cell r="AO222">
            <v>-5.3561753747314887E-2</v>
          </cell>
          <cell r="AP222">
            <v>2.6894215092508604</v>
          </cell>
          <cell r="AR222">
            <v>-0.24205387823948704</v>
          </cell>
          <cell r="AS222">
            <v>4.1851457925660691</v>
          </cell>
          <cell r="AU222">
            <v>-2.7180834068671465E-2</v>
          </cell>
          <cell r="AV222">
            <v>1.4576340588833705</v>
          </cell>
          <cell r="AX222">
            <v>-5.2793783113913778E-2</v>
          </cell>
          <cell r="AY222">
            <v>2.3203902659273408</v>
          </cell>
          <cell r="BA222">
            <v>-0.20220891569856317</v>
          </cell>
          <cell r="BB222">
            <v>4.1411152906736648</v>
          </cell>
          <cell r="BD222">
            <v>-2.7315491141779533E-2</v>
          </cell>
          <cell r="BE222">
            <v>31.921295954913223</v>
          </cell>
          <cell r="BG222">
            <v>-5.3023497896802899E-2</v>
          </cell>
          <cell r="BH222">
            <v>51.584509171149399</v>
          </cell>
          <cell r="BJ222">
            <v>-3.3477878065157225</v>
          </cell>
          <cell r="BK222">
            <v>54.319561821854492</v>
          </cell>
          <cell r="BM222" t="str">
            <v>LAOElectronics and Machinery</v>
          </cell>
        </row>
        <row r="223">
          <cell r="G223">
            <v>-1.0452138341520367E-2</v>
          </cell>
          <cell r="H223">
            <v>2.7254439484750037E-2</v>
          </cell>
          <cell r="J223">
            <v>-2.1289338785663858E-2</v>
          </cell>
          <cell r="K223">
            <v>0.2220099215337541</v>
          </cell>
          <cell r="M223">
            <v>-3.4359961592599575E-2</v>
          </cell>
          <cell r="N223">
            <v>0.22959181861369871</v>
          </cell>
          <cell r="R223">
            <v>-3.8067593741288874E-3</v>
          </cell>
          <cell r="S223">
            <v>4.7147723191301338E-2</v>
          </cell>
          <cell r="U223">
            <v>-7.1315025998046622E-3</v>
          </cell>
          <cell r="V223">
            <v>0.75658753927564248</v>
          </cell>
          <cell r="X223">
            <v>-1.1553312142495997E-2</v>
          </cell>
          <cell r="Y223">
            <v>0.77699792676139623</v>
          </cell>
          <cell r="AC223">
            <v>-2.5435887900528087E-2</v>
          </cell>
          <cell r="AD223">
            <v>8.91707666869479E-2</v>
          </cell>
          <cell r="AF223">
            <v>-5.1795700713569204E-2</v>
          </cell>
          <cell r="AG223">
            <v>0.8883641553693451</v>
          </cell>
          <cell r="AI223">
            <v>-8.4252252549958939E-2</v>
          </cell>
          <cell r="AJ223">
            <v>0.9088770786911482</v>
          </cell>
          <cell r="AL223">
            <v>-4.354479780897777E-2</v>
          </cell>
          <cell r="AM223">
            <v>0.11354509651350733</v>
          </cell>
          <cell r="AO223">
            <v>-8.8693808158466628E-2</v>
          </cell>
          <cell r="AP223">
            <v>0.92491859836674595</v>
          </cell>
          <cell r="AR223">
            <v>-0.14314751024012504</v>
          </cell>
          <cell r="AS223">
            <v>0.95650564443971642</v>
          </cell>
          <cell r="AU223">
            <v>-3.0361772818252725E-2</v>
          </cell>
          <cell r="AV223">
            <v>0.3760385986465794</v>
          </cell>
          <cell r="AX223">
            <v>-5.6879103853942951E-2</v>
          </cell>
          <cell r="AY223">
            <v>6.0343553996933474</v>
          </cell>
          <cell r="BA223">
            <v>-9.2146364950922058E-2</v>
          </cell>
          <cell r="BB223">
            <v>6.1971436106284736</v>
          </cell>
          <cell r="BD223">
            <v>-6.2341250032766672E-2</v>
          </cell>
          <cell r="BE223">
            <v>0.21855014786132579</v>
          </cell>
          <cell r="BG223">
            <v>-0.1269469633391461</v>
          </cell>
          <cell r="BH223">
            <v>2.1773068094421868</v>
          </cell>
          <cell r="BJ223">
            <v>-0.20649527795456854</v>
          </cell>
          <cell r="BK223">
            <v>2.2275822819048936</v>
          </cell>
          <cell r="BM223" t="str">
            <v>LAOOther</v>
          </cell>
        </row>
        <row r="224">
          <cell r="G224">
            <v>-4.7829675451112053E-3</v>
          </cell>
          <cell r="H224">
            <v>1.2631275401417952E-2</v>
          </cell>
          <cell r="J224">
            <v>-9.2335567300096955E-3</v>
          </cell>
          <cell r="K224">
            <v>4.1648310021628276E-2</v>
          </cell>
          <cell r="M224">
            <v>-1.4698029065698393E-2</v>
          </cell>
          <cell r="N224">
            <v>4.4594858663458581E-2</v>
          </cell>
          <cell r="R224">
            <v>-4.1204900725233529E-3</v>
          </cell>
          <cell r="S224">
            <v>1.1550885024007584E-2</v>
          </cell>
          <cell r="U224">
            <v>-7.5886206772111109E-3</v>
          </cell>
          <cell r="V224">
            <v>4.1562321621313458E-2</v>
          </cell>
          <cell r="X224">
            <v>-1.2700689184612202E-2</v>
          </cell>
          <cell r="Y224">
            <v>4.4011416262037528E-2</v>
          </cell>
          <cell r="AC224">
            <v>-3.5264074918330834E-3</v>
          </cell>
          <cell r="AD224">
            <v>9.5300363962564916E-3</v>
          </cell>
          <cell r="AF224">
            <v>-6.3602112187766124E-3</v>
          </cell>
          <cell r="AG224">
            <v>2.741484061493793E-2</v>
          </cell>
          <cell r="AI224">
            <v>-1.0085868486896743E-2</v>
          </cell>
          <cell r="AJ224">
            <v>2.9330579176530591E-2</v>
          </cell>
          <cell r="AL224">
            <v>-1.0785678083373397E-2</v>
          </cell>
          <cell r="AM224">
            <v>2.8483753857242524E-2</v>
          </cell>
          <cell r="AO224">
            <v>-2.0821836969444667E-2</v>
          </cell>
          <cell r="AP224">
            <v>9.3917690298559731E-2</v>
          </cell>
          <cell r="AR224">
            <v>-3.3144320647695819E-2</v>
          </cell>
          <cell r="AS224">
            <v>0.10056221063202225</v>
          </cell>
          <cell r="AU224">
            <v>-1.3030697649596383E-2</v>
          </cell>
          <cell r="AV224">
            <v>3.6528686560071945E-2</v>
          </cell>
          <cell r="AX224">
            <v>-2.399836424351752E-2</v>
          </cell>
          <cell r="AY224">
            <v>0.13143728952875636</v>
          </cell>
          <cell r="BA224">
            <v>-4.016484393683549E-2</v>
          </cell>
          <cell r="BB224">
            <v>0.13918234199019303</v>
          </cell>
          <cell r="BD224">
            <v>-2.3395585797429785E-2</v>
          </cell>
          <cell r="BE224">
            <v>6.3226040858184743E-2</v>
          </cell>
          <cell r="BG224">
            <v>-4.2196163546974148E-2</v>
          </cell>
          <cell r="BH224">
            <v>0.18188092476976908</v>
          </cell>
          <cell r="BJ224">
            <v>-6.6913651378425296E-2</v>
          </cell>
          <cell r="BK224">
            <v>0.19459069412767382</v>
          </cell>
          <cell r="BM224" t="str">
            <v>LAOServices</v>
          </cell>
        </row>
        <row r="225">
          <cell r="G225">
            <v>-3.443066161707975E-4</v>
          </cell>
          <cell r="H225">
            <v>4.7870620619505644E-3</v>
          </cell>
          <cell r="J225">
            <v>-6.1074253608239815E-4</v>
          </cell>
          <cell r="K225">
            <v>7.9043470323085785E-3</v>
          </cell>
          <cell r="M225">
            <v>-1.3462897186400369E-3</v>
          </cell>
          <cell r="N225">
            <v>8.4510683082044125E-3</v>
          </cell>
          <cell r="R225">
            <v>-1.4559510964318179E-4</v>
          </cell>
          <cell r="S225">
            <v>2.2438619052991271E-3</v>
          </cell>
          <cell r="U225">
            <v>-2.5877303778543137E-4</v>
          </cell>
          <cell r="V225">
            <v>3.6257955944165587E-3</v>
          </cell>
          <cell r="X225">
            <v>-5.7112745707854629E-4</v>
          </cell>
          <cell r="Y225">
            <v>3.8606927264481783E-3</v>
          </cell>
          <cell r="AC225">
            <v>-1.2462624436011538E-3</v>
          </cell>
          <cell r="AD225">
            <v>2.0793413743376732E-2</v>
          </cell>
          <cell r="AF225">
            <v>-2.2101365611888468E-3</v>
          </cell>
          <cell r="AG225">
            <v>3.4056736156344414E-2</v>
          </cell>
          <cell r="AI225">
            <v>-4.8711941344663501E-3</v>
          </cell>
          <cell r="AJ225">
            <v>3.6034186370670795E-2</v>
          </cell>
          <cell r="AL225">
            <v>-3.182033345516163E-2</v>
          </cell>
          <cell r="AM225">
            <v>0.44241354632075219</v>
          </cell>
          <cell r="AO225">
            <v>-5.6443966629303767E-2</v>
          </cell>
          <cell r="AP225">
            <v>0.73050864113690805</v>
          </cell>
          <cell r="AR225">
            <v>-0.12442220324087733</v>
          </cell>
          <cell r="AS225">
            <v>0.78103585289808708</v>
          </cell>
          <cell r="AU225">
            <v>-3.1730117649263166E-2</v>
          </cell>
          <cell r="AV225">
            <v>0.48901369296214753</v>
          </cell>
          <cell r="AX225">
            <v>-5.6395430818465514E-2</v>
          </cell>
          <cell r="AY225">
            <v>0.79018396335542807</v>
          </cell>
          <cell r="BA225">
            <v>-0.12446806386724971</v>
          </cell>
          <cell r="BB225">
            <v>0.84137602367327835</v>
          </cell>
          <cell r="BD225">
            <v>-3.1831025251712573E-2</v>
          </cell>
          <cell r="BE225">
            <v>0.53108852098776294</v>
          </cell>
          <cell r="BG225">
            <v>-5.6449516753190432E-2</v>
          </cell>
          <cell r="BH225">
            <v>0.86984955227492022</v>
          </cell>
          <cell r="BJ225">
            <v>-0.12441609253035908</v>
          </cell>
          <cell r="BK225">
            <v>0.92035598294641352</v>
          </cell>
          <cell r="BM225" t="str">
            <v>LAOTextiles, Garments and Leather</v>
          </cell>
        </row>
        <row r="226">
          <cell r="G226">
            <v>-1.7068573506549001E-3</v>
          </cell>
          <cell r="H226">
            <v>4.9831870128400624E-3</v>
          </cell>
          <cell r="J226">
            <v>-2.5631625321693718E-3</v>
          </cell>
          <cell r="K226">
            <v>8.0312080681324005E-3</v>
          </cell>
          <cell r="M226">
            <v>-4.5447396114468575E-3</v>
          </cell>
          <cell r="N226">
            <v>8.6934230057522655E-3</v>
          </cell>
          <cell r="R226">
            <v>-2.648466092068702E-3</v>
          </cell>
          <cell r="S226">
            <v>7.8291695099323988E-3</v>
          </cell>
          <cell r="U226">
            <v>-3.9881893899291754E-3</v>
          </cell>
          <cell r="V226">
            <v>1.2735275784507394E-2</v>
          </cell>
          <cell r="X226">
            <v>-7.0067763444967568E-3</v>
          </cell>
          <cell r="Y226">
            <v>1.3731990824453533E-2</v>
          </cell>
          <cell r="AC226">
            <v>-3.6177958245389163E-3</v>
          </cell>
          <cell r="AD226">
            <v>1.2971541844308376E-2</v>
          </cell>
          <cell r="AF226">
            <v>-5.428463569842279E-3</v>
          </cell>
          <cell r="AG226">
            <v>2.1525155752897263E-2</v>
          </cell>
          <cell r="AI226">
            <v>-9.6504988614469767E-3</v>
          </cell>
          <cell r="AJ226">
            <v>2.2940021939575672E-2</v>
          </cell>
          <cell r="AL226">
            <v>-4.5916079770556083E-2</v>
          </cell>
          <cell r="AM226">
            <v>0.13405245160374557</v>
          </cell>
          <cell r="AO226">
            <v>-6.8951500397401722E-2</v>
          </cell>
          <cell r="AP226">
            <v>0.21604710561712237</v>
          </cell>
          <cell r="AR226">
            <v>-0.12225780113114507</v>
          </cell>
          <cell r="AS226">
            <v>0.23386131480650835</v>
          </cell>
          <cell r="AU226">
            <v>-4.334410050286374E-2</v>
          </cell>
          <cell r="AV226">
            <v>0.12813013204462184</v>
          </cell>
          <cell r="AX226">
            <v>-6.5269660147516381E-2</v>
          </cell>
          <cell r="AY226">
            <v>0.20842217885606834</v>
          </cell>
          <cell r="BA226">
            <v>-0.11467106148213338</v>
          </cell>
          <cell r="BB226">
            <v>0.22473415543508379</v>
          </cell>
          <cell r="BD226">
            <v>-4.6710568843884949E-2</v>
          </cell>
          <cell r="BE226">
            <v>0.1674799042610767</v>
          </cell>
          <cell r="BG226">
            <v>-7.0088704170572141E-2</v>
          </cell>
          <cell r="BH226">
            <v>0.27791846705423112</v>
          </cell>
          <cell r="BJ226">
            <v>-0.12460081035747883</v>
          </cell>
          <cell r="BK226">
            <v>0.29618627641192197</v>
          </cell>
          <cell r="BM226" t="str">
            <v>LVAAgriculture, Mining and Quarrying</v>
          </cell>
        </row>
        <row r="227">
          <cell r="G227">
            <v>-8.2706409739330411E-4</v>
          </cell>
          <cell r="H227">
            <v>9.1830111341550946E-3</v>
          </cell>
          <cell r="J227">
            <v>-1.3888195971958339E-3</v>
          </cell>
          <cell r="K227">
            <v>1.6819308511912823E-2</v>
          </cell>
          <cell r="M227">
            <v>-5.0633250502869487E-3</v>
          </cell>
          <cell r="N227">
            <v>1.8348175566643476E-2</v>
          </cell>
          <cell r="R227">
            <v>-3.8499382935697213E-4</v>
          </cell>
          <cell r="S227">
            <v>6.0369358980096877E-3</v>
          </cell>
          <cell r="U227">
            <v>-6.8238592939451337E-4</v>
          </cell>
          <cell r="V227">
            <v>1.0242707561701536E-2</v>
          </cell>
          <cell r="X227">
            <v>-2.9460492369253188E-3</v>
          </cell>
          <cell r="Y227">
            <v>1.1075696907937527E-2</v>
          </cell>
          <cell r="AC227">
            <v>-2.4141862522810698E-3</v>
          </cell>
          <cell r="AD227">
            <v>3.3871402963995934E-2</v>
          </cell>
          <cell r="AF227">
            <v>-4.169024177826941E-3</v>
          </cell>
          <cell r="AG227">
            <v>6.2065552920103073E-2</v>
          </cell>
          <cell r="AI227">
            <v>-1.6789105953648686E-2</v>
          </cell>
          <cell r="AJ227">
            <v>6.7233281210064888E-2</v>
          </cell>
          <cell r="AL227">
            <v>-4.2516664419159508E-2</v>
          </cell>
          <cell r="AM227">
            <v>0.47206861472867312</v>
          </cell>
          <cell r="AO227">
            <v>-7.1394680217448409E-2</v>
          </cell>
          <cell r="AP227">
            <v>0.86462572612827338</v>
          </cell>
          <cell r="AR227">
            <v>-0.26028900624107415</v>
          </cell>
          <cell r="AS227">
            <v>0.94321978880414437</v>
          </cell>
          <cell r="AU227">
            <v>-4.4609752931820512E-2</v>
          </cell>
          <cell r="AV227">
            <v>0.69950788386726415</v>
          </cell>
          <cell r="AX227">
            <v>-7.9068975638605724E-2</v>
          </cell>
          <cell r="AY227">
            <v>1.1868363044767862</v>
          </cell>
          <cell r="BA227">
            <v>-0.34136268834158345</v>
          </cell>
          <cell r="BB227">
            <v>1.2833559006284727</v>
          </cell>
          <cell r="BD227">
            <v>-4.3564820425324537E-2</v>
          </cell>
          <cell r="BE227">
            <v>0.61122110453824763</v>
          </cell>
          <cell r="BG227">
            <v>-7.5231473745763694E-2</v>
          </cell>
          <cell r="BH227">
            <v>1.1199942278720136</v>
          </cell>
          <cell r="BJ227">
            <v>-0.30296518559053487</v>
          </cell>
          <cell r="BK227">
            <v>1.2132476604712334</v>
          </cell>
          <cell r="BM227" t="str">
            <v>LVAElectronics and Machinery</v>
          </cell>
        </row>
        <row r="228">
          <cell r="G228">
            <v>-4.9792377612902783E-3</v>
          </cell>
          <cell r="H228">
            <v>2.3254504689248279E-2</v>
          </cell>
          <cell r="J228">
            <v>-7.5467486972229381E-3</v>
          </cell>
          <cell r="K228">
            <v>3.277462335609016E-2</v>
          </cell>
          <cell r="M228">
            <v>-1.888155045980966E-2</v>
          </cell>
          <cell r="N228">
            <v>3.6848557483608602E-2</v>
          </cell>
          <cell r="R228">
            <v>-3.4508868993725628E-3</v>
          </cell>
          <cell r="S228">
            <v>1.5346038999268785E-2</v>
          </cell>
          <cell r="U228">
            <v>-5.3052389703225344E-3</v>
          </cell>
          <cell r="V228">
            <v>2.3124190920498222E-2</v>
          </cell>
          <cell r="X228">
            <v>-1.3309526344528422E-2</v>
          </cell>
          <cell r="Y228">
            <v>2.6235042198095471E-2</v>
          </cell>
          <cell r="AC228">
            <v>-1.7738848309818422E-2</v>
          </cell>
          <cell r="AD228">
            <v>8.8701200220384635E-2</v>
          </cell>
          <cell r="AF228">
            <v>-2.6370677485829219E-2</v>
          </cell>
          <cell r="AG228">
            <v>0.12494255354977213</v>
          </cell>
          <cell r="AI228">
            <v>-6.7844971788872499E-2</v>
          </cell>
          <cell r="AJ228">
            <v>0.13955127983354032</v>
          </cell>
          <cell r="AL228">
            <v>-2.5878102216499919E-2</v>
          </cell>
          <cell r="AM228">
            <v>0.1208583478420807</v>
          </cell>
          <cell r="AO228">
            <v>-3.9221974035312093E-2</v>
          </cell>
          <cell r="AP228">
            <v>0.17033632334448026</v>
          </cell>
          <cell r="AR228">
            <v>-9.8131223337754175E-2</v>
          </cell>
          <cell r="AS228">
            <v>0.19150938011128354</v>
          </cell>
          <cell r="AU228">
            <v>-1.6982676995324766E-2</v>
          </cell>
          <cell r="AV228">
            <v>7.5521693721583211E-2</v>
          </cell>
          <cell r="AX228">
            <v>-2.610840703947102E-2</v>
          </cell>
          <cell r="AY228">
            <v>0.11379992350732944</v>
          </cell>
          <cell r="BA228">
            <v>-6.5499505912809994E-2</v>
          </cell>
          <cell r="BB228">
            <v>0.12910920021458203</v>
          </cell>
          <cell r="BD228">
            <v>-4.1704470828032823E-2</v>
          </cell>
          <cell r="BE228">
            <v>0.20853871414837052</v>
          </cell>
          <cell r="BG228">
            <v>-6.1998114574016785E-2</v>
          </cell>
          <cell r="BH228">
            <v>0.29374303160438592</v>
          </cell>
          <cell r="BJ228">
            <v>-0.1595052056018571</v>
          </cell>
          <cell r="BK228">
            <v>0.32808850818185392</v>
          </cell>
          <cell r="BM228" t="str">
            <v>LVAOther</v>
          </cell>
        </row>
        <row r="229">
          <cell r="G229">
            <v>-1.305575626381697E-2</v>
          </cell>
          <cell r="H229">
            <v>3.225155747978619E-2</v>
          </cell>
          <cell r="J229">
            <v>-2.0866001734123042E-2</v>
          </cell>
          <cell r="K229">
            <v>5.4916356896207233E-2</v>
          </cell>
          <cell r="M229">
            <v>-4.4159861474914089E-2</v>
          </cell>
          <cell r="N229">
            <v>6.5065716010219113E-2</v>
          </cell>
          <cell r="R229">
            <v>-9.6866691772001939E-3</v>
          </cell>
          <cell r="S229">
            <v>2.3571802840082576E-2</v>
          </cell>
          <cell r="U229">
            <v>-1.5310286984457341E-2</v>
          </cell>
          <cell r="V229">
            <v>4.0640759603617418E-2</v>
          </cell>
          <cell r="X229">
            <v>-3.2603997080992569E-2</v>
          </cell>
          <cell r="Y229">
            <v>4.8044047932210523E-2</v>
          </cell>
          <cell r="AC229">
            <v>-1.4980356261559883E-2</v>
          </cell>
          <cell r="AD229">
            <v>3.4882531097309766E-2</v>
          </cell>
          <cell r="AF229">
            <v>-2.3981789708272666E-2</v>
          </cell>
          <cell r="AG229">
            <v>6.0075257117887304E-2</v>
          </cell>
          <cell r="AI229">
            <v>-5.0333454300698216E-2</v>
          </cell>
          <cell r="AJ229">
            <v>7.1505424980387033E-2</v>
          </cell>
          <cell r="AL229">
            <v>-1.7546062337484403E-2</v>
          </cell>
          <cell r="AM229">
            <v>4.3343934015496653E-2</v>
          </cell>
          <cell r="AO229">
            <v>-2.804250935471609E-2</v>
          </cell>
          <cell r="AP229">
            <v>7.3803907025963914E-2</v>
          </cell>
          <cell r="AR229">
            <v>-5.9347897325634454E-2</v>
          </cell>
          <cell r="AS229">
            <v>8.744396617699958E-2</v>
          </cell>
          <cell r="AU229">
            <v>-1.3486392734845937E-2</v>
          </cell>
          <cell r="AV229">
            <v>3.2818152943424356E-2</v>
          </cell>
          <cell r="AX229">
            <v>-2.1315948689730347E-2</v>
          </cell>
          <cell r="AY229">
            <v>5.6582632794657556E-2</v>
          </cell>
          <cell r="BA229">
            <v>-4.5393344328822111E-2</v>
          </cell>
          <cell r="BB229">
            <v>6.6889958471032768E-2</v>
          </cell>
          <cell r="BD229">
            <v>-3.5959959326465535E-2</v>
          </cell>
          <cell r="BE229">
            <v>8.3734617359014135E-2</v>
          </cell>
          <cell r="BG229">
            <v>-5.756766844712783E-2</v>
          </cell>
          <cell r="BH229">
            <v>0.14420910723128805</v>
          </cell>
          <cell r="BJ229">
            <v>-0.12082416050799234</v>
          </cell>
          <cell r="BK229">
            <v>0.17164693075521029</v>
          </cell>
          <cell r="BM229" t="str">
            <v>LVAServices</v>
          </cell>
        </row>
        <row r="230">
          <cell r="G230">
            <v>-1.4211685152076825E-4</v>
          </cell>
          <cell r="H230">
            <v>2.1764965495094657E-3</v>
          </cell>
          <cell r="J230">
            <v>-2.3858133135945536E-4</v>
          </cell>
          <cell r="K230">
            <v>7.3572727851569653E-3</v>
          </cell>
          <cell r="M230">
            <v>-5.5596335459995316E-4</v>
          </cell>
          <cell r="N230">
            <v>7.5210127979516983E-3</v>
          </cell>
          <cell r="R230">
            <v>-1.8405861192150041E-4</v>
          </cell>
          <cell r="S230">
            <v>3.8752327673137188E-3</v>
          </cell>
          <cell r="U230">
            <v>-3.0997871544968802E-4</v>
          </cell>
          <cell r="V230">
            <v>1.7774199135601521E-2</v>
          </cell>
          <cell r="X230">
            <v>-7.1497753742733039E-4</v>
          </cell>
          <cell r="Y230">
            <v>1.8062019255012274E-2</v>
          </cell>
          <cell r="AC230">
            <v>-5.2101731762377312E-4</v>
          </cell>
          <cell r="AD230">
            <v>1.0005605639889836E-2</v>
          </cell>
          <cell r="AF230">
            <v>-8.7480817273899447E-4</v>
          </cell>
          <cell r="AG230">
            <v>3.8963517174124718E-2</v>
          </cell>
          <cell r="AI230">
            <v>-2.037522539467318E-3</v>
          </cell>
          <cell r="AJ230">
            <v>3.960949182510376E-2</v>
          </cell>
          <cell r="AL230">
            <v>-2.0662651781596514E-2</v>
          </cell>
          <cell r="AM230">
            <v>0.31644516343502316</v>
          </cell>
          <cell r="AO230">
            <v>-3.4687814419739754E-2</v>
          </cell>
          <cell r="AP230">
            <v>1.0696885273995784</v>
          </cell>
          <cell r="AR230">
            <v>-8.0832618204663406E-2</v>
          </cell>
          <cell r="AS230">
            <v>1.093495013617698</v>
          </cell>
          <cell r="AU230">
            <v>-2.0889515032879832E-2</v>
          </cell>
          <cell r="AV230">
            <v>0.43981497145721021</v>
          </cell>
          <cell r="AX230">
            <v>-3.518066863951308E-2</v>
          </cell>
          <cell r="AY230">
            <v>2.0172617633284218</v>
          </cell>
          <cell r="BA230">
            <v>-8.1145532177703872E-2</v>
          </cell>
          <cell r="BB230">
            <v>2.0499275682501743</v>
          </cell>
          <cell r="BD230">
            <v>-2.0673717694835215E-2</v>
          </cell>
          <cell r="BE230">
            <v>0.39701764100344594</v>
          </cell>
          <cell r="BG230">
            <v>-3.471196942708954E-2</v>
          </cell>
          <cell r="BH230">
            <v>1.5460537053345795</v>
          </cell>
          <cell r="BJ230">
            <v>-8.0847918779214614E-2</v>
          </cell>
          <cell r="BK230">
            <v>1.5716856701860893</v>
          </cell>
          <cell r="BM230" t="str">
            <v>LVATextiles, Garments and Leather</v>
          </cell>
        </row>
        <row r="231">
          <cell r="G231">
            <v>-1.0297942208126187E-3</v>
          </cell>
          <cell r="H231">
            <v>3.6648540117312223E-3</v>
          </cell>
          <cell r="J231">
            <v>-1.6666980809532106E-3</v>
          </cell>
          <cell r="K231">
            <v>5.8831058559007943E-3</v>
          </cell>
          <cell r="M231">
            <v>-2.7048140182159841E-3</v>
          </cell>
          <cell r="N231">
            <v>6.3100571860559285E-3</v>
          </cell>
          <cell r="R231">
            <v>-2.1395751100499183E-3</v>
          </cell>
          <cell r="S231">
            <v>8.6166847904678434E-3</v>
          </cell>
          <cell r="U231">
            <v>-3.5265920014353469E-3</v>
          </cell>
          <cell r="V231">
            <v>1.3684745703358203E-2</v>
          </cell>
          <cell r="X231">
            <v>-5.6037727044895291E-3</v>
          </cell>
          <cell r="Y231">
            <v>1.4547259110258892E-2</v>
          </cell>
          <cell r="AC231">
            <v>-1.640323011088185E-3</v>
          </cell>
          <cell r="AD231">
            <v>6.2742077570874244E-3</v>
          </cell>
          <cell r="AF231">
            <v>-2.6786539237946272E-3</v>
          </cell>
          <cell r="AG231">
            <v>1.0354722675401717E-2</v>
          </cell>
          <cell r="AI231">
            <v>-4.3025081977248192E-3</v>
          </cell>
          <cell r="AJ231">
            <v>1.1025626619812101E-2</v>
          </cell>
          <cell r="AL231">
            <v>-2.7193091450891733E-2</v>
          </cell>
          <cell r="AM231">
            <v>9.6775363738721615E-2</v>
          </cell>
          <cell r="AO231">
            <v>-4.4011388314669248E-2</v>
          </cell>
          <cell r="AP231">
            <v>0.15535126564270835</v>
          </cell>
          <cell r="AR231">
            <v>-7.1424225800141433E-2</v>
          </cell>
          <cell r="AS231">
            <v>0.16662548560951571</v>
          </cell>
          <cell r="AU231">
            <v>-2.3465383612865001E-2</v>
          </cell>
          <cell r="AV231">
            <v>9.4501853723073945E-2</v>
          </cell>
          <cell r="AX231">
            <v>-3.8677227908961359E-2</v>
          </cell>
          <cell r="AY231">
            <v>0.150084849120494</v>
          </cell>
          <cell r="BA231">
            <v>-6.1458312714752453E-2</v>
          </cell>
          <cell r="BB231">
            <v>0.15954430107854728</v>
          </cell>
          <cell r="BD231">
            <v>-2.5239204501110737E-2</v>
          </cell>
          <cell r="BE231">
            <v>9.6539530076171984E-2</v>
          </cell>
          <cell r="BG231">
            <v>-4.1215720143744715E-2</v>
          </cell>
          <cell r="BH231">
            <v>0.15932530446145302</v>
          </cell>
          <cell r="BJ231">
            <v>-6.62015246607085E-2</v>
          </cell>
          <cell r="BK231">
            <v>0.16964832117164483</v>
          </cell>
          <cell r="BM231" t="str">
            <v>LTUAgriculture, Mining and Quarrying</v>
          </cell>
        </row>
        <row r="232">
          <cell r="G232">
            <v>-9.5975276781246066E-4</v>
          </cell>
          <cell r="H232">
            <v>7.7292381320148706E-3</v>
          </cell>
          <cell r="J232">
            <v>-1.6312806983478367E-3</v>
          </cell>
          <cell r="K232">
            <v>1.6477531287819147E-2</v>
          </cell>
          <cell r="M232">
            <v>-4.8747437540441751E-3</v>
          </cell>
          <cell r="N232">
            <v>2.075014915317297E-2</v>
          </cell>
          <cell r="R232">
            <v>-3.880054282490164E-4</v>
          </cell>
          <cell r="S232">
            <v>3.6194601561874151E-3</v>
          </cell>
          <cell r="U232">
            <v>-6.7415626836009324E-4</v>
          </cell>
          <cell r="V232">
            <v>7.9348983708769083E-3</v>
          </cell>
          <cell r="X232">
            <v>-2.0877253846265376E-3</v>
          </cell>
          <cell r="Y232">
            <v>9.6083416137844324E-3</v>
          </cell>
          <cell r="AC232">
            <v>-1.6069048433564603E-3</v>
          </cell>
          <cell r="AD232">
            <v>1.5555788995698094E-2</v>
          </cell>
          <cell r="AF232">
            <v>-2.7814152417704463E-3</v>
          </cell>
          <cell r="AG232">
            <v>3.3774996176362038E-2</v>
          </cell>
          <cell r="AI232">
            <v>-8.7511413730680943E-3</v>
          </cell>
          <cell r="AJ232">
            <v>4.2304879985749722E-2</v>
          </cell>
          <cell r="AL232">
            <v>-4.5238485653043184E-2</v>
          </cell>
          <cell r="AM232">
            <v>0.36432197965011104</v>
          </cell>
          <cell r="AO232">
            <v>-7.6891331750464947E-2</v>
          </cell>
          <cell r="AP232">
            <v>0.77667769008949017</v>
          </cell>
          <cell r="AR232">
            <v>-0.22977378422385639</v>
          </cell>
          <cell r="AS232">
            <v>0.97806993243050289</v>
          </cell>
          <cell r="AU232">
            <v>-4.9074017024619526E-2</v>
          </cell>
          <cell r="AV232">
            <v>0.4577808360213928</v>
          </cell>
          <cell r="AX232">
            <v>-8.5265704503300468E-2</v>
          </cell>
          <cell r="AY232">
            <v>1.0035873454098416</v>
          </cell>
          <cell r="BA232">
            <v>-0.26405061272013985</v>
          </cell>
          <cell r="BB232">
            <v>1.2152405239820581</v>
          </cell>
          <cell r="BD232">
            <v>-4.8358279719882796E-2</v>
          </cell>
          <cell r="BE232">
            <v>0.46813674040969389</v>
          </cell>
          <cell r="BG232">
            <v>-8.3704058043493929E-2</v>
          </cell>
          <cell r="BH232">
            <v>1.016426529167024</v>
          </cell>
          <cell r="BJ232">
            <v>-0.26335731336966894</v>
          </cell>
          <cell r="BK232">
            <v>1.2731253056613867</v>
          </cell>
          <cell r="BM232" t="str">
            <v>LTUElectronics and Machinery</v>
          </cell>
        </row>
        <row r="233">
          <cell r="G233">
            <v>-7.9293337039416656E-3</v>
          </cell>
          <cell r="H233">
            <v>4.0505211742129177E-2</v>
          </cell>
          <cell r="J233">
            <v>-1.242743048351258E-2</v>
          </cell>
          <cell r="K233">
            <v>6.3932758988812566E-2</v>
          </cell>
          <cell r="M233">
            <v>-3.0101481010206044E-2</v>
          </cell>
          <cell r="N233">
            <v>7.3716721613891423E-2</v>
          </cell>
          <cell r="R233">
            <v>-4.1890260617947206E-3</v>
          </cell>
          <cell r="S233">
            <v>2.963804297905881E-2</v>
          </cell>
          <cell r="U233">
            <v>-6.66634643857833E-3</v>
          </cell>
          <cell r="V233">
            <v>4.591642864397727E-2</v>
          </cell>
          <cell r="X233">
            <v>-1.6836579103255644E-2</v>
          </cell>
          <cell r="Y233">
            <v>5.2823514502961189E-2</v>
          </cell>
          <cell r="AC233">
            <v>-3.1646527648263145E-2</v>
          </cell>
          <cell r="AD233">
            <v>0.10881998676632065</v>
          </cell>
          <cell r="AF233">
            <v>-4.8916849875240587E-2</v>
          </cell>
          <cell r="AG233">
            <v>0.17143671907251701</v>
          </cell>
          <cell r="AI233">
            <v>-0.10632799143786542</v>
          </cell>
          <cell r="AJ233">
            <v>0.20086767795146443</v>
          </cell>
          <cell r="AL233">
            <v>-3.2085554316412773E-2</v>
          </cell>
          <cell r="AM233">
            <v>0.16390181318814215</v>
          </cell>
          <cell r="AO233">
            <v>-5.0286822409047173E-2</v>
          </cell>
          <cell r="AP233">
            <v>0.25869992205195802</v>
          </cell>
          <cell r="AR233">
            <v>-0.12180376561492473</v>
          </cell>
          <cell r="AS233">
            <v>0.29829011663295657</v>
          </cell>
          <cell r="AU233">
            <v>-2.1571279786496568E-2</v>
          </cell>
          <cell r="AV233">
            <v>0.15262032462781505</v>
          </cell>
          <cell r="AX233">
            <v>-3.432817606264274E-2</v>
          </cell>
          <cell r="AY233">
            <v>0.23644544446963539</v>
          </cell>
          <cell r="BA233">
            <v>-8.6699522305718868E-2</v>
          </cell>
          <cell r="BB233">
            <v>0.27201330186073069</v>
          </cell>
          <cell r="BD233">
            <v>-5.97767239529391E-2</v>
          </cell>
          <cell r="BE233">
            <v>0.20554869026364869</v>
          </cell>
          <cell r="BG233">
            <v>-9.2398416159256036E-2</v>
          </cell>
          <cell r="BH233">
            <v>0.32382464026690322</v>
          </cell>
          <cell r="BJ233">
            <v>-0.20084159195268259</v>
          </cell>
          <cell r="BK233">
            <v>0.37941640452397474</v>
          </cell>
          <cell r="BM233" t="str">
            <v>LTUOther</v>
          </cell>
        </row>
        <row r="234">
          <cell r="G234">
            <v>-1.4128456172785242E-2</v>
          </cell>
          <cell r="H234">
            <v>2.9295744980266165E-2</v>
          </cell>
          <cell r="J234">
            <v>-2.3428056995030588E-2</v>
          </cell>
          <cell r="K234">
            <v>5.1754564960591151E-2</v>
          </cell>
          <cell r="M234">
            <v>-4.6531692589082296E-2</v>
          </cell>
          <cell r="N234">
            <v>6.4551047551371171E-2</v>
          </cell>
          <cell r="R234">
            <v>-9.8141374461095943E-3</v>
          </cell>
          <cell r="S234">
            <v>2.0129117928338408E-2</v>
          </cell>
          <cell r="U234">
            <v>-1.5713239646662158E-2</v>
          </cell>
          <cell r="V234">
            <v>3.7351489281039943E-2</v>
          </cell>
          <cell r="X234">
            <v>-3.1552880474553735E-2</v>
          </cell>
          <cell r="Y234">
            <v>4.5530782882632528E-2</v>
          </cell>
          <cell r="AC234">
            <v>-1.3832976825367996E-2</v>
          </cell>
          <cell r="AD234">
            <v>2.5688072585012382E-2</v>
          </cell>
          <cell r="AF234">
            <v>-2.3195936193813441E-2</v>
          </cell>
          <cell r="AG234">
            <v>4.7043796856314664E-2</v>
          </cell>
          <cell r="AI234">
            <v>-4.5396833863149418E-2</v>
          </cell>
          <cell r="AJ234">
            <v>5.9257131052390839E-2</v>
          </cell>
          <cell r="AL234">
            <v>-2.083451890317763E-2</v>
          </cell>
          <cell r="AM234">
            <v>4.3200951689946851E-2</v>
          </cell>
          <cell r="AO234">
            <v>-3.454816933699436E-2</v>
          </cell>
          <cell r="AP234">
            <v>7.6319836280074035E-2</v>
          </cell>
          <cell r="AR234">
            <v>-6.8617930861512383E-2</v>
          </cell>
          <cell r="AS234">
            <v>9.5190161188278874E-2</v>
          </cell>
          <cell r="AU234">
            <v>-1.4303402101946933E-2</v>
          </cell>
          <cell r="AV234">
            <v>2.9336747041449389E-2</v>
          </cell>
          <cell r="AX234">
            <v>-2.2900920862847431E-2</v>
          </cell>
          <cell r="AY234">
            <v>5.4437119229979562E-2</v>
          </cell>
          <cell r="BA234">
            <v>-4.5986062390140733E-2</v>
          </cell>
          <cell r="BB234">
            <v>6.6357853572235698E-2</v>
          </cell>
          <cell r="BD234">
            <v>-3.9939007473613529E-2</v>
          </cell>
          <cell r="BE234">
            <v>7.4167414281650343E-2</v>
          </cell>
          <cell r="BG234">
            <v>-6.6972039402482864E-2</v>
          </cell>
          <cell r="BH234">
            <v>0.13582633571581398</v>
          </cell>
          <cell r="BJ234">
            <v>-0.13107117215823738</v>
          </cell>
          <cell r="BK234">
            <v>0.1710890598490809</v>
          </cell>
          <cell r="BM234" t="str">
            <v>LTUServices</v>
          </cell>
        </row>
        <row r="235">
          <cell r="G235">
            <v>-2.660647987795528E-4</v>
          </cell>
          <cell r="H235">
            <v>5.0305287004448473E-3</v>
          </cell>
          <cell r="J235">
            <v>-4.4941416490473785E-4</v>
          </cell>
          <cell r="K235">
            <v>1.164904166944325E-2</v>
          </cell>
          <cell r="M235">
            <v>-9.7815200570039451E-4</v>
          </cell>
          <cell r="N235">
            <v>1.1880035628564656E-2</v>
          </cell>
          <cell r="R235">
            <v>-3.38229991029948E-4</v>
          </cell>
          <cell r="S235">
            <v>6.6054557246388867E-3</v>
          </cell>
          <cell r="U235">
            <v>-5.7133335940307006E-4</v>
          </cell>
          <cell r="V235">
            <v>1.5304431959521025E-2</v>
          </cell>
          <cell r="X235">
            <v>-1.2407797767082229E-3</v>
          </cell>
          <cell r="Y235">
            <v>1.5589654678478837E-2</v>
          </cell>
          <cell r="AC235">
            <v>-4.7883146908134222E-4</v>
          </cell>
          <cell r="AD235">
            <v>8.6968728573992848E-3</v>
          </cell>
          <cell r="AF235">
            <v>-8.0872118996921927E-4</v>
          </cell>
          <cell r="AG235">
            <v>2.0153730409219861E-2</v>
          </cell>
          <cell r="AI235">
            <v>-1.7689137021079659E-3</v>
          </cell>
          <cell r="AJ235">
            <v>2.0579383941367269E-2</v>
          </cell>
          <cell r="AL235">
            <v>-1.6993742238576835E-2</v>
          </cell>
          <cell r="AM235">
            <v>0.32130333832681507</v>
          </cell>
          <cell r="AO235">
            <v>-2.87043927336069E-2</v>
          </cell>
          <cell r="AP235">
            <v>0.74403232733158053</v>
          </cell>
          <cell r="AR235">
            <v>-6.2475243366530167E-2</v>
          </cell>
          <cell r="AS235">
            <v>0.75878607084813621</v>
          </cell>
          <cell r="AU235">
            <v>-1.6435906346606185E-2</v>
          </cell>
          <cell r="AV235">
            <v>0.32098469841843674</v>
          </cell>
          <cell r="AX235">
            <v>-2.7763302595509031E-2</v>
          </cell>
          <cell r="AY235">
            <v>0.7437016735527211</v>
          </cell>
          <cell r="BA235">
            <v>-6.0294298990575292E-2</v>
          </cell>
          <cell r="BB235">
            <v>0.75756175107701096</v>
          </cell>
          <cell r="BD235">
            <v>-1.8405966274589923E-2</v>
          </cell>
          <cell r="BE235">
            <v>0.33430206417885805</v>
          </cell>
          <cell r="BG235">
            <v>-3.1086709853631236E-2</v>
          </cell>
          <cell r="BH235">
            <v>0.7746961220634867</v>
          </cell>
          <cell r="BJ235">
            <v>-6.7995877560270146E-2</v>
          </cell>
          <cell r="BK235">
            <v>0.79105796346960022</v>
          </cell>
          <cell r="BM235" t="str">
            <v>LTUTextiles, Garments and Leather</v>
          </cell>
        </row>
        <row r="236">
          <cell r="G236">
            <v>-1.9538156630005687E-4</v>
          </cell>
          <cell r="H236">
            <v>5.1883366541005671E-4</v>
          </cell>
          <cell r="J236">
            <v>-2.4829558242345229E-4</v>
          </cell>
          <cell r="K236">
            <v>7.534359028795734E-4</v>
          </cell>
          <cell r="M236">
            <v>-4.6784951700828969E-4</v>
          </cell>
          <cell r="N236">
            <v>1.1165462346980348E-3</v>
          </cell>
          <cell r="R236">
            <v>-3.0332656024256721E-4</v>
          </cell>
          <cell r="S236">
            <v>1.3420521427178755E-3</v>
          </cell>
          <cell r="U236">
            <v>-4.2018211388494819E-4</v>
          </cell>
          <cell r="V236">
            <v>1.9071307469857857E-3</v>
          </cell>
          <cell r="X236">
            <v>-8.6555951565969735E-4</v>
          </cell>
          <cell r="Y236">
            <v>2.8541348146973178E-3</v>
          </cell>
          <cell r="AC236">
            <v>-7.0534577389480546E-5</v>
          </cell>
          <cell r="AD236">
            <v>3.8646063603664516E-4</v>
          </cell>
          <cell r="AF236">
            <v>-1.0037930405815132E-4</v>
          </cell>
          <cell r="AG236">
            <v>5.3933600975142326E-4</v>
          </cell>
          <cell r="AI236">
            <v>-2.1199100228841417E-4</v>
          </cell>
          <cell r="AJ236">
            <v>7.8911140917625744E-4</v>
          </cell>
          <cell r="AL236">
            <v>-4.8654410992318341E-2</v>
          </cell>
          <cell r="AM236">
            <v>0.12920126945212501</v>
          </cell>
          <cell r="AO236">
            <v>-6.1831192899000652E-2</v>
          </cell>
          <cell r="AP236">
            <v>0.1876225110140318</v>
          </cell>
          <cell r="AR236">
            <v>-0.11650506807853515</v>
          </cell>
          <cell r="AS236">
            <v>0.27804516272274304</v>
          </cell>
          <cell r="AU236">
            <v>-2.9763831617506734E-2</v>
          </cell>
          <cell r="AV236">
            <v>0.13168848110704734</v>
          </cell>
          <cell r="AX236">
            <v>-4.1230249261253391E-2</v>
          </cell>
          <cell r="AY236">
            <v>0.18713665687720044</v>
          </cell>
          <cell r="BA236">
            <v>-8.4932778911362097E-2</v>
          </cell>
          <cell r="BB236">
            <v>0.28006115907021495</v>
          </cell>
          <cell r="BD236">
            <v>-2.6374117889471718E-2</v>
          </cell>
          <cell r="BE236">
            <v>0.14450442253575915</v>
          </cell>
          <cell r="BG236">
            <v>-3.7533585609710367E-2</v>
          </cell>
          <cell r="BH236">
            <v>0.20166721102865406</v>
          </cell>
          <cell r="BJ236">
            <v>-7.926716077121844E-2</v>
          </cell>
          <cell r="BK236">
            <v>0.29506262182050957</v>
          </cell>
          <cell r="BM236" t="str">
            <v>LUXAgriculture, Mining and Quarrying</v>
          </cell>
        </row>
        <row r="237">
          <cell r="G237">
            <v>-5.0996408390346915E-4</v>
          </cell>
          <cell r="H237">
            <v>6.3465315033681691E-3</v>
          </cell>
          <cell r="J237">
            <v>-8.5585145279765129E-4</v>
          </cell>
          <cell r="K237">
            <v>6.4518994186073542E-3</v>
          </cell>
          <cell r="M237">
            <v>-3.9876026567071676E-3</v>
          </cell>
          <cell r="N237">
            <v>1.6657389467582107E-2</v>
          </cell>
          <cell r="R237">
            <v>-8.5634062997996807E-4</v>
          </cell>
          <cell r="S237">
            <v>9.7107172477990389E-3</v>
          </cell>
          <cell r="U237">
            <v>-1.4429145958274603E-3</v>
          </cell>
          <cell r="V237">
            <v>1.0600639740005136E-2</v>
          </cell>
          <cell r="X237">
            <v>-7.9352082684636116E-3</v>
          </cell>
          <cell r="Y237">
            <v>2.6945600286126137E-2</v>
          </cell>
          <cell r="AC237">
            <v>-4.9176182074006647E-4</v>
          </cell>
          <cell r="AD237">
            <v>7.6188772218301892E-3</v>
          </cell>
          <cell r="AF237">
            <v>-8.2711613504216075E-4</v>
          </cell>
          <cell r="AG237">
            <v>7.6264380477368832E-3</v>
          </cell>
          <cell r="AI237">
            <v>-4.5502777211368084E-3</v>
          </cell>
          <cell r="AJ237">
            <v>9.4005153514444828E-3</v>
          </cell>
          <cell r="AL237">
            <v>-6.3007851049920988E-2</v>
          </cell>
          <cell r="AM237">
            <v>0.78413622502000757</v>
          </cell>
          <cell r="AO237">
            <v>-0.10574344853066241</v>
          </cell>
          <cell r="AP237">
            <v>0.79715480048127074</v>
          </cell>
          <cell r="AR237">
            <v>-0.49268229306837513</v>
          </cell>
          <cell r="AS237">
            <v>2.0580788874782878</v>
          </cell>
          <cell r="AU237">
            <v>-6.1202352982258991E-2</v>
          </cell>
          <cell r="AV237">
            <v>0.69402142547482526</v>
          </cell>
          <cell r="AX237">
            <v>-0.10312458071638102</v>
          </cell>
          <cell r="AY237">
            <v>0.75762386192131637</v>
          </cell>
          <cell r="BA237">
            <v>-0.56712644528569278</v>
          </cell>
          <cell r="BB237">
            <v>1.9257922400212726</v>
          </cell>
          <cell r="BD237">
            <v>-6.2004095914997344E-2</v>
          </cell>
          <cell r="BE237">
            <v>0.9606308869525837</v>
          </cell>
          <cell r="BG237">
            <v>-0.10428745381822523</v>
          </cell>
          <cell r="BH237">
            <v>0.96158419840325671</v>
          </cell>
          <cell r="BJ237">
            <v>-0.57372460480288578</v>
          </cell>
          <cell r="BK237">
            <v>1.1852698418600089</v>
          </cell>
          <cell r="BM237" t="str">
            <v>LUXElectronics and Machinery</v>
          </cell>
        </row>
        <row r="238">
          <cell r="G238">
            <v>-1.590814217706793E-2</v>
          </cell>
          <cell r="H238">
            <v>9.5226107296184637E-3</v>
          </cell>
          <cell r="J238">
            <v>-1.8038402497040806E-2</v>
          </cell>
          <cell r="K238">
            <v>1.6622570692561567E-2</v>
          </cell>
          <cell r="M238">
            <v>-2.9943153829663061E-2</v>
          </cell>
          <cell r="N238">
            <v>6.0111488244729117E-2</v>
          </cell>
          <cell r="R238">
            <v>-2.7958779734035488E-2</v>
          </cell>
          <cell r="S238">
            <v>1.4443992302403785E-2</v>
          </cell>
          <cell r="U238">
            <v>-3.1337886910478119E-2</v>
          </cell>
          <cell r="V238">
            <v>2.5052505661733449E-2</v>
          </cell>
          <cell r="X238">
            <v>-5.0984103960217908E-2</v>
          </cell>
          <cell r="Y238">
            <v>7.9231615527532995E-2</v>
          </cell>
          <cell r="AC238">
            <v>-4.4903026602696627E-2</v>
          </cell>
          <cell r="AD238">
            <v>1.5541432883765083E-2</v>
          </cell>
          <cell r="AF238">
            <v>-4.7914626644342206E-2</v>
          </cell>
          <cell r="AG238">
            <v>2.7110448019811884E-2</v>
          </cell>
          <cell r="AI238">
            <v>-6.787409535900224E-2</v>
          </cell>
          <cell r="AJ238">
            <v>3.5868106104317121E-2</v>
          </cell>
          <cell r="AL238">
            <v>-0.14963640575481435</v>
          </cell>
          <cell r="AM238">
            <v>8.9572322595684123E-2</v>
          </cell>
          <cell r="AO238">
            <v>-0.16967422626551804</v>
          </cell>
          <cell r="AP238">
            <v>0.15635651889167843</v>
          </cell>
          <cell r="AR238">
            <v>-0.28165362530473143</v>
          </cell>
          <cell r="AS238">
            <v>0.56542536176728508</v>
          </cell>
          <cell r="AU238">
            <v>-0.15983022562539098</v>
          </cell>
          <cell r="AV238">
            <v>8.2571076798972756E-2</v>
          </cell>
          <cell r="AX238">
            <v>-0.17914735847456661</v>
          </cell>
          <cell r="AY238">
            <v>0.14321610851713287</v>
          </cell>
          <cell r="BA238">
            <v>-0.29145767150023766</v>
          </cell>
          <cell r="BB238">
            <v>0.45293847252617558</v>
          </cell>
          <cell r="BD238">
            <v>-0.60438511697921449</v>
          </cell>
          <cell r="BE238">
            <v>0.20918435664902102</v>
          </cell>
          <cell r="BG238">
            <v>-0.64492060826289688</v>
          </cell>
          <cell r="BH238">
            <v>0.36490082155907322</v>
          </cell>
          <cell r="BJ238">
            <v>-0.91357078057062124</v>
          </cell>
          <cell r="BK238">
            <v>0.48277702292741909</v>
          </cell>
          <cell r="BM238" t="str">
            <v>LUXOther</v>
          </cell>
        </row>
        <row r="239">
          <cell r="G239">
            <v>-3.0592547861374442E-2</v>
          </cell>
          <cell r="H239">
            <v>4.8267141548819836E-2</v>
          </cell>
          <cell r="J239">
            <v>-4.9821723546870089E-2</v>
          </cell>
          <cell r="K239">
            <v>8.7373450404470532E-2</v>
          </cell>
          <cell r="M239">
            <v>-0.10417758490370943</v>
          </cell>
          <cell r="N239">
            <v>0.11447228390488817</v>
          </cell>
          <cell r="R239">
            <v>-2.6131936852152648E-2</v>
          </cell>
          <cell r="S239">
            <v>4.0476101684816967E-2</v>
          </cell>
          <cell r="U239">
            <v>-4.2406304375617765E-2</v>
          </cell>
          <cell r="V239">
            <v>7.3365009803637804E-2</v>
          </cell>
          <cell r="X239">
            <v>-8.8962377193638531E-2</v>
          </cell>
          <cell r="Y239">
            <v>9.6399536307217204E-2</v>
          </cell>
          <cell r="AC239">
            <v>-4.1123380953163396E-2</v>
          </cell>
          <cell r="AD239">
            <v>6.4186354378079458E-2</v>
          </cell>
          <cell r="AF239">
            <v>-6.8734089875272408E-2</v>
          </cell>
          <cell r="AG239">
            <v>0.1157907574067184</v>
          </cell>
          <cell r="AI239">
            <v>-0.1380815365597029</v>
          </cell>
          <cell r="AJ239">
            <v>0.1506677887211415</v>
          </cell>
          <cell r="AL239">
            <v>-3.4825489294324358E-2</v>
          </cell>
          <cell r="AM239">
            <v>5.4945630187225085E-2</v>
          </cell>
          <cell r="AO239">
            <v>-5.6715312103735323E-2</v>
          </cell>
          <cell r="AP239">
            <v>9.9462888003221145E-2</v>
          </cell>
          <cell r="AR239">
            <v>-0.11859212852138369</v>
          </cell>
          <cell r="AS239">
            <v>0.1303112547438354</v>
          </cell>
          <cell r="AU239">
            <v>-3.2703056201327255E-2</v>
          </cell>
          <cell r="AV239">
            <v>5.0654195121406217E-2</v>
          </cell>
          <cell r="AX239">
            <v>-5.3069765288835717E-2</v>
          </cell>
          <cell r="AY239">
            <v>9.1813326061273182E-2</v>
          </cell>
          <cell r="BA239">
            <v>-0.11133279701491298</v>
          </cell>
          <cell r="BB239">
            <v>0.12064009918105689</v>
          </cell>
          <cell r="BD239">
            <v>-4.5057815764957508E-2</v>
          </cell>
          <cell r="BE239">
            <v>7.0327314125404009E-2</v>
          </cell>
          <cell r="BG239">
            <v>-7.5310149277349719E-2</v>
          </cell>
          <cell r="BH239">
            <v>0.12686891237028675</v>
          </cell>
          <cell r="BJ239">
            <v>-0.15129233761045466</v>
          </cell>
          <cell r="BK239">
            <v>0.16508276577849115</v>
          </cell>
          <cell r="BM239" t="str">
            <v>LUXServices</v>
          </cell>
        </row>
        <row r="240">
          <cell r="G240">
            <v>-1.8095302220899612E-4</v>
          </cell>
          <cell r="H240">
            <v>1.1938324896618724E-3</v>
          </cell>
          <cell r="J240">
            <v>-3.2828858820721507E-4</v>
          </cell>
          <cell r="K240">
            <v>2.5293969083577394E-3</v>
          </cell>
          <cell r="M240">
            <v>-6.7476782714948058E-4</v>
          </cell>
          <cell r="N240">
            <v>2.7384047862142324E-3</v>
          </cell>
          <cell r="R240">
            <v>-1.0546299017732963E-4</v>
          </cell>
          <cell r="S240">
            <v>6.9578911643475294E-4</v>
          </cell>
          <cell r="U240">
            <v>-1.9133304886054248E-4</v>
          </cell>
          <cell r="V240">
            <v>1.4741823542863131E-3</v>
          </cell>
          <cell r="X240">
            <v>-3.9326795376837254E-4</v>
          </cell>
          <cell r="Y240">
            <v>1.5959962038323283E-3</v>
          </cell>
          <cell r="AC240">
            <v>-1.4002119132783264E-4</v>
          </cell>
          <cell r="AD240">
            <v>3.7864064797759056E-3</v>
          </cell>
          <cell r="AF240">
            <v>-2.5402926257811487E-4</v>
          </cell>
          <cell r="AG240">
            <v>7.6299153733998537E-3</v>
          </cell>
          <cell r="AI240">
            <v>-5.2213447634130716E-4</v>
          </cell>
          <cell r="AJ240">
            <v>7.8128837049007416E-3</v>
          </cell>
          <cell r="AL240">
            <v>-5.7888610088336977E-2</v>
          </cell>
          <cell r="AM240">
            <v>0.38191848172066029</v>
          </cell>
          <cell r="AO240">
            <v>-0.10502267299646846</v>
          </cell>
          <cell r="AP240">
            <v>0.80917836905454421</v>
          </cell>
          <cell r="AR240">
            <v>-0.21586470990739109</v>
          </cell>
          <cell r="AS240">
            <v>0.87604199696704754</v>
          </cell>
          <cell r="AU240">
            <v>-5.7888611217754633E-2</v>
          </cell>
          <cell r="AV240">
            <v>0.3819184870741002</v>
          </cell>
          <cell r="AX240">
            <v>-0.10502266681394073</v>
          </cell>
          <cell r="AY240">
            <v>0.80917835752488432</v>
          </cell>
          <cell r="BA240">
            <v>-0.21586468999048875</v>
          </cell>
          <cell r="BB240">
            <v>0.87604195171513477</v>
          </cell>
          <cell r="BD240">
            <v>-5.7888592531813061E-2</v>
          </cell>
          <cell r="BE240">
            <v>1.5654040634061848</v>
          </cell>
          <cell r="BG240">
            <v>-0.10502264930821498</v>
          </cell>
          <cell r="BH240">
            <v>3.1544158274502889</v>
          </cell>
          <cell r="BJ240">
            <v>-0.21586468206063203</v>
          </cell>
          <cell r="BK240">
            <v>3.2300599430876282</v>
          </cell>
          <cell r="BM240" t="str">
            <v>LUXTextiles, Garments and Leather</v>
          </cell>
        </row>
        <row r="241">
          <cell r="G241">
            <v>-3.4130087122321129E-2</v>
          </cell>
          <cell r="H241">
            <v>8.3434915170073509E-2</v>
          </cell>
          <cell r="J241">
            <v>-4.5978298410773277E-2</v>
          </cell>
          <cell r="K241">
            <v>0.11459552124142647</v>
          </cell>
          <cell r="M241">
            <v>-6.3029024749994278E-2</v>
          </cell>
          <cell r="N241">
            <v>0.11968737095594406</v>
          </cell>
          <cell r="R241">
            <v>-1.7899931641295552E-2</v>
          </cell>
          <cell r="S241">
            <v>4.0538141038268805E-2</v>
          </cell>
          <cell r="U241">
            <v>-2.5603665271773934E-2</v>
          </cell>
          <cell r="V241">
            <v>6.2903687357902527E-2</v>
          </cell>
          <cell r="X241">
            <v>-3.4640729427337646E-2</v>
          </cell>
          <cell r="Y241">
            <v>6.5794603433459997E-2</v>
          </cell>
          <cell r="AC241">
            <v>-1.6867268364876509E-2</v>
          </cell>
          <cell r="AD241">
            <v>4.8135067336261272E-2</v>
          </cell>
          <cell r="AF241">
            <v>-2.2508253343403339E-2</v>
          </cell>
          <cell r="AG241">
            <v>6.3796503469347954E-2</v>
          </cell>
          <cell r="AI241">
            <v>-3.0921240337193012E-2</v>
          </cell>
          <cell r="AJ241">
            <v>6.6277436912059784E-2</v>
          </cell>
          <cell r="AL241">
            <v>-0.18801275796282105</v>
          </cell>
          <cell r="AM241">
            <v>0.45961876555715925</v>
          </cell>
          <cell r="AO241">
            <v>-0.25328111995921493</v>
          </cell>
          <cell r="AP241">
            <v>0.63127351306105783</v>
          </cell>
          <cell r="AR241">
            <v>-0.34720862951455056</v>
          </cell>
          <cell r="AS241">
            <v>0.65932303735695574</v>
          </cell>
          <cell r="AU241">
            <v>-0.13042491270783135</v>
          </cell>
          <cell r="AV241">
            <v>0.2953745082498701</v>
          </cell>
          <cell r="AX241">
            <v>-0.18655690284133142</v>
          </cell>
          <cell r="AY241">
            <v>0.45833738905057358</v>
          </cell>
          <cell r="BA241">
            <v>-0.25240398691093074</v>
          </cell>
          <cell r="BB241">
            <v>0.47940157434223096</v>
          </cell>
          <cell r="BD241">
            <v>-0.20161311673402188</v>
          </cell>
          <cell r="BE241">
            <v>0.57535463004039888</v>
          </cell>
          <cell r="BG241">
            <v>-0.26903936136168422</v>
          </cell>
          <cell r="BH241">
            <v>0.76255453004895912</v>
          </cell>
          <cell r="BJ241">
            <v>-0.36959912552555652</v>
          </cell>
          <cell r="BK241">
            <v>0.79220893009611593</v>
          </cell>
          <cell r="BM241" t="str">
            <v>MALAgriculture, Mining and Quarrying</v>
          </cell>
        </row>
        <row r="242">
          <cell r="G242">
            <v>-1.588259608251974E-2</v>
          </cell>
          <cell r="H242">
            <v>9.7096748650074005E-2</v>
          </cell>
          <cell r="J242">
            <v>-3.3724109991453588E-2</v>
          </cell>
          <cell r="K242">
            <v>0.22828064858913422</v>
          </cell>
          <cell r="M242">
            <v>-6.7760186502709985E-2</v>
          </cell>
          <cell r="N242">
            <v>0.24439455568790436</v>
          </cell>
          <cell r="R242">
            <v>-6.9020394876133651E-3</v>
          </cell>
          <cell r="S242">
            <v>4.6506976708769798E-2</v>
          </cell>
          <cell r="U242">
            <v>-1.4601230854168534E-2</v>
          </cell>
          <cell r="V242">
            <v>0.10901235044002533</v>
          </cell>
          <cell r="X242">
            <v>-2.9394052224233747E-2</v>
          </cell>
          <cell r="Y242">
            <v>0.11609341576695442</v>
          </cell>
          <cell r="AC242">
            <v>-5.6444038753397763E-2</v>
          </cell>
          <cell r="AD242">
            <v>0.53939592838287354</v>
          </cell>
          <cell r="AF242">
            <v>-0.12036999524571002</v>
          </cell>
          <cell r="AG242">
            <v>1.2705117464065552</v>
          </cell>
          <cell r="AI242">
            <v>-0.25444483431056142</v>
          </cell>
          <cell r="AJ242">
            <v>1.3300893902778625</v>
          </cell>
          <cell r="AL242">
            <v>-0.23524099772815477</v>
          </cell>
          <cell r="AM242">
            <v>1.4381235857116614</v>
          </cell>
          <cell r="AO242">
            <v>-0.4994960043474817</v>
          </cell>
          <cell r="AP242">
            <v>3.3811202688231226</v>
          </cell>
          <cell r="AR242">
            <v>-1.0036126207784604</v>
          </cell>
          <cell r="AS242">
            <v>3.6197872703333762</v>
          </cell>
          <cell r="AU242">
            <v>-0.22989506539603996</v>
          </cell>
          <cell r="AV242">
            <v>1.5490674127585726</v>
          </cell>
          <cell r="AX242">
            <v>-0.48634188895990682</v>
          </cell>
          <cell r="AY242">
            <v>3.6310139167360154</v>
          </cell>
          <cell r="BA242">
            <v>-0.97906532851226891</v>
          </cell>
          <cell r="BB242">
            <v>3.866872024955982</v>
          </cell>
          <cell r="BD242">
            <v>-0.24468558340767485</v>
          </cell>
          <cell r="BE242">
            <v>2.3382878039736816</v>
          </cell>
          <cell r="BG242">
            <v>-0.52180536974248026</v>
          </cell>
          <cell r="BH242">
            <v>5.5076836236683722</v>
          </cell>
          <cell r="BJ242">
            <v>-1.103021401433665</v>
          </cell>
          <cell r="BK242">
            <v>5.7659534227590337</v>
          </cell>
          <cell r="BM242" t="str">
            <v>MALElectronics and Machinery</v>
          </cell>
        </row>
        <row r="243">
          <cell r="G243">
            <v>-9.1246822703396901E-2</v>
          </cell>
          <cell r="H243">
            <v>0.2226641884772107</v>
          </cell>
          <cell r="J243">
            <v>-0.10318845906294882</v>
          </cell>
          <cell r="K243">
            <v>0.30676145479083061</v>
          </cell>
          <cell r="M243">
            <v>-0.12490693642757833</v>
          </cell>
          <cell r="N243">
            <v>0.31480946578085423</v>
          </cell>
          <cell r="R243">
            <v>-8.2363238674588501E-2</v>
          </cell>
          <cell r="S243">
            <v>0.20395596511662006</v>
          </cell>
          <cell r="U243">
            <v>-9.3626099172979593E-2</v>
          </cell>
          <cell r="V243">
            <v>0.27594825648702681</v>
          </cell>
          <cell r="X243">
            <v>-0.11499379004817456</v>
          </cell>
          <cell r="Y243">
            <v>0.28377313166856766</v>
          </cell>
          <cell r="AC243">
            <v>-0.46514310187194496</v>
          </cell>
          <cell r="AD243">
            <v>1.1634467145195231</v>
          </cell>
          <cell r="AF243">
            <v>-0.49597373325377703</v>
          </cell>
          <cell r="AG243">
            <v>1.4697939408943057</v>
          </cell>
          <cell r="AI243">
            <v>-0.55393054889282212</v>
          </cell>
          <cell r="AJ243">
            <v>1.4893618822097778</v>
          </cell>
          <cell r="AL243">
            <v>-0.39618847989404177</v>
          </cell>
          <cell r="AM243">
            <v>0.96679515785860237</v>
          </cell>
          <cell r="AO243">
            <v>-0.44803838125572681</v>
          </cell>
          <cell r="AP243">
            <v>1.3319406732519523</v>
          </cell>
          <cell r="AR243">
            <v>-0.54233876649407642</v>
          </cell>
          <cell r="AS243">
            <v>1.366884676186416</v>
          </cell>
          <cell r="AU243">
            <v>-0.39340666128564789</v>
          </cell>
          <cell r="AV243">
            <v>0.97419232872610739</v>
          </cell>
          <cell r="AX243">
            <v>-0.44720353008902464</v>
          </cell>
          <cell r="AY243">
            <v>1.3180623299803627</v>
          </cell>
          <cell r="BA243">
            <v>-0.54926595577636972</v>
          </cell>
          <cell r="BB243">
            <v>1.3554377181958419</v>
          </cell>
          <cell r="BD243">
            <v>-0.98926911436205389</v>
          </cell>
          <cell r="BE243">
            <v>2.4744253891935228</v>
          </cell>
          <cell r="BG243">
            <v>-1.0548398844746989</v>
          </cell>
          <cell r="BH243">
            <v>3.1259664914981768</v>
          </cell>
          <cell r="BJ243">
            <v>-1.1781027845322116</v>
          </cell>
          <cell r="BK243">
            <v>3.1675837054203884</v>
          </cell>
          <cell r="BM243" t="str">
            <v>MALOther</v>
          </cell>
        </row>
        <row r="244">
          <cell r="G244">
            <v>-4.8810638164923148E-2</v>
          </cell>
          <cell r="H244">
            <v>0.1342814500167151</v>
          </cell>
          <cell r="J244">
            <v>-6.4641477270924952E-2</v>
          </cell>
          <cell r="K244">
            <v>0.22143400989352813</v>
          </cell>
          <cell r="M244">
            <v>-9.5579226943300455E-2</v>
          </cell>
          <cell r="N244">
            <v>0.23354259380357689</v>
          </cell>
          <cell r="R244">
            <v>-5.9854610591287383E-2</v>
          </cell>
          <cell r="S244">
            <v>0.16525752468987776</v>
          </cell>
          <cell r="U244">
            <v>-7.9153128144298535E-2</v>
          </cell>
          <cell r="V244">
            <v>0.2732159691513516</v>
          </cell>
          <cell r="X244">
            <v>-0.11702857073623818</v>
          </cell>
          <cell r="Y244">
            <v>0.28798866694887693</v>
          </cell>
          <cell r="AC244">
            <v>-2.7325029817209412E-2</v>
          </cell>
          <cell r="AD244">
            <v>7.347825535021002E-2</v>
          </cell>
          <cell r="AF244">
            <v>-3.6223543840335992E-2</v>
          </cell>
          <cell r="AG244">
            <v>0.12786457851969146</v>
          </cell>
          <cell r="AI244">
            <v>-5.4053727036404098E-2</v>
          </cell>
          <cell r="AJ244">
            <v>0.13470900768625427</v>
          </cell>
          <cell r="AL244">
            <v>-9.4412022741768145E-2</v>
          </cell>
          <cell r="AM244">
            <v>0.2597340208898633</v>
          </cell>
          <cell r="AO244">
            <v>-0.12503283816005942</v>
          </cell>
          <cell r="AP244">
            <v>0.42830894173582873</v>
          </cell>
          <cell r="AR244">
            <v>-0.18487420953853265</v>
          </cell>
          <cell r="AS244">
            <v>0.45172998154324662</v>
          </cell>
          <cell r="AU244">
            <v>-9.6293565366576891E-2</v>
          </cell>
          <cell r="AV244">
            <v>0.26586483645688974</v>
          </cell>
          <cell r="AX244">
            <v>-0.1273408488274673</v>
          </cell>
          <cell r="AY244">
            <v>0.43954742207441483</v>
          </cell>
          <cell r="BA244">
            <v>-0.1882745241280942</v>
          </cell>
          <cell r="BB244">
            <v>0.46331360695063473</v>
          </cell>
          <cell r="BD244">
            <v>-0.13018773529418917</v>
          </cell>
          <cell r="BE244">
            <v>0.35008077654090236</v>
          </cell>
          <cell r="BG244">
            <v>-0.17258393379439432</v>
          </cell>
          <cell r="BH244">
            <v>0.60919969760987025</v>
          </cell>
          <cell r="BJ244">
            <v>-0.25753429563131602</v>
          </cell>
          <cell r="BK244">
            <v>0.64180938691440348</v>
          </cell>
          <cell r="BM244" t="str">
            <v>MALServices</v>
          </cell>
        </row>
        <row r="245">
          <cell r="G245">
            <v>-2.8894475053675706E-4</v>
          </cell>
          <cell r="H245">
            <v>1.7878345213830471E-2</v>
          </cell>
          <cell r="J245">
            <v>-4.858703523495933E-4</v>
          </cell>
          <cell r="K245">
            <v>2.9073241166770458E-2</v>
          </cell>
          <cell r="M245">
            <v>-7.8392237628577277E-4</v>
          </cell>
          <cell r="N245">
            <v>2.9276496730744839E-2</v>
          </cell>
          <cell r="R245">
            <v>-1.4198970347933937E-4</v>
          </cell>
          <cell r="S245">
            <v>8.7304152548313141E-3</v>
          </cell>
          <cell r="U245">
            <v>-2.3877113471826306E-4</v>
          </cell>
          <cell r="V245">
            <v>1.420380175113678E-2</v>
          </cell>
          <cell r="X245">
            <v>-3.8525509989995044E-4</v>
          </cell>
          <cell r="Y245">
            <v>1.4303169678896666E-2</v>
          </cell>
          <cell r="AC245">
            <v>-4.5148352546675596E-4</v>
          </cell>
          <cell r="AD245">
            <v>8.0655314028263092E-2</v>
          </cell>
          <cell r="AF245">
            <v>-7.6056731995777227E-4</v>
          </cell>
          <cell r="AG245">
            <v>0.13122398406267166</v>
          </cell>
          <cell r="AI245">
            <v>-1.2288770449231379E-3</v>
          </cell>
          <cell r="AJ245">
            <v>0.13170096650719643</v>
          </cell>
          <cell r="AL245">
            <v>-7.9263371530165064E-2</v>
          </cell>
          <cell r="AM245">
            <v>4.9043906019954573</v>
          </cell>
          <cell r="AO245">
            <v>-0.13328403503519923</v>
          </cell>
          <cell r="AP245">
            <v>7.9753763025871809</v>
          </cell>
          <cell r="AR245">
            <v>-0.2150457153034335</v>
          </cell>
          <cell r="AS245">
            <v>8.0311334023543388</v>
          </cell>
          <cell r="AU245">
            <v>-7.9303089850989578E-2</v>
          </cell>
          <cell r="AV245">
            <v>4.876050082681382</v>
          </cell>
          <cell r="AX245">
            <v>-0.13335677367014423</v>
          </cell>
          <cell r="AY245">
            <v>7.9330073864119592</v>
          </cell>
          <cell r="BA245">
            <v>-0.21516996693611154</v>
          </cell>
          <cell r="BB245">
            <v>7.9885056620640063</v>
          </cell>
          <cell r="BD245">
            <v>-8.090388797978168E-2</v>
          </cell>
          <cell r="BE245">
            <v>14.453082168104913</v>
          </cell>
          <cell r="BG245">
            <v>-0.13629036229247132</v>
          </cell>
          <cell r="BH245">
            <v>23.514768331560681</v>
          </cell>
          <cell r="BJ245">
            <v>-0.22020943218382688</v>
          </cell>
          <cell r="BK245">
            <v>23.600241515150845</v>
          </cell>
          <cell r="BM245" t="str">
            <v>MALTextiles, Garments and Leather</v>
          </cell>
        </row>
        <row r="246">
          <cell r="G246">
            <v>-1.2252087472006679E-3</v>
          </cell>
          <cell r="H246">
            <v>1.9018378807231784E-3</v>
          </cell>
          <cell r="J246">
            <v>-2.4916063994169235E-3</v>
          </cell>
          <cell r="K246">
            <v>3.3614239655435085E-3</v>
          </cell>
          <cell r="M246">
            <v>-4.447124432772398E-3</v>
          </cell>
          <cell r="N246">
            <v>4.3441555462777615E-3</v>
          </cell>
          <cell r="R246">
            <v>-2.1396860480308533E-2</v>
          </cell>
          <cell r="S246">
            <v>3.3213410526514053E-2</v>
          </cell>
          <cell r="U246">
            <v>-4.3513037264347076E-2</v>
          </cell>
          <cell r="V246">
            <v>5.8703400194644928E-2</v>
          </cell>
          <cell r="X246">
            <v>-7.7663913369178772E-2</v>
          </cell>
          <cell r="Y246">
            <v>7.5865678489208221E-2</v>
          </cell>
          <cell r="AC246">
            <v>-3.8252139347605407E-4</v>
          </cell>
          <cell r="AD246">
            <v>6.0067990136758453E-4</v>
          </cell>
          <cell r="AF246">
            <v>-7.779095321893692E-4</v>
          </cell>
          <cell r="AG246">
            <v>1.0579247441455664E-3</v>
          </cell>
          <cell r="AI246">
            <v>-1.3884514337405562E-3</v>
          </cell>
          <cell r="AJ246">
            <v>1.3647487807588732E-3</v>
          </cell>
          <cell r="AL246">
            <v>-3.928884510269999E-2</v>
          </cell>
          <cell r="AM246">
            <v>6.0986353612722095E-2</v>
          </cell>
          <cell r="AO246">
            <v>-7.9898497384425282E-2</v>
          </cell>
          <cell r="AP246">
            <v>0.107790991378804</v>
          </cell>
          <cell r="AR246">
            <v>-0.14260621579043528</v>
          </cell>
          <cell r="AS246">
            <v>0.13930430610269559</v>
          </cell>
          <cell r="AU246">
            <v>-3.9288846191804852E-2</v>
          </cell>
          <cell r="AV246">
            <v>6.0986357268740132E-2</v>
          </cell>
          <cell r="AX246">
            <v>-7.9898498660143341E-2</v>
          </cell>
          <cell r="AY246">
            <v>0.10779099407158046</v>
          </cell>
          <cell r="BA246">
            <v>-0.1426062271997075</v>
          </cell>
          <cell r="BB246">
            <v>0.13930431411386385</v>
          </cell>
          <cell r="BD246">
            <v>-3.9288128920211551E-2</v>
          </cell>
          <cell r="BE246">
            <v>6.1694822321583326E-2</v>
          </cell>
          <cell r="BG246">
            <v>-7.989777960178486E-2</v>
          </cell>
          <cell r="BH246">
            <v>0.10865767103422083</v>
          </cell>
          <cell r="BJ246">
            <v>-0.14260551137427133</v>
          </cell>
          <cell r="BK246">
            <v>0.14017105175455413</v>
          </cell>
          <cell r="BM246" t="str">
            <v>MLDAgriculture, Mining and Quarrying</v>
          </cell>
        </row>
        <row r="247">
          <cell r="G247">
            <v>0</v>
          </cell>
          <cell r="H247">
            <v>0</v>
          </cell>
          <cell r="J247">
            <v>0</v>
          </cell>
          <cell r="K247">
            <v>0</v>
          </cell>
          <cell r="M247">
            <v>0</v>
          </cell>
          <cell r="N247">
            <v>0</v>
          </cell>
          <cell r="R247">
            <v>0</v>
          </cell>
          <cell r="S247">
            <v>7.8738434240221977E-5</v>
          </cell>
          <cell r="U247">
            <v>0</v>
          </cell>
          <cell r="V247">
            <v>8.8706263341009617E-5</v>
          </cell>
          <cell r="X247">
            <v>0</v>
          </cell>
          <cell r="Y247">
            <v>6.5420329570770264E-2</v>
          </cell>
          <cell r="AC247">
            <v>0</v>
          </cell>
          <cell r="AD247">
            <v>6.6859867501989356E-5</v>
          </cell>
          <cell r="AF247">
            <v>0</v>
          </cell>
          <cell r="AG247">
            <v>9.6047080660355277E-5</v>
          </cell>
          <cell r="AI247">
            <v>0</v>
          </cell>
          <cell r="AJ247">
            <v>1.2875346510554664E-4</v>
          </cell>
          <cell r="AL247">
            <v>0</v>
          </cell>
          <cell r="AM247">
            <v>0</v>
          </cell>
          <cell r="AO247">
            <v>0</v>
          </cell>
          <cell r="AP247">
            <v>0</v>
          </cell>
          <cell r="AR247">
            <v>0</v>
          </cell>
          <cell r="AS247">
            <v>0</v>
          </cell>
          <cell r="AU247">
            <v>0</v>
          </cell>
          <cell r="AV247">
            <v>0</v>
          </cell>
          <cell r="AX247">
            <v>0</v>
          </cell>
          <cell r="AY247">
            <v>0</v>
          </cell>
          <cell r="BA247">
            <v>0</v>
          </cell>
          <cell r="BB247">
            <v>0</v>
          </cell>
          <cell r="BD247">
            <v>0</v>
          </cell>
          <cell r="BE247">
            <v>0</v>
          </cell>
          <cell r="BG247">
            <v>0</v>
          </cell>
          <cell r="BH247">
            <v>0</v>
          </cell>
          <cell r="BJ247">
            <v>0</v>
          </cell>
          <cell r="BK247">
            <v>0</v>
          </cell>
          <cell r="BM247" t="str">
            <v>MLDElectronics and Machinery</v>
          </cell>
        </row>
        <row r="248">
          <cell r="G248">
            <v>-5.1986536327603972E-3</v>
          </cell>
          <cell r="H248">
            <v>7.4811948506976478E-3</v>
          </cell>
          <cell r="J248">
            <v>-1.0653955418092664E-2</v>
          </cell>
          <cell r="K248">
            <v>1.3385414407821372E-2</v>
          </cell>
          <cell r="M248">
            <v>-1.8861569828004576E-2</v>
          </cell>
          <cell r="N248">
            <v>1.9071315575274639E-2</v>
          </cell>
          <cell r="R248">
            <v>-3.0791496101301163E-3</v>
          </cell>
          <cell r="S248">
            <v>4.6548242316930555E-3</v>
          </cell>
          <cell r="U248">
            <v>-6.2623690901091322E-3</v>
          </cell>
          <cell r="V248">
            <v>8.2758017961168662E-3</v>
          </cell>
          <cell r="X248">
            <v>-1.1179127759533003E-2</v>
          </cell>
          <cell r="Y248">
            <v>2.9187465464929119E-2</v>
          </cell>
          <cell r="AC248">
            <v>-1.4261646473414658E-3</v>
          </cell>
          <cell r="AD248">
            <v>2.8203783271010252E-3</v>
          </cell>
          <cell r="AF248">
            <v>-2.9185500955009047E-3</v>
          </cell>
          <cell r="AG248">
            <v>4.5472961381278765E-3</v>
          </cell>
          <cell r="AI248">
            <v>-5.230482779097656E-3</v>
          </cell>
          <cell r="AJ248">
            <v>5.7096894850729996E-3</v>
          </cell>
          <cell r="AL248">
            <v>-2.4368639159298648E-2</v>
          </cell>
          <cell r="AM248">
            <v>3.5068029277467445E-2</v>
          </cell>
          <cell r="AO248">
            <v>-4.9940314077993271E-2</v>
          </cell>
          <cell r="AP248">
            <v>6.2744001955882922E-2</v>
          </cell>
          <cell r="AR248">
            <v>-8.8413428088399498E-2</v>
          </cell>
          <cell r="AS248">
            <v>8.9396609271737468E-2</v>
          </cell>
          <cell r="AU248">
            <v>-2.8103670307294597E-2</v>
          </cell>
          <cell r="AV248">
            <v>4.2484991672872799E-2</v>
          </cell>
          <cell r="AX248">
            <v>-5.7157195503593085E-2</v>
          </cell>
          <cell r="AY248">
            <v>7.55339735495206E-2</v>
          </cell>
          <cell r="BA248">
            <v>-0.10203288591221273</v>
          </cell>
          <cell r="BB248">
            <v>0.26639657385704379</v>
          </cell>
          <cell r="BD248">
            <v>-2.9310041983862223E-2</v>
          </cell>
          <cell r="BE248">
            <v>5.7963438745872668E-2</v>
          </cell>
          <cell r="BG248">
            <v>-5.9981030935381999E-2</v>
          </cell>
          <cell r="BH248">
            <v>9.3454455605833792E-2</v>
          </cell>
          <cell r="BJ248">
            <v>-0.10749507087908818</v>
          </cell>
          <cell r="BK248">
            <v>0.11734356116193749</v>
          </cell>
          <cell r="BM248" t="str">
            <v>MLDOther</v>
          </cell>
        </row>
        <row r="249">
          <cell r="G249">
            <v>-2.9274480431922711E-2</v>
          </cell>
          <cell r="H249">
            <v>4.1734978571184911E-2</v>
          </cell>
          <cell r="J249">
            <v>-5.975498665793566E-2</v>
          </cell>
          <cell r="K249">
            <v>7.4602258071536198E-2</v>
          </cell>
          <cell r="M249">
            <v>-0.10681107993877959</v>
          </cell>
          <cell r="N249">
            <v>9.8600529920076951E-2</v>
          </cell>
          <cell r="R249">
            <v>-1.3016796950068965E-2</v>
          </cell>
          <cell r="S249">
            <v>1.974467847685446E-2</v>
          </cell>
          <cell r="U249">
            <v>-2.6035978540676297E-2</v>
          </cell>
          <cell r="V249">
            <v>3.5474746029649395E-2</v>
          </cell>
          <cell r="X249">
            <v>-4.7108602218941087E-2</v>
          </cell>
          <cell r="Y249">
            <v>4.6089019593637204E-2</v>
          </cell>
          <cell r="AC249">
            <v>-5.7899068731543935E-2</v>
          </cell>
          <cell r="AD249">
            <v>7.8185952151542892E-2</v>
          </cell>
          <cell r="AF249">
            <v>-0.11997860815213812</v>
          </cell>
          <cell r="AG249">
            <v>0.14058749473726095</v>
          </cell>
          <cell r="AI249">
            <v>-0.21230515164538133</v>
          </cell>
          <cell r="AJ249">
            <v>0.18815868290545268</v>
          </cell>
          <cell r="AL249">
            <v>-3.909893888512353E-2</v>
          </cell>
          <cell r="AM249">
            <v>5.5741155861720786E-2</v>
          </cell>
          <cell r="AO249">
            <v>-7.9808643465189913E-2</v>
          </cell>
          <cell r="AP249">
            <v>9.9638630165079622E-2</v>
          </cell>
          <cell r="AR249">
            <v>-0.14265666973977784</v>
          </cell>
          <cell r="AS249">
            <v>0.13169067517187971</v>
          </cell>
          <cell r="AU249">
            <v>-3.807523675116261E-2</v>
          </cell>
          <cell r="AV249">
            <v>5.7754861696435636E-2</v>
          </cell>
          <cell r="AX249">
            <v>-7.6157448778455969E-2</v>
          </cell>
          <cell r="AY249">
            <v>0.10376664543108742</v>
          </cell>
          <cell r="BA249">
            <v>-0.13779666298728147</v>
          </cell>
          <cell r="BB249">
            <v>0.13481429720292376</v>
          </cell>
          <cell r="BD249">
            <v>-6.1495365952414033E-2</v>
          </cell>
          <cell r="BE249">
            <v>8.3042332894684046E-2</v>
          </cell>
          <cell r="BG249">
            <v>-0.1274308650625558</v>
          </cell>
          <cell r="BH249">
            <v>0.14931983582131106</v>
          </cell>
          <cell r="BJ249">
            <v>-0.22549210686876853</v>
          </cell>
          <cell r="BK249">
            <v>0.19984582335935083</v>
          </cell>
          <cell r="BM249" t="str">
            <v>MLDServices</v>
          </cell>
        </row>
        <row r="250">
          <cell r="G250">
            <v>-2.5948719121515751E-4</v>
          </cell>
          <cell r="H250">
            <v>3.5903058596886694E-4</v>
          </cell>
          <cell r="J250">
            <v>-5.42302499525249E-4</v>
          </cell>
          <cell r="K250">
            <v>6.6844344837591052E-4</v>
          </cell>
          <cell r="M250">
            <v>-9.5520709874108434E-4</v>
          </cell>
          <cell r="N250">
            <v>8.816938498057425E-4</v>
          </cell>
          <cell r="R250">
            <v>-1.5222196816466749E-4</v>
          </cell>
          <cell r="S250">
            <v>2.1081838760039773E-4</v>
          </cell>
          <cell r="U250">
            <v>-3.1812884844839573E-4</v>
          </cell>
          <cell r="V250">
            <v>3.9240371501136906E-4</v>
          </cell>
          <cell r="X250">
            <v>-5.6034949375316501E-4</v>
          </cell>
          <cell r="Y250">
            <v>5.176352121054606E-4</v>
          </cell>
          <cell r="AC250">
            <v>-3.3272608561674133E-6</v>
          </cell>
          <cell r="AD250">
            <v>1.1289572228179168E-5</v>
          </cell>
          <cell r="AF250">
            <v>-6.9534507929347456E-6</v>
          </cell>
          <cell r="AG250">
            <v>5.1333469286873878E-5</v>
          </cell>
          <cell r="AI250">
            <v>-1.224761399498675E-5</v>
          </cell>
          <cell r="AJ250">
            <v>5.44968726217121E-5</v>
          </cell>
          <cell r="AL250">
            <v>-3.8423614742234408E-2</v>
          </cell>
          <cell r="AM250">
            <v>5.3163521680374123E-2</v>
          </cell>
          <cell r="AO250">
            <v>-8.0301544819726553E-2</v>
          </cell>
          <cell r="AP250">
            <v>9.8979889593357115E-2</v>
          </cell>
          <cell r="AR250">
            <v>-0.14144247116476155</v>
          </cell>
          <cell r="AS250">
            <v>0.13055698297432733</v>
          </cell>
          <cell r="AU250">
            <v>-3.8423612212801682E-2</v>
          </cell>
          <cell r="AV250">
            <v>5.3214421480368174E-2</v>
          </cell>
          <cell r="AX250">
            <v>-8.0301546838911317E-2</v>
          </cell>
          <cell r="AY250">
            <v>9.9049883260931795E-2</v>
          </cell>
          <cell r="BA250">
            <v>-0.14144247319362194</v>
          </cell>
          <cell r="BB250">
            <v>0.13066060633321999</v>
          </cell>
          <cell r="BD250">
            <v>-3.8425676771715205E-2</v>
          </cell>
          <cell r="BE250">
            <v>0.13038035551881536</v>
          </cell>
          <cell r="BG250">
            <v>-8.0303608333585186E-2</v>
          </cell>
          <cell r="BH250">
            <v>0.5928369862350632</v>
          </cell>
          <cell r="BJ250">
            <v>-0.14144453258714282</v>
          </cell>
          <cell r="BK250">
            <v>0.62937031478901262</v>
          </cell>
          <cell r="BM250" t="str">
            <v>MLDTextiles, Garments and Leather</v>
          </cell>
        </row>
        <row r="251">
          <cell r="G251">
            <v>-1.4259463205235079E-4</v>
          </cell>
          <cell r="H251">
            <v>4.3560985795920715E-4</v>
          </cell>
          <cell r="J251">
            <v>-1.8714671750785783E-4</v>
          </cell>
          <cell r="K251">
            <v>1.159699386334978E-3</v>
          </cell>
          <cell r="M251">
            <v>-3.2225724135059863E-4</v>
          </cell>
          <cell r="N251">
            <v>1.2031551159452647E-3</v>
          </cell>
          <cell r="R251">
            <v>-4.7791509132366627E-4</v>
          </cell>
          <cell r="S251">
            <v>1.4358169573824853E-3</v>
          </cell>
          <cell r="U251">
            <v>-6.2887542298994958E-4</v>
          </cell>
          <cell r="V251">
            <v>3.7797023833263665E-3</v>
          </cell>
          <cell r="X251">
            <v>-1.0880889021791518E-3</v>
          </cell>
          <cell r="Y251">
            <v>3.9287254039663821E-3</v>
          </cell>
          <cell r="AC251">
            <v>-9.2808033514302224E-5</v>
          </cell>
          <cell r="AD251">
            <v>2.6604435697663575E-4</v>
          </cell>
          <cell r="AF251">
            <v>-1.2348941891104914E-4</v>
          </cell>
          <cell r="AG251">
            <v>6.5236452792305499E-4</v>
          </cell>
          <cell r="AI251">
            <v>-2.1797590306960046E-4</v>
          </cell>
          <cell r="AJ251">
            <v>6.8411386746447533E-4</v>
          </cell>
          <cell r="AL251">
            <v>-1.1396266756949811E-2</v>
          </cell>
          <cell r="AM251">
            <v>3.4814256832877047E-2</v>
          </cell>
          <cell r="AO251">
            <v>-1.49569018462355E-2</v>
          </cell>
          <cell r="AP251">
            <v>9.2684018846462074E-2</v>
          </cell>
          <cell r="AR251">
            <v>-2.5755033229034052E-2</v>
          </cell>
          <cell r="AS251">
            <v>9.6157032378801036E-2</v>
          </cell>
          <cell r="AU251">
            <v>-1.1862027445145818E-2</v>
          </cell>
          <cell r="AV251">
            <v>3.5637502275780081E-2</v>
          </cell>
          <cell r="AX251">
            <v>-1.5608918116445054E-2</v>
          </cell>
          <cell r="AY251">
            <v>9.3813596221292206E-2</v>
          </cell>
          <cell r="BA251">
            <v>-2.7006764705127299E-2</v>
          </cell>
          <cell r="BB251">
            <v>9.7512402124019418E-2</v>
          </cell>
          <cell r="BD251">
            <v>-1.4376981109732243E-2</v>
          </cell>
          <cell r="BE251">
            <v>4.1213185429842272E-2</v>
          </cell>
          <cell r="BG251">
            <v>-1.9129863824367807E-2</v>
          </cell>
          <cell r="BH251">
            <v>0.10105841207338796</v>
          </cell>
          <cell r="BJ251">
            <v>-3.3766855326436057E-2</v>
          </cell>
          <cell r="BK251">
            <v>0.10597673258454428</v>
          </cell>
          <cell r="BM251" t="str">
            <v>MLTAgriculture, Mining and Quarrying</v>
          </cell>
        </row>
        <row r="252">
          <cell r="G252">
            <v>-1.5068932552821934E-3</v>
          </cell>
          <cell r="H252">
            <v>2.2492403164505959E-2</v>
          </cell>
          <cell r="J252">
            <v>-2.768227132037282E-3</v>
          </cell>
          <cell r="K252">
            <v>4.4014879502356052E-2</v>
          </cell>
          <cell r="M252">
            <v>-9.8335533402860165E-3</v>
          </cell>
          <cell r="N252">
            <v>4.6590065583586693E-2</v>
          </cell>
          <cell r="R252">
            <v>-3.6662693964899518E-3</v>
          </cell>
          <cell r="S252">
            <v>3.2476261723786592E-2</v>
          </cell>
          <cell r="U252">
            <v>-7.1625684722675942E-3</v>
          </cell>
          <cell r="V252">
            <v>6.146731274202466E-2</v>
          </cell>
          <cell r="X252">
            <v>-2.6573308510705829E-2</v>
          </cell>
          <cell r="Y252">
            <v>6.7519338568672538E-2</v>
          </cell>
          <cell r="AC252">
            <v>-3.6563925677910447E-3</v>
          </cell>
          <cell r="AD252">
            <v>6.646069698035717E-2</v>
          </cell>
          <cell r="AF252">
            <v>-6.8049002438783646E-3</v>
          </cell>
          <cell r="AG252">
            <v>0.13029398024082184</v>
          </cell>
          <cell r="AI252">
            <v>-2.4406821932643652E-2</v>
          </cell>
          <cell r="AJ252">
            <v>0.13671258464455605</v>
          </cell>
          <cell r="AL252">
            <v>-8.294842573193463E-2</v>
          </cell>
          <cell r="AM252">
            <v>1.2381165201209727</v>
          </cell>
          <cell r="AO252">
            <v>-0.15237979323752451</v>
          </cell>
          <cell r="AP252">
            <v>2.4228424612714341</v>
          </cell>
          <cell r="AR252">
            <v>-0.54129764405573755</v>
          </cell>
          <cell r="AS252">
            <v>2.5645961194393907</v>
          </cell>
          <cell r="AU252">
            <v>-0.14851512852475687</v>
          </cell>
          <cell r="AV252">
            <v>1.3155651323739344</v>
          </cell>
          <cell r="AX252">
            <v>-0.2901450117780805</v>
          </cell>
          <cell r="AY252">
            <v>2.4899495549053383</v>
          </cell>
          <cell r="BA252">
            <v>-1.0764452641079423</v>
          </cell>
          <cell r="BB252">
            <v>2.7351081333612139</v>
          </cell>
          <cell r="BD252">
            <v>-9.2954182128506507E-2</v>
          </cell>
          <cell r="BE252">
            <v>1.6895887454535083</v>
          </cell>
          <cell r="BG252">
            <v>-0.17299672420511725</v>
          </cell>
          <cell r="BH252">
            <v>3.3123823946700246</v>
          </cell>
          <cell r="BJ252">
            <v>-0.62047937387521723</v>
          </cell>
          <cell r="BK252">
            <v>3.4755585612587216</v>
          </cell>
          <cell r="BM252" t="str">
            <v>MLTElectronics and Machinery</v>
          </cell>
        </row>
        <row r="253">
          <cell r="G253">
            <v>-2.1628352299103426E-3</v>
          </cell>
          <cell r="H253">
            <v>9.9518895112851169E-3</v>
          </cell>
          <cell r="J253">
            <v>-3.574179955649015E-3</v>
          </cell>
          <cell r="K253">
            <v>3.8451267762866337E-2</v>
          </cell>
          <cell r="M253">
            <v>-9.1135369348194217E-3</v>
          </cell>
          <cell r="N253">
            <v>4.1091463266639039E-2</v>
          </cell>
          <cell r="R253">
            <v>-2.9423907337786659E-3</v>
          </cell>
          <cell r="S253">
            <v>2.2304105433249788E-2</v>
          </cell>
          <cell r="U253">
            <v>-4.8146641445327987E-3</v>
          </cell>
          <cell r="V253">
            <v>6.9824908458940627E-2</v>
          </cell>
          <cell r="X253">
            <v>-1.0871137749973059E-2</v>
          </cell>
          <cell r="Y253">
            <v>7.3082328699001664E-2</v>
          </cell>
          <cell r="AC253">
            <v>-3.6539829319508499E-3</v>
          </cell>
          <cell r="AD253">
            <v>1.9030469559766061E-2</v>
          </cell>
          <cell r="AF253">
            <v>-6.024481600661602E-3</v>
          </cell>
          <cell r="AG253">
            <v>6.6061889227057691E-2</v>
          </cell>
          <cell r="AI253">
            <v>-1.3246406264443067E-2</v>
          </cell>
          <cell r="AJ253">
            <v>7.0283304092299659E-2</v>
          </cell>
          <cell r="AL253">
            <v>-2.040500702365863E-2</v>
          </cell>
          <cell r="AM253">
            <v>9.38898962658683E-2</v>
          </cell>
          <cell r="AO253">
            <v>-3.3720167902878712E-2</v>
          </cell>
          <cell r="AP253">
            <v>0.36276382866317131</v>
          </cell>
          <cell r="AR253">
            <v>-8.59805604207175E-2</v>
          </cell>
          <cell r="AS253">
            <v>0.38767243337484286</v>
          </cell>
          <cell r="AU253">
            <v>-2.1396120393274171E-2</v>
          </cell>
          <cell r="AV253">
            <v>0.16218829118634345</v>
          </cell>
          <cell r="AX253">
            <v>-3.501069130859804E-2</v>
          </cell>
          <cell r="AY253">
            <v>0.50774430828846639</v>
          </cell>
          <cell r="BA253">
            <v>-7.9051422178584116E-2</v>
          </cell>
          <cell r="BB253">
            <v>0.53143122207177917</v>
          </cell>
          <cell r="BD253">
            <v>-4.7949583869697228E-2</v>
          </cell>
          <cell r="BE253">
            <v>0.24972834116347126</v>
          </cell>
          <cell r="BG253">
            <v>-7.9056577756958415E-2</v>
          </cell>
          <cell r="BH253">
            <v>0.86690062791077604</v>
          </cell>
          <cell r="BJ253">
            <v>-0.17382666530680421</v>
          </cell>
          <cell r="BK253">
            <v>0.92229636727227271</v>
          </cell>
          <cell r="BM253" t="str">
            <v>MLTOther</v>
          </cell>
        </row>
        <row r="254">
          <cell r="G254">
            <v>-1.2502763766057967E-2</v>
          </cell>
          <cell r="H254">
            <v>3.5504472256405961E-2</v>
          </cell>
          <cell r="J254">
            <v>-1.985928461505182E-2</v>
          </cell>
          <cell r="K254">
            <v>6.8217589053745087E-2</v>
          </cell>
          <cell r="M254">
            <v>-5.2905680354456308E-2</v>
          </cell>
          <cell r="N254">
            <v>7.9879103659038719E-2</v>
          </cell>
          <cell r="R254">
            <v>-9.617092777233438E-3</v>
          </cell>
          <cell r="S254">
            <v>2.8839000603170462E-2</v>
          </cell>
          <cell r="U254">
            <v>-1.5493428699372203E-2</v>
          </cell>
          <cell r="V254">
            <v>5.6831680257005246E-2</v>
          </cell>
          <cell r="X254">
            <v>-3.9672753573313457E-2</v>
          </cell>
          <cell r="Y254">
            <v>6.5793586583026809E-2</v>
          </cell>
          <cell r="AC254">
            <v>-1.9651024942915776E-2</v>
          </cell>
          <cell r="AD254">
            <v>4.610820449439601E-2</v>
          </cell>
          <cell r="AF254">
            <v>-3.0932753425747708E-2</v>
          </cell>
          <cell r="AG254">
            <v>8.3875888454872483E-2</v>
          </cell>
          <cell r="AI254">
            <v>-8.4823506060065834E-2</v>
          </cell>
          <cell r="AJ254">
            <v>0.10193266932573225</v>
          </cell>
          <cell r="AL254">
            <v>-1.4507605625676972E-2</v>
          </cell>
          <cell r="AM254">
            <v>4.1197681655160127E-2</v>
          </cell>
          <cell r="AO254">
            <v>-2.3043758531645454E-2</v>
          </cell>
          <cell r="AP254">
            <v>7.9156408714444515E-2</v>
          </cell>
          <cell r="AR254">
            <v>-6.1389206442838858E-2</v>
          </cell>
          <cell r="AS254">
            <v>9.268786928246367E-2</v>
          </cell>
          <cell r="AU254">
            <v>-1.2119155612390181E-2</v>
          </cell>
          <cell r="AV254">
            <v>3.6341994832681593E-2</v>
          </cell>
          <cell r="AX254">
            <v>-1.9524327957162434E-2</v>
          </cell>
          <cell r="AY254">
            <v>7.1617482819624378E-2</v>
          </cell>
          <cell r="BA254">
            <v>-4.999434707182962E-2</v>
          </cell>
          <cell r="BB254">
            <v>8.2910993224955362E-2</v>
          </cell>
          <cell r="BD254">
            <v>-2.241450303347001E-2</v>
          </cell>
          <cell r="BE254">
            <v>5.2592294422793992E-2</v>
          </cell>
          <cell r="BG254">
            <v>-3.5282754844039463E-2</v>
          </cell>
          <cell r="BH254">
            <v>9.5671160240651337E-2</v>
          </cell>
          <cell r="BJ254">
            <v>-9.6752039113273861E-2</v>
          </cell>
          <cell r="BK254">
            <v>0.11626722435335284</v>
          </cell>
          <cell r="BM254" t="str">
            <v>MLTServices</v>
          </cell>
        </row>
        <row r="255">
          <cell r="G255">
            <v>-5.8242047316525714E-5</v>
          </cell>
          <cell r="H255">
            <v>2.2675123764201999E-3</v>
          </cell>
          <cell r="J255">
            <v>-1.0601332587611978E-4</v>
          </cell>
          <cell r="K255">
            <v>4.1800218168646097E-3</v>
          </cell>
          <cell r="M255">
            <v>-2.0062657858943567E-4</v>
          </cell>
          <cell r="N255">
            <v>4.2459801770746708E-3</v>
          </cell>
          <cell r="R255">
            <v>-1.6140622926741344E-4</v>
          </cell>
          <cell r="S255">
            <v>3.5454791795928031E-3</v>
          </cell>
          <cell r="U255">
            <v>-2.9470820595633995E-4</v>
          </cell>
          <cell r="V255">
            <v>6.2865711515769362E-3</v>
          </cell>
          <cell r="X255">
            <v>-5.4498559211424435E-4</v>
          </cell>
          <cell r="Y255">
            <v>6.4091547392308712E-3</v>
          </cell>
          <cell r="AC255">
            <v>-5.1271665711283276E-5</v>
          </cell>
          <cell r="AD255">
            <v>4.9340814584866166E-3</v>
          </cell>
          <cell r="AF255">
            <v>-9.3481068233813858E-5</v>
          </cell>
          <cell r="AG255">
            <v>9.1792121529579163E-3</v>
          </cell>
          <cell r="AI255">
            <v>-1.8168426868214738E-4</v>
          </cell>
          <cell r="AJ255">
            <v>9.2588190454989672E-3</v>
          </cell>
          <cell r="AL255">
            <v>-3.8364488447336191E-2</v>
          </cell>
          <cell r="AM255">
            <v>1.4936279951937974</v>
          </cell>
          <cell r="AO255">
            <v>-6.983180027540109E-2</v>
          </cell>
          <cell r="AP255">
            <v>2.7534128021151045</v>
          </cell>
          <cell r="AR255">
            <v>-0.13215428390923076</v>
          </cell>
          <cell r="AS255">
            <v>2.7968600857336203</v>
          </cell>
          <cell r="AU255">
            <v>-4.0761990978938449E-2</v>
          </cell>
          <cell r="AV255">
            <v>0.89538545687191429</v>
          </cell>
          <cell r="AX255">
            <v>-7.4426453595597172E-2</v>
          </cell>
          <cell r="AY255">
            <v>1.5876286667008404</v>
          </cell>
          <cell r="BA255">
            <v>-0.13763222082716245</v>
          </cell>
          <cell r="BB255">
            <v>1.6185862766815378</v>
          </cell>
          <cell r="BD255">
            <v>-3.9613487791213917E-2</v>
          </cell>
          <cell r="BE255">
            <v>3.8121674594551114</v>
          </cell>
          <cell r="BG255">
            <v>-7.222529449389202E-2</v>
          </cell>
          <cell r="BH255">
            <v>7.0920381366533078</v>
          </cell>
          <cell r="BJ255">
            <v>-0.14037280551452821</v>
          </cell>
          <cell r="BK255">
            <v>7.1535439727135044</v>
          </cell>
          <cell r="BM255" t="str">
            <v>MLTTextiles, Garments and Leather</v>
          </cell>
        </row>
        <row r="256">
          <cell r="G256">
            <v>-1.912529009860009E-2</v>
          </cell>
          <cell r="H256">
            <v>3.6942450329661369E-2</v>
          </cell>
          <cell r="J256">
            <v>-2.4974002968519926E-2</v>
          </cell>
          <cell r="K256">
            <v>4.9141783267259598E-2</v>
          </cell>
          <cell r="M256">
            <v>-6.3209416344761848E-2</v>
          </cell>
          <cell r="N256">
            <v>5.7715093716979027E-2</v>
          </cell>
          <cell r="R256">
            <v>-1.0129558853805065E-2</v>
          </cell>
          <cell r="S256">
            <v>3.8577960571274161E-2</v>
          </cell>
          <cell r="U256">
            <v>-1.274093147367239E-2</v>
          </cell>
          <cell r="V256">
            <v>6.388558866456151E-2</v>
          </cell>
          <cell r="X256">
            <v>-3.7134218029677868E-2</v>
          </cell>
          <cell r="Y256">
            <v>6.7263089120388031E-2</v>
          </cell>
          <cell r="AC256">
            <v>-3.2907887478359044E-2</v>
          </cell>
          <cell r="AD256">
            <v>6.6387421451508999E-2</v>
          </cell>
          <cell r="AF256">
            <v>-4.3065583100542426E-2</v>
          </cell>
          <cell r="AG256">
            <v>8.5893470793962479E-2</v>
          </cell>
          <cell r="AI256">
            <v>-0.10805343370884657</v>
          </cell>
          <cell r="AJ256">
            <v>0.10084948129951954</v>
          </cell>
          <cell r="AL256">
            <v>-0.25236505951516142</v>
          </cell>
          <cell r="AM256">
            <v>0.4874688764466531</v>
          </cell>
          <cell r="AO256">
            <v>-0.32954092267304619</v>
          </cell>
          <cell r="AP256">
            <v>0.648443448177076</v>
          </cell>
          <cell r="AR256">
            <v>-0.83407091006332312</v>
          </cell>
          <cell r="AS256">
            <v>0.76157135320392666</v>
          </cell>
          <cell r="AU256">
            <v>-6.4458368449038669E-2</v>
          </cell>
          <cell r="AV256">
            <v>0.24548674156541211</v>
          </cell>
          <cell r="AX256">
            <v>-8.1075559870549582E-2</v>
          </cell>
          <cell r="AY256">
            <v>0.40652913637765814</v>
          </cell>
          <cell r="BA256">
            <v>-0.23629963973453544</v>
          </cell>
          <cell r="BB256">
            <v>0.42802150065141747</v>
          </cell>
          <cell r="BD256">
            <v>-0.30540868519529302</v>
          </cell>
          <cell r="BE256">
            <v>0.61612265789910214</v>
          </cell>
          <cell r="BG256">
            <v>-0.39967935105389968</v>
          </cell>
          <cell r="BH256">
            <v>0.79715271906455643</v>
          </cell>
          <cell r="BJ256">
            <v>-1.0028129925251938</v>
          </cell>
          <cell r="BK256">
            <v>0.93595517204100431</v>
          </cell>
          <cell r="BM256" t="str">
            <v>MEXAgriculture, Mining and Quarrying</v>
          </cell>
        </row>
        <row r="257">
          <cell r="G257">
            <v>-1.11910798586905E-2</v>
          </cell>
          <cell r="H257">
            <v>0.12592867761850357</v>
          </cell>
          <cell r="J257">
            <v>-1.6285315621644258E-2</v>
          </cell>
          <cell r="K257">
            <v>0.20803458988666534</v>
          </cell>
          <cell r="M257">
            <v>-0.27002511918544769</v>
          </cell>
          <cell r="N257">
            <v>0.22061087191104889</v>
          </cell>
          <cell r="R257">
            <v>-9.8293840419501066E-3</v>
          </cell>
          <cell r="S257">
            <v>0.11106973513960838</v>
          </cell>
          <cell r="U257">
            <v>-1.4231033623218536E-2</v>
          </cell>
          <cell r="V257">
            <v>0.18339696526527405</v>
          </cell>
          <cell r="X257">
            <v>-0.24677399732172489</v>
          </cell>
          <cell r="Y257">
            <v>0.19439883530139923</v>
          </cell>
          <cell r="AC257">
            <v>-0.12031975015997887</v>
          </cell>
          <cell r="AD257">
            <v>1.3730134963989258</v>
          </cell>
          <cell r="AF257">
            <v>-0.17249934002757072</v>
          </cell>
          <cell r="AG257">
            <v>2.2657936215400696</v>
          </cell>
          <cell r="AI257">
            <v>-3.1956469714641571</v>
          </cell>
          <cell r="AJ257">
            <v>2.3989427089691162</v>
          </cell>
          <cell r="AL257">
            <v>-0.36733609865124678</v>
          </cell>
          <cell r="AM257">
            <v>4.1334839647998436</v>
          </cell>
          <cell r="AO257">
            <v>-0.53454933583674724</v>
          </cell>
          <cell r="AP257">
            <v>6.8285291141172975</v>
          </cell>
          <cell r="AR257">
            <v>-8.8633067650208677</v>
          </cell>
          <cell r="AS257">
            <v>7.2413331002122927</v>
          </cell>
          <cell r="AU257">
            <v>-0.3608897139100149</v>
          </cell>
          <cell r="AV257">
            <v>4.0779691552922506</v>
          </cell>
          <cell r="AX257">
            <v>-0.52249801523760719</v>
          </cell>
          <cell r="AY257">
            <v>6.7334919506735096</v>
          </cell>
          <cell r="BA257">
            <v>-9.0604046920725789</v>
          </cell>
          <cell r="BB257">
            <v>7.1374299505387242</v>
          </cell>
          <cell r="BD257">
            <v>-0.35313274616220086</v>
          </cell>
          <cell r="BE257">
            <v>4.0297293325197749</v>
          </cell>
          <cell r="BG257">
            <v>-0.50627736156457792</v>
          </cell>
          <cell r="BH257">
            <v>6.6499965529132519</v>
          </cell>
          <cell r="BJ257">
            <v>-9.3790719254121182</v>
          </cell>
          <cell r="BK257">
            <v>7.0407827939941443</v>
          </cell>
          <cell r="BM257" t="str">
            <v>MEXElectronics and Machinery</v>
          </cell>
        </row>
        <row r="258">
          <cell r="G258">
            <v>-5.0534236215753481E-2</v>
          </cell>
          <cell r="H258">
            <v>0.15819828183157369</v>
          </cell>
          <cell r="J258">
            <v>-5.8254636111087166E-2</v>
          </cell>
          <cell r="K258">
            <v>0.21126459666993469</v>
          </cell>
          <cell r="M258">
            <v>-0.85545550903771073</v>
          </cell>
          <cell r="N258">
            <v>0.26146023336332291</v>
          </cell>
          <cell r="R258">
            <v>-2.9147346216632286E-2</v>
          </cell>
          <cell r="S258">
            <v>8.9693840855034068E-2</v>
          </cell>
          <cell r="U258">
            <v>-3.4132964901800733E-2</v>
          </cell>
          <cell r="V258">
            <v>0.15539715098566376</v>
          </cell>
          <cell r="X258">
            <v>-0.65754019183805212</v>
          </cell>
          <cell r="Y258">
            <v>0.19196931467740797</v>
          </cell>
          <cell r="AC258">
            <v>-0.33807180674200765</v>
          </cell>
          <cell r="AD258">
            <v>1.0912157236923292</v>
          </cell>
          <cell r="AF258">
            <v>-0.36462086185252218</v>
          </cell>
          <cell r="AG258">
            <v>1.3971195040447242</v>
          </cell>
          <cell r="AI258">
            <v>-7.1204248343825611</v>
          </cell>
          <cell r="AJ258">
            <v>1.6082051222931568</v>
          </cell>
          <cell r="AL258">
            <v>-0.20961617790617568</v>
          </cell>
          <cell r="AM258">
            <v>0.65620699296373108</v>
          </cell>
          <cell r="AO258">
            <v>-0.24164042204549033</v>
          </cell>
          <cell r="AP258">
            <v>0.87632624131828252</v>
          </cell>
          <cell r="AR258">
            <v>-3.5484322629846474</v>
          </cell>
          <cell r="AS258">
            <v>1.0845379072928634</v>
          </cell>
          <cell r="AU258">
            <v>-0.13826685131537669</v>
          </cell>
          <cell r="AV258">
            <v>0.42548247326651328</v>
          </cell>
          <cell r="AX258">
            <v>-0.1619172307473124</v>
          </cell>
          <cell r="AY258">
            <v>0.73716058437962517</v>
          </cell>
          <cell r="BA258">
            <v>-3.1191866066653096</v>
          </cell>
          <cell r="BB258">
            <v>0.9106486913882319</v>
          </cell>
          <cell r="BD258">
            <v>-0.7318403805742123</v>
          </cell>
          <cell r="BE258">
            <v>2.3622074204045949</v>
          </cell>
          <cell r="BG258">
            <v>-0.78931240340630848</v>
          </cell>
          <cell r="BH258">
            <v>3.0244121194288787</v>
          </cell>
          <cell r="BJ258">
            <v>-15.413927800910301</v>
          </cell>
          <cell r="BK258">
            <v>3.4813593599616115</v>
          </cell>
          <cell r="BM258" t="str">
            <v>MEXOther</v>
          </cell>
        </row>
        <row r="259">
          <cell r="G259">
            <v>-3.9931485819924006E-2</v>
          </cell>
          <cell r="H259">
            <v>0.15792148209436974</v>
          </cell>
          <cell r="J259">
            <v>-4.9765680662435585E-2</v>
          </cell>
          <cell r="K259">
            <v>0.24985178229982452</v>
          </cell>
          <cell r="M259">
            <v>-0.63006290715945568</v>
          </cell>
          <cell r="N259">
            <v>0.29673226203758318</v>
          </cell>
          <cell r="R259">
            <v>-2.4705539282074085E-2</v>
          </cell>
          <cell r="S259">
            <v>9.4439871585365154E-2</v>
          </cell>
          <cell r="U259">
            <v>-3.0797083671085801E-2</v>
          </cell>
          <cell r="V259">
            <v>0.15199095967727771</v>
          </cell>
          <cell r="X259">
            <v>-0.39363096264030162</v>
          </cell>
          <cell r="Y259">
            <v>0.18195157405986606</v>
          </cell>
          <cell r="AC259">
            <v>-5.8524861519637129E-3</v>
          </cell>
          <cell r="AD259">
            <v>2.1331278984181343E-2</v>
          </cell>
          <cell r="AF259">
            <v>-7.2976091914698704E-3</v>
          </cell>
          <cell r="AG259">
            <v>7.0736959309522549E-2</v>
          </cell>
          <cell r="AI259">
            <v>-9.2213688628098159E-2</v>
          </cell>
          <cell r="AJ259">
            <v>7.8039679746789978E-2</v>
          </cell>
          <cell r="AL259">
            <v>-6.1884482191101896E-2</v>
          </cell>
          <cell r="AM259">
            <v>0.24474143512549212</v>
          </cell>
          <cell r="AO259">
            <v>-7.7125188693727892E-2</v>
          </cell>
          <cell r="AP259">
            <v>0.38721194202179532</v>
          </cell>
          <cell r="AR259">
            <v>-0.97645043646055396</v>
          </cell>
          <cell r="AS259">
            <v>0.45986574274748948</v>
          </cell>
          <cell r="AU259">
            <v>-4.2700090274616E-2</v>
          </cell>
          <cell r="AV259">
            <v>0.16322618972920835</v>
          </cell>
          <cell r="AX259">
            <v>-5.3228477951276096E-2</v>
          </cell>
          <cell r="AY259">
            <v>0.26269524518553339</v>
          </cell>
          <cell r="BA259">
            <v>-0.68033639936856305</v>
          </cell>
          <cell r="BB259">
            <v>0.314478002251182</v>
          </cell>
          <cell r="BD259">
            <v>-9.0708682180257336E-2</v>
          </cell>
          <cell r="BE259">
            <v>0.3306171352879273</v>
          </cell>
          <cell r="BG259">
            <v>-0.11310689092406578</v>
          </cell>
          <cell r="BH259">
            <v>1.0963642106615377</v>
          </cell>
          <cell r="BJ259">
            <v>-1.4292357055178606</v>
          </cell>
          <cell r="BK259">
            <v>1.2095503216569643</v>
          </cell>
          <cell r="BM259" t="str">
            <v>MEXServices</v>
          </cell>
        </row>
        <row r="260">
          <cell r="G260">
            <v>-7.1420235326513648E-4</v>
          </cell>
          <cell r="H260">
            <v>3.362334705889225E-2</v>
          </cell>
          <cell r="J260">
            <v>-1.192811643704772E-3</v>
          </cell>
          <cell r="K260">
            <v>7.72086251527071E-2</v>
          </cell>
          <cell r="M260">
            <v>-1.1234475066885352E-2</v>
          </cell>
          <cell r="N260">
            <v>7.8318793326616287E-2</v>
          </cell>
          <cell r="R260">
            <v>-2.3326824302785099E-3</v>
          </cell>
          <cell r="S260">
            <v>0.10442532785236835</v>
          </cell>
          <cell r="U260">
            <v>-3.8494609179906547E-3</v>
          </cell>
          <cell r="V260">
            <v>0.24148008599877357</v>
          </cell>
          <cell r="X260">
            <v>-3.7573863752186298E-2</v>
          </cell>
          <cell r="Y260">
            <v>0.24504278227686882</v>
          </cell>
          <cell r="AC260">
            <v>-2.1721198572777212E-3</v>
          </cell>
          <cell r="AD260">
            <v>0.23763963580131531</v>
          </cell>
          <cell r="AF260">
            <v>-3.5697586718015373E-3</v>
          </cell>
          <cell r="AG260">
            <v>0.55121108889579773</v>
          </cell>
          <cell r="AI260">
            <v>-3.5651857499033213E-2</v>
          </cell>
          <cell r="AJ260">
            <v>0.55153508484363556</v>
          </cell>
          <cell r="AL260">
            <v>-9.6358080023626044E-2</v>
          </cell>
          <cell r="AM260">
            <v>4.5363630513831916</v>
          </cell>
          <cell r="AO260">
            <v>-0.16093063722312989</v>
          </cell>
          <cell r="AP260">
            <v>10.416760525874148</v>
          </cell>
          <cell r="AR260">
            <v>-1.5157223195489766</v>
          </cell>
          <cell r="AS260">
            <v>10.566541149323749</v>
          </cell>
          <cell r="AU260">
            <v>-8.8942840801586778E-2</v>
          </cell>
          <cell r="AV260">
            <v>3.9816329862431297</v>
          </cell>
          <cell r="AX260">
            <v>-0.14677608282919777</v>
          </cell>
          <cell r="AY260">
            <v>9.2073934141039739</v>
          </cell>
          <cell r="BA260">
            <v>-1.4326537288713621</v>
          </cell>
          <cell r="BB260">
            <v>9.3432354489107432</v>
          </cell>
          <cell r="BD260">
            <v>-8.6671229767546265E-2</v>
          </cell>
          <cell r="BE260">
            <v>9.4822205171610818</v>
          </cell>
          <cell r="BG260">
            <v>-0.14243936540691701</v>
          </cell>
          <cell r="BH260">
            <v>21.994248050373024</v>
          </cell>
          <cell r="BJ260">
            <v>-1.4225689814424671</v>
          </cell>
          <cell r="BK260">
            <v>22.007176032751492</v>
          </cell>
          <cell r="BM260" t="str">
            <v>MEXTextiles, Garments and Leather</v>
          </cell>
        </row>
        <row r="261">
          <cell r="G261">
            <v>-0.22493572905659676</v>
          </cell>
          <cell r="H261">
            <v>0.14491956681013107</v>
          </cell>
          <cell r="J261">
            <v>-0.42891605198383331</v>
          </cell>
          <cell r="K261">
            <v>0.20110243186354637</v>
          </cell>
          <cell r="M261">
            <v>-0.45166785456240177</v>
          </cell>
          <cell r="N261">
            <v>0.20969975367188454</v>
          </cell>
          <cell r="R261">
            <v>-5.4025346413254738E-2</v>
          </cell>
          <cell r="S261">
            <v>9.6396926790475845E-2</v>
          </cell>
          <cell r="U261">
            <v>-0.10436717420816422</v>
          </cell>
          <cell r="V261">
            <v>0.11049838550388813</v>
          </cell>
          <cell r="X261">
            <v>-0.11097506806254387</v>
          </cell>
          <cell r="Y261">
            <v>0.11275342293083668</v>
          </cell>
          <cell r="AC261">
            <v>-0.65521162678487599</v>
          </cell>
          <cell r="AD261">
            <v>0.46434933692216873</v>
          </cell>
          <cell r="AF261">
            <v>-1.2476266953162849</v>
          </cell>
          <cell r="AG261">
            <v>0.64427706599235535</v>
          </cell>
          <cell r="AI261">
            <v>-1.3124128724448383</v>
          </cell>
          <cell r="AJ261">
            <v>0.66905343532562256</v>
          </cell>
          <cell r="AL261">
            <v>-0.62507737271010655</v>
          </cell>
          <cell r="AM261">
            <v>0.4027192232016234</v>
          </cell>
          <cell r="AO261">
            <v>-1.1919214435683851</v>
          </cell>
          <cell r="AP261">
            <v>0.55884665491825825</v>
          </cell>
          <cell r="AR261">
            <v>-1.2551467792670652</v>
          </cell>
          <cell r="AS261">
            <v>0.58273788531921944</v>
          </cell>
          <cell r="AU261">
            <v>-0.17878744008906691</v>
          </cell>
          <cell r="AV261">
            <v>0.31900877861088534</v>
          </cell>
          <cell r="AX261">
            <v>-0.34538491920580044</v>
          </cell>
          <cell r="AY261">
            <v>0.36567509122658937</v>
          </cell>
          <cell r="BA261">
            <v>-0.36725258882827538</v>
          </cell>
          <cell r="BB261">
            <v>0.37313774340072242</v>
          </cell>
          <cell r="BD261">
            <v>-0.85361692197131189</v>
          </cell>
          <cell r="BE261">
            <v>0.60495942913580603</v>
          </cell>
          <cell r="BG261">
            <v>-1.6254217963912814</v>
          </cell>
          <cell r="BH261">
            <v>0.83937125576935334</v>
          </cell>
          <cell r="BJ261">
            <v>-1.7098259413209644</v>
          </cell>
          <cell r="BK261">
            <v>0.87165018255163385</v>
          </cell>
          <cell r="BM261" t="str">
            <v>MONAgriculture, Mining and Quarrying</v>
          </cell>
        </row>
        <row r="262">
          <cell r="G262">
            <v>-4.6336976811289787E-4</v>
          </cell>
          <cell r="H262">
            <v>3.104203351540491E-4</v>
          </cell>
          <cell r="J262">
            <v>-8.4235123358666897E-4</v>
          </cell>
          <cell r="K262">
            <v>5.6260230485349894E-4</v>
          </cell>
          <cell r="M262">
            <v>-1.3081864453852177E-3</v>
          </cell>
          <cell r="N262">
            <v>6.178212643135339E-4</v>
          </cell>
          <cell r="R262">
            <v>-3.5786890930467052E-4</v>
          </cell>
          <cell r="S262">
            <v>2.3195278572529787E-4</v>
          </cell>
          <cell r="U262">
            <v>-6.7615613625093829E-4</v>
          </cell>
          <cell r="V262">
            <v>3.5872594526153989E-4</v>
          </cell>
          <cell r="X262">
            <v>-7.7426167626981623E-4</v>
          </cell>
          <cell r="Y262">
            <v>4.074922817380866E-4</v>
          </cell>
          <cell r="AC262">
            <v>-2.9599871049867943E-4</v>
          </cell>
          <cell r="AD262">
            <v>3.7660758243873715E-4</v>
          </cell>
          <cell r="AF262">
            <v>-4.0439817530568689E-4</v>
          </cell>
          <cell r="AG262">
            <v>9.367793973069638E-4</v>
          </cell>
          <cell r="AI262">
            <v>-2.1544163464568555E-3</v>
          </cell>
          <cell r="AJ262">
            <v>1.0309721110388637E-3</v>
          </cell>
          <cell r="AL262">
            <v>-0.19681602169790091</v>
          </cell>
          <cell r="AM262">
            <v>0.13185084488348262</v>
          </cell>
          <cell r="AO262">
            <v>-0.3577881641740035</v>
          </cell>
          <cell r="AP262">
            <v>0.23896498015027315</v>
          </cell>
          <cell r="AR262">
            <v>-0.55565138154870952</v>
          </cell>
          <cell r="AS262">
            <v>0.26241919894292826</v>
          </cell>
          <cell r="AU262">
            <v>-0.22107704512232915</v>
          </cell>
          <cell r="AV262">
            <v>0.14329111901806771</v>
          </cell>
          <cell r="AX262">
            <v>-0.41770211593437673</v>
          </cell>
          <cell r="AY262">
            <v>0.22160648752981968</v>
          </cell>
          <cell r="BA262">
            <v>-0.47830778000182772</v>
          </cell>
          <cell r="BB262">
            <v>0.25173237242611768</v>
          </cell>
          <cell r="BD262">
            <v>-0.52452582589886776</v>
          </cell>
          <cell r="BE262">
            <v>0.66736913443187384</v>
          </cell>
          <cell r="BG262">
            <v>-0.71661557760454109</v>
          </cell>
          <cell r="BH262">
            <v>1.6600240799348716</v>
          </cell>
          <cell r="BJ262">
            <v>-3.8177430285134464</v>
          </cell>
          <cell r="BK262">
            <v>1.826938695477093</v>
          </cell>
          <cell r="BM262" t="str">
            <v>MONElectronics and Machinery</v>
          </cell>
        </row>
        <row r="263">
          <cell r="G263">
            <v>-2.5145147928924416E-2</v>
          </cell>
          <cell r="H263">
            <v>1.4668497495222255E-2</v>
          </cell>
          <cell r="J263">
            <v>-4.8369529187766602E-2</v>
          </cell>
          <cell r="K263">
            <v>2.6131728883228789E-2</v>
          </cell>
          <cell r="M263">
            <v>-5.1650780187628698E-2</v>
          </cell>
          <cell r="N263">
            <v>2.7526678612048272E-2</v>
          </cell>
          <cell r="R263">
            <v>-2.5870771952668292E-2</v>
          </cell>
          <cell r="S263">
            <v>1.5263164306816179E-2</v>
          </cell>
          <cell r="U263">
            <v>-4.9620108360613813E-2</v>
          </cell>
          <cell r="V263">
            <v>2.6668480295484187E-2</v>
          </cell>
          <cell r="X263">
            <v>-5.296905712748412E-2</v>
          </cell>
          <cell r="Y263">
            <v>2.8084391495212913E-2</v>
          </cell>
          <cell r="AC263">
            <v>-1.4833315788791879E-2</v>
          </cell>
          <cell r="AD263">
            <v>1.7007787104375893E-2</v>
          </cell>
          <cell r="AF263">
            <v>-2.9210626824351493E-2</v>
          </cell>
          <cell r="AG263">
            <v>4.1196450421921327E-2</v>
          </cell>
          <cell r="AI263">
            <v>-3.1273418327145919E-2</v>
          </cell>
          <cell r="AJ263">
            <v>4.2242655943027785E-2</v>
          </cell>
          <cell r="AL263">
            <v>-0.1779924995740223</v>
          </cell>
          <cell r="AM263">
            <v>0.10383245871330114</v>
          </cell>
          <cell r="AO263">
            <v>-0.34238865596196449</v>
          </cell>
          <cell r="AP263">
            <v>0.18497611369254427</v>
          </cell>
          <cell r="AR263">
            <v>-0.36561532652465373</v>
          </cell>
          <cell r="AS263">
            <v>0.19485040791879046</v>
          </cell>
          <cell r="AU263">
            <v>-0.14796768491934251</v>
          </cell>
          <cell r="AV263">
            <v>8.7297553051570068E-2</v>
          </cell>
          <cell r="AX263">
            <v>-0.28380183525252983</v>
          </cell>
          <cell r="AY263">
            <v>0.15253017176524195</v>
          </cell>
          <cell r="BA263">
            <v>-0.30295612244789816</v>
          </cell>
          <cell r="BB263">
            <v>0.16062846518526569</v>
          </cell>
          <cell r="BD263">
            <v>-0.34272318994285589</v>
          </cell>
          <cell r="BE263">
            <v>0.39296426593203559</v>
          </cell>
          <cell r="BG263">
            <v>-0.67491040762690269</v>
          </cell>
          <cell r="BH263">
            <v>0.95184240017272159</v>
          </cell>
          <cell r="BJ263">
            <v>-0.72257112584331862</v>
          </cell>
          <cell r="BK263">
            <v>0.97601493843961151</v>
          </cell>
          <cell r="BM263" t="str">
            <v>MONOther</v>
          </cell>
        </row>
        <row r="264">
          <cell r="G264">
            <v>-8.0414136089665356E-2</v>
          </cell>
          <cell r="H264">
            <v>5.640596952184751E-2</v>
          </cell>
          <cell r="J264">
            <v>-0.1519650650799565</v>
          </cell>
          <cell r="K264">
            <v>8.9601444779418671E-2</v>
          </cell>
          <cell r="M264">
            <v>-0.16826608779697266</v>
          </cell>
          <cell r="N264">
            <v>9.7084184727009415E-2</v>
          </cell>
          <cell r="R264">
            <v>-7.8773804578260498E-2</v>
          </cell>
          <cell r="S264">
            <v>5.2360776768182404E-2</v>
          </cell>
          <cell r="U264">
            <v>-0.14855492558304079</v>
          </cell>
          <cell r="V264">
            <v>8.4137609825120308E-2</v>
          </cell>
          <cell r="X264">
            <v>-0.16399928336063724</v>
          </cell>
          <cell r="Y264">
            <v>9.124779628473334E-2</v>
          </cell>
          <cell r="AC264">
            <v>-3.443043054480377E-2</v>
          </cell>
          <cell r="AD264">
            <v>2.4152830823650717E-2</v>
          </cell>
          <cell r="AF264">
            <v>-6.483850865683749E-2</v>
          </cell>
          <cell r="AG264">
            <v>3.9336298556699845E-2</v>
          </cell>
          <cell r="AI264">
            <v>-7.2438784296458891E-2</v>
          </cell>
          <cell r="AJ264">
            <v>4.2858828967277773E-2</v>
          </cell>
          <cell r="AL264">
            <v>-0.16678768964651405</v>
          </cell>
          <cell r="AM264">
            <v>0.11699213342701949</v>
          </cell>
          <cell r="AO264">
            <v>-0.31519212098985033</v>
          </cell>
          <cell r="AP264">
            <v>0.18584317000042447</v>
          </cell>
          <cell r="AR264">
            <v>-0.34900222018453508</v>
          </cell>
          <cell r="AS264">
            <v>0.20136318885249208</v>
          </cell>
          <cell r="AU264">
            <v>-0.15399179540365077</v>
          </cell>
          <cell r="AV264">
            <v>0.10235801185978756</v>
          </cell>
          <cell r="AX264">
            <v>-0.2904041493116028</v>
          </cell>
          <cell r="AY264">
            <v>0.16447728616522575</v>
          </cell>
          <cell r="BA264">
            <v>-0.32059571357286187</v>
          </cell>
          <cell r="BB264">
            <v>0.17837670849771908</v>
          </cell>
          <cell r="BD264">
            <v>-0.19258774277804377</v>
          </cell>
          <cell r="BE264">
            <v>0.13509965157054538</v>
          </cell>
          <cell r="BG264">
            <v>-0.36267632526597998</v>
          </cell>
          <cell r="BH264">
            <v>0.22002887644463004</v>
          </cell>
          <cell r="BJ264">
            <v>-0.40518871639106113</v>
          </cell>
          <cell r="BK264">
            <v>0.23973226585643054</v>
          </cell>
          <cell r="BM264" t="str">
            <v>MONServices</v>
          </cell>
        </row>
        <row r="265">
          <cell r="G265">
            <v>-1.1882356120622717E-3</v>
          </cell>
          <cell r="H265">
            <v>1.8714262405410409E-3</v>
          </cell>
          <cell r="J265">
            <v>-2.4664284574100748E-3</v>
          </cell>
          <cell r="K265">
            <v>8.3912083064205945E-3</v>
          </cell>
          <cell r="M265">
            <v>-2.8133445885032415E-3</v>
          </cell>
          <cell r="N265">
            <v>8.4811254637315869E-3</v>
          </cell>
          <cell r="R265">
            <v>-8.9453297550790012E-4</v>
          </cell>
          <cell r="S265">
            <v>1.4499204116873443E-3</v>
          </cell>
          <cell r="U265">
            <v>-1.8557642470113933E-3</v>
          </cell>
          <cell r="V265">
            <v>5.9747373452410102E-3</v>
          </cell>
          <cell r="X265">
            <v>-2.1173341083340347E-3</v>
          </cell>
          <cell r="Y265">
            <v>6.0464551206678152E-3</v>
          </cell>
          <cell r="AC265">
            <v>-8.7097786308731884E-4</v>
          </cell>
          <cell r="AD265">
            <v>4.0089077956508845E-3</v>
          </cell>
          <cell r="AF265">
            <v>-1.8071506929118186E-3</v>
          </cell>
          <cell r="AG265">
            <v>2.4973937193863094E-2</v>
          </cell>
          <cell r="AI265">
            <v>-2.0617362461052835E-3</v>
          </cell>
          <cell r="AJ265">
            <v>2.5040614767931402E-2</v>
          </cell>
          <cell r="AL265">
            <v>-8.2588033372378689E-2</v>
          </cell>
          <cell r="AM265">
            <v>0.13007303538016568</v>
          </cell>
          <cell r="AO265">
            <v>-0.17142852283112064</v>
          </cell>
          <cell r="AP265">
            <v>0.58322893591992997</v>
          </cell>
          <cell r="AR265">
            <v>-0.19554084594388513</v>
          </cell>
          <cell r="AS265">
            <v>0.58947860653522244</v>
          </cell>
          <cell r="AU265">
            <v>-9.1105157979996645E-2</v>
          </cell>
          <cell r="AV265">
            <v>0.14766948987005865</v>
          </cell>
          <cell r="AX265">
            <v>-0.18900331181375141</v>
          </cell>
          <cell r="AY265">
            <v>0.60850679028138377</v>
          </cell>
          <cell r="BA265">
            <v>-0.2156433174827147</v>
          </cell>
          <cell r="BB265">
            <v>0.61581100313784465</v>
          </cell>
          <cell r="BD265">
            <v>-8.8820851400902165E-2</v>
          </cell>
          <cell r="BE265">
            <v>0.40882164597761728</v>
          </cell>
          <cell r="BG265">
            <v>-0.18429017539572762</v>
          </cell>
          <cell r="BH265">
            <v>2.5467999341898242</v>
          </cell>
          <cell r="BJ265">
            <v>-0.21025238011682079</v>
          </cell>
          <cell r="BK265">
            <v>2.5535996005752608</v>
          </cell>
          <cell r="BM265" t="str">
            <v>MONTextiles, Garments and Leather</v>
          </cell>
        </row>
        <row r="266">
          <cell r="G266">
            <v>-1.7803313858166803E-4</v>
          </cell>
          <cell r="H266">
            <v>3.2542763219680637E-3</v>
          </cell>
          <cell r="J266">
            <v>-3.2693418052076595E-4</v>
          </cell>
          <cell r="K266">
            <v>1.0098719561938196E-2</v>
          </cell>
          <cell r="M266">
            <v>-5.4679678942193277E-4</v>
          </cell>
          <cell r="N266">
            <v>1.0203864090726711E-2</v>
          </cell>
          <cell r="R266">
            <v>-3.0579024678445421E-4</v>
          </cell>
          <cell r="S266">
            <v>5.4493698407895863E-3</v>
          </cell>
          <cell r="U266">
            <v>-5.5961046018637717E-4</v>
          </cell>
          <cell r="V266">
            <v>1.6787631844636053E-2</v>
          </cell>
          <cell r="X266">
            <v>-9.3945649132365361E-4</v>
          </cell>
          <cell r="Y266">
            <v>1.6969933174550533E-2</v>
          </cell>
          <cell r="AC266">
            <v>-2.9319671511984779E-5</v>
          </cell>
          <cell r="AD266">
            <v>8.5381569260789547E-4</v>
          </cell>
          <cell r="AF266">
            <v>-5.3645623211195925E-5</v>
          </cell>
          <cell r="AG266">
            <v>2.1563270856859162E-3</v>
          </cell>
          <cell r="AI266">
            <v>-9.0047363300982397E-5</v>
          </cell>
          <cell r="AJ266">
            <v>2.1737975184805691E-3</v>
          </cell>
          <cell r="AL266">
            <v>-5.9344263666454857E-4</v>
          </cell>
          <cell r="AM266">
            <v>1.084756656164795E-2</v>
          </cell>
          <cell r="AO266">
            <v>-1.0897784741069809E-3</v>
          </cell>
          <cell r="AP266">
            <v>3.3662332819141549E-2</v>
          </cell>
          <cell r="AR266">
            <v>-1.8226524062845151E-3</v>
          </cell>
          <cell r="AS266">
            <v>3.4012813897508223E-2</v>
          </cell>
          <cell r="AU266">
            <v>-6.1219679495804879E-4</v>
          </cell>
          <cell r="AV266">
            <v>1.0909722550516735E-2</v>
          </cell>
          <cell r="AX266">
            <v>-1.1203487807529234E-3</v>
          </cell>
          <cell r="AY266">
            <v>3.3609098126226922E-2</v>
          </cell>
          <cell r="BA266">
            <v>-1.8808063992841297E-3</v>
          </cell>
          <cell r="BB266">
            <v>3.3974068203146683E-2</v>
          </cell>
          <cell r="BD266">
            <v>-6.1239442616226503E-4</v>
          </cell>
          <cell r="BE266">
            <v>1.7833486671541277E-2</v>
          </cell>
          <cell r="BG266">
            <v>-1.120485972331192E-3</v>
          </cell>
          <cell r="BH266">
            <v>4.5038795462527467E-2</v>
          </cell>
          <cell r="BJ266">
            <v>-1.8808022236398224E-3</v>
          </cell>
          <cell r="BK266">
            <v>4.5403697083669939E-2</v>
          </cell>
          <cell r="BM266" t="str">
            <v>NEPAgriculture, Mining and Quarrying</v>
          </cell>
        </row>
        <row r="267">
          <cell r="G267">
            <v>-1.4332230193758733E-6</v>
          </cell>
          <cell r="H267">
            <v>1.5733468535472639E-4</v>
          </cell>
          <cell r="J267">
            <v>-2.5273199071307317E-6</v>
          </cell>
          <cell r="K267">
            <v>3.4563324879854918E-4</v>
          </cell>
          <cell r="M267">
            <v>-2.6455908027855912E-5</v>
          </cell>
          <cell r="N267">
            <v>3.4985387173946947E-4</v>
          </cell>
          <cell r="R267">
            <v>-2.993382622662466E-5</v>
          </cell>
          <cell r="S267">
            <v>3.5078334040008485E-3</v>
          </cell>
          <cell r="U267">
            <v>-5.3834814934816677E-5</v>
          </cell>
          <cell r="V267">
            <v>7.5151581550016999E-3</v>
          </cell>
          <cell r="X267">
            <v>-3.8892451266292483E-4</v>
          </cell>
          <cell r="Y267">
            <v>7.5781432678923011E-3</v>
          </cell>
          <cell r="AC267">
            <v>-2.3845224177421187E-6</v>
          </cell>
          <cell r="AD267">
            <v>1.07956473948434E-2</v>
          </cell>
          <cell r="AF267">
            <v>-4.2027215840789722E-6</v>
          </cell>
          <cell r="AG267">
            <v>2.2387397941201925E-2</v>
          </cell>
          <cell r="AI267">
            <v>-8.3008809815510176E-4</v>
          </cell>
          <cell r="AJ267">
            <v>2.250171871855855E-2</v>
          </cell>
          <cell r="AL267">
            <v>-1.6460265047865429E-3</v>
          </cell>
          <cell r="AM267">
            <v>0.18069557822822835</v>
          </cell>
          <cell r="AO267">
            <v>-2.9025737774037584E-3</v>
          </cell>
          <cell r="AP267">
            <v>0.39695251943807197</v>
          </cell>
          <cell r="AR267">
            <v>-3.0384054144629503E-2</v>
          </cell>
          <cell r="AS267">
            <v>0.40179981614873339</v>
          </cell>
          <cell r="AU267">
            <v>-1.6236273225956267E-3</v>
          </cell>
          <cell r="AV267">
            <v>0.19026682772627351</v>
          </cell>
          <cell r="AX267">
            <v>-2.9200301950474562E-3</v>
          </cell>
          <cell r="AY267">
            <v>0.40762634291085675</v>
          </cell>
          <cell r="BA267">
            <v>-2.1095481092392177E-2</v>
          </cell>
          <cell r="BB267">
            <v>0.41104269033773499</v>
          </cell>
          <cell r="BD267">
            <v>-1.6473729396764064E-3</v>
          </cell>
          <cell r="BE267">
            <v>7.4582890277010021</v>
          </cell>
          <cell r="BG267">
            <v>-2.903495374625753E-3</v>
          </cell>
          <cell r="BH267">
            <v>15.466574473652894</v>
          </cell>
          <cell r="BJ267">
            <v>-0.57347528388640878</v>
          </cell>
          <cell r="BK267">
            <v>15.54555421133907</v>
          </cell>
          <cell r="BM267" t="str">
            <v>NEPElectronics and Machinery</v>
          </cell>
        </row>
        <row r="268">
          <cell r="G268">
            <v>-1.9658958632362555E-4</v>
          </cell>
          <cell r="H268">
            <v>2.1171991020310088E-3</v>
          </cell>
          <cell r="J268">
            <v>-3.571355573086521E-4</v>
          </cell>
          <cell r="K268">
            <v>6.7341652866161894E-3</v>
          </cell>
          <cell r="M268">
            <v>-7.1060967820812948E-4</v>
          </cell>
          <cell r="N268">
            <v>6.8786054944212083E-3</v>
          </cell>
          <cell r="R268">
            <v>-2.9150237469366402E-4</v>
          </cell>
          <cell r="S268">
            <v>6.7794836941175163E-3</v>
          </cell>
          <cell r="U268">
            <v>-5.000295468562399E-4</v>
          </cell>
          <cell r="V268">
            <v>1.7309315342572518E-2</v>
          </cell>
          <cell r="X268">
            <v>-1.9334796870680293E-3</v>
          </cell>
          <cell r="Y268">
            <v>1.7549077630974352E-2</v>
          </cell>
          <cell r="AC268">
            <v>-4.9201396775799822E-4</v>
          </cell>
          <cell r="AD268">
            <v>4.4525481334858341E-2</v>
          </cell>
          <cell r="AF268">
            <v>-8.1706549383397942E-4</v>
          </cell>
          <cell r="AG268">
            <v>0.14004631243005861</v>
          </cell>
          <cell r="AI268">
            <v>-2.4433803446299862E-3</v>
          </cell>
          <cell r="AJ268">
            <v>0.14040214694978204</v>
          </cell>
          <cell r="AL268">
            <v>-1.4557683052950226E-3</v>
          </cell>
          <cell r="AM268">
            <v>1.5678100790455868E-2</v>
          </cell>
          <cell r="AO268">
            <v>-2.6446295286869379E-3</v>
          </cell>
          <cell r="AP268">
            <v>4.9867261894205837E-2</v>
          </cell>
          <cell r="AR268">
            <v>-5.2621457032231873E-3</v>
          </cell>
          <cell r="AS268">
            <v>5.0936858104590164E-2</v>
          </cell>
          <cell r="AU268">
            <v>-2.0183894501347934E-3</v>
          </cell>
          <cell r="AV268">
            <v>4.6941773218649098E-2</v>
          </cell>
          <cell r="AX268">
            <v>-3.4622509102744973E-3</v>
          </cell>
          <cell r="AY268">
            <v>0.11985130314365175</v>
          </cell>
          <cell r="BA268">
            <v>-1.3387592490555636E-2</v>
          </cell>
          <cell r="BB268">
            <v>0.12151143944257213</v>
          </cell>
          <cell r="BD268">
            <v>-2.5527869859454174E-3</v>
          </cell>
          <cell r="BE268">
            <v>0.23101797254359396</v>
          </cell>
          <cell r="BG268">
            <v>-4.2392986703791427E-3</v>
          </cell>
          <cell r="BH268">
            <v>0.72662246852500634</v>
          </cell>
          <cell r="BJ268">
            <v>-1.2677342421616365E-2</v>
          </cell>
          <cell r="BK268">
            <v>0.728468696052325</v>
          </cell>
          <cell r="BM268" t="str">
            <v>NEPOther</v>
          </cell>
        </row>
        <row r="269">
          <cell r="G269">
            <v>-1.8559130758148967E-3</v>
          </cell>
          <cell r="H269">
            <v>7.0260200918710325E-3</v>
          </cell>
          <cell r="J269">
            <v>-3.5692767223736155E-3</v>
          </cell>
          <cell r="K269">
            <v>1.8101212954206858E-2</v>
          </cell>
          <cell r="M269">
            <v>-6.5973424425465055E-3</v>
          </cell>
          <cell r="N269">
            <v>1.9424235455517191E-2</v>
          </cell>
          <cell r="R269">
            <v>-1.445465504502863E-3</v>
          </cell>
          <cell r="S269">
            <v>4.4482899056674796E-3</v>
          </cell>
          <cell r="U269">
            <v>-2.7144458144903183E-3</v>
          </cell>
          <cell r="V269">
            <v>1.0882158980166423E-2</v>
          </cell>
          <cell r="X269">
            <v>-5.178979343327228E-3</v>
          </cell>
          <cell r="Y269">
            <v>1.193970424537838E-2</v>
          </cell>
          <cell r="AC269">
            <v>-6.3718900931348799E-3</v>
          </cell>
          <cell r="AD269">
            <v>3.1466544583906852E-2</v>
          </cell>
          <cell r="AF269">
            <v>-1.1962782185179321E-2</v>
          </cell>
          <cell r="AG269">
            <v>5.0817656738786354E-2</v>
          </cell>
          <cell r="AI269">
            <v>-2.2004604614380696E-2</v>
          </cell>
          <cell r="AJ269">
            <v>5.5195431603351608E-2</v>
          </cell>
          <cell r="AL269">
            <v>-3.314944156905524E-3</v>
          </cell>
          <cell r="AM269">
            <v>1.2549544778449341E-2</v>
          </cell>
          <cell r="AO269">
            <v>-6.3752732654335804E-3</v>
          </cell>
          <cell r="AP269">
            <v>3.2331530445790811E-2</v>
          </cell>
          <cell r="AR269">
            <v>-1.1783861036391334E-2</v>
          </cell>
          <cell r="AS269">
            <v>3.4694650662640152E-2</v>
          </cell>
          <cell r="AU269">
            <v>-4.3469574978139761E-3</v>
          </cell>
          <cell r="AV269">
            <v>1.3377370195037522E-2</v>
          </cell>
          <cell r="AX269">
            <v>-8.1631699607848246E-3</v>
          </cell>
          <cell r="AY269">
            <v>3.2725985105751393E-2</v>
          </cell>
          <cell r="BA269">
            <v>-1.5574777133988259E-2</v>
          </cell>
          <cell r="BB269">
            <v>3.5906347629498965E-2</v>
          </cell>
          <cell r="BD269">
            <v>-9.0535644472997216E-3</v>
          </cell>
          <cell r="BE269">
            <v>4.4709557942809959E-2</v>
          </cell>
          <cell r="BG269">
            <v>-1.6997439990250215E-2</v>
          </cell>
          <cell r="BH269">
            <v>7.2204781253375941E-2</v>
          </cell>
          <cell r="BJ269">
            <v>-3.126546489373469E-2</v>
          </cell>
          <cell r="BK269">
            <v>7.8424986921206405E-2</v>
          </cell>
          <cell r="BM269" t="str">
            <v>NEPServices</v>
          </cell>
        </row>
        <row r="270">
          <cell r="G270">
            <v>-2.8398632366588572E-5</v>
          </cell>
          <cell r="H270">
            <v>5.3393406560644507E-3</v>
          </cell>
          <cell r="J270">
            <v>-5.3672950343752746E-5</v>
          </cell>
          <cell r="K270">
            <v>2.050014166161418E-2</v>
          </cell>
          <cell r="M270">
            <v>-8.5821529864915647E-5</v>
          </cell>
          <cell r="N270">
            <v>2.0525986910797656E-2</v>
          </cell>
          <cell r="R270">
            <v>-3.214199705325882E-5</v>
          </cell>
          <cell r="S270">
            <v>6.4288849243894219E-3</v>
          </cell>
          <cell r="U270">
            <v>-6.1050467593304347E-5</v>
          </cell>
          <cell r="V270">
            <v>2.319790655747056E-2</v>
          </cell>
          <cell r="X270">
            <v>-9.6235145974787883E-5</v>
          </cell>
          <cell r="Y270">
            <v>2.3228449746966362E-2</v>
          </cell>
          <cell r="AC270">
            <v>-3.7458553197211586E-4</v>
          </cell>
          <cell r="AD270">
            <v>0.31143045052886009</v>
          </cell>
          <cell r="AF270">
            <v>-7.0658073127560783E-4</v>
          </cell>
          <cell r="AG270">
            <v>1.1814947053790092</v>
          </cell>
          <cell r="AI270">
            <v>-1.1362944424035959E-3</v>
          </cell>
          <cell r="AJ270">
            <v>1.181867241859436</v>
          </cell>
          <cell r="AL270">
            <v>-6.7226171767052244E-3</v>
          </cell>
          <cell r="AM270">
            <v>1.2639461909077589</v>
          </cell>
          <cell r="AO270">
            <v>-1.2705636428107441E-2</v>
          </cell>
          <cell r="AP270">
            <v>4.8528606124497342</v>
          </cell>
          <cell r="AR270">
            <v>-2.0315953365408798E-2</v>
          </cell>
          <cell r="AS270">
            <v>4.8589787844044325</v>
          </cell>
          <cell r="AU270">
            <v>-6.2774748144405158E-3</v>
          </cell>
          <cell r="AV270">
            <v>1.255589785877949</v>
          </cell>
          <cell r="AX270">
            <v>-1.1923427535997755E-2</v>
          </cell>
          <cell r="AY270">
            <v>4.530654206736707</v>
          </cell>
          <cell r="BA270">
            <v>-1.8795151530868782E-2</v>
          </cell>
          <cell r="BB270">
            <v>4.5366194273325178</v>
          </cell>
          <cell r="BD270">
            <v>-6.918784557058486E-3</v>
          </cell>
          <cell r="BE270">
            <v>5.7522782056548882</v>
          </cell>
          <cell r="BG270">
            <v>-1.305090409158857E-2</v>
          </cell>
          <cell r="BH270">
            <v>21.822805805620828</v>
          </cell>
          <cell r="BJ270">
            <v>-2.0987934048020344E-2</v>
          </cell>
          <cell r="BK270">
            <v>21.829686743157705</v>
          </cell>
          <cell r="BM270" t="str">
            <v>NEPTextiles, Garments and Leather</v>
          </cell>
        </row>
        <row r="271">
          <cell r="G271">
            <v>-1.7111424822360277E-3</v>
          </cell>
          <cell r="H271">
            <v>5.3387151565402746E-3</v>
          </cell>
          <cell r="J271">
            <v>-2.5085798697546124E-3</v>
          </cell>
          <cell r="K271">
            <v>9.6921366639435291E-3</v>
          </cell>
          <cell r="M271">
            <v>-5.5259637301787734E-3</v>
          </cell>
          <cell r="N271">
            <v>1.0581631679087877E-2</v>
          </cell>
          <cell r="R271">
            <v>-8.5473299259319901E-4</v>
          </cell>
          <cell r="S271">
            <v>4.254486775607802E-3</v>
          </cell>
          <cell r="U271">
            <v>-1.2443393934518099E-3</v>
          </cell>
          <cell r="V271">
            <v>6.1050552176311612E-3</v>
          </cell>
          <cell r="X271">
            <v>-2.2413136612158269E-3</v>
          </cell>
          <cell r="Y271">
            <v>6.4691422157920897E-3</v>
          </cell>
          <cell r="AC271">
            <v>-3.083174058701843E-3</v>
          </cell>
          <cell r="AD271">
            <v>9.6498499624431133E-3</v>
          </cell>
          <cell r="AF271">
            <v>-4.5215085847303271E-3</v>
          </cell>
          <cell r="AG271">
            <v>1.7702037468552589E-2</v>
          </cell>
          <cell r="AI271">
            <v>-1.0046052047982812E-2</v>
          </cell>
          <cell r="AJ271">
            <v>1.9318545237183571E-2</v>
          </cell>
          <cell r="AL271">
            <v>-5.3047245665137799E-2</v>
          </cell>
          <cell r="AM271">
            <v>0.16550587539332834</v>
          </cell>
          <cell r="AO271">
            <v>-7.7768656907868619E-2</v>
          </cell>
          <cell r="AP271">
            <v>0.30046659466980791</v>
          </cell>
          <cell r="AR271">
            <v>-0.17131078129062577</v>
          </cell>
          <cell r="AS271">
            <v>0.32804189075188434</v>
          </cell>
          <cell r="AU271">
            <v>-2.9099462552426097E-2</v>
          </cell>
          <cell r="AV271">
            <v>0.14484438962743318</v>
          </cell>
          <cell r="AX271">
            <v>-4.2363647941566142E-2</v>
          </cell>
          <cell r="AY271">
            <v>0.20784716072204312</v>
          </cell>
          <cell r="BA271">
            <v>-7.6305727657610414E-2</v>
          </cell>
          <cell r="BB271">
            <v>0.22024253572291386</v>
          </cell>
          <cell r="BD271">
            <v>-5.5214606545825662E-2</v>
          </cell>
          <cell r="BE271">
            <v>0.17281303577355783</v>
          </cell>
          <cell r="BG271">
            <v>-8.0972826297252096E-2</v>
          </cell>
          <cell r="BH271">
            <v>0.31701454905764542</v>
          </cell>
          <cell r="BJ271">
            <v>-0.17990836735367655</v>
          </cell>
          <cell r="BK271">
            <v>0.34596356027915603</v>
          </cell>
          <cell r="BM271" t="str">
            <v>NETAgriculture, Mining and Quarrying</v>
          </cell>
        </row>
        <row r="272">
          <cell r="G272">
            <v>-2.2561950609087944E-3</v>
          </cell>
          <cell r="H272">
            <v>1.0068586096167564E-2</v>
          </cell>
          <cell r="J272">
            <v>-3.8834947627037764E-3</v>
          </cell>
          <cell r="K272">
            <v>2.1196496207267046E-2</v>
          </cell>
          <cell r="M272">
            <v>-1.2281425762921572E-2</v>
          </cell>
          <cell r="N272">
            <v>2.5019763503223658E-2</v>
          </cell>
          <cell r="R272">
            <v>-1.5146665973588824E-3</v>
          </cell>
          <cell r="S272">
            <v>6.7388294264674187E-3</v>
          </cell>
          <cell r="U272">
            <v>-2.6428381679579616E-3</v>
          </cell>
          <cell r="V272">
            <v>1.3857402373105288E-2</v>
          </cell>
          <cell r="X272">
            <v>-8.5182832553982735E-3</v>
          </cell>
          <cell r="Y272">
            <v>1.6438488382846117E-2</v>
          </cell>
          <cell r="AC272">
            <v>-8.7464349344372749E-3</v>
          </cell>
          <cell r="AD272">
            <v>4.5902859419584274E-2</v>
          </cell>
          <cell r="AF272">
            <v>-1.5424598939716816E-2</v>
          </cell>
          <cell r="AG272">
            <v>9.3531813472509384E-2</v>
          </cell>
          <cell r="AI272">
            <v>-5.2644325420260429E-2</v>
          </cell>
          <cell r="AJ272">
            <v>0.10971406102180481</v>
          </cell>
          <cell r="AL272">
            <v>-7.6285412607291894E-2</v>
          </cell>
          <cell r="AM272">
            <v>0.34043432592605721</v>
          </cell>
          <cell r="AO272">
            <v>-0.13130690934665185</v>
          </cell>
          <cell r="AP272">
            <v>0.71668602020117189</v>
          </cell>
          <cell r="AR272">
            <v>-0.4152538262152371</v>
          </cell>
          <cell r="AS272">
            <v>0.84595654659906894</v>
          </cell>
          <cell r="AU272">
            <v>-7.4502406795257256E-2</v>
          </cell>
          <cell r="AV272">
            <v>0.3314650314002856</v>
          </cell>
          <cell r="AX272">
            <v>-0.12999415490284549</v>
          </cell>
          <cell r="AY272">
            <v>0.68160863290103701</v>
          </cell>
          <cell r="BA272">
            <v>-0.41899161531489271</v>
          </cell>
          <cell r="BB272">
            <v>0.8085653639774113</v>
          </cell>
          <cell r="BD272">
            <v>-7.3158928310574065E-2</v>
          </cell>
          <cell r="BE272">
            <v>0.38395117858883193</v>
          </cell>
          <cell r="BG272">
            <v>-0.12901795262971344</v>
          </cell>
          <cell r="BH272">
            <v>0.78234015206031382</v>
          </cell>
          <cell r="BJ272">
            <v>-0.44033968791275924</v>
          </cell>
          <cell r="BK272">
            <v>0.91769540219789858</v>
          </cell>
          <cell r="BM272" t="str">
            <v>NETElectronics and Machinery</v>
          </cell>
        </row>
        <row r="273">
          <cell r="G273">
            <v>-1.628548603184754E-2</v>
          </cell>
          <cell r="H273">
            <v>2.617339942662511E-2</v>
          </cell>
          <cell r="J273">
            <v>-2.0648326477385126E-2</v>
          </cell>
          <cell r="K273">
            <v>4.5364179997704923E-2</v>
          </cell>
          <cell r="M273">
            <v>-4.6784156846115366E-2</v>
          </cell>
          <cell r="N273">
            <v>5.3062818944454193E-2</v>
          </cell>
          <cell r="R273">
            <v>-1.4302755656899535E-2</v>
          </cell>
          <cell r="S273">
            <v>1.9538813554390799E-2</v>
          </cell>
          <cell r="U273">
            <v>-1.7395259281329345E-2</v>
          </cell>
          <cell r="V273">
            <v>3.4005301771685481E-2</v>
          </cell>
          <cell r="X273">
            <v>-3.8483326068671886E-2</v>
          </cell>
          <cell r="Y273">
            <v>4.0107493725372478E-2</v>
          </cell>
          <cell r="AC273">
            <v>-5.214607826928841E-2</v>
          </cell>
          <cell r="AD273">
            <v>9.2240139754721895E-2</v>
          </cell>
          <cell r="AF273">
            <v>-6.4901799327344634E-2</v>
          </cell>
          <cell r="AG273">
            <v>0.14932323002722114</v>
          </cell>
          <cell r="AI273">
            <v>-0.15504650512593798</v>
          </cell>
          <cell r="AJ273">
            <v>0.17461103643290699</v>
          </cell>
          <cell r="AL273">
            <v>-0.10276687926948797</v>
          </cell>
          <cell r="AM273">
            <v>0.1651629293524329</v>
          </cell>
          <cell r="AO273">
            <v>-0.13029786584623523</v>
          </cell>
          <cell r="AP273">
            <v>0.28626319164602665</v>
          </cell>
          <cell r="AR273">
            <v>-0.29522372184209772</v>
          </cell>
          <cell r="AS273">
            <v>0.33484418564477958</v>
          </cell>
          <cell r="AU273">
            <v>-0.10723982126613155</v>
          </cell>
          <cell r="AV273">
            <v>0.14649896310815905</v>
          </cell>
          <cell r="AX273">
            <v>-0.1304269289748993</v>
          </cell>
          <cell r="AY273">
            <v>0.25496642546202403</v>
          </cell>
          <cell r="BA273">
            <v>-0.28854195011992878</v>
          </cell>
          <cell r="BB273">
            <v>0.30071970477008125</v>
          </cell>
          <cell r="BD273">
            <v>-0.14603682570835377</v>
          </cell>
          <cell r="BE273">
            <v>0.25832157776298165</v>
          </cell>
          <cell r="BG273">
            <v>-0.18175964657553367</v>
          </cell>
          <cell r="BH273">
            <v>0.41818466970960744</v>
          </cell>
          <cell r="BJ273">
            <v>-0.43421289188493684</v>
          </cell>
          <cell r="BK273">
            <v>0.48900401220249645</v>
          </cell>
          <cell r="BM273" t="str">
            <v>NETOther</v>
          </cell>
        </row>
        <row r="274">
          <cell r="G274">
            <v>-2.7101557134301402E-2</v>
          </cell>
          <cell r="H274">
            <v>4.5034276045043953E-2</v>
          </cell>
          <cell r="J274">
            <v>-4.3235247299890034E-2</v>
          </cell>
          <cell r="K274">
            <v>9.2700582958059385E-2</v>
          </cell>
          <cell r="M274">
            <v>-9.5740999735426158E-2</v>
          </cell>
          <cell r="N274">
            <v>0.11312594683840871</v>
          </cell>
          <cell r="R274">
            <v>-2.4736067760386504E-2</v>
          </cell>
          <cell r="S274">
            <v>4.0484390527126379E-2</v>
          </cell>
          <cell r="U274">
            <v>-3.9542574420920573E-2</v>
          </cell>
          <cell r="V274">
            <v>8.4274280117824674E-2</v>
          </cell>
          <cell r="X274">
            <v>-8.7452973646577448E-2</v>
          </cell>
          <cell r="Y274">
            <v>0.10290005861315876</v>
          </cell>
          <cell r="AC274">
            <v>-2.5609873262737892E-2</v>
          </cell>
          <cell r="AD274">
            <v>4.225340848961423E-2</v>
          </cell>
          <cell r="AF274">
            <v>-4.1371236572331327E-2</v>
          </cell>
          <cell r="AG274">
            <v>8.8961927712716715E-2</v>
          </cell>
          <cell r="AI274">
            <v>-9.0881525505665195E-2</v>
          </cell>
          <cell r="AJ274">
            <v>0.10848889043336385</v>
          </cell>
          <cell r="AL274">
            <v>-3.4840411571005134E-2</v>
          </cell>
          <cell r="AM274">
            <v>5.789382154082022E-2</v>
          </cell>
          <cell r="AO274">
            <v>-5.5581079819057633E-2</v>
          </cell>
          <cell r="AP274">
            <v>0.11917125082983342</v>
          </cell>
          <cell r="AR274">
            <v>-0.12307985915613422</v>
          </cell>
          <cell r="AS274">
            <v>0.14542908098152724</v>
          </cell>
          <cell r="AU274">
            <v>-3.035916847987857E-2</v>
          </cell>
          <cell r="AV274">
            <v>4.9687462240321147E-2</v>
          </cell>
          <cell r="AX274">
            <v>-4.8531548773300529E-2</v>
          </cell>
          <cell r="AY274">
            <v>0.10343184265992417</v>
          </cell>
          <cell r="BA274">
            <v>-0.10733312936887511</v>
          </cell>
          <cell r="BB274">
            <v>0.12629170676145715</v>
          </cell>
          <cell r="BD274">
            <v>-5.5546625743015131E-2</v>
          </cell>
          <cell r="BE274">
            <v>9.1645680697461762E-2</v>
          </cell>
          <cell r="BG274">
            <v>-8.9732290778363297E-2</v>
          </cell>
          <cell r="BH274">
            <v>0.19295428967332395</v>
          </cell>
          <cell r="BJ274">
            <v>-0.19711780813700838</v>
          </cell>
          <cell r="BK274">
            <v>0.2353073649507311</v>
          </cell>
          <cell r="BM274" t="str">
            <v>NETServices</v>
          </cell>
        </row>
        <row r="275">
          <cell r="G275">
            <v>-5.4953038670646492E-5</v>
          </cell>
          <cell r="H275">
            <v>1.5332478214986622E-3</v>
          </cell>
          <cell r="J275">
            <v>-9.5363391665159725E-5</v>
          </cell>
          <cell r="K275">
            <v>4.0921809850260615E-3</v>
          </cell>
          <cell r="M275">
            <v>-2.319710129086161E-4</v>
          </cell>
          <cell r="N275">
            <v>4.1596881346777081E-3</v>
          </cell>
          <cell r="R275">
            <v>-6.4735886098787887E-5</v>
          </cell>
          <cell r="S275">
            <v>1.7463616095483303E-3</v>
          </cell>
          <cell r="U275">
            <v>-1.1229287065361859E-4</v>
          </cell>
          <cell r="V275">
            <v>4.6405666507780552E-3</v>
          </cell>
          <cell r="X275">
            <v>-2.7359686464478727E-4</v>
          </cell>
          <cell r="Y275">
            <v>4.7187493182718754E-3</v>
          </cell>
          <cell r="AC275">
            <v>-1.9571243865357246E-4</v>
          </cell>
          <cell r="AD275">
            <v>6.8996937479823828E-3</v>
          </cell>
          <cell r="AF275">
            <v>-3.4043111372739077E-4</v>
          </cell>
          <cell r="AG275">
            <v>1.8844570033252239E-2</v>
          </cell>
          <cell r="AI275">
            <v>-8.2083147572120652E-4</v>
          </cell>
          <cell r="AJ275">
            <v>1.9111925736069679E-2</v>
          </cell>
          <cell r="AL275">
            <v>-3.0192449806606538E-2</v>
          </cell>
          <cell r="AM275">
            <v>0.84240123952262203</v>
          </cell>
          <cell r="AO275">
            <v>-5.2394817209190411E-2</v>
          </cell>
          <cell r="AP275">
            <v>2.2483373436443954</v>
          </cell>
          <cell r="AR275">
            <v>-0.12745015258950873</v>
          </cell>
          <cell r="AS275">
            <v>2.2854273076709548</v>
          </cell>
          <cell r="AU275">
            <v>-3.019030995006964E-2</v>
          </cell>
          <cell r="AV275">
            <v>0.81443541526117724</v>
          </cell>
          <cell r="AX275">
            <v>-5.2369045586900545E-2</v>
          </cell>
          <cell r="AY275">
            <v>2.1641805492111628</v>
          </cell>
          <cell r="BA275">
            <v>-0.12759498081772666</v>
          </cell>
          <cell r="BB275">
            <v>2.2006419171881104</v>
          </cell>
          <cell r="BD275">
            <v>-3.0204420097511668E-2</v>
          </cell>
          <cell r="BE275">
            <v>1.0648339468965613</v>
          </cell>
          <cell r="BG275">
            <v>-5.2538941541098567E-2</v>
          </cell>
          <cell r="BH275">
            <v>2.9082939937652261</v>
          </cell>
          <cell r="BJ275">
            <v>-0.12667942258810136</v>
          </cell>
          <cell r="BK275">
            <v>2.9495551625438616</v>
          </cell>
          <cell r="BM275" t="str">
            <v>NETTextiles, Garments and Leather</v>
          </cell>
        </row>
        <row r="276">
          <cell r="G276">
            <v>-1.2063709393260069E-2</v>
          </cell>
          <cell r="H276">
            <v>2.261697594076395E-2</v>
          </cell>
          <cell r="J276">
            <v>-1.8086029653204605E-2</v>
          </cell>
          <cell r="K276">
            <v>4.2342789005488157E-2</v>
          </cell>
          <cell r="M276">
            <v>-3.5754966433160007E-2</v>
          </cell>
          <cell r="N276">
            <v>4.8579052556306124E-2</v>
          </cell>
          <cell r="R276">
            <v>-5.5718492949381471E-3</v>
          </cell>
          <cell r="S276">
            <v>4.7154467785730958E-2</v>
          </cell>
          <cell r="U276">
            <v>-8.1331313122063875E-3</v>
          </cell>
          <cell r="V276">
            <v>5.3497888147830963E-2</v>
          </cell>
          <cell r="X276">
            <v>-1.5394336543977261E-2</v>
          </cell>
          <cell r="Y276">
            <v>5.6184013839811087E-2</v>
          </cell>
          <cell r="AC276">
            <v>-3.0800718901446089E-2</v>
          </cell>
          <cell r="AD276">
            <v>5.7361374609172344E-2</v>
          </cell>
          <cell r="AF276">
            <v>-4.6183489030227065E-2</v>
          </cell>
          <cell r="AG276">
            <v>0.10807883320376277</v>
          </cell>
          <cell r="AI276">
            <v>-9.1323035769164562E-2</v>
          </cell>
          <cell r="AJ276">
            <v>0.12400671746581793</v>
          </cell>
          <cell r="AL276">
            <v>-6.5587651683825646E-2</v>
          </cell>
          <cell r="AM276">
            <v>0.1229633682135161</v>
          </cell>
          <cell r="AO276">
            <v>-9.8329640956077768E-2</v>
          </cell>
          <cell r="AP276">
            <v>0.23020813964279227</v>
          </cell>
          <cell r="AR276">
            <v>-0.19439164256519326</v>
          </cell>
          <cell r="AS276">
            <v>0.2641132900609634</v>
          </cell>
          <cell r="AU276">
            <v>-1.0650072966563728E-2</v>
          </cell>
          <cell r="AV276">
            <v>9.0131390142541234E-2</v>
          </cell>
          <cell r="AX276">
            <v>-1.5545725904742689E-2</v>
          </cell>
          <cell r="AY276">
            <v>0.10225624961699355</v>
          </cell>
          <cell r="BA276">
            <v>-2.9424846004743981E-2</v>
          </cell>
          <cell r="BB276">
            <v>0.10739052965628655</v>
          </cell>
          <cell r="BD276">
            <v>-6.7555930353199609E-2</v>
          </cell>
          <cell r="BE276">
            <v>0.1258120318704348</v>
          </cell>
          <cell r="BG276">
            <v>-0.10129531646247697</v>
          </cell>
          <cell r="BH276">
            <v>0.23705180882078947</v>
          </cell>
          <cell r="BJ276">
            <v>-0.20030093011156258</v>
          </cell>
          <cell r="BK276">
            <v>0.27198680638770351</v>
          </cell>
          <cell r="BM276" t="str">
            <v>NORAgriculture, Mining and Quarrying</v>
          </cell>
        </row>
        <row r="277">
          <cell r="G277">
            <v>-1.233662711456418E-3</v>
          </cell>
          <cell r="H277">
            <v>4.6013917308300734E-3</v>
          </cell>
          <cell r="J277">
            <v>-2.2196132922545075E-3</v>
          </cell>
          <cell r="K277">
            <v>1.1839255224913359E-2</v>
          </cell>
          <cell r="M277">
            <v>-5.4554210510104895E-3</v>
          </cell>
          <cell r="N277">
            <v>1.3127156533300877E-2</v>
          </cell>
          <cell r="R277">
            <v>-1.4125759626040235E-3</v>
          </cell>
          <cell r="S277">
            <v>6.7166382796131074E-3</v>
          </cell>
          <cell r="U277">
            <v>-2.7033105725422502E-3</v>
          </cell>
          <cell r="V277">
            <v>1.5841211308725178E-2</v>
          </cell>
          <cell r="X277">
            <v>-6.7139225429855287E-3</v>
          </cell>
          <cell r="Y277">
            <v>1.7327352426946163E-2</v>
          </cell>
          <cell r="AC277">
            <v>-4.6882345341145992E-3</v>
          </cell>
          <cell r="AD277">
            <v>3.1204869970679283E-2</v>
          </cell>
          <cell r="AF277">
            <v>-8.5436049848794937E-3</v>
          </cell>
          <cell r="AG277">
            <v>8.7104592472314835E-2</v>
          </cell>
          <cell r="AI277">
            <v>-2.3092799820005894E-2</v>
          </cell>
          <cell r="AJ277">
            <v>9.3121014535427094E-2</v>
          </cell>
          <cell r="AL277">
            <v>-6.7111564164878443E-2</v>
          </cell>
          <cell r="AM277">
            <v>0.25031687634197641</v>
          </cell>
          <cell r="AO277">
            <v>-0.12074752564134533</v>
          </cell>
          <cell r="AP277">
            <v>0.64405848479697236</v>
          </cell>
          <cell r="AR277">
            <v>-0.29677628780648535</v>
          </cell>
          <cell r="AS277">
            <v>0.71412064238122819</v>
          </cell>
          <cell r="AU277">
            <v>-8.7183598908848914E-2</v>
          </cell>
          <cell r="AV277">
            <v>0.41454811159756472</v>
          </cell>
          <cell r="AX277">
            <v>-0.16684720037859077</v>
          </cell>
          <cell r="AY277">
            <v>0.9777129510431638</v>
          </cell>
          <cell r="BA277">
            <v>-0.41438049746625499</v>
          </cell>
          <cell r="BB277">
            <v>1.0694369606561231</v>
          </cell>
          <cell r="BD277">
            <v>-7.4692387761780943E-2</v>
          </cell>
          <cell r="BE277">
            <v>0.49715222882852422</v>
          </cell>
          <cell r="BG277">
            <v>-0.13611568529060816</v>
          </cell>
          <cell r="BH277">
            <v>1.3877398729589689</v>
          </cell>
          <cell r="BJ277">
            <v>-0.36791170452542532</v>
          </cell>
          <cell r="BK277">
            <v>1.4835927844134902</v>
          </cell>
          <cell r="BM277" t="str">
            <v>NORElectronics and Machinery</v>
          </cell>
        </row>
        <row r="278">
          <cell r="G278">
            <v>-4.5670708823308814E-3</v>
          </cell>
          <cell r="H278">
            <v>9.7709805122576654E-3</v>
          </cell>
          <cell r="J278">
            <v>-6.6022794126183726E-3</v>
          </cell>
          <cell r="K278">
            <v>1.474708465684671E-2</v>
          </cell>
          <cell r="M278">
            <v>-1.5588342896080576E-2</v>
          </cell>
          <cell r="N278">
            <v>1.800608065968845E-2</v>
          </cell>
          <cell r="R278">
            <v>-7.145374380343128E-3</v>
          </cell>
          <cell r="S278">
            <v>1.5401827906316612E-2</v>
          </cell>
          <cell r="U278">
            <v>-1.053683083227952E-2</v>
          </cell>
          <cell r="V278">
            <v>2.2592177789192647E-2</v>
          </cell>
          <cell r="X278">
            <v>-2.3534889965958428E-2</v>
          </cell>
          <cell r="Y278">
            <v>2.7279036468826234E-2</v>
          </cell>
          <cell r="AC278">
            <v>-2.271700318897274E-2</v>
          </cell>
          <cell r="AD278">
            <v>7.0389818357398326E-2</v>
          </cell>
          <cell r="AF278">
            <v>-3.1551521525670978E-2</v>
          </cell>
          <cell r="AG278">
            <v>9.3366534296364989E-2</v>
          </cell>
          <cell r="AI278">
            <v>-7.2448204899046686E-2</v>
          </cell>
          <cell r="AJ278">
            <v>0.10768531944631832</v>
          </cell>
          <cell r="AL278">
            <v>-2.8559195234018963E-2</v>
          </cell>
          <cell r="AM278">
            <v>6.110072457096237E-2</v>
          </cell>
          <cell r="AO278">
            <v>-4.1285933937219632E-2</v>
          </cell>
          <cell r="AP278">
            <v>9.2217721313872444E-2</v>
          </cell>
          <cell r="AR278">
            <v>-9.7478348730332662E-2</v>
          </cell>
          <cell r="AS278">
            <v>0.11259715169935895</v>
          </cell>
          <cell r="AU278">
            <v>-5.5016836473409686E-2</v>
          </cell>
          <cell r="AV278">
            <v>0.11858858643495288</v>
          </cell>
          <cell r="AX278">
            <v>-8.1129842607304464E-2</v>
          </cell>
          <cell r="AY278">
            <v>0.17395171825083888</v>
          </cell>
          <cell r="BA278">
            <v>-0.1812102660763098</v>
          </cell>
          <cell r="BB278">
            <v>0.21003885992122387</v>
          </cell>
          <cell r="BD278">
            <v>-9.9355024357385233E-2</v>
          </cell>
          <cell r="BE278">
            <v>0.30785672120722551</v>
          </cell>
          <cell r="BG278">
            <v>-0.1379936501139066</v>
          </cell>
          <cell r="BH278">
            <v>0.40834762455300189</v>
          </cell>
          <cell r="BJ278">
            <v>-0.31685927507760836</v>
          </cell>
          <cell r="BK278">
            <v>0.47097222496826957</v>
          </cell>
          <cell r="BM278" t="str">
            <v>NOROther</v>
          </cell>
        </row>
        <row r="279">
          <cell r="G279">
            <v>-6.919161035734811E-3</v>
          </cell>
          <cell r="H279">
            <v>1.334147288614566E-2</v>
          </cell>
          <cell r="J279">
            <v>-1.1077102075056244E-2</v>
          </cell>
          <cell r="K279">
            <v>2.4030037138007374E-2</v>
          </cell>
          <cell r="M279">
            <v>-2.3300429910046105E-2</v>
          </cell>
          <cell r="N279">
            <v>2.9357015891419216E-2</v>
          </cell>
          <cell r="R279">
            <v>-4.4426836584607887E-3</v>
          </cell>
          <cell r="S279">
            <v>8.4807501304667889E-3</v>
          </cell>
          <cell r="U279">
            <v>-7.1582369215493769E-3</v>
          </cell>
          <cell r="V279">
            <v>1.5298158720145463E-2</v>
          </cell>
          <cell r="X279">
            <v>-1.4666608986640295E-2</v>
          </cell>
          <cell r="Y279">
            <v>1.8560363984657886E-2</v>
          </cell>
          <cell r="AC279">
            <v>-8.6862868457727588E-3</v>
          </cell>
          <cell r="AD279">
            <v>1.3951441982044344E-2</v>
          </cell>
          <cell r="AF279">
            <v>-1.4512180654889892E-2</v>
          </cell>
          <cell r="AG279">
            <v>2.6138645050195919E-2</v>
          </cell>
          <cell r="AI279">
            <v>-2.7341586070633514E-2</v>
          </cell>
          <cell r="AJ279">
            <v>3.3009390747793077E-2</v>
          </cell>
          <cell r="AL279">
            <v>-1.0867828254304289E-2</v>
          </cell>
          <cell r="AM279">
            <v>2.0955262529265623E-2</v>
          </cell>
          <cell r="AO279">
            <v>-1.7398647362790308E-2</v>
          </cell>
          <cell r="AP279">
            <v>3.7743639035376704E-2</v>
          </cell>
          <cell r="AR279">
            <v>-3.6597655294626837E-2</v>
          </cell>
          <cell r="AS279">
            <v>4.6110649126255399E-2</v>
          </cell>
          <cell r="AU279">
            <v>-1.364385778509402E-2</v>
          </cell>
          <cell r="AV279">
            <v>2.6045101921817984E-2</v>
          </cell>
          <cell r="AX279">
            <v>-2.1983551847908581E-2</v>
          </cell>
          <cell r="AY279">
            <v>4.6981941096336306E-2</v>
          </cell>
          <cell r="BA279">
            <v>-4.504239837608242E-2</v>
          </cell>
          <cell r="BB279">
            <v>5.7000449753829403E-2</v>
          </cell>
          <cell r="BD279">
            <v>-3.4745951038145421E-2</v>
          </cell>
          <cell r="BE279">
            <v>5.5807058715260961E-2</v>
          </cell>
          <cell r="BG279">
            <v>-5.8050065286171959E-2</v>
          </cell>
          <cell r="BH279">
            <v>0.10455699854760808</v>
          </cell>
          <cell r="BJ279">
            <v>-0.10936887392543335</v>
          </cell>
          <cell r="BK279">
            <v>0.13204061701922684</v>
          </cell>
          <cell r="BM279" t="str">
            <v>NORServices</v>
          </cell>
        </row>
        <row r="280">
          <cell r="G280">
            <v>-4.0822998016665224E-5</v>
          </cell>
          <cell r="H280">
            <v>4.5938690891489387E-4</v>
          </cell>
          <cell r="J280">
            <v>-6.7576111177913845E-5</v>
          </cell>
          <cell r="K280">
            <v>7.477469916921109E-4</v>
          </cell>
          <cell r="M280">
            <v>-1.508434688730631E-4</v>
          </cell>
          <cell r="N280">
            <v>7.8181858407333493E-4</v>
          </cell>
          <cell r="R280">
            <v>-2.3545273870695382E-4</v>
          </cell>
          <cell r="S280">
            <v>2.5995911564677954E-3</v>
          </cell>
          <cell r="U280">
            <v>-4.0267223084811121E-4</v>
          </cell>
          <cell r="V280">
            <v>4.7077424824237823E-3</v>
          </cell>
          <cell r="X280">
            <v>-8.6606631521135569E-4</v>
          </cell>
          <cell r="Y280">
            <v>4.9218495842069387E-3</v>
          </cell>
          <cell r="AC280">
            <v>-1.4546129386872053E-4</v>
          </cell>
          <cell r="AD280">
            <v>3.170049749314785E-3</v>
          </cell>
          <cell r="AF280">
            <v>-2.5400074082426727E-4</v>
          </cell>
          <cell r="AG280">
            <v>5.1401248201727867E-3</v>
          </cell>
          <cell r="AI280">
            <v>-5.33423459273763E-4</v>
          </cell>
          <cell r="AJ280">
            <v>5.2802145946770906E-3</v>
          </cell>
          <cell r="AL280">
            <v>-3.695744970074577E-2</v>
          </cell>
          <cell r="AM280">
            <v>0.41588735282186801</v>
          </cell>
          <cell r="AO280">
            <v>-6.1177298365255324E-2</v>
          </cell>
          <cell r="AP280">
            <v>0.67694248773849863</v>
          </cell>
          <cell r="AR280">
            <v>-0.13656003195273497</v>
          </cell>
          <cell r="AS280">
            <v>0.70778782548511288</v>
          </cell>
          <cell r="AU280">
            <v>-4.5906688876154234E-2</v>
          </cell>
          <cell r="AV280">
            <v>0.50684745941179632</v>
          </cell>
          <cell r="AX280">
            <v>-7.8509805925928072E-2</v>
          </cell>
          <cell r="AY280">
            <v>0.91787791739667624</v>
          </cell>
          <cell r="BA280">
            <v>-0.16885867243195848</v>
          </cell>
          <cell r="BB280">
            <v>0.9596228049767167</v>
          </cell>
          <cell r="BD280">
            <v>-5.458927904217669E-2</v>
          </cell>
          <cell r="BE280">
            <v>1.1896685760206844</v>
          </cell>
          <cell r="BG280">
            <v>-9.5322384044578892E-2</v>
          </cell>
          <cell r="BH280">
            <v>1.9290059964217658</v>
          </cell>
          <cell r="BJ280">
            <v>-0.20018522654018761</v>
          </cell>
          <cell r="BK280">
            <v>1.9815794308246861</v>
          </cell>
          <cell r="BM280" t="str">
            <v>NORTextiles, Garments and Leather</v>
          </cell>
        </row>
        <row r="281">
          <cell r="G281">
            <v>-4.7855094308033586E-3</v>
          </cell>
          <cell r="H281">
            <v>2.8163068112917244E-2</v>
          </cell>
          <cell r="J281">
            <v>-9.8190032294951379E-3</v>
          </cell>
          <cell r="K281">
            <v>7.011896139010787E-2</v>
          </cell>
          <cell r="M281">
            <v>-1.1629101063590497E-2</v>
          </cell>
          <cell r="N281">
            <v>7.0941721089184284E-2</v>
          </cell>
          <cell r="R281">
            <v>-9.5626394031569362E-3</v>
          </cell>
          <cell r="S281">
            <v>5.6920912000350654E-2</v>
          </cell>
          <cell r="U281">
            <v>-1.9809057412203401E-2</v>
          </cell>
          <cell r="V281">
            <v>0.14266198989935219</v>
          </cell>
          <cell r="X281">
            <v>-2.3458099865820259E-2</v>
          </cell>
          <cell r="Y281">
            <v>0.14432036713697016</v>
          </cell>
          <cell r="AC281">
            <v>-1.5874273958615959E-3</v>
          </cell>
          <cell r="AD281">
            <v>2.1123606245964766E-2</v>
          </cell>
          <cell r="AF281">
            <v>-3.2510981545783579E-3</v>
          </cell>
          <cell r="AG281">
            <v>3.6136345472186804E-2</v>
          </cell>
          <cell r="AI281">
            <v>-3.850487875752151E-3</v>
          </cell>
          <cell r="AJ281">
            <v>3.6408729385584593E-2</v>
          </cell>
          <cell r="AL281">
            <v>-1.8048358134217193E-2</v>
          </cell>
          <cell r="AM281">
            <v>0.10621588919843657</v>
          </cell>
          <cell r="AO281">
            <v>-3.7031979430706817E-2</v>
          </cell>
          <cell r="AP281">
            <v>0.26445086891314845</v>
          </cell>
          <cell r="AR281">
            <v>-4.3858691286593726E-2</v>
          </cell>
          <cell r="AS281">
            <v>0.26755387433442057</v>
          </cell>
          <cell r="AU281">
            <v>-1.8128509770246874E-2</v>
          </cell>
          <cell r="AV281">
            <v>0.10790862917920535</v>
          </cell>
          <cell r="AX281">
            <v>-3.7553302566021393E-2</v>
          </cell>
          <cell r="AY281">
            <v>0.27045349810842628</v>
          </cell>
          <cell r="BA281">
            <v>-4.4471026740646236E-2</v>
          </cell>
          <cell r="BB281">
            <v>0.27359739036321395</v>
          </cell>
          <cell r="BD281">
            <v>-1.8034721501301226E-2</v>
          </cell>
          <cell r="BE281">
            <v>0.23998474307692783</v>
          </cell>
          <cell r="BG281">
            <v>-3.6935641871917842E-2</v>
          </cell>
          <cell r="BH281">
            <v>0.41054408432454548</v>
          </cell>
          <cell r="BJ281">
            <v>-4.3745292959137975E-2</v>
          </cell>
          <cell r="BK281">
            <v>0.41363863090498759</v>
          </cell>
          <cell r="BM281" t="str">
            <v>PAKAgriculture, Mining and Quarrying</v>
          </cell>
        </row>
        <row r="282">
          <cell r="G282">
            <v>-2.3742038138152566E-5</v>
          </cell>
          <cell r="H282">
            <v>2.7201789343962446E-3</v>
          </cell>
          <cell r="J282">
            <v>-3.7782294384669513E-5</v>
          </cell>
          <cell r="K282">
            <v>3.4957015595864505E-3</v>
          </cell>
          <cell r="M282">
            <v>-1.1099734183517285E-4</v>
          </cell>
          <cell r="N282">
            <v>3.5853188310284168E-3</v>
          </cell>
          <cell r="R282">
            <v>-1.1545546658453532E-4</v>
          </cell>
          <cell r="S282">
            <v>1.6361221089027822E-2</v>
          </cell>
          <cell r="U282">
            <v>-1.8398759129922837E-4</v>
          </cell>
          <cell r="V282">
            <v>2.0160853513516486E-2</v>
          </cell>
          <cell r="X282">
            <v>-6.1155515140853822E-4</v>
          </cell>
          <cell r="Y282">
            <v>2.063199644908309E-2</v>
          </cell>
          <cell r="AC282">
            <v>-3.9876429582363926E-5</v>
          </cell>
          <cell r="AD282">
            <v>0.10674440069124103</v>
          </cell>
          <cell r="AF282">
            <v>-6.3453573602600954E-5</v>
          </cell>
          <cell r="AG282">
            <v>0.13367823418229818</v>
          </cell>
          <cell r="AI282">
            <v>-2.5494292931398377E-3</v>
          </cell>
          <cell r="AJ282">
            <v>0.13513742107897997</v>
          </cell>
          <cell r="AL282">
            <v>-6.7068618721223454E-3</v>
          </cell>
          <cell r="AM282">
            <v>0.76842031312953529</v>
          </cell>
          <cell r="AO282">
            <v>-1.0673078198903101E-2</v>
          </cell>
          <cell r="AP282">
            <v>0.98749683451284853</v>
          </cell>
          <cell r="AR282">
            <v>-3.135551529019566E-2</v>
          </cell>
          <cell r="AS282">
            <v>1.012812717564687</v>
          </cell>
          <cell r="AU282">
            <v>-6.6980846819876573E-3</v>
          </cell>
          <cell r="AV282">
            <v>0.94918714199462217</v>
          </cell>
          <cell r="AX282">
            <v>-1.067393778236427E-2</v>
          </cell>
          <cell r="AY282">
            <v>1.1696207038911193</v>
          </cell>
          <cell r="BA282">
            <v>-3.5479031985384081E-2</v>
          </cell>
          <cell r="BB282">
            <v>1.1969537992663373</v>
          </cell>
          <cell r="BD282">
            <v>-6.7079350067558736E-3</v>
          </cell>
          <cell r="BE282">
            <v>17.956334347662633</v>
          </cell>
          <cell r="BG282">
            <v>-1.0674036069189492E-2</v>
          </cell>
          <cell r="BH282">
            <v>22.487091148936056</v>
          </cell>
          <cell r="BJ282">
            <v>-0.42886001033214388</v>
          </cell>
          <cell r="BK282">
            <v>22.732552715284015</v>
          </cell>
          <cell r="BM282" t="str">
            <v>PAKElectronics and Machinery</v>
          </cell>
        </row>
        <row r="283">
          <cell r="G283">
            <v>-1.4819002558397187E-3</v>
          </cell>
          <cell r="H283">
            <v>4.6122668391035404E-3</v>
          </cell>
          <cell r="J283">
            <v>-2.1414527886918222E-3</v>
          </cell>
          <cell r="K283">
            <v>1.0286909295246005E-2</v>
          </cell>
          <cell r="M283">
            <v>-2.6863306702580303E-3</v>
          </cell>
          <cell r="N283">
            <v>1.0521402775339084E-2</v>
          </cell>
          <cell r="R283">
            <v>-3.0942089711061271E-3</v>
          </cell>
          <cell r="S283">
            <v>5.7091602138825692E-3</v>
          </cell>
          <cell r="U283">
            <v>-3.6403755048013409E-3</v>
          </cell>
          <cell r="V283">
            <v>1.2636929961445276E-2</v>
          </cell>
          <cell r="X283">
            <v>-4.2692722654464887E-3</v>
          </cell>
          <cell r="Y283">
            <v>1.2885155301773921E-2</v>
          </cell>
          <cell r="AC283">
            <v>-2.5155196397037116E-2</v>
          </cell>
          <cell r="AD283">
            <v>4.1372984081078812E-2</v>
          </cell>
          <cell r="AF283">
            <v>-2.6013887250257994E-2</v>
          </cell>
          <cell r="AG283">
            <v>9.1890939524319037E-2</v>
          </cell>
          <cell r="AI283">
            <v>-2.7336767448218779E-2</v>
          </cell>
          <cell r="AJ283">
            <v>9.2544224726680113E-2</v>
          </cell>
          <cell r="AL283">
            <v>-1.1543116093050913E-2</v>
          </cell>
          <cell r="AM283">
            <v>3.5926798288952816E-2</v>
          </cell>
          <cell r="AO283">
            <v>-1.6680635589505506E-2</v>
          </cell>
          <cell r="AP283">
            <v>8.0128866815279323E-2</v>
          </cell>
          <cell r="AR283">
            <v>-2.0924908183878189E-2</v>
          </cell>
          <cell r="AS283">
            <v>8.1955430683604016E-2</v>
          </cell>
          <cell r="AU283">
            <v>-2.4478206140454688E-2</v>
          </cell>
          <cell r="AV283">
            <v>4.516501694271207E-2</v>
          </cell>
          <cell r="AX283">
            <v>-2.8798915285716386E-2</v>
          </cell>
          <cell r="AY283">
            <v>9.9970421993885436E-2</v>
          </cell>
          <cell r="BA283">
            <v>-3.3774101089871347E-2</v>
          </cell>
          <cell r="BB283">
            <v>0.10193412616079468</v>
          </cell>
          <cell r="BD283">
            <v>-0.12998799093646993</v>
          </cell>
          <cell r="BE283">
            <v>0.2137924504687799</v>
          </cell>
          <cell r="BG283">
            <v>-0.1344252251796044</v>
          </cell>
          <cell r="BH283">
            <v>0.47484100006620455</v>
          </cell>
          <cell r="BJ283">
            <v>-0.14126113043227878</v>
          </cell>
          <cell r="BK283">
            <v>0.47821681274614236</v>
          </cell>
          <cell r="BM283" t="str">
            <v>PAKOther</v>
          </cell>
        </row>
        <row r="284">
          <cell r="G284">
            <v>-3.8984496625289466E-3</v>
          </cell>
          <cell r="H284">
            <v>1.641516285326361E-2</v>
          </cell>
          <cell r="J284">
            <v>-7.2319786293064681E-3</v>
          </cell>
          <cell r="K284">
            <v>3.7575720187305706E-2</v>
          </cell>
          <cell r="M284">
            <v>-1.0833093736891897E-2</v>
          </cell>
          <cell r="N284">
            <v>3.8906635536477552E-2</v>
          </cell>
          <cell r="R284">
            <v>-2.1488913725988823E-3</v>
          </cell>
          <cell r="S284">
            <v>9.0650625529633544E-3</v>
          </cell>
          <cell r="U284">
            <v>-3.9955856727829087E-3</v>
          </cell>
          <cell r="V284">
            <v>2.0385153259667277E-2</v>
          </cell>
          <cell r="X284">
            <v>-5.8268348025194427E-3</v>
          </cell>
          <cell r="Y284">
            <v>2.1120169921232446E-2</v>
          </cell>
          <cell r="AC284">
            <v>-2.0949966654626451E-3</v>
          </cell>
          <cell r="AD284">
            <v>8.7284953318658154E-3</v>
          </cell>
          <cell r="AF284">
            <v>-3.8663197207426947E-3</v>
          </cell>
          <cell r="AG284">
            <v>2.3633242788207554E-2</v>
          </cell>
          <cell r="AI284">
            <v>-5.8299264755703462E-3</v>
          </cell>
          <cell r="AJ284">
            <v>2.4324694599556551E-2</v>
          </cell>
          <cell r="AL284">
            <v>-6.8959978932790229E-3</v>
          </cell>
          <cell r="AM284">
            <v>2.9036909092858498E-2</v>
          </cell>
          <cell r="AO284">
            <v>-1.2792703179238758E-2</v>
          </cell>
          <cell r="AP284">
            <v>6.6467983347515691E-2</v>
          </cell>
          <cell r="AR284">
            <v>-1.9162743668425141E-2</v>
          </cell>
          <cell r="AS284">
            <v>6.8822249847924455E-2</v>
          </cell>
          <cell r="AU284">
            <v>-6.6302794452943858E-3</v>
          </cell>
          <cell r="AV284">
            <v>2.7969723682463647E-2</v>
          </cell>
          <cell r="AX284">
            <v>-1.2328147386122108E-2</v>
          </cell>
          <cell r="AY284">
            <v>6.2897205680194704E-2</v>
          </cell>
          <cell r="BA284">
            <v>-1.7978360151144814E-2</v>
          </cell>
          <cell r="BB284">
            <v>6.5165056873263863E-2</v>
          </cell>
          <cell r="BD284">
            <v>-7.875357247104765E-3</v>
          </cell>
          <cell r="BE284">
            <v>3.281151712618572E-2</v>
          </cell>
          <cell r="BG284">
            <v>-1.4533984485197724E-2</v>
          </cell>
          <cell r="BH284">
            <v>8.8840346590048247E-2</v>
          </cell>
          <cell r="BJ284">
            <v>-2.1915430452168191E-2</v>
          </cell>
          <cell r="BK284">
            <v>9.1439601339854029E-2</v>
          </cell>
          <cell r="BM284" t="str">
            <v>PAKServices</v>
          </cell>
        </row>
        <row r="285">
          <cell r="G285">
            <v>-2.9683408210985363E-3</v>
          </cell>
          <cell r="H285">
            <v>1.8776805954985321E-2</v>
          </cell>
          <cell r="J285">
            <v>-6.3895434723235667E-3</v>
          </cell>
          <cell r="K285">
            <v>4.8140664817765355E-2</v>
          </cell>
          <cell r="M285">
            <v>-7.4358038837090135E-3</v>
          </cell>
          <cell r="N285">
            <v>4.8638196662068367E-2</v>
          </cell>
          <cell r="R285">
            <v>-4.5494125515688211E-4</v>
          </cell>
          <cell r="S285">
            <v>2.6954792556352913E-3</v>
          </cell>
          <cell r="U285">
            <v>-9.600727935321629E-4</v>
          </cell>
          <cell r="V285">
            <v>6.4381666015833616E-3</v>
          </cell>
          <cell r="X285">
            <v>-1.1721159098669887E-3</v>
          </cell>
          <cell r="Y285">
            <v>6.5373838879168034E-3</v>
          </cell>
          <cell r="AC285">
            <v>-3.4473780076950788E-2</v>
          </cell>
          <cell r="AD285">
            <v>0.66079713404178619</v>
          </cell>
          <cell r="AF285">
            <v>-7.4392944108694792E-2</v>
          </cell>
          <cell r="AG285">
            <v>1.7311275228857994</v>
          </cell>
          <cell r="AI285">
            <v>-8.6044407915323973E-2</v>
          </cell>
          <cell r="AJ285">
            <v>1.7366884052753448</v>
          </cell>
          <cell r="AL285">
            <v>-7.8923036074940792E-2</v>
          </cell>
          <cell r="AM285">
            <v>0.49924271607363241</v>
          </cell>
          <cell r="AO285">
            <v>-0.16988688306417871</v>
          </cell>
          <cell r="AP285">
            <v>1.2799768136726384</v>
          </cell>
          <cell r="AR285">
            <v>-0.19770513344992674</v>
          </cell>
          <cell r="AS285">
            <v>1.2932053228172946</v>
          </cell>
          <cell r="AU285">
            <v>-9.5540036734014955E-2</v>
          </cell>
          <cell r="AV285">
            <v>0.56606470435477563</v>
          </cell>
          <cell r="AX285">
            <v>-0.20162029475599125</v>
          </cell>
          <cell r="AY285">
            <v>1.3520485703211733</v>
          </cell>
          <cell r="BA285">
            <v>-0.24615045528592228</v>
          </cell>
          <cell r="BB285">
            <v>1.3728847180072683</v>
          </cell>
          <cell r="BD285">
            <v>-7.7209593405267646E-2</v>
          </cell>
          <cell r="BE285">
            <v>1.4799618123933094</v>
          </cell>
          <cell r="BG285">
            <v>-0.16661500288137737</v>
          </cell>
          <cell r="BH285">
            <v>3.8771394339794409</v>
          </cell>
          <cell r="BJ285">
            <v>-0.1927103362355374</v>
          </cell>
          <cell r="BK285">
            <v>3.8895939274325215</v>
          </cell>
          <cell r="BM285" t="str">
            <v>PAKTextiles, Garments and Leather</v>
          </cell>
        </row>
        <row r="286">
          <cell r="G286">
            <v>-9.933244064450264E-2</v>
          </cell>
          <cell r="H286">
            <v>4.3643619865179062E-3</v>
          </cell>
          <cell r="J286">
            <v>-0.17700710147619247</v>
          </cell>
          <cell r="K286">
            <v>9.8321894183754921E-3</v>
          </cell>
          <cell r="M286">
            <v>-0.18196836113929749</v>
          </cell>
          <cell r="N286">
            <v>1.1662164237350225E-2</v>
          </cell>
          <cell r="R286">
            <v>-0.14922576583921909</v>
          </cell>
          <cell r="S286">
            <v>5.3001557243987918E-3</v>
          </cell>
          <cell r="U286">
            <v>-0.2688120799139142</v>
          </cell>
          <cell r="V286">
            <v>1.1433898704126477E-2</v>
          </cell>
          <cell r="X286">
            <v>-0.27353120688349009</v>
          </cell>
          <cell r="Y286">
            <v>1.3135887798853219E-2</v>
          </cell>
          <cell r="AC286">
            <v>-3.5164395347237587E-2</v>
          </cell>
          <cell r="AD286">
            <v>3.9773878233972937E-4</v>
          </cell>
          <cell r="AF286">
            <v>-4.7813164070248604E-2</v>
          </cell>
          <cell r="AG286">
            <v>8.1695479457266629E-4</v>
          </cell>
          <cell r="AI286">
            <v>-4.8235999420285225E-2</v>
          </cell>
          <cell r="AJ286">
            <v>9.7341052605770528E-4</v>
          </cell>
          <cell r="AL286">
            <v>-0.73213908549607487</v>
          </cell>
          <cell r="AM286">
            <v>3.2167940028964656E-2</v>
          </cell>
          <cell r="AO286">
            <v>-1.3046474702548505</v>
          </cell>
          <cell r="AP286">
            <v>7.2469075787196066E-2</v>
          </cell>
          <cell r="AR286">
            <v>-1.3412149006842899</v>
          </cell>
          <cell r="AS286">
            <v>8.5957077106321569E-2</v>
          </cell>
          <cell r="AU286">
            <v>-0.59183440216091798</v>
          </cell>
          <cell r="AV286">
            <v>2.1020595718631033E-2</v>
          </cell>
          <cell r="AX286">
            <v>-1.0661177425679671</v>
          </cell>
          <cell r="AY286">
            <v>4.5347226505214631E-2</v>
          </cell>
          <cell r="BA286">
            <v>-1.0848339587190681</v>
          </cell>
          <cell r="BB286">
            <v>5.2097372451507161E-2</v>
          </cell>
          <cell r="BD286">
            <v>-3.3969199736432043</v>
          </cell>
          <cell r="BE286">
            <v>3.8422011829886075E-2</v>
          </cell>
          <cell r="BG286">
            <v>-4.6188051985391558</v>
          </cell>
          <cell r="BH286">
            <v>7.8918748121328833E-2</v>
          </cell>
          <cell r="BJ286">
            <v>-4.6596515669159873</v>
          </cell>
          <cell r="BK286">
            <v>9.4032547008652448E-2</v>
          </cell>
          <cell r="BM286" t="str">
            <v>PRCAgriculture, Mining and Quarrying</v>
          </cell>
        </row>
        <row r="287">
          <cell r="G287">
            <v>-0.1141582727432251</v>
          </cell>
          <cell r="H287">
            <v>4.8218127340078354E-3</v>
          </cell>
          <cell r="J287">
            <v>-0.24669031798839569</v>
          </cell>
          <cell r="K287">
            <v>1.1383164208382368E-2</v>
          </cell>
          <cell r="M287">
            <v>-0.256102055311203</v>
          </cell>
          <cell r="N287">
            <v>1.5133666805922985E-2</v>
          </cell>
          <cell r="R287">
            <v>-6.0243694111704826E-2</v>
          </cell>
          <cell r="S287">
            <v>2.5207692524418235E-3</v>
          </cell>
          <cell r="U287">
            <v>-0.12915314361453056</v>
          </cell>
          <cell r="V287">
            <v>5.9439492179080844E-3</v>
          </cell>
          <cell r="X287">
            <v>-0.134051613509655</v>
          </cell>
          <cell r="Y287">
            <v>7.9104411415755749E-3</v>
          </cell>
          <cell r="AC287">
            <v>-2.0868983268737793</v>
          </cell>
          <cell r="AD287">
            <v>2.9194333124905825E-2</v>
          </cell>
          <cell r="AF287">
            <v>-4.6719006896018982</v>
          </cell>
          <cell r="AG287">
            <v>6.5788013860583305E-2</v>
          </cell>
          <cell r="AI287">
            <v>-4.7317649722099304</v>
          </cell>
          <cell r="AJ287">
            <v>9.5444980077445507E-2</v>
          </cell>
          <cell r="AL287">
            <v>-1.7447140788003106</v>
          </cell>
          <cell r="AM287">
            <v>7.3693166164879198E-2</v>
          </cell>
          <cell r="AO287">
            <v>-3.7702398657185574</v>
          </cell>
          <cell r="AP287">
            <v>0.17397220874506578</v>
          </cell>
          <cell r="AR287">
            <v>-3.9140821840935676</v>
          </cell>
          <cell r="AS287">
            <v>0.23129223056446199</v>
          </cell>
          <cell r="AU287">
            <v>-1.7383022556584666</v>
          </cell>
          <cell r="AV287">
            <v>7.2735560827150061E-2</v>
          </cell>
          <cell r="AX287">
            <v>-3.7266506342429051</v>
          </cell>
          <cell r="AY287">
            <v>0.1715097403198837</v>
          </cell>
          <cell r="BA287">
            <v>-3.8679935813102149</v>
          </cell>
          <cell r="BB287">
            <v>0.22825190059157921</v>
          </cell>
          <cell r="BD287">
            <v>-5.2401307081859994</v>
          </cell>
          <cell r="BE287">
            <v>7.3305977364983288E-2</v>
          </cell>
          <cell r="BG287">
            <v>-11.730983706260332</v>
          </cell>
          <cell r="BH287">
            <v>0.16519146487497247</v>
          </cell>
          <cell r="BJ287">
            <v>-11.881300883469343</v>
          </cell>
          <cell r="BK287">
            <v>0.23965909819634115</v>
          </cell>
          <cell r="BM287" t="str">
            <v>PRCElectronics and Machinery</v>
          </cell>
        </row>
        <row r="288">
          <cell r="G288">
            <v>-0.20986405154690146</v>
          </cell>
          <cell r="H288">
            <v>9.1712513822130859E-3</v>
          </cell>
          <cell r="J288">
            <v>-0.3639360498636961</v>
          </cell>
          <cell r="K288">
            <v>2.0158153027296066E-2</v>
          </cell>
          <cell r="M288">
            <v>-0.37833327380940318</v>
          </cell>
          <cell r="N288">
            <v>2.5847619632259011E-2</v>
          </cell>
          <cell r="R288">
            <v>-0.10479569376911968</v>
          </cell>
          <cell r="S288">
            <v>4.6567319513997063E-3</v>
          </cell>
          <cell r="U288">
            <v>-0.19785083550959826</v>
          </cell>
          <cell r="V288">
            <v>1.039601510274224E-2</v>
          </cell>
          <cell r="X288">
            <v>-0.20537385204806924</v>
          </cell>
          <cell r="Y288">
            <v>1.3263399290735833E-2</v>
          </cell>
          <cell r="AC288">
            <v>-1.7831871174421394</v>
          </cell>
          <cell r="AD288">
            <v>1.6665616349200718E-2</v>
          </cell>
          <cell r="AF288">
            <v>-2.559680381702492</v>
          </cell>
          <cell r="AG288">
            <v>3.1052300097144325E-2</v>
          </cell>
          <cell r="AI288">
            <v>-2.5819240094569977</v>
          </cell>
          <cell r="AJ288">
            <v>4.3400059761552257E-2</v>
          </cell>
          <cell r="AL288">
            <v>-0.73606734509577976</v>
          </cell>
          <cell r="AM288">
            <v>3.2166817548563889E-2</v>
          </cell>
          <cell r="AO288">
            <v>-1.2764522557973614</v>
          </cell>
          <cell r="AP288">
            <v>7.070176179039532E-2</v>
          </cell>
          <cell r="AR288">
            <v>-1.326948404748806</v>
          </cell>
          <cell r="AS288">
            <v>9.0656730485880813E-2</v>
          </cell>
          <cell r="AU288">
            <v>-0.45142739108254198</v>
          </cell>
          <cell r="AV288">
            <v>2.005975894794387E-2</v>
          </cell>
          <cell r="AX288">
            <v>-0.85228012034896983</v>
          </cell>
          <cell r="AY288">
            <v>4.4782813173841897E-2</v>
          </cell>
          <cell r="BA288">
            <v>-0.88468694554271166</v>
          </cell>
          <cell r="BB288">
            <v>5.7134616159841202E-2</v>
          </cell>
          <cell r="BD288">
            <v>-5.808556531379919</v>
          </cell>
          <cell r="BE288">
            <v>5.428660500502009E-2</v>
          </cell>
          <cell r="BG288">
            <v>-8.3379069161907466</v>
          </cell>
          <cell r="BH288">
            <v>0.101149811357074</v>
          </cell>
          <cell r="BJ288">
            <v>-8.4103633443531205</v>
          </cell>
          <cell r="BK288">
            <v>0.14137142318067639</v>
          </cell>
          <cell r="BM288" t="str">
            <v>PRCOther</v>
          </cell>
        </row>
        <row r="289">
          <cell r="G289">
            <v>-0.20074474514694884</v>
          </cell>
          <cell r="H289">
            <v>1.0366041180532193E-2</v>
          </cell>
          <cell r="J289">
            <v>-0.39356697257608175</v>
          </cell>
          <cell r="K289">
            <v>2.8601522186363582E-2</v>
          </cell>
          <cell r="M289">
            <v>-0.40854592644609511</v>
          </cell>
          <cell r="N289">
            <v>3.4931441798107699E-2</v>
          </cell>
          <cell r="R289">
            <v>-0.19216514943400398</v>
          </cell>
          <cell r="S289">
            <v>9.4996419766175677E-3</v>
          </cell>
          <cell r="U289">
            <v>-0.4173081298940815</v>
          </cell>
          <cell r="V289">
            <v>4.695831105709658E-2</v>
          </cell>
          <cell r="X289">
            <v>-0.43110137362964451</v>
          </cell>
          <cell r="Y289">
            <v>5.2796219191804994E-2</v>
          </cell>
          <cell r="AC289">
            <v>-0.10409758097004085</v>
          </cell>
          <cell r="AD289">
            <v>5.4956603146301269E-3</v>
          </cell>
          <cell r="AF289">
            <v>-0.2886500763600619</v>
          </cell>
          <cell r="AG289">
            <v>1.2405599239803819E-2</v>
          </cell>
          <cell r="AI289">
            <v>-0.29642885078584835</v>
          </cell>
          <cell r="AJ289">
            <v>1.585310062256029E-2</v>
          </cell>
          <cell r="AL289">
            <v>-0.40996860543668168</v>
          </cell>
          <cell r="AM289">
            <v>2.1169926234288726E-2</v>
          </cell>
          <cell r="AO289">
            <v>-0.80375754182178827</v>
          </cell>
          <cell r="AP289">
            <v>5.841112381560145E-2</v>
          </cell>
          <cell r="AR289">
            <v>-0.83434813498772409</v>
          </cell>
          <cell r="AS289">
            <v>7.1338328031350165E-2</v>
          </cell>
          <cell r="AU289">
            <v>-0.42678896541842504</v>
          </cell>
          <cell r="AV289">
            <v>2.1098218813284105E-2</v>
          </cell>
          <cell r="AX289">
            <v>-0.92682000634750483</v>
          </cell>
          <cell r="AY289">
            <v>0.10429200639597608</v>
          </cell>
          <cell r="BA289">
            <v>-0.95745409499991607</v>
          </cell>
          <cell r="BB289">
            <v>0.11725770168650373</v>
          </cell>
          <cell r="BD289">
            <v>-0.64530367471246741</v>
          </cell>
          <cell r="BE289">
            <v>3.4067744542718402E-2</v>
          </cell>
          <cell r="BG289">
            <v>-1.7893495050071302</v>
          </cell>
          <cell r="BH289">
            <v>7.6902639829445549E-2</v>
          </cell>
          <cell r="BJ289">
            <v>-1.8375703346838932</v>
          </cell>
          <cell r="BK289">
            <v>9.8273792647197628E-2</v>
          </cell>
          <cell r="BM289" t="str">
            <v>PRCServices</v>
          </cell>
        </row>
        <row r="290">
          <cell r="G290">
            <v>-5.2799621596932411E-2</v>
          </cell>
          <cell r="H290">
            <v>1.400177541654557E-3</v>
          </cell>
          <cell r="J290">
            <v>-0.11553186550736427</v>
          </cell>
          <cell r="K290">
            <v>2.9232208908069879E-3</v>
          </cell>
          <cell r="M290">
            <v>-0.11631458625197411</v>
          </cell>
          <cell r="N290">
            <v>3.1415672274306417E-3</v>
          </cell>
          <cell r="R290">
            <v>-7.3934115469455719E-2</v>
          </cell>
          <cell r="S290">
            <v>1.7865064437501132E-3</v>
          </cell>
          <cell r="U290">
            <v>-0.16028646379709244</v>
          </cell>
          <cell r="V290">
            <v>3.6923829466104507E-3</v>
          </cell>
          <cell r="X290">
            <v>-0.16123146563768387</v>
          </cell>
          <cell r="Y290">
            <v>3.9503970765508711E-3</v>
          </cell>
          <cell r="AC290">
            <v>-0.85131224989891052</v>
          </cell>
          <cell r="AD290">
            <v>6.827258737757802E-3</v>
          </cell>
          <cell r="AF290">
            <v>-1.8479928970336914</v>
          </cell>
          <cell r="AG290">
            <v>1.294932106975466E-2</v>
          </cell>
          <cell r="AI290">
            <v>-1.8515596389770508</v>
          </cell>
          <cell r="AJ290">
            <v>1.4077919535338879E-2</v>
          </cell>
          <cell r="AL290">
            <v>-2.1889773904287062</v>
          </cell>
          <cell r="AM290">
            <v>5.804884369561359E-2</v>
          </cell>
          <cell r="AO290">
            <v>-4.789743445516728</v>
          </cell>
          <cell r="AP290">
            <v>0.12119148288701227</v>
          </cell>
          <cell r="AR290">
            <v>-4.8221936404452084</v>
          </cell>
          <cell r="AS290">
            <v>0.13024372946939844</v>
          </cell>
          <cell r="AU290">
            <v>-2.4003556720749777</v>
          </cell>
          <cell r="AV290">
            <v>5.8000976250614365E-2</v>
          </cell>
          <cell r="AX290">
            <v>-5.2038834858468048</v>
          </cell>
          <cell r="AY290">
            <v>0.11987743808243552</v>
          </cell>
          <cell r="BA290">
            <v>-5.2345640521020682</v>
          </cell>
          <cell r="BB290">
            <v>0.12825416209334006</v>
          </cell>
          <cell r="BD290">
            <v>-6.9163884468590382</v>
          </cell>
          <cell r="BE290">
            <v>5.5467278267348603E-2</v>
          </cell>
          <cell r="BG290">
            <v>-15.013805715164002</v>
          </cell>
          <cell r="BH290">
            <v>0.10520526945566049</v>
          </cell>
          <cell r="BJ290">
            <v>-15.042783299796323</v>
          </cell>
          <cell r="BK290">
            <v>0.11437443786529683</v>
          </cell>
          <cell r="BM290" t="str">
            <v>PRCTextiles, Garments and Leather</v>
          </cell>
        </row>
        <row r="291">
          <cell r="G291">
            <v>-2.2416376741603017E-3</v>
          </cell>
          <cell r="H291">
            <v>8.1419907510280609E-3</v>
          </cell>
          <cell r="J291">
            <v>-3.4253032645210624E-3</v>
          </cell>
          <cell r="K291">
            <v>1.3771076686680317E-2</v>
          </cell>
          <cell r="M291">
            <v>-6.2158247455954552E-3</v>
          </cell>
          <cell r="N291">
            <v>1.4534054789692163E-2</v>
          </cell>
          <cell r="R291">
            <v>-4.5642438344657421E-3</v>
          </cell>
          <cell r="S291">
            <v>1.7370295012369752E-2</v>
          </cell>
          <cell r="U291">
            <v>-7.1899296017363667E-3</v>
          </cell>
          <cell r="V291">
            <v>3.0146118719130754E-2</v>
          </cell>
          <cell r="X291">
            <v>-1.2162176892161369E-2</v>
          </cell>
          <cell r="Y291">
            <v>3.1563126482069492E-2</v>
          </cell>
          <cell r="AC291">
            <v>-6.4947156351990998E-4</v>
          </cell>
          <cell r="AD291">
            <v>4.6821509022265673E-3</v>
          </cell>
          <cell r="AF291">
            <v>-9.6549539011903107E-4</v>
          </cell>
          <cell r="AG291">
            <v>7.2811071295291185E-3</v>
          </cell>
          <cell r="AI291">
            <v>-1.8624989897944033E-3</v>
          </cell>
          <cell r="AJ291">
            <v>7.5177918188273907E-3</v>
          </cell>
          <cell r="AL291">
            <v>-2.1483067990216723E-2</v>
          </cell>
          <cell r="AM291">
            <v>7.8029979106937167E-2</v>
          </cell>
          <cell r="AO291">
            <v>-3.2826903190936944E-2</v>
          </cell>
          <cell r="AP291">
            <v>0.13197716123738093</v>
          </cell>
          <cell r="AR291">
            <v>-5.9570280765788693E-2</v>
          </cell>
          <cell r="AS291">
            <v>0.1392892753452909</v>
          </cell>
          <cell r="AU291">
            <v>-1.6290130694282423E-2</v>
          </cell>
          <cell r="AV291">
            <v>6.1995893780479226E-2</v>
          </cell>
          <cell r="AX291">
            <v>-2.5661401349887602E-2</v>
          </cell>
          <cell r="AY291">
            <v>0.10759377274099481</v>
          </cell>
          <cell r="BA291">
            <v>-4.3407727169221498E-2</v>
          </cell>
          <cell r="BB291">
            <v>0.11265118038402595</v>
          </cell>
          <cell r="BD291">
            <v>-2.9820866916855732E-2</v>
          </cell>
          <cell r="BE291">
            <v>0.21498369872148237</v>
          </cell>
          <cell r="BG291">
            <v>-4.4331285855742773E-2</v>
          </cell>
          <cell r="BH291">
            <v>0.33431629483559527</v>
          </cell>
          <cell r="BJ291">
            <v>-8.5517731071122524E-2</v>
          </cell>
          <cell r="BK291">
            <v>0.34518381085518579</v>
          </cell>
          <cell r="BM291" t="str">
            <v>PHIAgriculture, Mining and Quarrying</v>
          </cell>
        </row>
        <row r="292">
          <cell r="G292">
            <v>-6.2607272484456189E-3</v>
          </cell>
          <cell r="H292">
            <v>5.8120668865740299E-2</v>
          </cell>
          <cell r="J292">
            <v>-1.2509468404459767E-2</v>
          </cell>
          <cell r="K292">
            <v>7.8747033374384046E-2</v>
          </cell>
          <cell r="M292">
            <v>-4.222515068249777E-2</v>
          </cell>
          <cell r="N292">
            <v>8.6647278629243374E-2</v>
          </cell>
          <cell r="R292">
            <v>-3.4609048016136512E-3</v>
          </cell>
          <cell r="S292">
            <v>3.2086229301057756E-2</v>
          </cell>
          <cell r="U292">
            <v>-6.9224353464960586E-3</v>
          </cell>
          <cell r="V292">
            <v>4.341035382822156E-2</v>
          </cell>
          <cell r="X292">
            <v>-2.3312300792895257E-2</v>
          </cell>
          <cell r="Y292">
            <v>4.7760979738086462E-2</v>
          </cell>
          <cell r="AC292">
            <v>-6.611104600597173E-2</v>
          </cell>
          <cell r="AD292">
            <v>0.97990655153989792</v>
          </cell>
          <cell r="AF292">
            <v>-0.12345847010146827</v>
          </cell>
          <cell r="AG292">
            <v>1.2819113358855247</v>
          </cell>
          <cell r="AI292">
            <v>-0.55165719706565142</v>
          </cell>
          <cell r="AJ292">
            <v>1.3339972570538521</v>
          </cell>
          <cell r="AL292">
            <v>-0.2377877090198775</v>
          </cell>
          <cell r="AM292">
            <v>2.2074720951497384</v>
          </cell>
          <cell r="AO292">
            <v>-0.4751201761251535</v>
          </cell>
          <cell r="AP292">
            <v>2.9908788412489269</v>
          </cell>
          <cell r="AR292">
            <v>-1.6037468883991226</v>
          </cell>
          <cell r="AS292">
            <v>3.2909368289714496</v>
          </cell>
          <cell r="AU292">
            <v>-0.24127027583798163</v>
          </cell>
          <cell r="AV292">
            <v>2.2368293373621464</v>
          </cell>
          <cell r="AX292">
            <v>-0.48258417415612687</v>
          </cell>
          <cell r="AY292">
            <v>3.0262687484140147</v>
          </cell>
          <cell r="BA292">
            <v>-1.6251719030518772</v>
          </cell>
          <cell r="BB292">
            <v>3.3295642082751362</v>
          </cell>
          <cell r="BD292">
            <v>-0.2710346197523435</v>
          </cell>
          <cell r="BE292">
            <v>4.0173105045933797</v>
          </cell>
          <cell r="BG292">
            <v>-0.50614112951918777</v>
          </cell>
          <cell r="BH292">
            <v>5.255435702024255</v>
          </cell>
          <cell r="BJ292">
            <v>-2.2616220385747137</v>
          </cell>
          <cell r="BK292">
            <v>5.468971694739194</v>
          </cell>
          <cell r="BM292" t="str">
            <v>PHIElectronics and Machinery</v>
          </cell>
        </row>
        <row r="293">
          <cell r="G293">
            <v>-8.0593097482051235E-3</v>
          </cell>
          <cell r="H293">
            <v>4.3042138002419961E-2</v>
          </cell>
          <cell r="J293">
            <v>-1.1604369512497215E-2</v>
          </cell>
          <cell r="K293">
            <v>7.143668811841053E-2</v>
          </cell>
          <cell r="M293">
            <v>-2.3033901466988027E-2</v>
          </cell>
          <cell r="N293">
            <v>7.483530425815843E-2</v>
          </cell>
          <cell r="R293">
            <v>-3.5985796703243977E-3</v>
          </cell>
          <cell r="S293">
            <v>1.8275734617418493E-2</v>
          </cell>
          <cell r="U293">
            <v>-5.4383966034947662E-3</v>
          </cell>
          <cell r="V293">
            <v>2.9685093348234659E-2</v>
          </cell>
          <cell r="X293">
            <v>-1.1603987786656944E-2</v>
          </cell>
          <cell r="Y293">
            <v>3.1495401006395696E-2</v>
          </cell>
          <cell r="AC293">
            <v>-4.2746214494286505E-2</v>
          </cell>
          <cell r="AD293">
            <v>0.25678503197650571</v>
          </cell>
          <cell r="AF293">
            <v>-4.8372854570402524E-2</v>
          </cell>
          <cell r="AG293">
            <v>0.41588866976690042</v>
          </cell>
          <cell r="AI293">
            <v>-7.8397278847887719E-2</v>
          </cell>
          <cell r="AJ293">
            <v>0.42241954234145851</v>
          </cell>
          <cell r="AL293">
            <v>-3.1062278661405315E-2</v>
          </cell>
          <cell r="AM293">
            <v>0.16589347308702099</v>
          </cell>
          <cell r="AO293">
            <v>-4.4725686286890977E-2</v>
          </cell>
          <cell r="AP293">
            <v>0.27533205476761297</v>
          </cell>
          <cell r="AR293">
            <v>-8.8777511769699571E-2</v>
          </cell>
          <cell r="AS293">
            <v>0.28843103779398316</v>
          </cell>
          <cell r="AU293">
            <v>-2.4519128827881466E-2</v>
          </cell>
          <cell r="AV293">
            <v>0.12452276524650686</v>
          </cell>
          <cell r="AX293">
            <v>-3.7054826946816125E-2</v>
          </cell>
          <cell r="AY293">
            <v>0.20226108485947172</v>
          </cell>
          <cell r="BA293">
            <v>-7.9064435839642372E-2</v>
          </cell>
          <cell r="BB293">
            <v>0.21459571984187564</v>
          </cell>
          <cell r="BD293">
            <v>-0.156608035873948</v>
          </cell>
          <cell r="BE293">
            <v>0.94077569149531615</v>
          </cell>
          <cell r="BG293">
            <v>-0.17722218992981065</v>
          </cell>
          <cell r="BH293">
            <v>1.5236789616336388</v>
          </cell>
          <cell r="BJ293">
            <v>-0.28722178100404527</v>
          </cell>
          <cell r="BK293">
            <v>1.547605925425515</v>
          </cell>
          <cell r="BM293" t="str">
            <v>PHIOther</v>
          </cell>
        </row>
        <row r="294">
          <cell r="G294">
            <v>-1.5641888165419005E-2</v>
          </cell>
          <cell r="H294">
            <v>5.6954257786628659E-2</v>
          </cell>
          <cell r="J294">
            <v>-2.7940660584022226E-2</v>
          </cell>
          <cell r="K294">
            <v>9.0783164366257552E-2</v>
          </cell>
          <cell r="M294">
            <v>-6.2456691734951164E-2</v>
          </cell>
          <cell r="N294">
            <v>0.10159225721645271</v>
          </cell>
          <cell r="R294">
            <v>-1.4066251556869247E-2</v>
          </cell>
          <cell r="S294">
            <v>4.7456649728928824E-2</v>
          </cell>
          <cell r="U294">
            <v>-2.5191274502276428E-2</v>
          </cell>
          <cell r="V294">
            <v>7.6228906431651922E-2</v>
          </cell>
          <cell r="X294">
            <v>-5.5276774811545693E-2</v>
          </cell>
          <cell r="Y294">
            <v>8.5793191059337914E-2</v>
          </cell>
          <cell r="AC294">
            <v>-2.0946341915362154E-2</v>
          </cell>
          <cell r="AD294">
            <v>3.6270776500600732E-2</v>
          </cell>
          <cell r="AF294">
            <v>-3.811655301205974E-2</v>
          </cell>
          <cell r="AG294">
            <v>6.7558803576361015E-2</v>
          </cell>
          <cell r="AI294">
            <v>-7.4137448878900614E-2</v>
          </cell>
          <cell r="AJ294">
            <v>8.0361265965279927E-2</v>
          </cell>
          <cell r="AL294">
            <v>-2.5992220611149201E-2</v>
          </cell>
          <cell r="AM294">
            <v>9.4641236241996815E-2</v>
          </cell>
          <cell r="AO294">
            <v>-4.642916547164129E-2</v>
          </cell>
          <cell r="AP294">
            <v>0.15085493586398982</v>
          </cell>
          <cell r="AR294">
            <v>-0.10378466416902063</v>
          </cell>
          <cell r="AS294">
            <v>0.1688164711337404</v>
          </cell>
          <cell r="AU294">
            <v>-2.5361920593958174E-2</v>
          </cell>
          <cell r="AV294">
            <v>8.556592189570264E-2</v>
          </cell>
          <cell r="AX294">
            <v>-4.5420707926649588E-2</v>
          </cell>
          <cell r="AY294">
            <v>0.13744326013704</v>
          </cell>
          <cell r="BA294">
            <v>-9.9665868180489059E-2</v>
          </cell>
          <cell r="BB294">
            <v>0.15468798424030891</v>
          </cell>
          <cell r="BD294">
            <v>-4.7072418028902052E-2</v>
          </cell>
          <cell r="BE294">
            <v>8.1510803202203705E-2</v>
          </cell>
          <cell r="BG294">
            <v>-8.5658790659221426E-2</v>
          </cell>
          <cell r="BH294">
            <v>0.1518239440723827</v>
          </cell>
          <cell r="BJ294">
            <v>-0.16660804064620502</v>
          </cell>
          <cell r="BK294">
            <v>0.18059473678671845</v>
          </cell>
          <cell r="BM294" t="str">
            <v>PHIServices</v>
          </cell>
        </row>
        <row r="295">
          <cell r="G295">
            <v>-1.2770192552125081E-4</v>
          </cell>
          <cell r="H295">
            <v>1.9115814939141273E-2</v>
          </cell>
          <cell r="J295">
            <v>-2.3121756385080516E-4</v>
          </cell>
          <cell r="K295">
            <v>3.9258566685020924E-2</v>
          </cell>
          <cell r="M295">
            <v>-4.716362054750789E-4</v>
          </cell>
          <cell r="N295">
            <v>3.9361709728837013E-2</v>
          </cell>
          <cell r="R295">
            <v>-6.4007581386249512E-5</v>
          </cell>
          <cell r="S295">
            <v>8.4845959208905697E-3</v>
          </cell>
          <cell r="U295">
            <v>-1.1576491851883475E-4</v>
          </cell>
          <cell r="V295">
            <v>1.825392059981823E-2</v>
          </cell>
          <cell r="X295">
            <v>-2.3692012473475188E-4</v>
          </cell>
          <cell r="Y295">
            <v>1.8305151257663965E-2</v>
          </cell>
          <cell r="AC295">
            <v>-2.6057612558361143E-4</v>
          </cell>
          <cell r="AD295">
            <v>0.17797664552927017</v>
          </cell>
          <cell r="AF295">
            <v>-4.7223978617694229E-4</v>
          </cell>
          <cell r="AG295">
            <v>0.3634321391582489</v>
          </cell>
          <cell r="AI295">
            <v>-9.6060973010025918E-4</v>
          </cell>
          <cell r="AJ295">
            <v>0.36365775763988495</v>
          </cell>
          <cell r="AL295">
            <v>-1.5806818417876026E-2</v>
          </cell>
          <cell r="AM295">
            <v>2.3661367236192974</v>
          </cell>
          <cell r="AO295">
            <v>-2.8619882056556283E-2</v>
          </cell>
          <cell r="AP295">
            <v>4.859386672544237</v>
          </cell>
          <cell r="AR295">
            <v>-5.837866444699806E-2</v>
          </cell>
          <cell r="AS295">
            <v>4.8721536168014445</v>
          </cell>
          <cell r="AU295">
            <v>-1.5673704940290734E-2</v>
          </cell>
          <cell r="AV295">
            <v>2.0776453370288066</v>
          </cell>
          <cell r="AX295">
            <v>-2.8347660324044184E-2</v>
          </cell>
          <cell r="AY295">
            <v>4.4698855868112659</v>
          </cell>
          <cell r="BA295">
            <v>-5.8015254585250038E-2</v>
          </cell>
          <cell r="BB295">
            <v>4.4824305728516789</v>
          </cell>
          <cell r="BD295">
            <v>-1.5919540635204996E-2</v>
          </cell>
          <cell r="BE295">
            <v>10.873238806030082</v>
          </cell>
          <cell r="BG295">
            <v>-2.885084137607262E-2</v>
          </cell>
          <cell r="BH295">
            <v>22.203387568646473</v>
          </cell>
          <cell r="BJ295">
            <v>-5.8687132593801136E-2</v>
          </cell>
          <cell r="BK295">
            <v>22.21717142001971</v>
          </cell>
          <cell r="BM295" t="str">
            <v>PHITextiles, Garments and Leather</v>
          </cell>
        </row>
        <row r="296">
          <cell r="G296">
            <v>-2.0560813718475401E-3</v>
          </cell>
          <cell r="H296">
            <v>5.1101184217259288E-3</v>
          </cell>
          <cell r="J296">
            <v>-3.009611857123673E-3</v>
          </cell>
          <cell r="K296">
            <v>7.7611792366951704E-3</v>
          </cell>
          <cell r="M296">
            <v>-8.62412981223315E-3</v>
          </cell>
          <cell r="N296">
            <v>9.2575333546847105E-3</v>
          </cell>
          <cell r="R296">
            <v>-2.0129061886109412E-3</v>
          </cell>
          <cell r="S296">
            <v>8.550428319722414E-3</v>
          </cell>
          <cell r="U296">
            <v>-3.0106439953669906E-3</v>
          </cell>
          <cell r="V296">
            <v>1.1559293139725924E-2</v>
          </cell>
          <cell r="X296">
            <v>-8.5710762068629265E-3</v>
          </cell>
          <cell r="Y296">
            <v>1.3073105830699205E-2</v>
          </cell>
          <cell r="AC296">
            <v>-1.6860892501426861E-3</v>
          </cell>
          <cell r="AD296">
            <v>5.5472829844802618E-3</v>
          </cell>
          <cell r="AF296">
            <v>-2.4647786340210587E-3</v>
          </cell>
          <cell r="AG296">
            <v>7.4316572863608599E-3</v>
          </cell>
          <cell r="AI296">
            <v>-7.0657279575243592E-3</v>
          </cell>
          <cell r="AJ296">
            <v>8.6557464674115181E-3</v>
          </cell>
          <cell r="AL296">
            <v>-4.6208082196961292E-2</v>
          </cell>
          <cell r="AM296">
            <v>0.11484407927646308</v>
          </cell>
          <cell r="AO296">
            <v>-6.7637591575452502E-2</v>
          </cell>
          <cell r="AP296">
            <v>0.17442364539896837</v>
          </cell>
          <cell r="AR296">
            <v>-0.19381747468625143</v>
          </cell>
          <cell r="AS296">
            <v>0.20805249639025553</v>
          </cell>
          <cell r="AU296">
            <v>-1.9868873051476138E-2</v>
          </cell>
          <cell r="AV296">
            <v>8.439905236594572E-2</v>
          </cell>
          <cell r="AX296">
            <v>-2.9717283242302862E-2</v>
          </cell>
          <cell r="AY296">
            <v>0.11409877383133453</v>
          </cell>
          <cell r="BA296">
            <v>-8.460286228550247E-2</v>
          </cell>
          <cell r="BB296">
            <v>0.12904122487591976</v>
          </cell>
          <cell r="BD296">
            <v>-5.0234094245790881E-2</v>
          </cell>
          <cell r="BE296">
            <v>0.16527164041101122</v>
          </cell>
          <cell r="BG296">
            <v>-7.3433788980000664E-2</v>
          </cell>
          <cell r="BH296">
            <v>0.22141329262011331</v>
          </cell>
          <cell r="BJ296">
            <v>-0.21051106523771573</v>
          </cell>
          <cell r="BK296">
            <v>0.25788289900717026</v>
          </cell>
          <cell r="BM296" t="str">
            <v>POLAgriculture, Mining and Quarrying</v>
          </cell>
        </row>
        <row r="297">
          <cell r="G297">
            <v>-1.8070993246510625E-3</v>
          </cell>
          <cell r="H297">
            <v>1.1275228578597307E-2</v>
          </cell>
          <cell r="J297">
            <v>-2.9957887018099427E-3</v>
          </cell>
          <cell r="K297">
            <v>2.1645412780344486E-2</v>
          </cell>
          <cell r="M297">
            <v>-1.8361565656960011E-2</v>
          </cell>
          <cell r="N297">
            <v>2.7069887146353722E-2</v>
          </cell>
          <cell r="R297">
            <v>-1.2412342766765505E-3</v>
          </cell>
          <cell r="S297">
            <v>7.7014418784528971E-3</v>
          </cell>
          <cell r="U297">
            <v>-2.0525987492874265E-3</v>
          </cell>
          <cell r="V297">
            <v>1.4792867470532656E-2</v>
          </cell>
          <cell r="X297">
            <v>-1.2519645038992167E-2</v>
          </cell>
          <cell r="Y297">
            <v>1.8521432764828205E-2</v>
          </cell>
          <cell r="AC297">
            <v>-7.4585534166544676E-3</v>
          </cell>
          <cell r="AD297">
            <v>5.6658836081624031E-2</v>
          </cell>
          <cell r="AF297">
            <v>-1.2727738358080387E-2</v>
          </cell>
          <cell r="AG297">
            <v>0.10915233567357063</v>
          </cell>
          <cell r="AI297">
            <v>-8.6624074727296829E-2</v>
          </cell>
          <cell r="AJ297">
            <v>0.13401417061686516</v>
          </cell>
          <cell r="AL297">
            <v>-5.196796413949422E-2</v>
          </cell>
          <cell r="AM297">
            <v>0.32424929080768045</v>
          </cell>
          <cell r="AO297">
            <v>-8.6151899733138734E-2</v>
          </cell>
          <cell r="AP297">
            <v>0.62247161504013948</v>
          </cell>
          <cell r="AR297">
            <v>-0.52803582658087589</v>
          </cell>
          <cell r="AS297">
            <v>0.77846685308982788</v>
          </cell>
          <cell r="AU297">
            <v>-5.2123611916671857E-2</v>
          </cell>
          <cell r="AV297">
            <v>0.32340950875616992</v>
          </cell>
          <cell r="AX297">
            <v>-8.619554151773054E-2</v>
          </cell>
          <cell r="AY297">
            <v>0.62120237706723513</v>
          </cell>
          <cell r="BA297">
            <v>-0.52574210333136395</v>
          </cell>
          <cell r="BB297">
            <v>0.77777740408485974</v>
          </cell>
          <cell r="BD297">
            <v>-5.0939956051459533E-2</v>
          </cell>
          <cell r="BE297">
            <v>0.3869649325672298</v>
          </cell>
          <cell r="BG297">
            <v>-8.6927101862321721E-2</v>
          </cell>
          <cell r="BH297">
            <v>0.74548171361356008</v>
          </cell>
          <cell r="BJ297">
            <v>-0.59161962288206404</v>
          </cell>
          <cell r="BK297">
            <v>0.91528150033120159</v>
          </cell>
          <cell r="BM297" t="str">
            <v>POLElectronics and Machinery</v>
          </cell>
        </row>
        <row r="298">
          <cell r="G298">
            <v>-8.7966256833169609E-3</v>
          </cell>
          <cell r="H298">
            <v>3.4316295816097409E-2</v>
          </cell>
          <cell r="J298">
            <v>-1.2914586259284988E-2</v>
          </cell>
          <cell r="K298">
            <v>5.0619441666640341E-2</v>
          </cell>
          <cell r="M298">
            <v>-6.0973591986112297E-2</v>
          </cell>
          <cell r="N298">
            <v>6.1785970581695437E-2</v>
          </cell>
          <cell r="R298">
            <v>-7.4247067714168224E-3</v>
          </cell>
          <cell r="S298">
            <v>2.7077307109721005E-2</v>
          </cell>
          <cell r="U298">
            <v>-1.0945180220005568E-2</v>
          </cell>
          <cell r="V298">
            <v>4.2045997310196981E-2</v>
          </cell>
          <cell r="X298">
            <v>-5.2941360365366563E-2</v>
          </cell>
          <cell r="Y298">
            <v>5.1697051938390359E-2</v>
          </cell>
          <cell r="AC298">
            <v>-2.3774953777319752E-2</v>
          </cell>
          <cell r="AD298">
            <v>0.12859205616405234</v>
          </cell>
          <cell r="AF298">
            <v>-3.3689234260236844E-2</v>
          </cell>
          <cell r="AG298">
            <v>0.17632971866987646</v>
          </cell>
          <cell r="AI298">
            <v>-0.19578317523701116</v>
          </cell>
          <cell r="AJ298">
            <v>0.21124988241354004</v>
          </cell>
          <cell r="AL298">
            <v>-3.1160686052849534E-2</v>
          </cell>
          <cell r="AM298">
            <v>0.12156017078800095</v>
          </cell>
          <cell r="AO298">
            <v>-4.5747924535568044E-2</v>
          </cell>
          <cell r="AP298">
            <v>0.1793115436224792</v>
          </cell>
          <cell r="AR298">
            <v>-0.21598951982203235</v>
          </cell>
          <cell r="AS298">
            <v>0.21886724535956775</v>
          </cell>
          <cell r="AU298">
            <v>-3.0437479009704085E-2</v>
          </cell>
          <cell r="AV298">
            <v>0.111003032465102</v>
          </cell>
          <cell r="AX298">
            <v>-4.486960946206843E-2</v>
          </cell>
          <cell r="AY298">
            <v>0.17236696343322142</v>
          </cell>
          <cell r="BA298">
            <v>-0.21703234814194933</v>
          </cell>
          <cell r="BB298">
            <v>0.21193132357711539</v>
          </cell>
          <cell r="BD298">
            <v>-4.657947638044125E-2</v>
          </cell>
          <cell r="BE298">
            <v>0.25193532231048144</v>
          </cell>
          <cell r="BG298">
            <v>-6.600336245435004E-2</v>
          </cell>
          <cell r="BH298">
            <v>0.34546212130971743</v>
          </cell>
          <cell r="BJ298">
            <v>-0.3835749954365727</v>
          </cell>
          <cell r="BK298">
            <v>0.41387709942213702</v>
          </cell>
          <cell r="BM298" t="str">
            <v>POLOther</v>
          </cell>
        </row>
        <row r="299">
          <cell r="G299">
            <v>-1.0139224067415853E-2</v>
          </cell>
          <cell r="H299">
            <v>3.2152775473150541E-2</v>
          </cell>
          <cell r="J299">
            <v>-1.5858272184232192E-2</v>
          </cell>
          <cell r="K299">
            <v>5.2502463063319738E-2</v>
          </cell>
          <cell r="M299">
            <v>-6.8088470081420382E-2</v>
          </cell>
          <cell r="N299">
            <v>6.5985190238279756E-2</v>
          </cell>
          <cell r="R299">
            <v>-8.5112905167079589E-3</v>
          </cell>
          <cell r="S299">
            <v>2.6494483130591107E-2</v>
          </cell>
          <cell r="U299">
            <v>-1.3282404288474936E-2</v>
          </cell>
          <cell r="V299">
            <v>4.379486624020501E-2</v>
          </cell>
          <cell r="X299">
            <v>-5.6086752397277451E-2</v>
          </cell>
          <cell r="Y299">
            <v>5.4865760605025571E-2</v>
          </cell>
          <cell r="AC299">
            <v>-7.1857486073234611E-3</v>
          </cell>
          <cell r="AD299">
            <v>2.201571015216075E-2</v>
          </cell>
          <cell r="AF299">
            <v>-1.1312795583304336E-2</v>
          </cell>
          <cell r="AG299">
            <v>3.7771612950365352E-2</v>
          </cell>
          <cell r="AI299">
            <v>-4.7919157897993614E-2</v>
          </cell>
          <cell r="AJ299">
            <v>4.7211567101470564E-2</v>
          </cell>
          <cell r="AL299">
            <v>-1.6057386742567032E-2</v>
          </cell>
          <cell r="AM299">
            <v>5.0920025752117223E-2</v>
          </cell>
          <cell r="AO299">
            <v>-2.5114585478927018E-2</v>
          </cell>
          <cell r="AP299">
            <v>8.314762044310274E-2</v>
          </cell>
          <cell r="AR299">
            <v>-0.10783102232848898</v>
          </cell>
          <cell r="AS299">
            <v>0.10450007928545173</v>
          </cell>
          <cell r="AU299">
            <v>-1.3879144460734018E-2</v>
          </cell>
          <cell r="AV299">
            <v>4.320387819686166E-2</v>
          </cell>
          <cell r="AX299">
            <v>-2.165927805468916E-2</v>
          </cell>
          <cell r="AY299">
            <v>7.1415171881764203E-2</v>
          </cell>
          <cell r="BA299">
            <v>-9.1459237271614285E-2</v>
          </cell>
          <cell r="BB299">
            <v>8.9468197083670015E-2</v>
          </cell>
          <cell r="BD299">
            <v>-2.526998139508764E-2</v>
          </cell>
          <cell r="BE299">
            <v>7.7422216716257736E-2</v>
          </cell>
          <cell r="BG299">
            <v>-3.9783486667648991E-2</v>
          </cell>
          <cell r="BH299">
            <v>0.1328306915086625</v>
          </cell>
          <cell r="BJ299">
            <v>-0.16851636408716589</v>
          </cell>
          <cell r="BK299">
            <v>0.16602799339113997</v>
          </cell>
          <cell r="BM299" t="str">
            <v>POLServices</v>
          </cell>
        </row>
        <row r="300">
          <cell r="G300">
            <v>-2.1155353169888258E-4</v>
          </cell>
          <cell r="H300">
            <v>3.1032136175781488E-3</v>
          </cell>
          <cell r="J300">
            <v>-3.8687538472004235E-4</v>
          </cell>
          <cell r="K300">
            <v>8.1122503615915775E-3</v>
          </cell>
          <cell r="M300">
            <v>-1.0823648917721584E-3</v>
          </cell>
          <cell r="N300">
            <v>8.3455354906618595E-3</v>
          </cell>
          <cell r="R300">
            <v>-5.4512957285623997E-4</v>
          </cell>
          <cell r="S300">
            <v>8.1254485994577408E-3</v>
          </cell>
          <cell r="U300">
            <v>-9.9931447766721249E-4</v>
          </cell>
          <cell r="V300">
            <v>2.1198871545493603E-2</v>
          </cell>
          <cell r="X300">
            <v>-2.7671480784192681E-3</v>
          </cell>
          <cell r="Y300">
            <v>2.1807944402098656E-2</v>
          </cell>
          <cell r="AC300">
            <v>-7.8129889152478427E-4</v>
          </cell>
          <cell r="AD300">
            <v>1.3096172362565994E-2</v>
          </cell>
          <cell r="AF300">
            <v>-1.4332014543469995E-3</v>
          </cell>
          <cell r="AG300">
            <v>3.4530500881373882E-2</v>
          </cell>
          <cell r="AI300">
            <v>-3.9949016645550728E-3</v>
          </cell>
          <cell r="AJ300">
            <v>3.5434255376458168E-2</v>
          </cell>
          <cell r="AL300">
            <v>-3.0243828925383798E-2</v>
          </cell>
          <cell r="AM300">
            <v>0.44363741420560099</v>
          </cell>
          <cell r="AO300">
            <v>-5.5307953769210487E-2</v>
          </cell>
          <cell r="AP300">
            <v>1.1597325280538175</v>
          </cell>
          <cell r="AR300">
            <v>-0.1547355809128835</v>
          </cell>
          <cell r="AS300">
            <v>1.1930831201133258</v>
          </cell>
          <cell r="AU300">
            <v>-3.0796574955569846E-2</v>
          </cell>
          <cell r="AV300">
            <v>0.45903946382821148</v>
          </cell>
          <cell r="AX300">
            <v>-5.6455317686058569E-2</v>
          </cell>
          <cell r="AY300">
            <v>1.1976100160987944</v>
          </cell>
          <cell r="BA300">
            <v>-0.15632738976843893</v>
          </cell>
          <cell r="BB300">
            <v>1.2320190058433065</v>
          </cell>
          <cell r="BD300">
            <v>-3.0953790525846455E-2</v>
          </cell>
          <cell r="BE300">
            <v>0.51884903511140867</v>
          </cell>
          <cell r="BG300">
            <v>-5.6781109099766629E-2</v>
          </cell>
          <cell r="BH300">
            <v>1.3680422468648767</v>
          </cell>
          <cell r="BJ300">
            <v>-0.15827150228597298</v>
          </cell>
          <cell r="BK300">
            <v>1.4038475291084438</v>
          </cell>
          <cell r="BM300" t="str">
            <v>POLTextiles, Garments and Leather</v>
          </cell>
        </row>
        <row r="301">
          <cell r="G301">
            <v>-6.9006238481961191E-4</v>
          </cell>
          <cell r="H301">
            <v>1.5313627663999796E-3</v>
          </cell>
          <cell r="J301">
            <v>-1.0965169640257955E-3</v>
          </cell>
          <cell r="K301">
            <v>2.6256309938617051E-3</v>
          </cell>
          <cell r="M301">
            <v>-1.9045518129132688E-3</v>
          </cell>
          <cell r="N301">
            <v>2.9501029057428241E-3</v>
          </cell>
          <cell r="R301">
            <v>-1.7373295850120485E-3</v>
          </cell>
          <cell r="S301">
            <v>5.04237090353854E-3</v>
          </cell>
          <cell r="U301">
            <v>-2.6955591165460646E-3</v>
          </cell>
          <cell r="V301">
            <v>8.5940208518877625E-3</v>
          </cell>
          <cell r="X301">
            <v>-5.3964119870215654E-3</v>
          </cell>
          <cell r="Y301">
            <v>9.6524830441921949E-3</v>
          </cell>
          <cell r="AC301">
            <v>-1.0648264724295586E-3</v>
          </cell>
          <cell r="AD301">
            <v>2.7891357894986868E-3</v>
          </cell>
          <cell r="AF301">
            <v>-1.7168281483463943E-3</v>
          </cell>
          <cell r="AG301">
            <v>4.4697545235976577E-3</v>
          </cell>
          <cell r="AI301">
            <v>-2.7094474644400179E-3</v>
          </cell>
          <cell r="AJ301">
            <v>4.8781828954815865E-3</v>
          </cell>
          <cell r="AL301">
            <v>-2.6468934776286365E-2</v>
          </cell>
          <cell r="AM301">
            <v>5.8738951831536677E-2</v>
          </cell>
          <cell r="AO301">
            <v>-4.2059437871660457E-2</v>
          </cell>
          <cell r="AP301">
            <v>0.10071213422434071</v>
          </cell>
          <cell r="AR301">
            <v>-7.3053478675318959E-2</v>
          </cell>
          <cell r="AS301">
            <v>0.1131580029765744</v>
          </cell>
          <cell r="AU301">
            <v>-1.6184666757056994E-2</v>
          </cell>
          <cell r="AV301">
            <v>4.6973869232006242E-2</v>
          </cell>
          <cell r="AX301">
            <v>-2.5111370002337496E-2</v>
          </cell>
          <cell r="AY301">
            <v>8.0060435734787688E-2</v>
          </cell>
          <cell r="BA301">
            <v>-5.0272055715396162E-2</v>
          </cell>
          <cell r="BB301">
            <v>8.9920889390316977E-2</v>
          </cell>
          <cell r="BD301">
            <v>-4.3783445439023412E-2</v>
          </cell>
          <cell r="BE301">
            <v>0.1146834510818585</v>
          </cell>
          <cell r="BG301">
            <v>-7.05923955757745E-2</v>
          </cell>
          <cell r="BH301">
            <v>0.18378699100450127</v>
          </cell>
          <cell r="BJ301">
            <v>-0.11140683322658236</v>
          </cell>
          <cell r="BK301">
            <v>0.20058071448822329</v>
          </cell>
          <cell r="BM301" t="str">
            <v>PORAgriculture, Mining and Quarrying</v>
          </cell>
        </row>
        <row r="302">
          <cell r="G302">
            <v>-1.2981586332898587E-3</v>
          </cell>
          <cell r="H302">
            <v>5.6861697230488062E-3</v>
          </cell>
          <cell r="J302">
            <v>-1.9104635575786233E-3</v>
          </cell>
          <cell r="K302">
            <v>9.4921272248029709E-3</v>
          </cell>
          <cell r="M302">
            <v>-8.0835055559873581E-3</v>
          </cell>
          <cell r="N302">
            <v>1.2765015009790659E-2</v>
          </cell>
          <cell r="R302">
            <v>-1.380674890242517E-3</v>
          </cell>
          <cell r="S302">
            <v>5.780648672953248E-3</v>
          </cell>
          <cell r="U302">
            <v>-2.0196826662868261E-3</v>
          </cell>
          <cell r="V302">
            <v>9.6527161076664925E-3</v>
          </cell>
          <cell r="X302">
            <v>-8.5491475183516741E-3</v>
          </cell>
          <cell r="Y302">
            <v>1.3143476564437151E-2</v>
          </cell>
          <cell r="AC302">
            <v>-9.0623043943196535E-3</v>
          </cell>
          <cell r="AD302">
            <v>4.1392819955945015E-2</v>
          </cell>
          <cell r="AF302">
            <v>-1.2785622151568532E-2</v>
          </cell>
          <cell r="AG302">
            <v>6.8077554926276207E-2</v>
          </cell>
          <cell r="AI302">
            <v>-5.7942743413150311E-2</v>
          </cell>
          <cell r="AJ302">
            <v>8.1620501354336739E-2</v>
          </cell>
          <cell r="AL302">
            <v>-7.4965051154764609E-2</v>
          </cell>
          <cell r="AM302">
            <v>0.32836048941319895</v>
          </cell>
          <cell r="AO302">
            <v>-0.11032395783575759</v>
          </cell>
          <cell r="AP302">
            <v>0.54814395153816631</v>
          </cell>
          <cell r="AR302">
            <v>-0.46679996725724521</v>
          </cell>
          <cell r="AS302">
            <v>0.73714411987939776</v>
          </cell>
          <cell r="AU302">
            <v>-8.0951897687085286E-2</v>
          </cell>
          <cell r="AV302">
            <v>0.33893169438005788</v>
          </cell>
          <cell r="AX302">
            <v>-0.11841827914528984</v>
          </cell>
          <cell r="AY302">
            <v>0.56595922202441395</v>
          </cell>
          <cell r="BA302">
            <v>-0.50125465459565288</v>
          </cell>
          <cell r="BB302">
            <v>0.77062991267265568</v>
          </cell>
          <cell r="BD302">
            <v>-0.1015904874610635</v>
          </cell>
          <cell r="BE302">
            <v>0.46402289900439692</v>
          </cell>
          <cell r="BG302">
            <v>-0.14332972391492182</v>
          </cell>
          <cell r="BH302">
            <v>0.76316482973720967</v>
          </cell>
          <cell r="BJ302">
            <v>-0.64955129424508651</v>
          </cell>
          <cell r="BK302">
            <v>0.91498433054189732</v>
          </cell>
          <cell r="BM302" t="str">
            <v>PORElectronics and Machinery</v>
          </cell>
        </row>
        <row r="303">
          <cell r="G303">
            <v>-1.1076670594775351E-2</v>
          </cell>
          <cell r="H303">
            <v>1.920253880234668E-2</v>
          </cell>
          <cell r="J303">
            <v>-1.363183119246969E-2</v>
          </cell>
          <cell r="K303">
            <v>3.6294707839260809E-2</v>
          </cell>
          <cell r="M303">
            <v>-3.0379269752302207E-2</v>
          </cell>
          <cell r="N303">
            <v>4.1760923297260888E-2</v>
          </cell>
          <cell r="R303">
            <v>-1.0772196073958185E-2</v>
          </cell>
          <cell r="S303">
            <v>1.6279722311082878E-2</v>
          </cell>
          <cell r="U303">
            <v>-1.2959671235876158E-2</v>
          </cell>
          <cell r="V303">
            <v>3.161774269756279E-2</v>
          </cell>
          <cell r="X303">
            <v>-2.683036153393914E-2</v>
          </cell>
          <cell r="Y303">
            <v>3.6228353521437384E-2</v>
          </cell>
          <cell r="AC303">
            <v>-6.59728316750261E-2</v>
          </cell>
          <cell r="AD303">
            <v>0.12629124369414058</v>
          </cell>
          <cell r="AF303">
            <v>-7.6554174767807126E-2</v>
          </cell>
          <cell r="AG303">
            <v>0.22680208209203556</v>
          </cell>
          <cell r="AI303">
            <v>-0.16705215419642627</v>
          </cell>
          <cell r="AJ303">
            <v>0.25430732223321684</v>
          </cell>
          <cell r="AL303">
            <v>-6.2822238106157821E-2</v>
          </cell>
          <cell r="AM303">
            <v>0.10890876049458109</v>
          </cell>
          <cell r="AO303">
            <v>-7.7314039238489132E-2</v>
          </cell>
          <cell r="AP303">
            <v>0.20584838723532692</v>
          </cell>
          <cell r="AR303">
            <v>-0.17229849904271113</v>
          </cell>
          <cell r="AS303">
            <v>0.23685047275405818</v>
          </cell>
          <cell r="AU303">
            <v>-6.5118491953316732E-2</v>
          </cell>
          <cell r="AV303">
            <v>9.8411777787753285E-2</v>
          </cell>
          <cell r="AX303">
            <v>-7.8341894382260371E-2</v>
          </cell>
          <cell r="AY303">
            <v>0.19113091790175241</v>
          </cell>
          <cell r="BA303">
            <v>-0.16219094692085501</v>
          </cell>
          <cell r="BB303">
            <v>0.21900230287961911</v>
          </cell>
          <cell r="BD303">
            <v>-0.13948320699185235</v>
          </cell>
          <cell r="BE303">
            <v>0.26701154457368242</v>
          </cell>
          <cell r="BG303">
            <v>-0.16185483530291805</v>
          </cell>
          <cell r="BH303">
            <v>0.4795168095627142</v>
          </cell>
          <cell r="BJ303">
            <v>-0.35319039081106335</v>
          </cell>
          <cell r="BK303">
            <v>0.53766982507781602</v>
          </cell>
          <cell r="BM303" t="str">
            <v>POROther</v>
          </cell>
        </row>
        <row r="304">
          <cell r="G304">
            <v>-1.1637647462066525E-2</v>
          </cell>
          <cell r="H304">
            <v>2.4640382884626888E-2</v>
          </cell>
          <cell r="J304">
            <v>-1.7594188233715613E-2</v>
          </cell>
          <cell r="K304">
            <v>4.7827184493144159E-2</v>
          </cell>
          <cell r="M304">
            <v>-3.8142013258038787E-2</v>
          </cell>
          <cell r="N304">
            <v>5.7940536370551854E-2</v>
          </cell>
          <cell r="R304">
            <v>-9.6303901732426311E-3</v>
          </cell>
          <cell r="S304">
            <v>2.0176418207483948E-2</v>
          </cell>
          <cell r="U304">
            <v>-1.4427292980599304E-2</v>
          </cell>
          <cell r="V304">
            <v>3.9046614088874776E-2</v>
          </cell>
          <cell r="X304">
            <v>-3.1634138986191829E-2</v>
          </cell>
          <cell r="Y304">
            <v>4.7334226201201091E-2</v>
          </cell>
          <cell r="AC304">
            <v>-1.2574528839402355E-2</v>
          </cell>
          <cell r="AD304">
            <v>2.5546859936436794E-2</v>
          </cell>
          <cell r="AF304">
            <v>-2.0126007282337377E-2</v>
          </cell>
          <cell r="AG304">
            <v>5.2079641806731303E-2</v>
          </cell>
          <cell r="AI304">
            <v>-4.1968921949324667E-2</v>
          </cell>
          <cell r="AJ304">
            <v>6.4044693957587384E-2</v>
          </cell>
          <cell r="AL304">
            <v>-1.5435812411280826E-2</v>
          </cell>
          <cell r="AM304">
            <v>3.268223489231703E-2</v>
          </cell>
          <cell r="AO304">
            <v>-2.3336382201783357E-2</v>
          </cell>
          <cell r="AP304">
            <v>6.3436484942705013E-2</v>
          </cell>
          <cell r="AR304">
            <v>-5.0590376066876205E-2</v>
          </cell>
          <cell r="AS304">
            <v>7.6850519260017083E-2</v>
          </cell>
          <cell r="AU304">
            <v>-1.4504442666908243E-2</v>
          </cell>
          <cell r="AV304">
            <v>3.0387938167564157E-2</v>
          </cell>
          <cell r="AX304">
            <v>-2.1729113785774152E-2</v>
          </cell>
          <cell r="AY304">
            <v>5.8808559694968343E-2</v>
          </cell>
          <cell r="BA304">
            <v>-4.7644544716066529E-2</v>
          </cell>
          <cell r="BB304">
            <v>7.1290628704259243E-2</v>
          </cell>
          <cell r="BD304">
            <v>-3.8125147711499163E-2</v>
          </cell>
          <cell r="BE304">
            <v>7.7456405808992865E-2</v>
          </cell>
          <cell r="BG304">
            <v>-6.1020735669829601E-2</v>
          </cell>
          <cell r="BH304">
            <v>0.15790206233587734</v>
          </cell>
          <cell r="BJ304">
            <v>-0.12724702205911284</v>
          </cell>
          <cell r="BK304">
            <v>0.19417931665317387</v>
          </cell>
          <cell r="BM304" t="str">
            <v>PORServices</v>
          </cell>
        </row>
        <row r="305">
          <cell r="G305">
            <v>-5.0838009337894619E-4</v>
          </cell>
          <cell r="H305">
            <v>9.6078903879970312E-3</v>
          </cell>
          <cell r="J305">
            <v>-9.1633523697964847E-4</v>
          </cell>
          <cell r="K305">
            <v>2.3379563353955746E-2</v>
          </cell>
          <cell r="M305">
            <v>-2.2562938975170255E-3</v>
          </cell>
          <cell r="N305">
            <v>2.3850333876907825E-2</v>
          </cell>
          <cell r="R305">
            <v>-8.9960140758194029E-4</v>
          </cell>
          <cell r="S305">
            <v>1.6934841871261597E-2</v>
          </cell>
          <cell r="U305">
            <v>-1.6233428614214063E-3</v>
          </cell>
          <cell r="V305">
            <v>4.1212392970919609E-2</v>
          </cell>
          <cell r="X305">
            <v>-3.9728016126900911E-3</v>
          </cell>
          <cell r="Y305">
            <v>4.2043168097734451E-2</v>
          </cell>
          <cell r="AC305">
            <v>-1.6667876625433564E-3</v>
          </cell>
          <cell r="AD305">
            <v>5.2889281883835793E-2</v>
          </cell>
          <cell r="AF305">
            <v>-3.0162076000124216E-3</v>
          </cell>
          <cell r="AG305">
            <v>0.13112158328294754</v>
          </cell>
          <cell r="AI305">
            <v>-7.269964087754488E-3</v>
          </cell>
          <cell r="AJ305">
            <v>0.13270749151706696</v>
          </cell>
          <cell r="AL305">
            <v>-1.9288455444417187E-2</v>
          </cell>
          <cell r="AM305">
            <v>0.36453308868171291</v>
          </cell>
          <cell r="AO305">
            <v>-3.4766686620549304E-2</v>
          </cell>
          <cell r="AP305">
            <v>0.88704430392903322</v>
          </cell>
          <cell r="AR305">
            <v>-8.5606074821909781E-2</v>
          </cell>
          <cell r="AS305">
            <v>0.90490581419422289</v>
          </cell>
          <cell r="AU305">
            <v>-1.9465826986779101E-2</v>
          </cell>
          <cell r="AV305">
            <v>0.36644084717532455</v>
          </cell>
          <cell r="AX305">
            <v>-3.5126347084749029E-2</v>
          </cell>
          <cell r="AY305">
            <v>0.89176529129652415</v>
          </cell>
          <cell r="BA305">
            <v>-8.5964592978227783E-2</v>
          </cell>
          <cell r="BB305">
            <v>0.90974183596086122</v>
          </cell>
          <cell r="BD305">
            <v>-1.9920364452703305E-2</v>
          </cell>
          <cell r="BE305">
            <v>0.63209837368253363</v>
          </cell>
          <cell r="BG305">
            <v>-3.6047755816465965E-2</v>
          </cell>
          <cell r="BH305">
            <v>1.5670800698309468</v>
          </cell>
          <cell r="BJ305">
            <v>-8.6885892810816892E-2</v>
          </cell>
          <cell r="BK305">
            <v>1.5860338158431988</v>
          </cell>
          <cell r="BM305" t="str">
            <v>PORTextiles, Garments and Leather</v>
          </cell>
        </row>
        <row r="306">
          <cell r="G306">
            <v>-1.3783082831650972E-3</v>
          </cell>
          <cell r="H306">
            <v>8.4973634220659733E-3</v>
          </cell>
          <cell r="J306">
            <v>-2.2970125428400934E-3</v>
          </cell>
          <cell r="K306">
            <v>1.1372846318408847E-2</v>
          </cell>
          <cell r="M306">
            <v>-5.287764361128211E-3</v>
          </cell>
          <cell r="N306">
            <v>1.1857368983328342E-2</v>
          </cell>
          <cell r="R306">
            <v>-2.3154102455009706E-3</v>
          </cell>
          <cell r="S306">
            <v>9.8878238350152969E-3</v>
          </cell>
          <cell r="U306">
            <v>-3.9011696208035573E-3</v>
          </cell>
          <cell r="V306">
            <v>1.8571261723991483E-2</v>
          </cell>
          <cell r="X306">
            <v>-9.2343990399967879E-3</v>
          </cell>
          <cell r="Y306">
            <v>1.9361479440703988E-2</v>
          </cell>
          <cell r="AC306">
            <v>-1.2949670781381428E-4</v>
          </cell>
          <cell r="AD306">
            <v>1.3758396205957979E-2</v>
          </cell>
          <cell r="AF306">
            <v>-2.1134852431714535E-4</v>
          </cell>
          <cell r="AG306">
            <v>7.9439815017394722E-3</v>
          </cell>
          <cell r="AI306">
            <v>-4.5983176096342504E-4</v>
          </cell>
          <cell r="AJ306">
            <v>7.9800671082921326E-3</v>
          </cell>
          <cell r="AL306">
            <v>-5.8845768155203607E-2</v>
          </cell>
          <cell r="AM306">
            <v>0.36278812510445202</v>
          </cell>
          <cell r="AO306">
            <v>-9.8069110660181605E-2</v>
          </cell>
          <cell r="AP306">
            <v>0.4855545641654424</v>
          </cell>
          <cell r="AR306">
            <v>-0.22575686401576039</v>
          </cell>
          <cell r="AS306">
            <v>0.50624087125221395</v>
          </cell>
          <cell r="AU306">
            <v>-4.8489731903371844E-2</v>
          </cell>
          <cell r="AV306">
            <v>0.20707255994884161</v>
          </cell>
          <cell r="AX306">
            <v>-8.1698985909693309E-2</v>
          </cell>
          <cell r="AY306">
            <v>0.38892265586777669</v>
          </cell>
          <cell r="BA306">
            <v>-0.1933884220337449</v>
          </cell>
          <cell r="BB306">
            <v>0.40547153540354702</v>
          </cell>
          <cell r="BD306">
            <v>-9.8338625091398957E-2</v>
          </cell>
          <cell r="BE306">
            <v>10.448001259629674</v>
          </cell>
          <cell r="BG306">
            <v>-0.16049615196647518</v>
          </cell>
          <cell r="BH306">
            <v>6.0325874828860364</v>
          </cell>
          <cell r="BJ306">
            <v>-0.34919206758147564</v>
          </cell>
          <cell r="BK306">
            <v>6.0599905651256245</v>
          </cell>
          <cell r="BM306" t="str">
            <v>KORAgriculture, Mining and Quarrying</v>
          </cell>
        </row>
        <row r="307">
          <cell r="G307">
            <v>-3.8972350303083658E-2</v>
          </cell>
          <cell r="H307">
            <v>6.9875809364020824E-2</v>
          </cell>
          <cell r="J307">
            <v>-8.22095712646842E-2</v>
          </cell>
          <cell r="K307">
            <v>0.24349554628133774</v>
          </cell>
          <cell r="M307">
            <v>-0.1966820377856493</v>
          </cell>
          <cell r="N307">
            <v>0.26059820502996445</v>
          </cell>
          <cell r="R307">
            <v>-1.9585720729082823E-2</v>
          </cell>
          <cell r="S307">
            <v>3.6193758249282837E-2</v>
          </cell>
          <cell r="U307">
            <v>-4.0423672180622816E-2</v>
          </cell>
          <cell r="V307">
            <v>0.12082843855023384</v>
          </cell>
          <cell r="X307">
            <v>-0.1001672986894846</v>
          </cell>
          <cell r="Y307">
            <v>0.12956370785832405</v>
          </cell>
          <cell r="AC307">
            <v>-0.13302556797862053</v>
          </cell>
          <cell r="AD307">
            <v>0.34612368047237396</v>
          </cell>
          <cell r="AF307">
            <v>-0.27637176774442196</v>
          </cell>
          <cell r="AG307">
            <v>1.2713014334440231</v>
          </cell>
          <cell r="AI307">
            <v>-0.75993447005748749</v>
          </cell>
          <cell r="AJ307">
            <v>1.3271827548742294</v>
          </cell>
          <cell r="AL307">
            <v>-0.31323969035525251</v>
          </cell>
          <cell r="AM307">
            <v>0.56162578644318195</v>
          </cell>
          <cell r="AO307">
            <v>-0.66075821568170079</v>
          </cell>
          <cell r="AP307">
            <v>1.9570918594051099</v>
          </cell>
          <cell r="AR307">
            <v>-1.5808289758070386</v>
          </cell>
          <cell r="AS307">
            <v>2.0945542266734116</v>
          </cell>
          <cell r="AU307">
            <v>-0.29759088669921219</v>
          </cell>
          <cell r="AV307">
            <v>0.5499380267577928</v>
          </cell>
          <cell r="AX307">
            <v>-0.61420851518662289</v>
          </cell>
          <cell r="AY307">
            <v>1.8359008924931817</v>
          </cell>
          <cell r="BA307">
            <v>-1.5219697884798991</v>
          </cell>
          <cell r="BB307">
            <v>1.9686270032607538</v>
          </cell>
          <cell r="BD307">
            <v>-0.34373246339804542</v>
          </cell>
          <cell r="BE307">
            <v>0.89436900843218492</v>
          </cell>
          <cell r="BG307">
            <v>-0.71413300453436457</v>
          </cell>
          <cell r="BH307">
            <v>3.2849893451265828</v>
          </cell>
          <cell r="BJ307">
            <v>-1.963638655208974</v>
          </cell>
          <cell r="BK307">
            <v>3.4293843254677299</v>
          </cell>
          <cell r="BM307" t="str">
            <v>KORElectronics and Machinery</v>
          </cell>
        </row>
        <row r="308">
          <cell r="G308">
            <v>-4.5120755952666514E-2</v>
          </cell>
          <cell r="H308">
            <v>0.11150212693610229</v>
          </cell>
          <cell r="J308">
            <v>-7.0335209806216881E-2</v>
          </cell>
          <cell r="K308">
            <v>0.19682583032408729</v>
          </cell>
          <cell r="M308">
            <v>-0.2702484626788646</v>
          </cell>
          <cell r="N308">
            <v>0.21740542154293507</v>
          </cell>
          <cell r="R308">
            <v>-1.8987736359122209E-2</v>
          </cell>
          <cell r="S308">
            <v>5.8386868331581354E-2</v>
          </cell>
          <cell r="U308">
            <v>-3.198009476182051E-2</v>
          </cell>
          <cell r="V308">
            <v>0.10332229116465896</v>
          </cell>
          <cell r="X308">
            <v>-0.15514502534642816</v>
          </cell>
          <cell r="Y308">
            <v>0.1153713105013594</v>
          </cell>
          <cell r="AC308">
            <v>-0.14370941718243557</v>
          </cell>
          <cell r="AD308">
            <v>0.48387995092207348</v>
          </cell>
          <cell r="AF308">
            <v>-0.19879484068815145</v>
          </cell>
          <cell r="AG308">
            <v>0.73605057455370115</v>
          </cell>
          <cell r="AI308">
            <v>-1.1728004282167603</v>
          </cell>
          <cell r="AJ308">
            <v>0.79315452280388854</v>
          </cell>
          <cell r="AL308">
            <v>-0.1781029291996338</v>
          </cell>
          <cell r="AM308">
            <v>0.44012683298440181</v>
          </cell>
          <cell r="AO308">
            <v>-0.27763069629195181</v>
          </cell>
          <cell r="AP308">
            <v>0.77692086895982926</v>
          </cell>
          <cell r="AR308">
            <v>-1.0667383956353955</v>
          </cell>
          <cell r="AS308">
            <v>0.85815367192201564</v>
          </cell>
          <cell r="AU308">
            <v>-0.10289761689449929</v>
          </cell>
          <cell r="AV308">
            <v>0.31640789063127545</v>
          </cell>
          <cell r="AX308">
            <v>-0.17330531016514053</v>
          </cell>
          <cell r="AY308">
            <v>0.55992022070683956</v>
          </cell>
          <cell r="BA308">
            <v>-0.84075600583713594</v>
          </cell>
          <cell r="BB308">
            <v>0.62521580687957334</v>
          </cell>
          <cell r="BD308">
            <v>-0.32821664264592021</v>
          </cell>
          <cell r="BE308">
            <v>1.1051290586872309</v>
          </cell>
          <cell r="BG308">
            <v>-0.4540257449041436</v>
          </cell>
          <cell r="BH308">
            <v>1.6810592731785376</v>
          </cell>
          <cell r="BJ308">
            <v>-2.6785483275208062</v>
          </cell>
          <cell r="BK308">
            <v>1.8114784659076388</v>
          </cell>
          <cell r="BM308" t="str">
            <v>KOROther</v>
          </cell>
        </row>
        <row r="309">
          <cell r="G309">
            <v>-3.6812154299695976E-2</v>
          </cell>
          <cell r="H309">
            <v>7.0267635630443692E-2</v>
          </cell>
          <cell r="J309">
            <v>-6.8313792813569307E-2</v>
          </cell>
          <cell r="K309">
            <v>0.15627415245398879</v>
          </cell>
          <cell r="M309">
            <v>-0.18329022079706192</v>
          </cell>
          <cell r="N309">
            <v>0.17319338809465989</v>
          </cell>
          <cell r="R309">
            <v>-5.3325672393839341E-2</v>
          </cell>
          <cell r="S309">
            <v>9.8144370029331185E-2</v>
          </cell>
          <cell r="U309">
            <v>-9.9582194714457728E-2</v>
          </cell>
          <cell r="V309">
            <v>0.21813618816668168</v>
          </cell>
          <cell r="X309">
            <v>-0.25870935778948478</v>
          </cell>
          <cell r="Y309">
            <v>0.24222163780359551</v>
          </cell>
          <cell r="AC309">
            <v>-1.5807085221581474E-2</v>
          </cell>
          <cell r="AD309">
            <v>2.5643531953278398E-2</v>
          </cell>
          <cell r="AF309">
            <v>-2.9666546772773472E-2</v>
          </cell>
          <cell r="AG309">
            <v>5.9982561041124427E-2</v>
          </cell>
          <cell r="AI309">
            <v>-7.2284230592686072E-2</v>
          </cell>
          <cell r="AJ309">
            <v>6.7456839541591762E-2</v>
          </cell>
          <cell r="AL309">
            <v>-6.2830758344230214E-2</v>
          </cell>
          <cell r="AM309">
            <v>0.11993236792863521</v>
          </cell>
          <cell r="AO309">
            <v>-0.11659756103659037</v>
          </cell>
          <cell r="AP309">
            <v>0.26672776138958681</v>
          </cell>
          <cell r="AR309">
            <v>-0.31283862052745737</v>
          </cell>
          <cell r="AS309">
            <v>0.29560540862678952</v>
          </cell>
          <cell r="AU309">
            <v>-7.7674163951954325E-2</v>
          </cell>
          <cell r="AV309">
            <v>0.14295707013907721</v>
          </cell>
          <cell r="AX309">
            <v>-0.1450514052934819</v>
          </cell>
          <cell r="AY309">
            <v>0.31773712890811412</v>
          </cell>
          <cell r="BA309">
            <v>-0.37683599982448257</v>
          </cell>
          <cell r="BB309">
            <v>0.35281999012620008</v>
          </cell>
          <cell r="BD309">
            <v>-0.11240845531102524</v>
          </cell>
          <cell r="BE309">
            <v>0.18235808659090333</v>
          </cell>
          <cell r="BG309">
            <v>-0.2109668323029455</v>
          </cell>
          <cell r="BH309">
            <v>0.42655220350342976</v>
          </cell>
          <cell r="BJ309">
            <v>-0.51403270054976435</v>
          </cell>
          <cell r="BK309">
            <v>0.47970381804997814</v>
          </cell>
          <cell r="BM309" t="str">
            <v>KORServices</v>
          </cell>
        </row>
        <row r="310">
          <cell r="G310">
            <v>-2.4019627890083939E-3</v>
          </cell>
          <cell r="H310">
            <v>1.3540069572627544E-2</v>
          </cell>
          <cell r="J310">
            <v>-4.7846921370364726E-3</v>
          </cell>
          <cell r="K310">
            <v>2.6321176439523697E-2</v>
          </cell>
          <cell r="M310">
            <v>-9.1515763197094202E-3</v>
          </cell>
          <cell r="N310">
            <v>2.7191536501049995E-2</v>
          </cell>
          <cell r="R310">
            <v>-2.8717690147459507E-3</v>
          </cell>
          <cell r="S310">
            <v>1.6434493009001017E-2</v>
          </cell>
          <cell r="U310">
            <v>-5.7214570697396994E-3</v>
          </cell>
          <cell r="V310">
            <v>3.1799650751054287E-2</v>
          </cell>
          <cell r="X310">
            <v>-1.0912862024269998E-2</v>
          </cell>
          <cell r="Y310">
            <v>3.2843451946973801E-2</v>
          </cell>
          <cell r="AC310">
            <v>-6.200350122526288E-3</v>
          </cell>
          <cell r="AD310">
            <v>7.7725512906908989E-2</v>
          </cell>
          <cell r="AF310">
            <v>-1.2352891732007265E-2</v>
          </cell>
          <cell r="AG310">
            <v>0.1412569060921669</v>
          </cell>
          <cell r="AI310">
            <v>-2.3629906587302685E-2</v>
          </cell>
          <cell r="AJ310">
            <v>0.14349158108234406</v>
          </cell>
          <cell r="AL310">
            <v>-0.18582627151265552</v>
          </cell>
          <cell r="AM310">
            <v>1.0475185778136293</v>
          </cell>
          <cell r="AO310">
            <v>-0.37016456051280672</v>
          </cell>
          <cell r="AP310">
            <v>2.0363205050327484</v>
          </cell>
          <cell r="AR310">
            <v>-0.7080056834090982</v>
          </cell>
          <cell r="AS310">
            <v>2.1036553387974828</v>
          </cell>
          <cell r="AU310">
            <v>-0.1867880956990044</v>
          </cell>
          <cell r="AV310">
            <v>1.0689465751483729</v>
          </cell>
          <cell r="AX310">
            <v>-0.3721399824264161</v>
          </cell>
          <cell r="AY310">
            <v>2.0683405166582682</v>
          </cell>
          <cell r="BA310">
            <v>-0.70980385458323514</v>
          </cell>
          <cell r="BB310">
            <v>2.1362323410609343</v>
          </cell>
          <cell r="BD310">
            <v>-0.18670793449101405</v>
          </cell>
          <cell r="BE310">
            <v>2.3405081463675206</v>
          </cell>
          <cell r="BG310">
            <v>-0.37197623597012008</v>
          </cell>
          <cell r="BH310">
            <v>4.2535961111682861</v>
          </cell>
          <cell r="BJ310">
            <v>-0.71155514832980082</v>
          </cell>
          <cell r="BK310">
            <v>4.3208877226788802</v>
          </cell>
          <cell r="BM310" t="str">
            <v>KORTextiles, Garments and Leather</v>
          </cell>
        </row>
        <row r="311">
          <cell r="G311">
            <v>-1.2855311506427824E-3</v>
          </cell>
          <cell r="H311">
            <v>3.7430805386975408E-3</v>
          </cell>
          <cell r="J311">
            <v>-1.8008401966653764E-3</v>
          </cell>
          <cell r="K311">
            <v>5.4548205807805061E-3</v>
          </cell>
          <cell r="M311">
            <v>-4.2790607549250126E-3</v>
          </cell>
          <cell r="N311">
            <v>6.2389734666794538E-3</v>
          </cell>
          <cell r="R311">
            <v>-2.8264777502045035E-3</v>
          </cell>
          <cell r="S311">
            <v>9.8181167850270867E-3</v>
          </cell>
          <cell r="U311">
            <v>-4.4969741720706224E-3</v>
          </cell>
          <cell r="V311">
            <v>1.4829685213044286E-2</v>
          </cell>
          <cell r="X311">
            <v>-9.0812884736806154E-3</v>
          </cell>
          <cell r="Y311">
            <v>1.6346127958968282E-2</v>
          </cell>
          <cell r="AC311">
            <v>-5.0233412184752524E-4</v>
          </cell>
          <cell r="AD311">
            <v>4.0526266675442457E-3</v>
          </cell>
          <cell r="AF311">
            <v>-7.7170743315946311E-4</v>
          </cell>
          <cell r="AG311">
            <v>5.6673111394047737E-3</v>
          </cell>
          <cell r="AI311">
            <v>-1.6306645411532372E-3</v>
          </cell>
          <cell r="AJ311">
            <v>5.9462864883244038E-3</v>
          </cell>
          <cell r="AL311">
            <v>-2.1410007503366316E-2</v>
          </cell>
          <cell r="AM311">
            <v>6.2339510309919778E-2</v>
          </cell>
          <cell r="AO311">
            <v>-2.9992273702345421E-2</v>
          </cell>
          <cell r="AP311">
            <v>9.0847856549903294E-2</v>
          </cell>
          <cell r="AR311">
            <v>-7.1266046586655071E-2</v>
          </cell>
          <cell r="AS311">
            <v>0.10390760944853063</v>
          </cell>
          <cell r="AU311">
            <v>-1.2055914605078178E-2</v>
          </cell>
          <cell r="AV311">
            <v>4.1877696555158495E-2</v>
          </cell>
          <cell r="AX311">
            <v>-1.9181165178393127E-2</v>
          </cell>
          <cell r="AY311">
            <v>6.3253785930463061E-2</v>
          </cell>
          <cell r="BA311">
            <v>-3.8734866508272646E-2</v>
          </cell>
          <cell r="BB311">
            <v>6.9721943780645043E-2</v>
          </cell>
          <cell r="BD311">
            <v>-1.3791288602575861E-2</v>
          </cell>
          <cell r="BE311">
            <v>0.11126248753526378</v>
          </cell>
          <cell r="BG311">
            <v>-2.1186774826906195E-2</v>
          </cell>
          <cell r="BH311">
            <v>0.15559270239629122</v>
          </cell>
          <cell r="BJ311">
            <v>-4.4768938288164646E-2</v>
          </cell>
          <cell r="BK311">
            <v>0.16325180692975297</v>
          </cell>
          <cell r="BM311" t="str">
            <v>ROMAgriculture, Mining and Quarrying</v>
          </cell>
        </row>
        <row r="312">
          <cell r="G312">
            <v>-2.0425705006346107E-3</v>
          </cell>
          <cell r="H312">
            <v>1.7110959161072969E-2</v>
          </cell>
          <cell r="J312">
            <v>-3.5441494546830654E-3</v>
          </cell>
          <cell r="K312">
            <v>2.7495351620018482E-2</v>
          </cell>
          <cell r="M312">
            <v>-2.3811576422303915E-2</v>
          </cell>
          <cell r="N312">
            <v>3.3512145280838013E-2</v>
          </cell>
          <cell r="R312">
            <v>-1.2492803216446191E-3</v>
          </cell>
          <cell r="S312">
            <v>1.0932098375633359E-2</v>
          </cell>
          <cell r="U312">
            <v>-2.1767005091533065E-3</v>
          </cell>
          <cell r="V312">
            <v>1.7732162028551102E-2</v>
          </cell>
          <cell r="X312">
            <v>-1.5704857651144266E-2</v>
          </cell>
          <cell r="Y312">
            <v>2.1604358684271574E-2</v>
          </cell>
          <cell r="AC312">
            <v>-7.6166389044374228E-3</v>
          </cell>
          <cell r="AD312">
            <v>8.9910989627242088E-2</v>
          </cell>
          <cell r="AF312">
            <v>-1.3308105990290642E-2</v>
          </cell>
          <cell r="AG312">
            <v>0.14315968751907349</v>
          </cell>
          <cell r="AI312">
            <v>-0.11429217085242271</v>
          </cell>
          <cell r="AJ312">
            <v>0.17164314538240433</v>
          </cell>
          <cell r="AL312">
            <v>-5.1495260498230631E-2</v>
          </cell>
          <cell r="AM312">
            <v>0.43138452215004441</v>
          </cell>
          <cell r="AO312">
            <v>-8.935157898190689E-2</v>
          </cell>
          <cell r="AP312">
            <v>0.6931855197768676</v>
          </cell>
          <cell r="AR312">
            <v>-0.60031383512055092</v>
          </cell>
          <cell r="AS312">
            <v>0.84487495073248997</v>
          </cell>
          <cell r="AU312">
            <v>-5.1950429961912584E-2</v>
          </cell>
          <cell r="AV312">
            <v>0.45460350344142902</v>
          </cell>
          <cell r="AX312">
            <v>-9.0516536112538043E-2</v>
          </cell>
          <cell r="AY312">
            <v>0.73737929396408142</v>
          </cell>
          <cell r="BA312">
            <v>-0.65307528929417302</v>
          </cell>
          <cell r="BB312">
            <v>0.89840182643856858</v>
          </cell>
          <cell r="BD312">
            <v>-5.2334249820343827E-2</v>
          </cell>
          <cell r="BE312">
            <v>0.61778223331620308</v>
          </cell>
          <cell r="BG312">
            <v>-9.1440562204639128E-2</v>
          </cell>
          <cell r="BH312">
            <v>0.98365630100445622</v>
          </cell>
          <cell r="BJ312">
            <v>-0.78530636635739315</v>
          </cell>
          <cell r="BK312">
            <v>1.1793673512812837</v>
          </cell>
          <cell r="BM312" t="str">
            <v>ROMElectronics and Machinery</v>
          </cell>
        </row>
        <row r="313">
          <cell r="G313">
            <v>-1.2908350850921124E-2</v>
          </cell>
          <cell r="H313">
            <v>2.7502876706421375E-2</v>
          </cell>
          <cell r="J313">
            <v>-1.5708574137534015E-2</v>
          </cell>
          <cell r="K313">
            <v>3.622869128594175E-2</v>
          </cell>
          <cell r="M313">
            <v>-4.3942716729361564E-2</v>
          </cell>
          <cell r="N313">
            <v>4.4947198824957013E-2</v>
          </cell>
          <cell r="R313">
            <v>-9.6859760596998967E-3</v>
          </cell>
          <cell r="S313">
            <v>1.5522518689977005E-2</v>
          </cell>
          <cell r="U313">
            <v>-1.1579675774555653E-2</v>
          </cell>
          <cell r="V313">
            <v>2.2508631314849481E-2</v>
          </cell>
          <cell r="X313">
            <v>-3.0020305319339968E-2</v>
          </cell>
          <cell r="Y313">
            <v>2.8156077489256859E-2</v>
          </cell>
          <cell r="AC313">
            <v>-5.8072523330338299E-2</v>
          </cell>
          <cell r="AD313">
            <v>0.11115139652974904</v>
          </cell>
          <cell r="AF313">
            <v>-6.3671337687992491E-2</v>
          </cell>
          <cell r="AG313">
            <v>0.13027135044103488</v>
          </cell>
          <cell r="AI313">
            <v>-0.1439558585989289</v>
          </cell>
          <cell r="AJ313">
            <v>0.15661123982863501</v>
          </cell>
          <cell r="AL313">
            <v>-4.6318045419998975E-2</v>
          </cell>
          <cell r="AM313">
            <v>9.868646329656855E-2</v>
          </cell>
          <cell r="AO313">
            <v>-5.6365871890893156E-2</v>
          </cell>
          <cell r="AP313">
            <v>0.12999663457161362</v>
          </cell>
          <cell r="AR313">
            <v>-0.15767628048345758</v>
          </cell>
          <cell r="AS313">
            <v>0.16128058655358937</v>
          </cell>
          <cell r="AU313">
            <v>-5.1773491084869172E-2</v>
          </cell>
          <cell r="AV313">
            <v>8.2970985893097426E-2</v>
          </cell>
          <cell r="AX313">
            <v>-6.1895697117612704E-2</v>
          </cell>
          <cell r="AY313">
            <v>0.12031316364290839</v>
          </cell>
          <cell r="BA313">
            <v>-0.16046457272206538</v>
          </cell>
          <cell r="BB313">
            <v>0.15049989984386675</v>
          </cell>
          <cell r="BD313">
            <v>-0.17386683356878407</v>
          </cell>
          <cell r="BE313">
            <v>0.33278287653258787</v>
          </cell>
          <cell r="BG313">
            <v>-0.19062946188729957</v>
          </cell>
          <cell r="BH313">
            <v>0.39002726086261513</v>
          </cell>
          <cell r="BJ313">
            <v>-0.43099813600136155</v>
          </cell>
          <cell r="BK313">
            <v>0.46888784589907695</v>
          </cell>
          <cell r="BM313" t="str">
            <v>ROMOther</v>
          </cell>
        </row>
        <row r="314">
          <cell r="G314">
            <v>-1.2523125111158606E-2</v>
          </cell>
          <cell r="H314">
            <v>2.7927351150310642E-2</v>
          </cell>
          <cell r="J314">
            <v>-1.8366898681961175E-2</v>
          </cell>
          <cell r="K314">
            <v>4.5322544754071714E-2</v>
          </cell>
          <cell r="M314">
            <v>-4.9709629690369184E-2</v>
          </cell>
          <cell r="N314">
            <v>5.6878629804486991E-2</v>
          </cell>
          <cell r="R314">
            <v>-1.2944753806209519E-2</v>
          </cell>
          <cell r="S314">
            <v>2.7942279594981301E-2</v>
          </cell>
          <cell r="U314">
            <v>-1.8669876608441882E-2</v>
          </cell>
          <cell r="V314">
            <v>4.4641677583058481E-2</v>
          </cell>
          <cell r="X314">
            <v>-4.7966130913209781E-2</v>
          </cell>
          <cell r="Y314">
            <v>5.5830260625043593E-2</v>
          </cell>
          <cell r="AC314">
            <v>-1.3449758362978237E-2</v>
          </cell>
          <cell r="AD314">
            <v>2.9091613887247014E-2</v>
          </cell>
          <cell r="AF314">
            <v>-1.9767367121901414E-2</v>
          </cell>
          <cell r="AG314">
            <v>4.9097385628777079E-2</v>
          </cell>
          <cell r="AI314">
            <v>-5.1740947162630224E-2</v>
          </cell>
          <cell r="AJ314">
            <v>6.0957575887360171E-2</v>
          </cell>
          <cell r="AL314">
            <v>-2.07955119192169E-2</v>
          </cell>
          <cell r="AM314">
            <v>4.6375290397838255E-2</v>
          </cell>
          <cell r="AO314">
            <v>-3.049950048965341E-2</v>
          </cell>
          <cell r="AP314">
            <v>7.5261207667943003E-2</v>
          </cell>
          <cell r="AR314">
            <v>-8.2546264414848775E-2</v>
          </cell>
          <cell r="AS314">
            <v>9.445088295045416E-2</v>
          </cell>
          <cell r="AU314">
            <v>-2.5104791336629111E-2</v>
          </cell>
          <cell r="AV314">
            <v>5.4190686760319601E-2</v>
          </cell>
          <cell r="AX314">
            <v>-3.6207977652747025E-2</v>
          </cell>
          <cell r="AY314">
            <v>8.657715839309002E-2</v>
          </cell>
          <cell r="BA314">
            <v>-9.3024535331365607E-2</v>
          </cell>
          <cell r="BB314">
            <v>0.1082760679920384</v>
          </cell>
          <cell r="BD314">
            <v>-3.0153104101252839E-2</v>
          </cell>
          <cell r="BE314">
            <v>6.5220685631810063E-2</v>
          </cell>
          <cell r="BG314">
            <v>-4.4316593841198994E-2</v>
          </cell>
          <cell r="BH314">
            <v>0.11007176039971996</v>
          </cell>
          <cell r="BJ314">
            <v>-0.11599837885464739</v>
          </cell>
          <cell r="BK314">
            <v>0.13666120103324902</v>
          </cell>
          <cell r="BM314" t="str">
            <v>ROMServices</v>
          </cell>
        </row>
        <row r="315">
          <cell r="G315">
            <v>-1.786044940672582E-4</v>
          </cell>
          <cell r="H315">
            <v>5.6900526396930218E-3</v>
          </cell>
          <cell r="J315">
            <v>-2.7222049538977444E-4</v>
          </cell>
          <cell r="K315">
            <v>1.2094489298760891E-2</v>
          </cell>
          <cell r="M315">
            <v>-9.4304315280169249E-4</v>
          </cell>
          <cell r="N315">
            <v>1.2340199202299118E-2</v>
          </cell>
          <cell r="R315">
            <v>-3.536789990903344E-4</v>
          </cell>
          <cell r="S315">
            <v>1.2076294515281916E-2</v>
          </cell>
          <cell r="U315">
            <v>-5.4056943918112665E-4</v>
          </cell>
          <cell r="V315">
            <v>2.5707731023430824E-2</v>
          </cell>
          <cell r="X315">
            <v>-1.8672030710149556E-3</v>
          </cell>
          <cell r="Y315">
            <v>2.6219552382826805E-2</v>
          </cell>
          <cell r="AC315">
            <v>-3.3967500348808244E-4</v>
          </cell>
          <cell r="AD315">
            <v>2.8162682428956032E-2</v>
          </cell>
          <cell r="AF315">
            <v>-5.2205823885742575E-4</v>
          </cell>
          <cell r="AG315">
            <v>6.0554178431630135E-2</v>
          </cell>
          <cell r="AI315">
            <v>-1.8085130723193288E-3</v>
          </cell>
          <cell r="AJ315">
            <v>6.1191627755761147E-2</v>
          </cell>
          <cell r="AL315">
            <v>-9.2070821686466003E-3</v>
          </cell>
          <cell r="AM315">
            <v>0.29332286665670221</v>
          </cell>
          <cell r="AO315">
            <v>-1.403299778167677E-2</v>
          </cell>
          <cell r="AP315">
            <v>0.62347231150619808</v>
          </cell>
          <cell r="AR315">
            <v>-4.8613982765489901E-2</v>
          </cell>
          <cell r="AS315">
            <v>0.63613868523515238</v>
          </cell>
          <cell r="AU315">
            <v>-9.1171885362850581E-3</v>
          </cell>
          <cell r="AV315">
            <v>0.31130447156521412</v>
          </cell>
          <cell r="AX315">
            <v>-1.3934877407604887E-2</v>
          </cell>
          <cell r="AY315">
            <v>0.66269761898093038</v>
          </cell>
          <cell r="BA315">
            <v>-4.8133031584455879E-2</v>
          </cell>
          <cell r="BB315">
            <v>0.67589142421820148</v>
          </cell>
          <cell r="BD315">
            <v>-8.9428111739624384E-3</v>
          </cell>
          <cell r="BE315">
            <v>0.74145447421261301</v>
          </cell>
          <cell r="BG315">
            <v>-1.3744515210042944E-2</v>
          </cell>
          <cell r="BH315">
            <v>1.594243255899449</v>
          </cell>
          <cell r="BJ315">
            <v>-4.7613721190296159E-2</v>
          </cell>
          <cell r="BK315">
            <v>1.6110257358586306</v>
          </cell>
          <cell r="BM315" t="str">
            <v>ROMTextiles, Garments and Leather</v>
          </cell>
        </row>
        <row r="316">
          <cell r="G316">
            <v>-2.1200430928729475E-2</v>
          </cell>
          <cell r="H316">
            <v>2.2781430277973413E-2</v>
          </cell>
          <cell r="J316">
            <v>-3.167459147516638E-2</v>
          </cell>
          <cell r="K316">
            <v>4.1702266782522202E-2</v>
          </cell>
          <cell r="M316">
            <v>-4.5755703700706363E-2</v>
          </cell>
          <cell r="N316">
            <v>4.7373071312904358E-2</v>
          </cell>
          <cell r="R316">
            <v>-4.9498474691063166E-3</v>
          </cell>
          <cell r="S316">
            <v>2.5716280099004507E-2</v>
          </cell>
          <cell r="U316">
            <v>-7.4108445551246405E-3</v>
          </cell>
          <cell r="V316">
            <v>4.6250949613749981E-2</v>
          </cell>
          <cell r="X316">
            <v>-1.0236770380288363E-2</v>
          </cell>
          <cell r="Y316">
            <v>4.7461020760238171E-2</v>
          </cell>
          <cell r="AC316">
            <v>-7.3786444801953621E-2</v>
          </cell>
          <cell r="AD316">
            <v>8.3677954971790314E-2</v>
          </cell>
          <cell r="AF316">
            <v>-0.11023276671767235</v>
          </cell>
          <cell r="AG316">
            <v>0.16202759556472301</v>
          </cell>
          <cell r="AI316">
            <v>-0.15948760526953265</v>
          </cell>
          <cell r="AJ316">
            <v>0.18182176165282726</v>
          </cell>
          <cell r="AL316">
            <v>-0.14712747390938094</v>
          </cell>
          <cell r="AM316">
            <v>0.15809934713632653</v>
          </cell>
          <cell r="AO316">
            <v>-0.2198164106436927</v>
          </cell>
          <cell r="AP316">
            <v>0.28940681388193262</v>
          </cell>
          <cell r="AR316">
            <v>-0.3175369937083859</v>
          </cell>
          <cell r="AS316">
            <v>0.32876125664745054</v>
          </cell>
          <cell r="AU316">
            <v>-2.3938695050645987E-2</v>
          </cell>
          <cell r="AV316">
            <v>0.12437033483745162</v>
          </cell>
          <cell r="AX316">
            <v>-3.5840689835418146E-2</v>
          </cell>
          <cell r="AY316">
            <v>0.22368111048202741</v>
          </cell>
          <cell r="BA316">
            <v>-4.950757088307866E-2</v>
          </cell>
          <cell r="BB316">
            <v>0.22953331589768158</v>
          </cell>
          <cell r="BD316">
            <v>-0.18036905262298691</v>
          </cell>
          <cell r="BE316">
            <v>0.20454859295905753</v>
          </cell>
          <cell r="BG316">
            <v>-0.26946114227678392</v>
          </cell>
          <cell r="BH316">
            <v>0.39607225946757901</v>
          </cell>
          <cell r="BJ316">
            <v>-0.38986331899830001</v>
          </cell>
          <cell r="BK316">
            <v>0.44445858563298996</v>
          </cell>
          <cell r="BM316" t="str">
            <v>RUSAgriculture, Mining and Quarrying</v>
          </cell>
        </row>
        <row r="317">
          <cell r="G317">
            <v>-8.3631870802491903E-4</v>
          </cell>
          <cell r="H317">
            <v>1.0351566306781024E-3</v>
          </cell>
          <cell r="J317">
            <v>-1.1732089333236217E-3</v>
          </cell>
          <cell r="K317">
            <v>2.738322364166379E-3</v>
          </cell>
          <cell r="M317">
            <v>-1.9086816464550793E-3</v>
          </cell>
          <cell r="N317">
            <v>3.4126335522159934E-3</v>
          </cell>
          <cell r="R317">
            <v>-1.2827155878767371E-3</v>
          </cell>
          <cell r="S317">
            <v>1.5896435943432152E-3</v>
          </cell>
          <cell r="U317">
            <v>-1.8001589342020452E-3</v>
          </cell>
          <cell r="V317">
            <v>4.2514905799180269E-3</v>
          </cell>
          <cell r="X317">
            <v>-2.9265193734318018E-3</v>
          </cell>
          <cell r="Y317">
            <v>5.2846128819510341E-3</v>
          </cell>
          <cell r="AC317">
            <v>-1.2203103397041559E-3</v>
          </cell>
          <cell r="AD317">
            <v>3.9827760774642229E-3</v>
          </cell>
          <cell r="AF317">
            <v>-1.7144109006039798E-3</v>
          </cell>
          <cell r="AG317">
            <v>1.5594525029882789E-2</v>
          </cell>
          <cell r="AI317">
            <v>-3.2542557455599308E-3</v>
          </cell>
          <cell r="AJ317">
            <v>1.8527851905673742E-2</v>
          </cell>
          <cell r="AL317">
            <v>-4.5728342995277282E-2</v>
          </cell>
          <cell r="AM317">
            <v>5.660042876868588E-2</v>
          </cell>
          <cell r="AO317">
            <v>-6.4148870512349507E-2</v>
          </cell>
          <cell r="AP317">
            <v>0.14972634606723126</v>
          </cell>
          <cell r="AR317">
            <v>-0.10436314309411311</v>
          </cell>
          <cell r="AS317">
            <v>0.18659642083275585</v>
          </cell>
          <cell r="AU317">
            <v>-4.5579810232478916E-2</v>
          </cell>
          <cell r="AV317">
            <v>5.6486140850111881E-2</v>
          </cell>
          <cell r="AX317">
            <v>-6.3966559216021165E-2</v>
          </cell>
          <cell r="AY317">
            <v>0.15107178525724516</v>
          </cell>
          <cell r="BA317">
            <v>-0.10399047064165934</v>
          </cell>
          <cell r="BB317">
            <v>0.18778258765074604</v>
          </cell>
          <cell r="BD317">
            <v>-4.5193551949291415E-2</v>
          </cell>
          <cell r="BE317">
            <v>0.14750001839934543</v>
          </cell>
          <cell r="BG317">
            <v>-6.3492306487922784E-2</v>
          </cell>
          <cell r="BH317">
            <v>0.57753503689347863</v>
          </cell>
          <cell r="BJ317">
            <v>-0.12051965086921891</v>
          </cell>
          <cell r="BK317">
            <v>0.68616925577377574</v>
          </cell>
          <cell r="BM317" t="str">
            <v>RUSElectronics and Machinery</v>
          </cell>
        </row>
        <row r="318">
          <cell r="G318">
            <v>-3.1370595828775549E-2</v>
          </cell>
          <cell r="H318">
            <v>1.9954679322836455E-2</v>
          </cell>
          <cell r="J318">
            <v>-3.6571349693986122E-2</v>
          </cell>
          <cell r="K318">
            <v>3.4243267509737052E-2</v>
          </cell>
          <cell r="M318">
            <v>-4.8800927863339894E-2</v>
          </cell>
          <cell r="N318">
            <v>4.0789273407426663E-2</v>
          </cell>
          <cell r="R318">
            <v>-1.8396358842437621E-2</v>
          </cell>
          <cell r="S318">
            <v>1.7868725713924505E-2</v>
          </cell>
          <cell r="U318">
            <v>-2.1484112286998425E-2</v>
          </cell>
          <cell r="V318">
            <v>3.0094015033682808E-2</v>
          </cell>
          <cell r="X318">
            <v>-2.8591063426574692E-2</v>
          </cell>
          <cell r="Y318">
            <v>3.4943156439112499E-2</v>
          </cell>
          <cell r="AC318">
            <v>-0.20618815545503821</v>
          </cell>
          <cell r="AD318">
            <v>0.11202443397633033</v>
          </cell>
          <cell r="AF318">
            <v>-0.21635176422978475</v>
          </cell>
          <cell r="AG318">
            <v>0.17888340559329663</v>
          </cell>
          <cell r="AI318">
            <v>-0.24500551935352632</v>
          </cell>
          <cell r="AJ318">
            <v>0.20292623777390872</v>
          </cell>
          <cell r="AL318">
            <v>-0.14120378990950228</v>
          </cell>
          <cell r="AM318">
            <v>8.981902550377116E-2</v>
          </cell>
          <cell r="AO318">
            <v>-0.16461316855702568</v>
          </cell>
          <cell r="AP318">
            <v>0.15413411902188043</v>
          </cell>
          <cell r="AR318">
            <v>-0.21966034700185627</v>
          </cell>
          <cell r="AS318">
            <v>0.18359868024885809</v>
          </cell>
          <cell r="AU318">
            <v>-9.4647346244974326E-2</v>
          </cell>
          <cell r="AV318">
            <v>9.1932728867023514E-2</v>
          </cell>
          <cell r="AX318">
            <v>-0.11053351545321391</v>
          </cell>
          <cell r="AY318">
            <v>0.15483056648274321</v>
          </cell>
          <cell r="BA318">
            <v>-0.14709803732489421</v>
          </cell>
          <cell r="BB318">
            <v>0.17977889291633059</v>
          </cell>
          <cell r="BD318">
            <v>-0.86207108778607655</v>
          </cell>
          <cell r="BE318">
            <v>0.4683732944963151</v>
          </cell>
          <cell r="BG318">
            <v>-0.90456505768915618</v>
          </cell>
          <cell r="BH318">
            <v>0.74791013919477323</v>
          </cell>
          <cell r="BJ318">
            <v>-1.0243661868770364</v>
          </cell>
          <cell r="BK318">
            <v>0.84843303511794876</v>
          </cell>
          <cell r="BM318" t="str">
            <v>RUSOther</v>
          </cell>
        </row>
        <row r="319">
          <cell r="G319">
            <v>-2.9369180346293433E-2</v>
          </cell>
          <cell r="H319">
            <v>2.4154124590495485E-2</v>
          </cell>
          <cell r="J319">
            <v>-4.0171196400478948E-2</v>
          </cell>
          <cell r="K319">
            <v>4.2864433196882601E-2</v>
          </cell>
          <cell r="M319">
            <v>-5.7747854649278452E-2</v>
          </cell>
          <cell r="N319">
            <v>5.1717868927880772E-2</v>
          </cell>
          <cell r="R319">
            <v>-2.3434645241650287E-2</v>
          </cell>
          <cell r="S319">
            <v>1.9318432739964919E-2</v>
          </cell>
          <cell r="U319">
            <v>-3.1850268296693685E-2</v>
          </cell>
          <cell r="V319">
            <v>3.4249129796080524E-2</v>
          </cell>
          <cell r="X319">
            <v>-4.5795938956871396E-2</v>
          </cell>
          <cell r="Y319">
            <v>4.1251910653954837E-2</v>
          </cell>
          <cell r="AC319">
            <v>-3.0204354123167576E-2</v>
          </cell>
          <cell r="AD319">
            <v>2.464481948981323E-2</v>
          </cell>
          <cell r="AF319">
            <v>-4.3408652737706888E-2</v>
          </cell>
          <cell r="AG319">
            <v>4.4679770066013091E-2</v>
          </cell>
          <cell r="AI319">
            <v>-6.3107354101362034E-2</v>
          </cell>
          <cell r="AJ319">
            <v>5.4433098214264675E-2</v>
          </cell>
          <cell r="AL319">
            <v>-4.7924043635136651E-2</v>
          </cell>
          <cell r="AM319">
            <v>3.9414219504751158E-2</v>
          </cell>
          <cell r="AO319">
            <v>-6.5550558322447883E-2</v>
          </cell>
          <cell r="AP319">
            <v>6.9945328494060585E-2</v>
          </cell>
          <cell r="AR319">
            <v>-9.4231799233608041E-2</v>
          </cell>
          <cell r="AS319">
            <v>8.4392188613763672E-2</v>
          </cell>
          <cell r="AU319">
            <v>-4.1567790921269152E-2</v>
          </cell>
          <cell r="AV319">
            <v>3.4266555554007309E-2</v>
          </cell>
          <cell r="AX319">
            <v>-5.6495213803802263E-2</v>
          </cell>
          <cell r="AY319">
            <v>6.0750254672881469E-2</v>
          </cell>
          <cell r="BA319">
            <v>-8.1231697598695099E-2</v>
          </cell>
          <cell r="BB319">
            <v>7.3171613202782843E-2</v>
          </cell>
          <cell r="BD319">
            <v>-9.3354270588039995E-2</v>
          </cell>
          <cell r="BE319">
            <v>7.6171108902498466E-2</v>
          </cell>
          <cell r="BG319">
            <v>-0.1341655278246742</v>
          </cell>
          <cell r="BH319">
            <v>0.13809424057025893</v>
          </cell>
          <cell r="BJ319">
            <v>-0.19504939542325739</v>
          </cell>
          <cell r="BK319">
            <v>0.16823939220544767</v>
          </cell>
          <cell r="BM319" t="str">
            <v>RUSServices</v>
          </cell>
        </row>
        <row r="320">
          <cell r="G320">
            <v>-2.3630180521649891E-5</v>
          </cell>
          <cell r="H320">
            <v>8.0859310401137918E-5</v>
          </cell>
          <cell r="J320">
            <v>-3.4545893413451267E-5</v>
          </cell>
          <cell r="K320">
            <v>2.4697754270164296E-4</v>
          </cell>
          <cell r="M320">
            <v>-5.0569203153827402E-5</v>
          </cell>
          <cell r="N320">
            <v>2.5880640896502882E-4</v>
          </cell>
          <cell r="R320">
            <v>-6.3393859591087676E-5</v>
          </cell>
          <cell r="S320">
            <v>2.1063243912067264E-4</v>
          </cell>
          <cell r="U320">
            <v>-9.2633153599308571E-5</v>
          </cell>
          <cell r="V320">
            <v>6.3833792228251696E-4</v>
          </cell>
          <cell r="X320">
            <v>-1.3545410638471367E-4</v>
          </cell>
          <cell r="Y320">
            <v>6.6895149939227849E-4</v>
          </cell>
          <cell r="AC320">
            <v>-1.0596102811177843E-5</v>
          </cell>
          <cell r="AD320">
            <v>3.9321780786849558E-4</v>
          </cell>
          <cell r="AF320">
            <v>-1.5498685968395876E-5</v>
          </cell>
          <cell r="AG320">
            <v>1.5020655118860304E-3</v>
          </cell>
          <cell r="AI320">
            <v>-2.2836604784970405E-5</v>
          </cell>
          <cell r="AJ320">
            <v>1.5391116612590849E-3</v>
          </cell>
          <cell r="AL320">
            <v>-9.0108430134690099E-3</v>
          </cell>
          <cell r="AM320">
            <v>3.0833896996024436E-2</v>
          </cell>
          <cell r="AO320">
            <v>-1.3173306992870485E-2</v>
          </cell>
          <cell r="AP320">
            <v>9.4179384837871638E-2</v>
          </cell>
          <cell r="AR320">
            <v>-1.9283439266063851E-2</v>
          </cell>
          <cell r="AS320">
            <v>9.8690059516342007E-2</v>
          </cell>
          <cell r="AU320">
            <v>-9.1223739746121371E-3</v>
          </cell>
          <cell r="AV320">
            <v>3.0309999946960667E-2</v>
          </cell>
          <cell r="AX320">
            <v>-1.3329907265961474E-2</v>
          </cell>
          <cell r="AY320">
            <v>9.185680264302247E-2</v>
          </cell>
          <cell r="BA320">
            <v>-1.9491840736763931E-2</v>
          </cell>
          <cell r="BB320">
            <v>9.6262095220209731E-2</v>
          </cell>
          <cell r="BD320">
            <v>-8.9116800933840348E-3</v>
          </cell>
          <cell r="BE320">
            <v>0.3307094479159981</v>
          </cell>
          <cell r="BG320">
            <v>-1.3034917995742898E-2</v>
          </cell>
          <cell r="BH320">
            <v>1.263287791725898</v>
          </cell>
          <cell r="BJ320">
            <v>-1.9206355382661418E-2</v>
          </cell>
          <cell r="BK320">
            <v>1.2944448536936353</v>
          </cell>
          <cell r="BM320" t="str">
            <v>RUSTextiles, Garments and Leather</v>
          </cell>
        </row>
        <row r="321">
          <cell r="G321">
            <v>-4.5682791096623987E-6</v>
          </cell>
          <cell r="H321">
            <v>1.57441187184304E-4</v>
          </cell>
          <cell r="J321">
            <v>-8.179861652024556E-6</v>
          </cell>
          <cell r="K321">
            <v>1.9166214042343199E-4</v>
          </cell>
          <cell r="M321">
            <v>-1.2297723515075631E-5</v>
          </cell>
          <cell r="N321">
            <v>1.9428845553193241E-4</v>
          </cell>
          <cell r="R321">
            <v>-1.9186047211405821E-5</v>
          </cell>
          <cell r="S321">
            <v>6.6122796852141619E-4</v>
          </cell>
          <cell r="U321">
            <v>-3.4354117815382779E-5</v>
          </cell>
          <cell r="V321">
            <v>8.0495054135099053E-4</v>
          </cell>
          <cell r="X321">
            <v>-5.1648486987687647E-5</v>
          </cell>
          <cell r="Y321">
            <v>8.1598066026344895E-4</v>
          </cell>
          <cell r="AC321">
            <v>-1.9847464045597007E-6</v>
          </cell>
          <cell r="AD321">
            <v>9.943099576048553E-4</v>
          </cell>
          <cell r="AF321">
            <v>-3.5540474527806509E-6</v>
          </cell>
          <cell r="AG321">
            <v>1.1259428865741938E-3</v>
          </cell>
          <cell r="AI321">
            <v>-5.3433368520927615E-6</v>
          </cell>
          <cell r="AJ321">
            <v>1.1403170647099614E-3</v>
          </cell>
          <cell r="AL321">
            <v>-1.6165985113368884E-2</v>
          </cell>
          <cell r="AM321">
            <v>0.55714456738626794</v>
          </cell>
          <cell r="AO321">
            <v>-2.8946462884974284E-2</v>
          </cell>
          <cell r="AP321">
            <v>0.67824387137995912</v>
          </cell>
          <cell r="AR321">
            <v>-4.3518535207830382E-2</v>
          </cell>
          <cell r="AS321">
            <v>0.68753773673447138</v>
          </cell>
          <cell r="AU321">
            <v>-1.6165984792278824E-2</v>
          </cell>
          <cell r="AV321">
            <v>0.55714453141718234</v>
          </cell>
          <cell r="AX321">
            <v>-2.8946459895369942E-2</v>
          </cell>
          <cell r="AY321">
            <v>0.67824383348128059</v>
          </cell>
          <cell r="BA321">
            <v>-4.351853438006785E-2</v>
          </cell>
          <cell r="BB321">
            <v>0.68753770900608513</v>
          </cell>
          <cell r="BD321">
            <v>-1.6163885425344315E-2</v>
          </cell>
          <cell r="BE321">
            <v>8.0977157560687267</v>
          </cell>
          <cell r="BG321">
            <v>-2.8944360695656451E-2</v>
          </cell>
          <cell r="BH321">
            <v>9.1697416719110514</v>
          </cell>
          <cell r="BJ321">
            <v>-4.3516433367923199E-2</v>
          </cell>
          <cell r="BK321">
            <v>9.2868057804219735</v>
          </cell>
          <cell r="BM321" t="str">
            <v>SINAgriculture, Mining and Quarrying</v>
          </cell>
        </row>
        <row r="322">
          <cell r="G322">
            <v>-2.1163298340979964E-2</v>
          </cell>
          <cell r="H322">
            <v>3.4915088675916195E-2</v>
          </cell>
          <cell r="J322">
            <v>-4.7061531338840723E-2</v>
          </cell>
          <cell r="K322">
            <v>7.5615787878632545E-2</v>
          </cell>
          <cell r="M322">
            <v>-7.4066721368581057E-2</v>
          </cell>
          <cell r="N322">
            <v>8.9099682867527008E-2</v>
          </cell>
          <cell r="R322">
            <v>-1.1795682075899094E-2</v>
          </cell>
          <cell r="S322">
            <v>1.9459951901808381E-2</v>
          </cell>
          <cell r="U322">
            <v>-2.6230483665131032E-2</v>
          </cell>
          <cell r="V322">
            <v>4.2144813574850559E-2</v>
          </cell>
          <cell r="X322">
            <v>-4.128215229138732E-2</v>
          </cell>
          <cell r="Y322">
            <v>4.9659981392323971E-2</v>
          </cell>
          <cell r="AC322">
            <v>-5.2641703106928617E-2</v>
          </cell>
          <cell r="AD322">
            <v>9.8218685947358608E-2</v>
          </cell>
          <cell r="AF322">
            <v>-0.11726493563037366</v>
          </cell>
          <cell r="AG322">
            <v>0.20769736915826797</v>
          </cell>
          <cell r="AI322">
            <v>-0.18516974663361907</v>
          </cell>
          <cell r="AJ322">
            <v>0.24096619710326195</v>
          </cell>
          <cell r="AL322">
            <v>-0.26172771835294445</v>
          </cell>
          <cell r="AM322">
            <v>0.43179689422717499</v>
          </cell>
          <cell r="AO322">
            <v>-0.58201264382591622</v>
          </cell>
          <cell r="AP322">
            <v>0.93514476401877922</v>
          </cell>
          <cell r="AR322">
            <v>-0.91598737008516606</v>
          </cell>
          <cell r="AS322">
            <v>1.1019008628599694</v>
          </cell>
          <cell r="AU322">
            <v>-0.26173708014037711</v>
          </cell>
          <cell r="AV322">
            <v>0.43180131150349554</v>
          </cell>
          <cell r="AX322">
            <v>-0.58203418513701755</v>
          </cell>
          <cell r="AY322">
            <v>0.93516088151274757</v>
          </cell>
          <cell r="BA322">
            <v>-0.91601909352363653</v>
          </cell>
          <cell r="BB322">
            <v>1.1019166544009797</v>
          </cell>
          <cell r="BD322">
            <v>-0.28015350744951589</v>
          </cell>
          <cell r="BE322">
            <v>0.52270933007889975</v>
          </cell>
          <cell r="BG322">
            <v>-0.62407143155987554</v>
          </cell>
          <cell r="BH322">
            <v>1.1053431599569046</v>
          </cell>
          <cell r="BJ322">
            <v>-0.98545356497249692</v>
          </cell>
          <cell r="BK322">
            <v>1.2823963000992835</v>
          </cell>
          <cell r="BM322" t="str">
            <v>SINElectronics and Machinery</v>
          </cell>
        </row>
        <row r="323">
          <cell r="G323">
            <v>-2.6682508874728228E-2</v>
          </cell>
          <cell r="H323">
            <v>3.8073121027991874E-2</v>
          </cell>
          <cell r="J323">
            <v>-4.0542987746448489E-2</v>
          </cell>
          <cell r="K323">
            <v>5.4899571568967076E-2</v>
          </cell>
          <cell r="M323">
            <v>-5.3041109811601928E-2</v>
          </cell>
          <cell r="N323">
            <v>6.2536276331229601E-2</v>
          </cell>
          <cell r="R323">
            <v>-1.4963091491154046E-2</v>
          </cell>
          <cell r="S323">
            <v>2.1366642160501215E-2</v>
          </cell>
          <cell r="U323">
            <v>-2.276882715341344E-2</v>
          </cell>
          <cell r="V323">
            <v>3.0892731851054123E-2</v>
          </cell>
          <cell r="X323">
            <v>-2.9840951981896069E-2</v>
          </cell>
          <cell r="Y323">
            <v>3.5208390156185487E-2</v>
          </cell>
          <cell r="AC323">
            <v>-4.4825090388258104E-2</v>
          </cell>
          <cell r="AD323">
            <v>7.0368696471632575E-2</v>
          </cell>
          <cell r="AF323">
            <v>-6.6332927552139154E-2</v>
          </cell>
          <cell r="AG323">
            <v>0.10573471480529406</v>
          </cell>
          <cell r="AI323">
            <v>-8.902760011551436E-2</v>
          </cell>
          <cell r="AJ323">
            <v>0.1214675072224054</v>
          </cell>
          <cell r="AL323">
            <v>-0.1606317556673541</v>
          </cell>
          <cell r="AM323">
            <v>0.22920454381463345</v>
          </cell>
          <cell r="AO323">
            <v>-0.24407342399050838</v>
          </cell>
          <cell r="AP323">
            <v>0.33050170086745867</v>
          </cell>
          <cell r="AR323">
            <v>-0.31931354849663929</v>
          </cell>
          <cell r="AS323">
            <v>0.37647553710732268</v>
          </cell>
          <cell r="AU323">
            <v>-0.13808355807464678</v>
          </cell>
          <cell r="AV323">
            <v>0.1971772995823749</v>
          </cell>
          <cell r="AX323">
            <v>-0.21011705157244043</v>
          </cell>
          <cell r="AY323">
            <v>0.28508669716825474</v>
          </cell>
          <cell r="BA323">
            <v>-0.27538058083992178</v>
          </cell>
          <cell r="BB323">
            <v>0.32491278889263125</v>
          </cell>
          <cell r="BD323">
            <v>-0.1642742268234198</v>
          </cell>
          <cell r="BE323">
            <v>0.2578859987860152</v>
          </cell>
          <cell r="BG323">
            <v>-0.24309578167445228</v>
          </cell>
          <cell r="BH323">
            <v>0.38749477965546741</v>
          </cell>
          <cell r="BJ323">
            <v>-0.32626683065767365</v>
          </cell>
          <cell r="BK323">
            <v>0.44515204900413857</v>
          </cell>
          <cell r="BM323" t="str">
            <v>SINOther</v>
          </cell>
        </row>
        <row r="324">
          <cell r="G324">
            <v>-3.9147891979155247E-2</v>
          </cell>
          <cell r="H324">
            <v>5.727303169624065E-2</v>
          </cell>
          <cell r="J324">
            <v>-7.2244860235514352E-2</v>
          </cell>
          <cell r="K324">
            <v>0.11655067840183619</v>
          </cell>
          <cell r="M324">
            <v>-0.11893247461557621</v>
          </cell>
          <cell r="N324">
            <v>0.14125951200549025</v>
          </cell>
          <cell r="R324">
            <v>-4.3030357923271367E-2</v>
          </cell>
          <cell r="S324">
            <v>6.3450678171648178E-2</v>
          </cell>
          <cell r="U324">
            <v>-7.9450197357800789E-2</v>
          </cell>
          <cell r="V324">
            <v>0.13006052684795577</v>
          </cell>
          <cell r="X324">
            <v>-0.13173873600317165</v>
          </cell>
          <cell r="Y324">
            <v>0.15716700926714111</v>
          </cell>
          <cell r="AC324">
            <v>-3.9325912942231867E-2</v>
          </cell>
          <cell r="AD324">
            <v>5.622808786290534E-2</v>
          </cell>
          <cell r="AF324">
            <v>-7.1958526065202477E-2</v>
          </cell>
          <cell r="AG324">
            <v>0.11493517908854756</v>
          </cell>
          <cell r="AI324">
            <v>-0.11578252148308366</v>
          </cell>
          <cell r="AJ324">
            <v>0.13862794680949264</v>
          </cell>
          <cell r="AL324">
            <v>-5.2064192908637286E-2</v>
          </cell>
          <cell r="AM324">
            <v>7.6169469668591741E-2</v>
          </cell>
          <cell r="AO324">
            <v>-9.6081044209536087E-2</v>
          </cell>
          <cell r="AP324">
            <v>0.15500494910879967</v>
          </cell>
          <cell r="AR324">
            <v>-0.15817258576231988</v>
          </cell>
          <cell r="AS324">
            <v>0.18786611772480194</v>
          </cell>
          <cell r="AU324">
            <v>-5.0928306922675692E-2</v>
          </cell>
          <cell r="AV324">
            <v>7.509664730513467E-2</v>
          </cell>
          <cell r="AX324">
            <v>-9.4032776657824738E-2</v>
          </cell>
          <cell r="AY324">
            <v>0.15393231080365655</v>
          </cell>
          <cell r="BA324">
            <v>-0.15591854459445326</v>
          </cell>
          <cell r="BB324">
            <v>0.18601401597329445</v>
          </cell>
          <cell r="BD324">
            <v>-7.3057682561620249E-2</v>
          </cell>
          <cell r="BE324">
            <v>0.10445768417809795</v>
          </cell>
          <cell r="BG324">
            <v>-0.13368089286563126</v>
          </cell>
          <cell r="BH324">
            <v>0.21352073482308662</v>
          </cell>
          <cell r="BJ324">
            <v>-0.21509488446258659</v>
          </cell>
          <cell r="BK324">
            <v>0.25753595465296536</v>
          </cell>
          <cell r="BM324" t="str">
            <v>SINServices</v>
          </cell>
        </row>
        <row r="325">
          <cell r="G325">
            <v>-1.0903792826866265E-5</v>
          </cell>
          <cell r="H325">
            <v>3.294593479949981E-4</v>
          </cell>
          <cell r="J325">
            <v>-2.0105657313251868E-5</v>
          </cell>
          <cell r="K325">
            <v>3.9855022914707661E-3</v>
          </cell>
          <cell r="M325">
            <v>-3.2254032703349367E-5</v>
          </cell>
          <cell r="N325">
            <v>3.9969799108803272E-3</v>
          </cell>
          <cell r="R325">
            <v>-6.0751362980226986E-6</v>
          </cell>
          <cell r="S325">
            <v>1.8356092914473265E-4</v>
          </cell>
          <cell r="U325">
            <v>-1.1202028872503433E-5</v>
          </cell>
          <cell r="V325">
            <v>2.220554742962122E-3</v>
          </cell>
          <cell r="X325">
            <v>-1.7970594853977673E-5</v>
          </cell>
          <cell r="Y325">
            <v>2.2269494365900755E-3</v>
          </cell>
          <cell r="AC325">
            <v>-1.0761852536234073E-5</v>
          </cell>
          <cell r="AD325">
            <v>1.6802223399281502E-3</v>
          </cell>
          <cell r="AF325">
            <v>-1.9843244444928132E-5</v>
          </cell>
          <cell r="AG325">
            <v>9.7252612467855215E-3</v>
          </cell>
          <cell r="AI325">
            <v>-3.1832572858547792E-5</v>
          </cell>
          <cell r="AJ325">
            <v>9.838465484790504E-3</v>
          </cell>
          <cell r="AL325">
            <v>-1.3108978827688474E-2</v>
          </cell>
          <cell r="AM325">
            <v>0.39608929535134224</v>
          </cell>
          <cell r="AO325">
            <v>-2.4171830868500346E-2</v>
          </cell>
          <cell r="AP325">
            <v>4.7915313493359504</v>
          </cell>
          <cell r="AR325">
            <v>-3.8777096972530761E-2</v>
          </cell>
          <cell r="AS325">
            <v>4.8053302055891134</v>
          </cell>
          <cell r="AU325">
            <v>-1.3108979178504683E-2</v>
          </cell>
          <cell r="AV325">
            <v>0.39608928591914255</v>
          </cell>
          <cell r="AX325">
            <v>-2.4171830234401618E-2</v>
          </cell>
          <cell r="AY325">
            <v>4.7915313274032352</v>
          </cell>
          <cell r="BA325">
            <v>-3.8777097699488776E-2</v>
          </cell>
          <cell r="BB325">
            <v>4.8053298500222326</v>
          </cell>
          <cell r="BD325">
            <v>-1.3109969868331022E-2</v>
          </cell>
          <cell r="BE325">
            <v>2.0468282922842294</v>
          </cell>
          <cell r="BG325">
            <v>-2.4172821165041519E-2</v>
          </cell>
          <cell r="BH325">
            <v>11.847205811242354</v>
          </cell>
          <cell r="BJ325">
            <v>-3.8778088586693168E-2</v>
          </cell>
          <cell r="BK325">
            <v>11.985109963358903</v>
          </cell>
          <cell r="BM325" t="str">
            <v>SINTextiles, Garments and Leather</v>
          </cell>
        </row>
        <row r="326">
          <cell r="G326">
            <v>-9.9679222330451012E-4</v>
          </cell>
          <cell r="H326">
            <v>3.3489555353298783E-3</v>
          </cell>
          <cell r="J326">
            <v>-1.5118664014153183E-3</v>
          </cell>
          <cell r="K326">
            <v>4.9789621261879802E-3</v>
          </cell>
          <cell r="M326">
            <v>-5.2541638724505901E-3</v>
          </cell>
          <cell r="N326">
            <v>5.8502795873209834E-3</v>
          </cell>
          <cell r="R326">
            <v>-8.5104897152632475E-4</v>
          </cell>
          <cell r="S326">
            <v>2.9715552809648216E-3</v>
          </cell>
          <cell r="U326">
            <v>-1.2950887903571129E-3</v>
          </cell>
          <cell r="V326">
            <v>4.3935602298006415E-3</v>
          </cell>
          <cell r="X326">
            <v>-4.6365782618522644E-3</v>
          </cell>
          <cell r="Y326">
            <v>5.1586701301857829E-3</v>
          </cell>
          <cell r="AC326">
            <v>-8.2903329166583717E-4</v>
          </cell>
          <cell r="AD326">
            <v>2.2847077343612909E-3</v>
          </cell>
          <cell r="AF326">
            <v>-1.2358326057437807E-3</v>
          </cell>
          <cell r="AG326">
            <v>3.5041930386796594E-3</v>
          </cell>
          <cell r="AI326">
            <v>-3.6090567009523511E-3</v>
          </cell>
          <cell r="AJ326">
            <v>4.1218078695237637E-3</v>
          </cell>
          <cell r="AL326">
            <v>-2.4654427258189726E-2</v>
          </cell>
          <cell r="AM326">
            <v>8.2832288120168296E-2</v>
          </cell>
          <cell r="AO326">
            <v>-3.7394152308116609E-2</v>
          </cell>
          <cell r="AP326">
            <v>0.12314849242547032</v>
          </cell>
          <cell r="AR326">
            <v>-0.12995526847762015</v>
          </cell>
          <cell r="AS326">
            <v>0.14469945606870463</v>
          </cell>
          <cell r="AU326">
            <v>-2.3159297962989576E-2</v>
          </cell>
          <cell r="AV326">
            <v>8.086389440308582E-2</v>
          </cell>
          <cell r="AX326">
            <v>-3.5242798226541729E-2</v>
          </cell>
          <cell r="AY326">
            <v>0.1195604176547044</v>
          </cell>
          <cell r="BA326">
            <v>-0.12617358235258194</v>
          </cell>
          <cell r="BB326">
            <v>0.14038108573644084</v>
          </cell>
          <cell r="BD326">
            <v>-3.7060021733997882E-2</v>
          </cell>
          <cell r="BE326">
            <v>0.10213259122697745</v>
          </cell>
          <cell r="BG326">
            <v>-5.5245047079374221E-2</v>
          </cell>
          <cell r="BH326">
            <v>0.15664686988943965</v>
          </cell>
          <cell r="BJ326">
            <v>-0.16133455811861033</v>
          </cell>
          <cell r="BK326">
            <v>0.18425591681725331</v>
          </cell>
          <cell r="BM326" t="str">
            <v>SVKAgriculture, Mining and Quarrying</v>
          </cell>
        </row>
        <row r="327">
          <cell r="G327">
            <v>-2.1512435632757843E-3</v>
          </cell>
          <cell r="H327">
            <v>1.5891628339886665E-2</v>
          </cell>
          <cell r="J327">
            <v>-3.4996316535398364E-3</v>
          </cell>
          <cell r="K327">
            <v>2.4347895756363869E-2</v>
          </cell>
          <cell r="M327">
            <v>-2.2502227686345577E-2</v>
          </cell>
          <cell r="N327">
            <v>3.0980155803263187E-2</v>
          </cell>
          <cell r="R327">
            <v>-1.9039978506043553E-3</v>
          </cell>
          <cell r="S327">
            <v>1.3948393054306507E-2</v>
          </cell>
          <cell r="U327">
            <v>-3.0921485740691423E-3</v>
          </cell>
          <cell r="V327">
            <v>2.1468136459589005E-2</v>
          </cell>
          <cell r="X327">
            <v>-2.0541060715913773E-2</v>
          </cell>
          <cell r="Y327">
            <v>2.7574409730732441E-2</v>
          </cell>
          <cell r="AC327">
            <v>-7.8797435853630304E-3</v>
          </cell>
          <cell r="AD327">
            <v>6.133166141808033E-2</v>
          </cell>
          <cell r="AF327">
            <v>-1.2752150651067495E-2</v>
          </cell>
          <cell r="AG327">
            <v>9.4070754945278168E-2</v>
          </cell>
          <cell r="AI327">
            <v>-8.8423747569322586E-2</v>
          </cell>
          <cell r="AJ327">
            <v>0.11907129734754562</v>
          </cell>
          <cell r="AL327">
            <v>-4.7895698419348438E-2</v>
          </cell>
          <cell r="AM327">
            <v>0.3538142548585077</v>
          </cell>
          <cell r="AO327">
            <v>-7.7916468929028274E-2</v>
          </cell>
          <cell r="AP327">
            <v>0.54208621106425525</v>
          </cell>
          <cell r="AR327">
            <v>-0.50099390391089549</v>
          </cell>
          <cell r="AS327">
            <v>0.68974811809689041</v>
          </cell>
          <cell r="AU327">
            <v>-4.5781230093989059E-2</v>
          </cell>
          <cell r="AV327">
            <v>0.3353861936650363</v>
          </cell>
          <cell r="AX327">
            <v>-7.4350065736327242E-2</v>
          </cell>
          <cell r="AY327">
            <v>0.51619685108028546</v>
          </cell>
          <cell r="BA327">
            <v>-0.49390550872279276</v>
          </cell>
          <cell r="BB327">
            <v>0.66302091474940095</v>
          </cell>
          <cell r="BD327">
            <v>-4.4714149818083297E-2</v>
          </cell>
          <cell r="BE327">
            <v>0.34803075347960793</v>
          </cell>
          <cell r="BG327">
            <v>-7.2362960613816793E-2</v>
          </cell>
          <cell r="BH327">
            <v>0.5338110034362975</v>
          </cell>
          <cell r="BJ327">
            <v>-0.50176666962049532</v>
          </cell>
          <cell r="BK327">
            <v>0.67567830995434708</v>
          </cell>
          <cell r="BM327" t="str">
            <v>SVKElectronics and Machinery</v>
          </cell>
        </row>
        <row r="328">
          <cell r="G328">
            <v>-1.5533005418546963E-2</v>
          </cell>
          <cell r="H328">
            <v>6.4812126729520969E-2</v>
          </cell>
          <cell r="J328">
            <v>-1.9666133892314974E-2</v>
          </cell>
          <cell r="K328">
            <v>7.3443246190436184E-2</v>
          </cell>
          <cell r="M328">
            <v>-0.20109229782246985</v>
          </cell>
          <cell r="N328">
            <v>9.2948384990449995E-2</v>
          </cell>
          <cell r="R328">
            <v>-1.1775671660871012E-2</v>
          </cell>
          <cell r="S328">
            <v>3.7870125685003586E-2</v>
          </cell>
          <cell r="U328">
            <v>-1.4999578233982902E-2</v>
          </cell>
          <cell r="V328">
            <v>4.7785323855350725E-2</v>
          </cell>
          <cell r="X328">
            <v>-0.10939165817399044</v>
          </cell>
          <cell r="Y328">
            <v>6.0185240989085287E-2</v>
          </cell>
          <cell r="AC328">
            <v>-3.74989116571669E-2</v>
          </cell>
          <cell r="AD328">
            <v>0.29525529505917802</v>
          </cell>
          <cell r="AF328">
            <v>-4.6517611746821785E-2</v>
          </cell>
          <cell r="AG328">
            <v>0.28038229834055528</v>
          </cell>
          <cell r="AI328">
            <v>-1.0068840651947539</v>
          </cell>
          <cell r="AJ328">
            <v>0.35019849304808304</v>
          </cell>
          <cell r="AL328">
            <v>-5.4861043459241254E-2</v>
          </cell>
          <cell r="AM328">
            <v>0.22891004061252143</v>
          </cell>
          <cell r="AO328">
            <v>-6.9458845668932706E-2</v>
          </cell>
          <cell r="AP328">
            <v>0.25939430345078596</v>
          </cell>
          <cell r="AR328">
            <v>-0.71023816659359695</v>
          </cell>
          <cell r="AS328">
            <v>0.32828453032911986</v>
          </cell>
          <cell r="AU328">
            <v>-5.2244883540803227E-2</v>
          </cell>
          <cell r="AV328">
            <v>0.16801761827845055</v>
          </cell>
          <cell r="AX328">
            <v>-6.6548324423784014E-2</v>
          </cell>
          <cell r="AY328">
            <v>0.21200817683105333</v>
          </cell>
          <cell r="BA328">
            <v>-0.48533575036965254</v>
          </cell>
          <cell r="BB328">
            <v>0.26702263759597367</v>
          </cell>
          <cell r="BD328">
            <v>-7.0395339686050371E-2</v>
          </cell>
          <cell r="BE328">
            <v>0.5542720007401456</v>
          </cell>
          <cell r="BG328">
            <v>-8.7325816552744448E-2</v>
          </cell>
          <cell r="BH328">
            <v>0.52635146625293061</v>
          </cell>
          <cell r="BJ328">
            <v>-1.8901867457347719</v>
          </cell>
          <cell r="BK328">
            <v>0.65741486315779862</v>
          </cell>
          <cell r="BM328" t="str">
            <v>SVKOther</v>
          </cell>
        </row>
        <row r="329">
          <cell r="G329">
            <v>-1.1637933640940901E-2</v>
          </cell>
          <cell r="H329">
            <v>4.041042841890885E-2</v>
          </cell>
          <cell r="J329">
            <v>-1.7500990496955637E-2</v>
          </cell>
          <cell r="K329">
            <v>5.566241372434888E-2</v>
          </cell>
          <cell r="M329">
            <v>-0.10828879334439989</v>
          </cell>
          <cell r="N329">
            <v>7.0246002593194135E-2</v>
          </cell>
          <cell r="R329">
            <v>-1.1882678077654418E-2</v>
          </cell>
          <cell r="S329">
            <v>4.3044170470238896E-2</v>
          </cell>
          <cell r="U329">
            <v>-1.774326915074198E-2</v>
          </cell>
          <cell r="V329">
            <v>5.8431385794392554E-2</v>
          </cell>
          <cell r="X329">
            <v>-0.11545483871304896</v>
          </cell>
          <cell r="Y329">
            <v>7.3830544115480734E-2</v>
          </cell>
          <cell r="AC329">
            <v>-6.1763778344356979E-3</v>
          </cell>
          <cell r="AD329">
            <v>2.1117326629791933E-2</v>
          </cell>
          <cell r="AF329">
            <v>-9.3379863508289418E-3</v>
          </cell>
          <cell r="AG329">
            <v>3.09505509317205E-2</v>
          </cell>
          <cell r="AI329">
            <v>-5.5876040024486429E-2</v>
          </cell>
          <cell r="AJ329">
            <v>3.8714805616109516E-2</v>
          </cell>
          <cell r="AL329">
            <v>-1.8694597100423972E-2</v>
          </cell>
          <cell r="AM329">
            <v>6.4913300011388175E-2</v>
          </cell>
          <cell r="AO329">
            <v>-2.811271968831084E-2</v>
          </cell>
          <cell r="AP329">
            <v>8.9413329747228487E-2</v>
          </cell>
          <cell r="AR329">
            <v>-0.17394972548588611</v>
          </cell>
          <cell r="AS329">
            <v>0.11283968072951918</v>
          </cell>
          <cell r="AU329">
            <v>-1.7531889246042997E-2</v>
          </cell>
          <cell r="AV329">
            <v>6.3508042920993296E-2</v>
          </cell>
          <cell r="AX329">
            <v>-2.6178697056391524E-2</v>
          </cell>
          <cell r="AY329">
            <v>8.6210581280201981E-2</v>
          </cell>
          <cell r="BA329">
            <v>-0.17034387635590037</v>
          </cell>
          <cell r="BB329">
            <v>0.10893074052404236</v>
          </cell>
          <cell r="BD329">
            <v>-2.4701854324120018E-2</v>
          </cell>
          <cell r="BE329">
            <v>8.4456803017401508E-2</v>
          </cell>
          <cell r="BG329">
            <v>-3.7346416411371028E-2</v>
          </cell>
          <cell r="BH329">
            <v>0.12378387800435922</v>
          </cell>
          <cell r="BJ329">
            <v>-0.2234710760728045</v>
          </cell>
          <cell r="BK329">
            <v>0.15483629955147252</v>
          </cell>
          <cell r="BM329" t="str">
            <v>SVKServices</v>
          </cell>
        </row>
        <row r="330">
          <cell r="G330">
            <v>-1.5082519530551508E-4</v>
          </cell>
          <cell r="H330">
            <v>3.5496372729539871E-3</v>
          </cell>
          <cell r="J330">
            <v>-2.6239191356580704E-4</v>
          </cell>
          <cell r="K330">
            <v>7.7970703132450581E-3</v>
          </cell>
          <cell r="M330">
            <v>-1.1647581122815609E-3</v>
          </cell>
          <cell r="N330">
            <v>8.0357606057077646E-3</v>
          </cell>
          <cell r="R330">
            <v>-3.0985284683993086E-4</v>
          </cell>
          <cell r="S330">
            <v>7.2706856299191713E-3</v>
          </cell>
          <cell r="U330">
            <v>-5.3891986317466944E-4</v>
          </cell>
          <cell r="V330">
            <v>1.5970672480762005E-2</v>
          </cell>
          <cell r="X330">
            <v>-2.3954827338457108E-3</v>
          </cell>
          <cell r="Y330">
            <v>1.6460466664284468E-2</v>
          </cell>
          <cell r="AC330">
            <v>-3.150507400278002E-4</v>
          </cell>
          <cell r="AD330">
            <v>7.9111233353614807E-3</v>
          </cell>
          <cell r="AF330">
            <v>-5.4871052270755172E-4</v>
          </cell>
          <cell r="AG330">
            <v>1.7463016789406538E-2</v>
          </cell>
          <cell r="AI330">
            <v>-2.4214330478571355E-3</v>
          </cell>
          <cell r="AJ330">
            <v>1.7971336375921965E-2</v>
          </cell>
          <cell r="AL330">
            <v>-1.6774381797156738E-2</v>
          </cell>
          <cell r="AM330">
            <v>0.39478132773066726</v>
          </cell>
          <cell r="AO330">
            <v>-2.9182538963226218E-2</v>
          </cell>
          <cell r="AP330">
            <v>0.86716966663769723</v>
          </cell>
          <cell r="AR330">
            <v>-0.12954133583032748</v>
          </cell>
          <cell r="AS330">
            <v>0.8937161735985143</v>
          </cell>
          <cell r="AU330">
            <v>-1.6753826567231313E-2</v>
          </cell>
          <cell r="AV330">
            <v>0.39312792285382614</v>
          </cell>
          <cell r="AX330">
            <v>-2.9139541602884747E-2</v>
          </cell>
          <cell r="AY330">
            <v>0.86353854622793369</v>
          </cell>
          <cell r="BA330">
            <v>-0.12952439416630895</v>
          </cell>
          <cell r="BB330">
            <v>0.89002184915079863</v>
          </cell>
          <cell r="BD330">
            <v>-1.6867584583721798E-2</v>
          </cell>
          <cell r="BE330">
            <v>0.42355571677022613</v>
          </cell>
          <cell r="BG330">
            <v>-2.9377557256114135E-2</v>
          </cell>
          <cell r="BH330">
            <v>0.93495705725457645</v>
          </cell>
          <cell r="BJ330">
            <v>-0.12964174197764286</v>
          </cell>
          <cell r="BK330">
            <v>0.96217211353520882</v>
          </cell>
          <cell r="BM330" t="str">
            <v>SVKTextiles, Garments and Leather</v>
          </cell>
        </row>
        <row r="331">
          <cell r="G331">
            <v>-6.8960580392740667E-4</v>
          </cell>
          <cell r="H331">
            <v>1.8382628913968801E-3</v>
          </cell>
          <cell r="J331">
            <v>-9.6183409914374352E-4</v>
          </cell>
          <cell r="K331">
            <v>3.0256027239374816E-3</v>
          </cell>
          <cell r="M331">
            <v>-2.1896875114180148E-3</v>
          </cell>
          <cell r="N331">
            <v>3.4319426631554961E-3</v>
          </cell>
          <cell r="R331">
            <v>-1.551117398776114E-3</v>
          </cell>
          <cell r="S331">
            <v>5.2097018924541771E-3</v>
          </cell>
          <cell r="U331">
            <v>-2.2880937031004578E-3</v>
          </cell>
          <cell r="V331">
            <v>8.361303829587996E-3</v>
          </cell>
          <cell r="X331">
            <v>-5.288012558594346E-3</v>
          </cell>
          <cell r="Y331">
            <v>9.3518110224977136E-3</v>
          </cell>
          <cell r="AC331">
            <v>-7.5468386057764292E-4</v>
          </cell>
          <cell r="AD331">
            <v>2.3959692334756255E-3</v>
          </cell>
          <cell r="AF331">
            <v>-1.0225558071397245E-3</v>
          </cell>
          <cell r="AG331">
            <v>3.7582425866276026E-3</v>
          </cell>
          <cell r="AI331">
            <v>-2.3089058231562376E-3</v>
          </cell>
          <cell r="AJ331">
            <v>4.184385878033936E-3</v>
          </cell>
          <cell r="AL331">
            <v>-2.7790671374545984E-2</v>
          </cell>
          <cell r="AM331">
            <v>7.4080814900176178E-2</v>
          </cell>
          <cell r="AO331">
            <v>-3.8761296981412972E-2</v>
          </cell>
          <cell r="AP331">
            <v>0.12192984822924868</v>
          </cell>
          <cell r="AR331">
            <v>-8.8243001575971799E-2</v>
          </cell>
          <cell r="AS331">
            <v>0.13830508702922484</v>
          </cell>
          <cell r="AU331">
            <v>-1.9139543300327699E-2</v>
          </cell>
          <cell r="AV331">
            <v>6.4283538454988381E-2</v>
          </cell>
          <cell r="AX331">
            <v>-2.8233239173419515E-2</v>
          </cell>
          <cell r="AY331">
            <v>0.10317177592093657</v>
          </cell>
          <cell r="BA331">
            <v>-6.5249829199099621E-2</v>
          </cell>
          <cell r="BB331">
            <v>0.11539383939784684</v>
          </cell>
          <cell r="BD331">
            <v>-3.5810593577423173E-2</v>
          </cell>
          <cell r="BE331">
            <v>0.11369142090614301</v>
          </cell>
          <cell r="BG331">
            <v>-4.852141715563723E-2</v>
          </cell>
          <cell r="BH331">
            <v>0.17833281571977966</v>
          </cell>
          <cell r="BJ331">
            <v>-0.10956016467386365</v>
          </cell>
          <cell r="BK331">
            <v>0.19855379169588849</v>
          </cell>
          <cell r="BM331" t="str">
            <v>SVNAgriculture, Mining and Quarrying</v>
          </cell>
        </row>
        <row r="332">
          <cell r="G332">
            <v>-4.6775643713772297E-3</v>
          </cell>
          <cell r="H332">
            <v>2.9831942170858383E-2</v>
          </cell>
          <cell r="J332">
            <v>-6.9045245181769133E-3</v>
          </cell>
          <cell r="K332">
            <v>5.8698635548353195E-2</v>
          </cell>
          <cell r="M332">
            <v>-3.4221486188471317E-2</v>
          </cell>
          <cell r="N332">
            <v>7.0750407874584198E-2</v>
          </cell>
          <cell r="R332">
            <v>-3.5957074724137783E-3</v>
          </cell>
          <cell r="S332">
            <v>2.3262315895408392E-2</v>
          </cell>
          <cell r="U332">
            <v>-5.2318335510790348E-3</v>
          </cell>
          <cell r="V332">
            <v>4.6876455657184124E-2</v>
          </cell>
          <cell r="X332">
            <v>-2.5226034224033356E-2</v>
          </cell>
          <cell r="Y332">
            <v>5.6075071915984154E-2</v>
          </cell>
          <cell r="AC332">
            <v>-1.4913517516106367E-2</v>
          </cell>
          <cell r="AD332">
            <v>9.9799387156963348E-2</v>
          </cell>
          <cell r="AF332">
            <v>-2.212764136493206E-2</v>
          </cell>
          <cell r="AG332">
            <v>0.19249163568019867</v>
          </cell>
          <cell r="AI332">
            <v>-0.11472202092409134</v>
          </cell>
          <cell r="AJ332">
            <v>0.23022028058767319</v>
          </cell>
          <cell r="AL332">
            <v>-8.0688390357504303E-2</v>
          </cell>
          <cell r="AM332">
            <v>0.51460358509101356</v>
          </cell>
          <cell r="AO332">
            <v>-0.11910364568464187</v>
          </cell>
          <cell r="AP332">
            <v>1.0125565449319254</v>
          </cell>
          <cell r="AR332">
            <v>-0.590323599411269</v>
          </cell>
          <cell r="AS332">
            <v>1.2204506609186985</v>
          </cell>
          <cell r="AU332">
            <v>-8.304109508806036E-2</v>
          </cell>
          <cell r="AV332">
            <v>0.5372317411967743</v>
          </cell>
          <cell r="AX332">
            <v>-0.12082662194664293</v>
          </cell>
          <cell r="AY332">
            <v>1.0825886814998169</v>
          </cell>
          <cell r="BA332">
            <v>-0.5825828499019674</v>
          </cell>
          <cell r="BB332">
            <v>1.2950261985353211</v>
          </cell>
          <cell r="BD332">
            <v>-8.0988044735838802E-2</v>
          </cell>
          <cell r="BE332">
            <v>0.54196182912236546</v>
          </cell>
          <cell r="BG332">
            <v>-0.12016443517274192</v>
          </cell>
          <cell r="BH332">
            <v>1.0453282523661016</v>
          </cell>
          <cell r="BJ332">
            <v>-0.62299937977421405</v>
          </cell>
          <cell r="BK332">
            <v>1.250214133801461</v>
          </cell>
          <cell r="BM332" t="str">
            <v>SVNElectronics and Machinery</v>
          </cell>
        </row>
        <row r="333">
          <cell r="G333">
            <v>-3.3393278268874838E-2</v>
          </cell>
          <cell r="H333">
            <v>3.8575127808144316E-2</v>
          </cell>
          <cell r="J333">
            <v>-3.8857817584926124E-2</v>
          </cell>
          <cell r="K333">
            <v>6.2413894920609891E-2</v>
          </cell>
          <cell r="M333">
            <v>-8.9163147141334775E-2</v>
          </cell>
          <cell r="N333">
            <v>8.1449727236758918E-2</v>
          </cell>
          <cell r="R333">
            <v>-2.7929185886023333E-2</v>
          </cell>
          <cell r="S333">
            <v>6.7985172441694885E-2</v>
          </cell>
          <cell r="U333">
            <v>-3.2510370350792073E-2</v>
          </cell>
          <cell r="V333">
            <v>0.1434205612167716</v>
          </cell>
          <cell r="X333">
            <v>-7.282384367135819E-2</v>
          </cell>
          <cell r="Y333">
            <v>0.15874436765443534</v>
          </cell>
          <cell r="AC333">
            <v>-0.10847973553609336</v>
          </cell>
          <cell r="AD333">
            <v>0.1153704565949738</v>
          </cell>
          <cell r="AF333">
            <v>-0.12264618635072111</v>
          </cell>
          <cell r="AG333">
            <v>0.17920284857973456</v>
          </cell>
          <cell r="AI333">
            <v>-0.27579376813628187</v>
          </cell>
          <cell r="AJ333">
            <v>0.24345437600277364</v>
          </cell>
          <cell r="AL333">
            <v>-0.12874405988369114</v>
          </cell>
          <cell r="AM333">
            <v>0.14872210283054993</v>
          </cell>
          <cell r="AO333">
            <v>-0.14981198173544399</v>
          </cell>
          <cell r="AP333">
            <v>0.24062981060242439</v>
          </cell>
          <cell r="AR333">
            <v>-0.34375856909149022</v>
          </cell>
          <cell r="AS333">
            <v>0.31402033895706294</v>
          </cell>
          <cell r="AU333">
            <v>-0.11495243833159888</v>
          </cell>
          <cell r="AV333">
            <v>0.27981701201243947</v>
          </cell>
          <cell r="AX333">
            <v>-0.13380792258456253</v>
          </cell>
          <cell r="AY333">
            <v>0.59029802322324898</v>
          </cell>
          <cell r="BA333">
            <v>-0.29973227407573871</v>
          </cell>
          <cell r="BB333">
            <v>0.65336856604964821</v>
          </cell>
          <cell r="BD333">
            <v>-0.19757849773313579</v>
          </cell>
          <cell r="BE333">
            <v>0.21012884465630557</v>
          </cell>
          <cell r="BG333">
            <v>-0.22338042337696476</v>
          </cell>
          <cell r="BH333">
            <v>0.3263893430133048</v>
          </cell>
          <cell r="BJ333">
            <v>-0.50231426287352199</v>
          </cell>
          <cell r="BK333">
            <v>0.44341322957209578</v>
          </cell>
          <cell r="BM333" t="str">
            <v>SVNOther</v>
          </cell>
        </row>
        <row r="334">
          <cell r="G334">
            <v>-1.9069476399288687E-2</v>
          </cell>
          <cell r="H334">
            <v>3.5874026935778978E-2</v>
          </cell>
          <cell r="J334">
            <v>-2.5744234843235542E-2</v>
          </cell>
          <cell r="K334">
            <v>6.4905441481485679E-2</v>
          </cell>
          <cell r="M334">
            <v>-6.4082267506651996E-2</v>
          </cell>
          <cell r="N334">
            <v>7.999032120305323E-2</v>
          </cell>
          <cell r="R334">
            <v>-1.7954887395981833E-2</v>
          </cell>
          <cell r="S334">
            <v>3.344740681924073E-2</v>
          </cell>
          <cell r="U334">
            <v>-2.417679939994366E-2</v>
          </cell>
          <cell r="V334">
            <v>6.081538233738111E-2</v>
          </cell>
          <cell r="X334">
            <v>-6.0074216385563095E-2</v>
          </cell>
          <cell r="Y334">
            <v>7.4912791750158428E-2</v>
          </cell>
          <cell r="AC334">
            <v>-1.0887437851123127E-2</v>
          </cell>
          <cell r="AD334">
            <v>2.0467611150706944E-2</v>
          </cell>
          <cell r="AF334">
            <v>-1.5064572810841514E-2</v>
          </cell>
          <cell r="AG334">
            <v>3.835196938507579E-2</v>
          </cell>
          <cell r="AI334">
            <v>-3.6842241784141541E-2</v>
          </cell>
          <cell r="AJ334">
            <v>4.6874834189111425E-2</v>
          </cell>
          <cell r="AL334">
            <v>-2.9303639096058178E-2</v>
          </cell>
          <cell r="AM334">
            <v>5.5126817131043476E-2</v>
          </cell>
          <cell r="AO334">
            <v>-3.9560591536665378E-2</v>
          </cell>
          <cell r="AP334">
            <v>9.9738744405941063E-2</v>
          </cell>
          <cell r="AR334">
            <v>-9.8473791317208473E-2</v>
          </cell>
          <cell r="AS334">
            <v>0.12291934265166694</v>
          </cell>
          <cell r="AU334">
            <v>-2.8865161900353889E-2</v>
          </cell>
          <cell r="AV334">
            <v>5.3771699687765684E-2</v>
          </cell>
          <cell r="AX334">
            <v>-3.8867814290382566E-2</v>
          </cell>
          <cell r="AY334">
            <v>9.7769805985710792E-2</v>
          </cell>
          <cell r="BA334">
            <v>-9.6578271072545893E-2</v>
          </cell>
          <cell r="BB334">
            <v>0.12043349616103635</v>
          </cell>
          <cell r="BD334">
            <v>-4.8335119625038302E-2</v>
          </cell>
          <cell r="BE334">
            <v>9.0866597535262467E-2</v>
          </cell>
          <cell r="BG334">
            <v>-6.6879640450669464E-2</v>
          </cell>
          <cell r="BH334">
            <v>0.17026476324659029</v>
          </cell>
          <cell r="BJ334">
            <v>-0.16356228051463595</v>
          </cell>
          <cell r="BK334">
            <v>0.20810228714194778</v>
          </cell>
          <cell r="BM334" t="str">
            <v>SVNServices</v>
          </cell>
        </row>
        <row r="335">
          <cell r="G335">
            <v>-2.473306522006169E-4</v>
          </cell>
          <cell r="H335">
            <v>4.4211420463398099E-3</v>
          </cell>
          <cell r="J335">
            <v>-4.4806802179664373E-4</v>
          </cell>
          <cell r="K335">
            <v>1.1520432773977518E-2</v>
          </cell>
          <cell r="M335">
            <v>-1.0588901641312987E-3</v>
          </cell>
          <cell r="N335">
            <v>1.1792870704084635E-2</v>
          </cell>
          <cell r="R335">
            <v>-4.0671799797564745E-4</v>
          </cell>
          <cell r="S335">
            <v>7.2404926177114248E-3</v>
          </cell>
          <cell r="U335">
            <v>-7.4573257006704807E-4</v>
          </cell>
          <cell r="V335">
            <v>1.7553589772433043E-2</v>
          </cell>
          <cell r="X335">
            <v>-1.6650884645059705E-3</v>
          </cell>
          <cell r="Y335">
            <v>1.8013461492955685E-2</v>
          </cell>
          <cell r="AC335">
            <v>-7.4095933814533055E-4</v>
          </cell>
          <cell r="AD335">
            <v>1.7080038785934448E-2</v>
          </cell>
          <cell r="AF335">
            <v>-1.3490114361047745E-3</v>
          </cell>
          <cell r="AG335">
            <v>4.1499342769384384E-2</v>
          </cell>
          <cell r="AI335">
            <v>-3.162817214615643E-3</v>
          </cell>
          <cell r="AJ335">
            <v>4.2426198720932007E-2</v>
          </cell>
          <cell r="AL335">
            <v>-3.4917910453235321E-2</v>
          </cell>
          <cell r="AM335">
            <v>0.62417270444064277</v>
          </cell>
          <cell r="AO335">
            <v>-6.3257824789799647E-2</v>
          </cell>
          <cell r="AP335">
            <v>1.6264439381252764</v>
          </cell>
          <cell r="AR335">
            <v>-0.14949312429321335</v>
          </cell>
          <cell r="AS335">
            <v>1.664906470621365</v>
          </cell>
          <cell r="AU335">
            <v>-3.8125308839294228E-2</v>
          </cell>
          <cell r="AV335">
            <v>0.67871601102689938</v>
          </cell>
          <cell r="AX335">
            <v>-6.9904171162420939E-2</v>
          </cell>
          <cell r="AY335">
            <v>1.6454546753359001</v>
          </cell>
          <cell r="BA335">
            <v>-0.15608360650378045</v>
          </cell>
          <cell r="BB335">
            <v>1.6885625571081573</v>
          </cell>
          <cell r="BD335">
            <v>-3.6169534636896913E-2</v>
          </cell>
          <cell r="BE335">
            <v>0.83375297761107248</v>
          </cell>
          <cell r="BG335">
            <v>-6.5851273277551275E-2</v>
          </cell>
          <cell r="BH335">
            <v>2.0257682688267842</v>
          </cell>
          <cell r="BJ335">
            <v>-0.15439123431598695</v>
          </cell>
          <cell r="BK335">
            <v>2.0710122474327202</v>
          </cell>
          <cell r="BM335" t="str">
            <v>SVNTextiles, Garments and Leather</v>
          </cell>
        </row>
        <row r="336">
          <cell r="G336">
            <v>-5.7215534616261721E-4</v>
          </cell>
          <cell r="H336">
            <v>3.4405140904709697E-3</v>
          </cell>
          <cell r="J336">
            <v>-9.078651200979948E-4</v>
          </cell>
          <cell r="K336">
            <v>4.3478314764797688E-3</v>
          </cell>
          <cell r="M336">
            <v>-1.6433781711384654E-3</v>
          </cell>
          <cell r="N336">
            <v>4.5905383303761482E-3</v>
          </cell>
          <cell r="R336">
            <v>-6.6461481037549675E-4</v>
          </cell>
          <cell r="S336">
            <v>5.4870181484147906E-3</v>
          </cell>
          <cell r="U336">
            <v>-1.0440287587698549E-3</v>
          </cell>
          <cell r="V336">
            <v>6.7783796694129705E-3</v>
          </cell>
          <cell r="X336">
            <v>-2.0143878646194935E-3</v>
          </cell>
          <cell r="Y336">
            <v>7.092421583365649E-3</v>
          </cell>
          <cell r="AC336">
            <v>-2.3682187602389604E-3</v>
          </cell>
          <cell r="AD336">
            <v>1.1283153900876641E-2</v>
          </cell>
          <cell r="AF336">
            <v>-3.80608910927549E-3</v>
          </cell>
          <cell r="AG336">
            <v>1.4533062931150198E-2</v>
          </cell>
          <cell r="AI336">
            <v>-6.3186004990711808E-3</v>
          </cell>
          <cell r="AJ336">
            <v>1.5390088781714439E-2</v>
          </cell>
          <cell r="AL336">
            <v>-1.9909153248400042E-2</v>
          </cell>
          <cell r="AM336">
            <v>0.11971874900736819</v>
          </cell>
          <cell r="AO336">
            <v>-3.1590766259782334E-2</v>
          </cell>
          <cell r="AP336">
            <v>0.15129045589456175</v>
          </cell>
          <cell r="AR336">
            <v>-5.7184238640272986E-2</v>
          </cell>
          <cell r="AS336">
            <v>0.159735868457895</v>
          </cell>
          <cell r="AU336">
            <v>-1.3741673242691845E-2</v>
          </cell>
          <cell r="AV336">
            <v>0.11345039155783458</v>
          </cell>
          <cell r="AX336">
            <v>-2.1586491656547399E-2</v>
          </cell>
          <cell r="AY336">
            <v>0.14015077166178774</v>
          </cell>
          <cell r="BA336">
            <v>-4.1649778770360982E-2</v>
          </cell>
          <cell r="BB336">
            <v>0.14664394830888819</v>
          </cell>
          <cell r="BD336">
            <v>-4.7125045572070284E-2</v>
          </cell>
          <cell r="BE336">
            <v>0.22452281465832249</v>
          </cell>
          <cell r="BG336">
            <v>-7.573714292672426E-2</v>
          </cell>
          <cell r="BH336">
            <v>0.28919256296369888</v>
          </cell>
          <cell r="BJ336">
            <v>-0.12573345903247138</v>
          </cell>
          <cell r="BK336">
            <v>0.30624646986721782</v>
          </cell>
          <cell r="BM336" t="str">
            <v>SPAAgriculture, Mining and Quarrying</v>
          </cell>
        </row>
        <row r="337">
          <cell r="G337">
            <v>-1.5059832949191332E-3</v>
          </cell>
          <cell r="H337">
            <v>6.5180493984371424E-3</v>
          </cell>
          <cell r="J337">
            <v>-2.241572190541774E-3</v>
          </cell>
          <cell r="K337">
            <v>1.0445117950439453E-2</v>
          </cell>
          <cell r="M337">
            <v>-1.108502084389329E-2</v>
          </cell>
          <cell r="N337">
            <v>1.2956614606082439E-2</v>
          </cell>
          <cell r="R337">
            <v>-9.4814240583218634E-4</v>
          </cell>
          <cell r="S337">
            <v>4.0642843814566731E-3</v>
          </cell>
          <cell r="U337">
            <v>-1.4100478147156537E-3</v>
          </cell>
          <cell r="V337">
            <v>6.5157772041857243E-3</v>
          </cell>
          <cell r="X337">
            <v>-6.9113648496568203E-3</v>
          </cell>
          <cell r="Y337">
            <v>8.0872508697211742E-3</v>
          </cell>
          <cell r="AC337">
            <v>-6.5785322804003954E-3</v>
          </cell>
          <cell r="AD337">
            <v>3.9642068557441235E-2</v>
          </cell>
          <cell r="AF337">
            <v>-9.1839316301047802E-3</v>
          </cell>
          <cell r="AG337">
            <v>6.1384687200188637E-2</v>
          </cell>
          <cell r="AI337">
            <v>-5.6085428223013878E-2</v>
          </cell>
          <cell r="AJ337">
            <v>7.4550159275531769E-2</v>
          </cell>
          <cell r="AL337">
            <v>-6.3029450179769783E-2</v>
          </cell>
          <cell r="AM337">
            <v>0.27279789305374241</v>
          </cell>
          <cell r="AO337">
            <v>-9.3815823312765736E-2</v>
          </cell>
          <cell r="AP337">
            <v>0.43715627105571186</v>
          </cell>
          <cell r="AR337">
            <v>-0.46393792771745113</v>
          </cell>
          <cell r="AS337">
            <v>0.54226915900577921</v>
          </cell>
          <cell r="AU337">
            <v>-6.2752637011246226E-2</v>
          </cell>
          <cell r="AV337">
            <v>0.2689939411328986</v>
          </cell>
          <cell r="AX337">
            <v>-9.3323764595983474E-2</v>
          </cell>
          <cell r="AY337">
            <v>0.4312455589216504</v>
          </cell>
          <cell r="BA337">
            <v>-0.45742745709399618</v>
          </cell>
          <cell r="BB337">
            <v>0.53525326483110702</v>
          </cell>
          <cell r="BD337">
            <v>-8.2100052724277339E-2</v>
          </cell>
          <cell r="BE337">
            <v>0.49473283400340079</v>
          </cell>
          <cell r="BG337">
            <v>-0.11461542467370385</v>
          </cell>
          <cell r="BH337">
            <v>0.76608061506570957</v>
          </cell>
          <cell r="BJ337">
            <v>-0.69994588730555807</v>
          </cell>
          <cell r="BK337">
            <v>0.93038564625723918</v>
          </cell>
          <cell r="BM337" t="str">
            <v>SPAElectronics and Machinery</v>
          </cell>
        </row>
        <row r="338">
          <cell r="G338">
            <v>-9.4288825202966109E-3</v>
          </cell>
          <cell r="H338">
            <v>2.0731805532705039E-2</v>
          </cell>
          <cell r="J338">
            <v>-1.239443111262517E-2</v>
          </cell>
          <cell r="K338">
            <v>3.2378102012444288E-2</v>
          </cell>
          <cell r="M338">
            <v>-4.6135512180626392E-2</v>
          </cell>
          <cell r="N338">
            <v>3.9665014075580984E-2</v>
          </cell>
          <cell r="R338">
            <v>-7.1514643495902419E-3</v>
          </cell>
          <cell r="S338">
            <v>1.5099134325282648E-2</v>
          </cell>
          <cell r="U338">
            <v>-9.2334507207851857E-3</v>
          </cell>
          <cell r="V338">
            <v>2.3689451365498826E-2</v>
          </cell>
          <cell r="X338">
            <v>-3.4606508212164044E-2</v>
          </cell>
          <cell r="Y338">
            <v>2.9113976925145835E-2</v>
          </cell>
          <cell r="AC338">
            <v>-6.0198766544999671E-2</v>
          </cell>
          <cell r="AD338">
            <v>0.13158274284069194</v>
          </cell>
          <cell r="AF338">
            <v>-7.4703772716020467E-2</v>
          </cell>
          <cell r="AG338">
            <v>0.2040111944952514</v>
          </cell>
          <cell r="AI338">
            <v>-0.31260130878217751</v>
          </cell>
          <cell r="AJ338">
            <v>0.24705140216974542</v>
          </cell>
          <cell r="AL338">
            <v>-4.6720212419109522E-2</v>
          </cell>
          <cell r="AM338">
            <v>0.10272631525895602</v>
          </cell>
          <cell r="AO338">
            <v>-6.1414536998351719E-2</v>
          </cell>
          <cell r="AP338">
            <v>0.16043383725406818</v>
          </cell>
          <cell r="AR338">
            <v>-0.22860194986027613</v>
          </cell>
          <cell r="AS338">
            <v>0.19654056344736562</v>
          </cell>
          <cell r="AU338">
            <v>-4.7883171646300765E-2</v>
          </cell>
          <cell r="AV338">
            <v>0.10109739841596026</v>
          </cell>
          <cell r="AX338">
            <v>-6.1823269212877952E-2</v>
          </cell>
          <cell r="AY338">
            <v>0.15861451731992038</v>
          </cell>
          <cell r="BA338">
            <v>-0.2317104989689438</v>
          </cell>
          <cell r="BB338">
            <v>0.19493483939314807</v>
          </cell>
          <cell r="BD338">
            <v>-0.10398277298169553</v>
          </cell>
          <cell r="BE338">
            <v>0.22728602698004946</v>
          </cell>
          <cell r="BG338">
            <v>-0.12903761796181468</v>
          </cell>
          <cell r="BH338">
            <v>0.35239342831163617</v>
          </cell>
          <cell r="BJ338">
            <v>-0.53996373664201047</v>
          </cell>
          <cell r="BK338">
            <v>0.42673781110486941</v>
          </cell>
          <cell r="BM338" t="str">
            <v>SPAOther</v>
          </cell>
        </row>
        <row r="339">
          <cell r="G339">
            <v>-9.305479752248047E-3</v>
          </cell>
          <cell r="H339">
            <v>2.0742247071265485E-2</v>
          </cell>
          <cell r="J339">
            <v>-1.3623944380855235E-2</v>
          </cell>
          <cell r="K339">
            <v>3.543543912994096E-2</v>
          </cell>
          <cell r="M339">
            <v>-4.0903770764909808E-2</v>
          </cell>
          <cell r="N339">
            <v>4.3168304483446107E-2</v>
          </cell>
          <cell r="R339">
            <v>-1.0520308514969656E-2</v>
          </cell>
          <cell r="S339">
            <v>2.1923681400949135E-2</v>
          </cell>
          <cell r="U339">
            <v>-1.519788086443441E-2</v>
          </cell>
          <cell r="V339">
            <v>3.8570062723010778E-2</v>
          </cell>
          <cell r="X339">
            <v>-4.4358740444295108E-2</v>
          </cell>
          <cell r="Y339">
            <v>4.6827316167764366E-2</v>
          </cell>
          <cell r="AC339">
            <v>-5.4303083138599129E-3</v>
          </cell>
          <cell r="AD339">
            <v>1.2618117447695202E-2</v>
          </cell>
          <cell r="AF339">
            <v>-8.0901584516351772E-3</v>
          </cell>
          <cell r="AG339">
            <v>2.4257217836533205E-2</v>
          </cell>
          <cell r="AI339">
            <v>-2.4144158337093512E-2</v>
          </cell>
          <cell r="AJ339">
            <v>2.8885163092139982E-2</v>
          </cell>
          <cell r="AL339">
            <v>-1.2596783981244213E-2</v>
          </cell>
          <cell r="AM339">
            <v>2.8078681873355806E-2</v>
          </cell>
          <cell r="AO339">
            <v>-1.8442669148429378E-2</v>
          </cell>
          <cell r="AP339">
            <v>4.7968786552091365E-2</v>
          </cell>
          <cell r="AR339">
            <v>-5.5371241253781033E-2</v>
          </cell>
          <cell r="AS339">
            <v>5.8436729850836339E-2</v>
          </cell>
          <cell r="AU339">
            <v>-1.3513042283059256E-2</v>
          </cell>
          <cell r="AV339">
            <v>2.8160356072238248E-2</v>
          </cell>
          <cell r="AX339">
            <v>-1.9521253244785826E-2</v>
          </cell>
          <cell r="AY339">
            <v>4.9542167674518585E-2</v>
          </cell>
          <cell r="BA339">
            <v>-5.6977562434987153E-2</v>
          </cell>
          <cell r="BB339">
            <v>6.0148378964056393E-2</v>
          </cell>
          <cell r="BD339">
            <v>-2.2192962972033482E-2</v>
          </cell>
          <cell r="BE339">
            <v>5.1568602942623505E-2</v>
          </cell>
          <cell r="BG339">
            <v>-3.3063424133168831E-2</v>
          </cell>
          <cell r="BH339">
            <v>9.9136090648244399E-2</v>
          </cell>
          <cell r="BJ339">
            <v>-9.8674031196058665E-2</v>
          </cell>
          <cell r="BK339">
            <v>0.11804990028077217</v>
          </cell>
          <cell r="BM339" t="str">
            <v>SPAServices</v>
          </cell>
        </row>
        <row r="340">
          <cell r="G340">
            <v>-1.4898314111633226E-4</v>
          </cell>
          <cell r="H340">
            <v>2.1333455806598067E-3</v>
          </cell>
          <cell r="J340">
            <v>-2.6095007342519239E-4</v>
          </cell>
          <cell r="K340">
            <v>4.799235612154007E-3</v>
          </cell>
          <cell r="M340">
            <v>-7.5704246410168707E-4</v>
          </cell>
          <cell r="N340">
            <v>4.9467207863926888E-3</v>
          </cell>
          <cell r="R340">
            <v>-2.0254959963494912E-4</v>
          </cell>
          <cell r="S340">
            <v>3.2910715090110898E-3</v>
          </cell>
          <cell r="U340">
            <v>-3.6199766327627003E-4</v>
          </cell>
          <cell r="V340">
            <v>7.5763200875371695E-3</v>
          </cell>
          <cell r="X340">
            <v>-9.4882643315941095E-4</v>
          </cell>
          <cell r="Y340">
            <v>7.7784182503819466E-3</v>
          </cell>
          <cell r="AC340">
            <v>-1.0557578061707318E-3</v>
          </cell>
          <cell r="AD340">
            <v>1.9821658730506897E-2</v>
          </cell>
          <cell r="AF340">
            <v>-1.8762940890155733E-3</v>
          </cell>
          <cell r="AG340">
            <v>4.5560527592897415E-2</v>
          </cell>
          <cell r="AI340">
            <v>-5.0667851464822888E-3</v>
          </cell>
          <cell r="AJ340">
            <v>4.6648813411593437E-2</v>
          </cell>
          <cell r="AL340">
            <v>-2.1801050907452869E-2</v>
          </cell>
          <cell r="AM340">
            <v>0.31217744006912662</v>
          </cell>
          <cell r="AO340">
            <v>-3.8185433549182489E-2</v>
          </cell>
          <cell r="AP340">
            <v>0.70228335309249545</v>
          </cell>
          <cell r="AR340">
            <v>-0.11077979142685129</v>
          </cell>
          <cell r="AS340">
            <v>0.72386520300906676</v>
          </cell>
          <cell r="AU340">
            <v>-2.3433603797407464E-2</v>
          </cell>
          <cell r="AV340">
            <v>0.38075447174468158</v>
          </cell>
          <cell r="AX340">
            <v>-4.1880654575926095E-2</v>
          </cell>
          <cell r="AY340">
            <v>0.87652843300437489</v>
          </cell>
          <cell r="BA340">
            <v>-0.10977273096188581</v>
          </cell>
          <cell r="BB340">
            <v>0.89990980865174153</v>
          </cell>
          <cell r="BD340">
            <v>-2.2950457965155602E-2</v>
          </cell>
          <cell r="BE340">
            <v>0.43089062930460714</v>
          </cell>
          <cell r="BG340">
            <v>-4.0787582500960554E-2</v>
          </cell>
          <cell r="BH340">
            <v>0.99041178505102079</v>
          </cell>
          <cell r="BJ340">
            <v>-0.1101436701136847</v>
          </cell>
          <cell r="BK340">
            <v>1.0140693491155</v>
          </cell>
          <cell r="BM340" t="str">
            <v>SPATextiles, Garments and Leather</v>
          </cell>
        </row>
        <row r="341">
          <cell r="G341">
            <v>-9.0340213500894606E-4</v>
          </cell>
          <cell r="H341">
            <v>4.9947299412451684E-3</v>
          </cell>
          <cell r="J341">
            <v>-1.2952899851370603E-3</v>
          </cell>
          <cell r="K341">
            <v>9.0808678651228547E-3</v>
          </cell>
          <cell r="M341">
            <v>-2.9853313462808728E-3</v>
          </cell>
          <cell r="N341">
            <v>1.025004277471453E-2</v>
          </cell>
          <cell r="R341">
            <v>-2.1364481945056468E-3</v>
          </cell>
          <cell r="S341">
            <v>1.4229324733605608E-2</v>
          </cell>
          <cell r="U341">
            <v>-3.1794032765901648E-3</v>
          </cell>
          <cell r="V341">
            <v>2.5106846878770739E-2</v>
          </cell>
          <cell r="X341">
            <v>-8.3883766201324761E-3</v>
          </cell>
          <cell r="Y341">
            <v>2.8858143545221537E-2</v>
          </cell>
          <cell r="AC341">
            <v>-4.2005881550721824E-4</v>
          </cell>
          <cell r="AD341">
            <v>5.4022035328671336E-3</v>
          </cell>
          <cell r="AF341">
            <v>-6.0510099865496159E-4</v>
          </cell>
          <cell r="AG341">
            <v>9.1980694560334086E-3</v>
          </cell>
          <cell r="AI341">
            <v>-1.420540502294898E-3</v>
          </cell>
          <cell r="AJ341">
            <v>9.7660969477146864E-3</v>
          </cell>
          <cell r="AL341">
            <v>-7.9738291844112432E-3</v>
          </cell>
          <cell r="AM341">
            <v>4.4085708711944754E-2</v>
          </cell>
          <cell r="AO341">
            <v>-1.1432805708013099E-2</v>
          </cell>
          <cell r="AP341">
            <v>8.0151780028704281E-2</v>
          </cell>
          <cell r="AR341">
            <v>-2.6349862693070134E-2</v>
          </cell>
          <cell r="AS341">
            <v>9.0471437968953849E-2</v>
          </cell>
          <cell r="AU341">
            <v>-7.2514108045958715E-3</v>
          </cell>
          <cell r="AV341">
            <v>4.8296363740870603E-2</v>
          </cell>
          <cell r="AX341">
            <v>-1.0791349554519937E-2</v>
          </cell>
          <cell r="AY341">
            <v>8.5216229999987986E-2</v>
          </cell>
          <cell r="BA341">
            <v>-2.8471350259126196E-2</v>
          </cell>
          <cell r="BB341">
            <v>9.794866753266597E-2</v>
          </cell>
          <cell r="BD341">
            <v>-7.8770124818045052E-3</v>
          </cell>
          <cell r="BE341">
            <v>0.10130301540335505</v>
          </cell>
          <cell r="BG341">
            <v>-1.1346954148318782E-2</v>
          </cell>
          <cell r="BH341">
            <v>0.17248372189545183</v>
          </cell>
          <cell r="BJ341">
            <v>-2.6638210780017473E-2</v>
          </cell>
          <cell r="BK341">
            <v>0.18313546750059706</v>
          </cell>
          <cell r="BM341" t="str">
            <v>SRIAgriculture, Mining and Quarrying</v>
          </cell>
        </row>
        <row r="342">
          <cell r="G342">
            <v>-5.7614880688561243E-5</v>
          </cell>
          <cell r="H342">
            <v>3.3450811170041561E-3</v>
          </cell>
          <cell r="J342">
            <v>-1.0059005899165641E-4</v>
          </cell>
          <cell r="K342">
            <v>5.2506676875054836E-3</v>
          </cell>
          <cell r="M342">
            <v>-6.1338780506048352E-4</v>
          </cell>
          <cell r="N342">
            <v>8.3186011761426926E-3</v>
          </cell>
          <cell r="R342">
            <v>-1.8562556419965404E-5</v>
          </cell>
          <cell r="S342">
            <v>1.3652606285177171E-3</v>
          </cell>
          <cell r="U342">
            <v>-3.2254996767733246E-5</v>
          </cell>
          <cell r="V342">
            <v>2.133604371920228E-3</v>
          </cell>
          <cell r="X342">
            <v>-2.4006241437746212E-4</v>
          </cell>
          <cell r="Y342">
            <v>3.1503018690273166E-3</v>
          </cell>
          <cell r="AC342">
            <v>-1.5810906893420906E-4</v>
          </cell>
          <cell r="AD342">
            <v>3.7170528434216976E-2</v>
          </cell>
          <cell r="AF342">
            <v>-2.7719132594938856E-4</v>
          </cell>
          <cell r="AG342">
            <v>5.5813241750001907E-2</v>
          </cell>
          <cell r="AI342">
            <v>-5.796745652332902E-3</v>
          </cell>
          <cell r="AJ342">
            <v>6.4849678426980972E-2</v>
          </cell>
          <cell r="AL342">
            <v>-1.6717799023380841E-2</v>
          </cell>
          <cell r="AM342">
            <v>0.97062413672731085</v>
          </cell>
          <cell r="AO342">
            <v>-2.9187674605501795E-2</v>
          </cell>
          <cell r="AP342">
            <v>1.5235579088112932</v>
          </cell>
          <cell r="AR342">
            <v>-0.17798342938215578</v>
          </cell>
          <cell r="AS342">
            <v>2.4137636137815259</v>
          </cell>
          <cell r="AU342">
            <v>-1.510055904796318E-2</v>
          </cell>
          <cell r="AV342">
            <v>1.1106335932596474</v>
          </cell>
          <cell r="AX342">
            <v>-2.6239299817515393E-2</v>
          </cell>
          <cell r="AY342">
            <v>1.7356778923252343</v>
          </cell>
          <cell r="BA342">
            <v>-0.19528973173137046</v>
          </cell>
          <cell r="BB342">
            <v>2.5627568916633319</v>
          </cell>
          <cell r="BD342">
            <v>-1.8341995844258406E-2</v>
          </cell>
          <cell r="BE342">
            <v>4.3120972292423883</v>
          </cell>
          <cell r="BG342">
            <v>-3.2156549797556347E-2</v>
          </cell>
          <cell r="BH342">
            <v>6.4748104275986131</v>
          </cell>
          <cell r="BJ342">
            <v>-0.67247176510510998</v>
          </cell>
          <cell r="BK342">
            <v>7.5231138873136469</v>
          </cell>
          <cell r="BM342" t="str">
            <v>SRIElectronics and Machinery</v>
          </cell>
        </row>
        <row r="343">
          <cell r="G343">
            <v>-1.3849372101049084E-3</v>
          </cell>
          <cell r="H343">
            <v>1.653500548491138E-2</v>
          </cell>
          <cell r="J343">
            <v>-2.0569778776007297E-3</v>
          </cell>
          <cell r="K343">
            <v>3.0217995750717819E-2</v>
          </cell>
          <cell r="M343">
            <v>-6.174654051392281E-3</v>
          </cell>
          <cell r="N343">
            <v>3.3697127390041715E-2</v>
          </cell>
          <cell r="R343">
            <v>-1.010759173311726E-3</v>
          </cell>
          <cell r="S343">
            <v>1.0533964975820709E-2</v>
          </cell>
          <cell r="U343">
            <v>-1.5376829976503359E-3</v>
          </cell>
          <cell r="V343">
            <v>2.0978612926228379E-2</v>
          </cell>
          <cell r="X343">
            <v>-4.316819153018514E-3</v>
          </cell>
          <cell r="Y343">
            <v>2.3146688952692784E-2</v>
          </cell>
          <cell r="AC343">
            <v>-3.3672160919309135E-3</v>
          </cell>
          <cell r="AD343">
            <v>9.5036507014810923E-2</v>
          </cell>
          <cell r="AF343">
            <v>-4.6654393868266197E-3</v>
          </cell>
          <cell r="AG343">
            <v>0.15390961818957294</v>
          </cell>
          <cell r="AI343">
            <v>-1.692303240270121E-2</v>
          </cell>
          <cell r="AJ343">
            <v>0.1661751247193024</v>
          </cell>
          <cell r="AL343">
            <v>-6.1034280744503852E-3</v>
          </cell>
          <cell r="AM343">
            <v>7.2869886050757893E-2</v>
          </cell>
          <cell r="AO343">
            <v>-9.065116046467302E-3</v>
          </cell>
          <cell r="AP343">
            <v>0.13317092087126667</v>
          </cell>
          <cell r="AR343">
            <v>-2.7211744050426458E-2</v>
          </cell>
          <cell r="AS343">
            <v>0.14850347859823362</v>
          </cell>
          <cell r="AU343">
            <v>-5.3261859818592872E-3</v>
          </cell>
          <cell r="AV343">
            <v>5.5508629621221828E-2</v>
          </cell>
          <cell r="AX343">
            <v>-8.1028061311522043E-3</v>
          </cell>
          <cell r="AY343">
            <v>0.11054660401491045</v>
          </cell>
          <cell r="BA343">
            <v>-2.2747438030857148E-2</v>
          </cell>
          <cell r="BB343">
            <v>0.12197126029769696</v>
          </cell>
          <cell r="BD343">
            <v>-1.3535104149216352E-2</v>
          </cell>
          <cell r="BE343">
            <v>0.38201558358719928</v>
          </cell>
          <cell r="BG343">
            <v>-1.8753535941420058E-2</v>
          </cell>
          <cell r="BH343">
            <v>0.61866617849506722</v>
          </cell>
          <cell r="BJ343">
            <v>-6.8025039034478318E-2</v>
          </cell>
          <cell r="BK343">
            <v>0.66796949131796979</v>
          </cell>
          <cell r="BM343" t="str">
            <v>SRIOther</v>
          </cell>
        </row>
        <row r="344">
          <cell r="G344">
            <v>-4.5478467624207042E-3</v>
          </cell>
          <cell r="H344">
            <v>3.6254694061426562E-2</v>
          </cell>
          <cell r="J344">
            <v>-7.5994787387116958E-3</v>
          </cell>
          <cell r="K344">
            <v>7.4603511618988705E-2</v>
          </cell>
          <cell r="M344">
            <v>-1.802509227468363E-2</v>
          </cell>
          <cell r="N344">
            <v>7.9000201240887691E-2</v>
          </cell>
          <cell r="R344">
            <v>-3.1499685967482094E-3</v>
          </cell>
          <cell r="S344">
            <v>2.2287187677875409E-2</v>
          </cell>
          <cell r="U344">
            <v>-5.1639688456077693E-3</v>
          </cell>
          <cell r="V344">
            <v>4.5372461805527564E-2</v>
          </cell>
          <cell r="X344">
            <v>-1.3210865061708432E-2</v>
          </cell>
          <cell r="Y344">
            <v>4.8428130305524064E-2</v>
          </cell>
          <cell r="AC344">
            <v>-5.9416935177181163E-3</v>
          </cell>
          <cell r="AD344">
            <v>4.0582272237692507E-2</v>
          </cell>
          <cell r="AF344">
            <v>-9.8096168933365924E-3</v>
          </cell>
          <cell r="AG344">
            <v>8.5578503586503984E-2</v>
          </cell>
          <cell r="AI344">
            <v>-2.4267955459556845E-2</v>
          </cell>
          <cell r="AJ344">
            <v>9.1482834707782956E-2</v>
          </cell>
          <cell r="AL344">
            <v>-7.3741184681271306E-3</v>
          </cell>
          <cell r="AM344">
            <v>5.8785272020107124E-2</v>
          </cell>
          <cell r="AO344">
            <v>-1.2322195413076099E-2</v>
          </cell>
          <cell r="AP344">
            <v>0.12096606626294912</v>
          </cell>
          <cell r="AR344">
            <v>-2.9226834758542018E-2</v>
          </cell>
          <cell r="AS344">
            <v>0.12809509057559129</v>
          </cell>
          <cell r="AU344">
            <v>-6.9734788196654353E-3</v>
          </cell>
          <cell r="AV344">
            <v>4.9339930366929928E-2</v>
          </cell>
          <cell r="AX344">
            <v>-1.1432122659074385E-2</v>
          </cell>
          <cell r="AY344">
            <v>0.1004466843649035</v>
          </cell>
          <cell r="BA344">
            <v>-2.9246541629775448E-2</v>
          </cell>
          <cell r="BB344">
            <v>0.10721139928512269</v>
          </cell>
          <cell r="BD344">
            <v>-1.3212195336011982E-2</v>
          </cell>
          <cell r="BE344">
            <v>9.0240418221626414E-2</v>
          </cell>
          <cell r="BG344">
            <v>-2.1813069654252538E-2</v>
          </cell>
          <cell r="BH344">
            <v>0.19029589839610672</v>
          </cell>
          <cell r="BJ344">
            <v>-5.3963228998799191E-2</v>
          </cell>
          <cell r="BK344">
            <v>0.2034250131628326</v>
          </cell>
          <cell r="BM344" t="str">
            <v>SRIServices</v>
          </cell>
        </row>
        <row r="345">
          <cell r="G345">
            <v>-1.7617625026105088E-3</v>
          </cell>
          <cell r="H345">
            <v>8.0135059542953968E-2</v>
          </cell>
          <cell r="J345">
            <v>-3.052807585845585E-3</v>
          </cell>
          <cell r="K345">
            <v>0.16967673785984516</v>
          </cell>
          <cell r="M345">
            <v>-4.9608636036282405E-3</v>
          </cell>
          <cell r="N345">
            <v>0.17098070867359638</v>
          </cell>
          <cell r="R345">
            <v>-2.7758498108596541E-3</v>
          </cell>
          <cell r="S345">
            <v>0.1271498748101294</v>
          </cell>
          <cell r="U345">
            <v>-4.8112970252986997E-3</v>
          </cell>
          <cell r="V345">
            <v>0.26871310267597437</v>
          </cell>
          <cell r="X345">
            <v>-7.8193987574195489E-3</v>
          </cell>
          <cell r="Y345">
            <v>0.27079356927424669</v>
          </cell>
          <cell r="AC345">
            <v>-1.079374683831702E-2</v>
          </cell>
          <cell r="AD345">
            <v>0.85460186004638672</v>
          </cell>
          <cell r="AF345">
            <v>-1.868740098325361E-2</v>
          </cell>
          <cell r="AG345">
            <v>1.8196208924055099</v>
          </cell>
          <cell r="AI345">
            <v>-3.0434075699304231E-2</v>
          </cell>
          <cell r="AJ345">
            <v>1.8277626037597656</v>
          </cell>
          <cell r="AL345">
            <v>-4.4471534700847581E-2</v>
          </cell>
          <cell r="AM345">
            <v>2.0228203721775069</v>
          </cell>
          <cell r="AO345">
            <v>-7.7060919555146892E-2</v>
          </cell>
          <cell r="AP345">
            <v>4.2830886254416711</v>
          </cell>
          <cell r="AR345">
            <v>-0.12522528863454829</v>
          </cell>
          <cell r="AS345">
            <v>4.3160042898440549</v>
          </cell>
          <cell r="AU345">
            <v>-4.4295252476890708E-2</v>
          </cell>
          <cell r="AV345">
            <v>2.0289771388515825</v>
          </cell>
          <cell r="AX345">
            <v>-7.6775629446219434E-2</v>
          </cell>
          <cell r="AY345">
            <v>4.2879534333288678</v>
          </cell>
          <cell r="BA345">
            <v>-0.12477701092557286</v>
          </cell>
          <cell r="BB345">
            <v>4.3211522011006984</v>
          </cell>
          <cell r="BD345">
            <v>-4.5055902396028844E-2</v>
          </cell>
          <cell r="BE345">
            <v>3.5673301005194271</v>
          </cell>
          <cell r="BG345">
            <v>-7.8006064747411744E-2</v>
          </cell>
          <cell r="BH345">
            <v>7.595570153170347</v>
          </cell>
          <cell r="BJ345">
            <v>-0.12703973557666007</v>
          </cell>
          <cell r="BK345">
            <v>7.6295557707328934</v>
          </cell>
          <cell r="BM345" t="str">
            <v>SRITextiles, Garments and Leather</v>
          </cell>
        </row>
        <row r="346">
          <cell r="G346">
            <v>-9.5934950513765216E-4</v>
          </cell>
          <cell r="H346">
            <v>2.0698016742244363E-3</v>
          </cell>
          <cell r="J346">
            <v>-1.3927631080150604E-3</v>
          </cell>
          <cell r="K346">
            <v>3.8790031103417277E-3</v>
          </cell>
          <cell r="M346">
            <v>-2.8121380601078272E-3</v>
          </cell>
          <cell r="N346">
            <v>4.3215653859078884E-3</v>
          </cell>
          <cell r="R346">
            <v>-9.834490338107571E-4</v>
          </cell>
          <cell r="S346">
            <v>2.4816210498102009E-3</v>
          </cell>
          <cell r="U346">
            <v>-1.4424857508856803E-3</v>
          </cell>
          <cell r="V346">
            <v>4.6314715873450041E-3</v>
          </cell>
          <cell r="X346">
            <v>-3.1190883601084352E-3</v>
          </cell>
          <cell r="Y346">
            <v>5.1143243326805532E-3</v>
          </cell>
          <cell r="AC346">
            <v>-1.8503714090911672E-3</v>
          </cell>
          <cell r="AD346">
            <v>3.6919715930707753E-3</v>
          </cell>
          <cell r="AF346">
            <v>-2.6519708917476237E-3</v>
          </cell>
          <cell r="AG346">
            <v>6.9944517454132438E-3</v>
          </cell>
          <cell r="AI346">
            <v>-4.8731270944699645E-3</v>
          </cell>
          <cell r="AJ346">
            <v>7.7796695986762643E-3</v>
          </cell>
          <cell r="AL346">
            <v>-5.6399753513877458E-2</v>
          </cell>
          <cell r="AM346">
            <v>0.12168276902599665</v>
          </cell>
          <cell r="AO346">
            <v>-8.1879956756740438E-2</v>
          </cell>
          <cell r="AP346">
            <v>0.22804495976828235</v>
          </cell>
          <cell r="AR346">
            <v>-0.16532441262302808</v>
          </cell>
          <cell r="AS346">
            <v>0.2540630096268589</v>
          </cell>
          <cell r="AU346">
            <v>-4.2050208288787153E-2</v>
          </cell>
          <cell r="AV346">
            <v>0.10610888663340529</v>
          </cell>
          <cell r="AX346">
            <v>-6.1677650994593838E-2</v>
          </cell>
          <cell r="AY346">
            <v>0.19803196529341777</v>
          </cell>
          <cell r="BA346">
            <v>-0.13336564550322161</v>
          </cell>
          <cell r="BB346">
            <v>0.21867773118074244</v>
          </cell>
          <cell r="BD346">
            <v>-9.7707273975104175E-2</v>
          </cell>
          <cell r="BE346">
            <v>0.19495139093704775</v>
          </cell>
          <cell r="BG346">
            <v>-0.1400350465970801</v>
          </cell>
          <cell r="BH346">
            <v>0.36933602066971088</v>
          </cell>
          <cell r="BJ346">
            <v>-0.25732129333361364</v>
          </cell>
          <cell r="BK346">
            <v>0.41079877541287663</v>
          </cell>
          <cell r="BM346" t="str">
            <v>SWEAgriculture, Mining and Quarrying</v>
          </cell>
        </row>
        <row r="347">
          <cell r="G347">
            <v>-2.9332197736948729E-3</v>
          </cell>
          <cell r="H347">
            <v>1.2745867017656565E-2</v>
          </cell>
          <cell r="J347">
            <v>-4.9618219491094351E-3</v>
          </cell>
          <cell r="K347">
            <v>2.2317362949252129E-2</v>
          </cell>
          <cell r="M347">
            <v>-2.2168895229697227E-2</v>
          </cell>
          <cell r="N347">
            <v>2.6958748698234558E-2</v>
          </cell>
          <cell r="R347">
            <v>-2.5679730460979044E-3</v>
          </cell>
          <cell r="S347">
            <v>1.0786009021103382E-2</v>
          </cell>
          <cell r="U347">
            <v>-4.2659251485019922E-3</v>
          </cell>
          <cell r="V347">
            <v>1.8662433139979839E-2</v>
          </cell>
          <cell r="X347">
            <v>-1.8519208766520023E-2</v>
          </cell>
          <cell r="Y347">
            <v>2.2672717459499836E-2</v>
          </cell>
          <cell r="AC347">
            <v>-1.512378454208374E-2</v>
          </cell>
          <cell r="AD347">
            <v>7.8221950680017471E-2</v>
          </cell>
          <cell r="AF347">
            <v>-2.4621592834591866E-2</v>
          </cell>
          <cell r="AG347">
            <v>0.13478690385818481</v>
          </cell>
          <cell r="AI347">
            <v>-0.12073258310556412</v>
          </cell>
          <cell r="AJ347">
            <v>0.16055171191692352</v>
          </cell>
          <cell r="AL347">
            <v>-7.3069164590165991E-2</v>
          </cell>
          <cell r="AM347">
            <v>0.31751110616043349</v>
          </cell>
          <cell r="AO347">
            <v>-0.12360348444326635</v>
          </cell>
          <cell r="AP347">
            <v>0.55594574984854517</v>
          </cell>
          <cell r="AR347">
            <v>-0.55224728431460446</v>
          </cell>
          <cell r="AS347">
            <v>0.67156687795502945</v>
          </cell>
          <cell r="AU347">
            <v>-7.7048841716302663E-2</v>
          </cell>
          <cell r="AV347">
            <v>0.32362080399574539</v>
          </cell>
          <cell r="AX347">
            <v>-0.12799378562012906</v>
          </cell>
          <cell r="AY347">
            <v>0.55994312682850766</v>
          </cell>
          <cell r="BA347">
            <v>-0.55564585739361594</v>
          </cell>
          <cell r="BB347">
            <v>0.68026672689182632</v>
          </cell>
          <cell r="BD347">
            <v>-8.0719602954117647E-2</v>
          </cell>
          <cell r="BE347">
            <v>0.41749105745443532</v>
          </cell>
          <cell r="BG347">
            <v>-0.13141189575769871</v>
          </cell>
          <cell r="BH347">
            <v>0.71939304164065265</v>
          </cell>
          <cell r="BJ347">
            <v>-0.64438144730164371</v>
          </cell>
          <cell r="BK347">
            <v>0.85690657675505177</v>
          </cell>
          <cell r="BM347" t="str">
            <v>SWEElectronics and Machinery</v>
          </cell>
        </row>
        <row r="348">
          <cell r="G348">
            <v>-1.9799604750005528E-2</v>
          </cell>
          <cell r="H348">
            <v>2.7805999852716923E-2</v>
          </cell>
          <cell r="J348">
            <v>-2.4426821531960741E-2</v>
          </cell>
          <cell r="K348">
            <v>4.3864654668141156E-2</v>
          </cell>
          <cell r="M348">
            <v>-0.10360931884497404</v>
          </cell>
          <cell r="N348">
            <v>5.3499798523262143E-2</v>
          </cell>
          <cell r="R348">
            <v>-1.9249611321356497E-2</v>
          </cell>
          <cell r="S348">
            <v>2.1133911366632674E-2</v>
          </cell>
          <cell r="U348">
            <v>-2.2847940683277557E-2</v>
          </cell>
          <cell r="V348">
            <v>3.3380226246663369E-2</v>
          </cell>
          <cell r="X348">
            <v>-8.3633647504029796E-2</v>
          </cell>
          <cell r="Y348">
            <v>4.1141297624562867E-2</v>
          </cell>
          <cell r="AC348">
            <v>-0.10528547362991958</v>
          </cell>
          <cell r="AD348">
            <v>0.12985012103308691</v>
          </cell>
          <cell r="AF348">
            <v>-0.12095531260274583</v>
          </cell>
          <cell r="AG348">
            <v>0.20674802223220468</v>
          </cell>
          <cell r="AI348">
            <v>-0.52607052777602803</v>
          </cell>
          <cell r="AJ348">
            <v>0.24202498859085608</v>
          </cell>
          <cell r="AL348">
            <v>-9.5144735828294552E-2</v>
          </cell>
          <cell r="AM348">
            <v>0.13361855167475553</v>
          </cell>
          <cell r="AO348">
            <v>-0.11738029678509886</v>
          </cell>
          <cell r="AP348">
            <v>0.21078658050476956</v>
          </cell>
          <cell r="AR348">
            <v>-0.49788273025257457</v>
          </cell>
          <cell r="AS348">
            <v>0.257087162174858</v>
          </cell>
          <cell r="AU348">
            <v>-0.10943215690381475</v>
          </cell>
          <cell r="AV348">
            <v>0.12014421829384164</v>
          </cell>
          <cell r="AX348">
            <v>-0.12988830725156109</v>
          </cell>
          <cell r="AY348">
            <v>0.18976332015893854</v>
          </cell>
          <cell r="BA348">
            <v>-0.47544910301359666</v>
          </cell>
          <cell r="BB348">
            <v>0.23388425156838133</v>
          </cell>
          <cell r="BD348">
            <v>-0.23449458400561646</v>
          </cell>
          <cell r="BE348">
            <v>0.28920561464881656</v>
          </cell>
          <cell r="BG348">
            <v>-0.2693948626925301</v>
          </cell>
          <cell r="BH348">
            <v>0.46047464855158865</v>
          </cell>
          <cell r="BJ348">
            <v>-1.171678155735614</v>
          </cell>
          <cell r="BK348">
            <v>0.53904443853353079</v>
          </cell>
          <cell r="BM348" t="str">
            <v>SWEOther</v>
          </cell>
        </row>
        <row r="349">
          <cell r="G349">
            <v>-2.057517856155755E-2</v>
          </cell>
          <cell r="H349">
            <v>3.2577354955719784E-2</v>
          </cell>
          <cell r="J349">
            <v>-2.9175137824495323E-2</v>
          </cell>
          <cell r="K349">
            <v>5.5536388274049386E-2</v>
          </cell>
          <cell r="M349">
            <v>-9.1850733500905335E-2</v>
          </cell>
          <cell r="N349">
            <v>7.006026673479937E-2</v>
          </cell>
          <cell r="R349">
            <v>-2.1238466973500181E-2</v>
          </cell>
          <cell r="S349">
            <v>3.1849784931182512E-2</v>
          </cell>
          <cell r="U349">
            <v>-2.9815705140208593E-2</v>
          </cell>
          <cell r="V349">
            <v>5.4866535982000642E-2</v>
          </cell>
          <cell r="X349">
            <v>-9.1538368385045032E-2</v>
          </cell>
          <cell r="Y349">
            <v>6.9263765879441053E-2</v>
          </cell>
          <cell r="AC349">
            <v>-1.570870703676519E-2</v>
          </cell>
          <cell r="AD349">
            <v>2.5068163369724061E-2</v>
          </cell>
          <cell r="AF349">
            <v>-2.3395980332225008E-2</v>
          </cell>
          <cell r="AG349">
            <v>4.5051547400362324E-2</v>
          </cell>
          <cell r="AI349">
            <v>-6.75510124219727E-2</v>
          </cell>
          <cell r="AJ349">
            <v>5.6793415476022346E-2</v>
          </cell>
          <cell r="AL349">
            <v>-2.8048392062128634E-2</v>
          </cell>
          <cell r="AM349">
            <v>4.4409938966575219E-2</v>
          </cell>
          <cell r="AO349">
            <v>-3.9771985536835926E-2</v>
          </cell>
          <cell r="AP349">
            <v>7.5708037593197025E-2</v>
          </cell>
          <cell r="AR349">
            <v>-0.12521229775575085</v>
          </cell>
          <cell r="AS349">
            <v>9.5507206582716733E-2</v>
          </cell>
          <cell r="AU349">
            <v>-2.7758010805326583E-2</v>
          </cell>
          <cell r="AV349">
            <v>4.1626670859539493E-2</v>
          </cell>
          <cell r="AX349">
            <v>-3.8968192312702772E-2</v>
          </cell>
          <cell r="AY349">
            <v>7.1708843229574201E-2</v>
          </cell>
          <cell r="BA349">
            <v>-0.11963777903105836</v>
          </cell>
          <cell r="BB349">
            <v>9.0525571553636469E-2</v>
          </cell>
          <cell r="BD349">
            <v>-4.6419890323208007E-2</v>
          </cell>
          <cell r="BE349">
            <v>7.4077477637298786E-2</v>
          </cell>
          <cell r="BG349">
            <v>-6.9136106395263117E-2</v>
          </cell>
          <cell r="BH349">
            <v>0.13312921835776204</v>
          </cell>
          <cell r="BJ349">
            <v>-0.19961608428438515</v>
          </cell>
          <cell r="BK349">
            <v>0.16782693262450898</v>
          </cell>
          <cell r="BM349" t="str">
            <v>SWEServices</v>
          </cell>
        </row>
        <row r="350">
          <cell r="G350">
            <v>-4.2437516640347894E-5</v>
          </cell>
          <cell r="H350">
            <v>1.7737749149091542E-3</v>
          </cell>
          <cell r="J350">
            <v>-7.4688816312118433E-5</v>
          </cell>
          <cell r="K350">
            <v>3.4549601841717958E-3</v>
          </cell>
          <cell r="M350">
            <v>-1.7026010391418822E-4</v>
          </cell>
          <cell r="N350">
            <v>3.5140377003699541E-3</v>
          </cell>
          <cell r="R350">
            <v>-7.9892259236657992E-5</v>
          </cell>
          <cell r="S350">
            <v>3.3234647708013654E-3</v>
          </cell>
          <cell r="U350">
            <v>-1.4050678873900324E-4</v>
          </cell>
          <cell r="V350">
            <v>6.4637260511517525E-3</v>
          </cell>
          <cell r="X350">
            <v>-3.2111955806612968E-4</v>
          </cell>
          <cell r="Y350">
            <v>6.5738591365516186E-3</v>
          </cell>
          <cell r="AC350">
            <v>-2.3951402545208111E-4</v>
          </cell>
          <cell r="AD350">
            <v>1.0798828676342964E-2</v>
          </cell>
          <cell r="AF350">
            <v>-4.243144067004323E-4</v>
          </cell>
          <cell r="AG350">
            <v>2.1266916766762733E-2</v>
          </cell>
          <cell r="AI350">
            <v>-9.4482608255930245E-4</v>
          </cell>
          <cell r="AJ350">
            <v>2.1631966345012188E-2</v>
          </cell>
          <cell r="AL350">
            <v>-3.5743590944887459E-2</v>
          </cell>
          <cell r="AM350">
            <v>1.4939866892808742</v>
          </cell>
          <cell r="AO350">
            <v>-6.2907698417960817E-2</v>
          </cell>
          <cell r="AP350">
            <v>2.9099884566878211</v>
          </cell>
          <cell r="AR350">
            <v>-0.14340394986158847</v>
          </cell>
          <cell r="AS350">
            <v>2.959747319604396</v>
          </cell>
          <cell r="AU350">
            <v>-3.551495369432088E-2</v>
          </cell>
          <cell r="AV350">
            <v>1.4773984184134674</v>
          </cell>
          <cell r="AX350">
            <v>-6.2460270162365848E-2</v>
          </cell>
          <cell r="AY350">
            <v>2.8733563625911152</v>
          </cell>
          <cell r="BA350">
            <v>-0.14274907661925884</v>
          </cell>
          <cell r="BB350">
            <v>2.9223144402016463</v>
          </cell>
          <cell r="BD350">
            <v>-3.797878908444749E-2</v>
          </cell>
          <cell r="BE350">
            <v>1.7123274342026602</v>
          </cell>
          <cell r="BG350">
            <v>-6.7281852606131676E-2</v>
          </cell>
          <cell r="BH350">
            <v>3.3722106454386926</v>
          </cell>
          <cell r="BJ350">
            <v>-0.14981732465677089</v>
          </cell>
          <cell r="BK350">
            <v>3.4300951092463294</v>
          </cell>
          <cell r="BM350" t="str">
            <v>SWETextiles, Garments and Leather</v>
          </cell>
        </row>
        <row r="351">
          <cell r="G351">
            <v>-1.3407247024588287E-4</v>
          </cell>
          <cell r="H351">
            <v>1.1071358749177307E-3</v>
          </cell>
          <cell r="J351">
            <v>-2.1313012985046953E-4</v>
          </cell>
          <cell r="K351">
            <v>2.295973536092788E-3</v>
          </cell>
          <cell r="M351">
            <v>-4.3081829790025949E-4</v>
          </cell>
          <cell r="N351">
            <v>2.4023079895414412E-3</v>
          </cell>
          <cell r="R351">
            <v>-6.3938066596165299E-3</v>
          </cell>
          <cell r="S351">
            <v>7.0590680232271552E-2</v>
          </cell>
          <cell r="U351">
            <v>-1.0257272166199982E-2</v>
          </cell>
          <cell r="V351">
            <v>0.13143627438694239</v>
          </cell>
          <cell r="X351">
            <v>-2.0982128567993641E-2</v>
          </cell>
          <cell r="Y351">
            <v>0.13705385476350784</v>
          </cell>
          <cell r="AC351">
            <v>-1.5207885553536471E-5</v>
          </cell>
          <cell r="AD351">
            <v>2.8074870351701975E-4</v>
          </cell>
          <cell r="AF351">
            <v>-2.4216390556830447E-5</v>
          </cell>
          <cell r="AG351">
            <v>4.4921209337189794E-4</v>
          </cell>
          <cell r="AI351">
            <v>-4.9059904995374382E-5</v>
          </cell>
          <cell r="AJ351">
            <v>4.6149904665071517E-4</v>
          </cell>
          <cell r="AL351">
            <v>-1.6829988192685351E-2</v>
          </cell>
          <cell r="AM351">
            <v>0.13897770115215702</v>
          </cell>
          <cell r="AO351">
            <v>-2.6754020137844423E-2</v>
          </cell>
          <cell r="AP351">
            <v>0.28821134892415584</v>
          </cell>
          <cell r="AR351">
            <v>-5.4080206425351683E-2</v>
          </cell>
          <cell r="AS351">
            <v>0.3015594105563047</v>
          </cell>
          <cell r="AU351">
            <v>-1.2087484466411589E-2</v>
          </cell>
          <cell r="AV351">
            <v>0.13345160343528195</v>
          </cell>
          <cell r="AX351">
            <v>-1.9391361762592652E-2</v>
          </cell>
          <cell r="AY351">
            <v>0.24848013234583205</v>
          </cell>
          <cell r="BA351">
            <v>-3.96666910089341E-2</v>
          </cell>
          <cell r="BB351">
            <v>0.25910016187681972</v>
          </cell>
          <cell r="BD351">
            <v>-1.5687754447729876E-2</v>
          </cell>
          <cell r="BE351">
            <v>0.2896074346949129</v>
          </cell>
          <cell r="BG351">
            <v>-2.498051338751282E-2</v>
          </cell>
          <cell r="BH351">
            <v>0.46338651030486538</v>
          </cell>
          <cell r="BJ351">
            <v>-5.0607938893741621E-2</v>
          </cell>
          <cell r="BK351">
            <v>0.47606116552042821</v>
          </cell>
          <cell r="BM351" t="str">
            <v>SWIAgriculture, Mining and Quarrying</v>
          </cell>
        </row>
        <row r="352">
          <cell r="G352">
            <v>-4.9615193856880069E-3</v>
          </cell>
          <cell r="H352">
            <v>2.053268114104867E-2</v>
          </cell>
          <cell r="J352">
            <v>-9.6208166796714067E-3</v>
          </cell>
          <cell r="K352">
            <v>3.9596286602318287E-2</v>
          </cell>
          <cell r="M352">
            <v>-2.7589833363890648E-2</v>
          </cell>
          <cell r="N352">
            <v>4.7463857568800449E-2</v>
          </cell>
          <cell r="R352">
            <v>-1.3957548653706908E-3</v>
          </cell>
          <cell r="S352">
            <v>5.5886243935674429E-3</v>
          </cell>
          <cell r="U352">
            <v>-2.7184049831703305E-3</v>
          </cell>
          <cell r="V352">
            <v>1.0880740359425545E-2</v>
          </cell>
          <cell r="X352">
            <v>-7.7826686901971698E-3</v>
          </cell>
          <cell r="Y352">
            <v>1.3075149152427912E-2</v>
          </cell>
          <cell r="AC352">
            <v>-1.2487222906202078E-2</v>
          </cell>
          <cell r="AD352">
            <v>7.9071007668972015E-2</v>
          </cell>
          <cell r="AF352">
            <v>-2.398917730897665E-2</v>
          </cell>
          <cell r="AG352">
            <v>0.15050571411848068</v>
          </cell>
          <cell r="AI352">
            <v>-7.3507990688085556E-2</v>
          </cell>
          <cell r="AJ352">
            <v>0.17153352499008179</v>
          </cell>
          <cell r="AL352">
            <v>-7.7505948785252729E-2</v>
          </cell>
          <cell r="AM352">
            <v>0.32074951425819431</v>
          </cell>
          <cell r="AO352">
            <v>-0.15029076113213982</v>
          </cell>
          <cell r="AP352">
            <v>0.61854998900904301</v>
          </cell>
          <cell r="AR352">
            <v>-0.43099221135036242</v>
          </cell>
          <cell r="AS352">
            <v>0.74145257287306832</v>
          </cell>
          <cell r="AU352">
            <v>-7.9627551020392193E-2</v>
          </cell>
          <cell r="AV352">
            <v>0.31882996439665828</v>
          </cell>
          <cell r="AX352">
            <v>-0.15508449002181732</v>
          </cell>
          <cell r="AY352">
            <v>0.62074417908598434</v>
          </cell>
          <cell r="BA352">
            <v>-0.44399977644992655</v>
          </cell>
          <cell r="BB352">
            <v>0.74593478558835624</v>
          </cell>
          <cell r="BD352">
            <v>-7.8555440115927425E-2</v>
          </cell>
          <cell r="BE352">
            <v>0.49742507637634148</v>
          </cell>
          <cell r="BG352">
            <v>-0.15091268856822504</v>
          </cell>
          <cell r="BH352">
            <v>0.9468112086528867</v>
          </cell>
          <cell r="BJ352">
            <v>-0.46242888462189907</v>
          </cell>
          <cell r="BK352">
            <v>1.0790943391856713</v>
          </cell>
          <cell r="BM352" t="str">
            <v>SWIElectronics and Machinery</v>
          </cell>
        </row>
        <row r="353">
          <cell r="G353">
            <v>-9.0308206708868966E-3</v>
          </cell>
          <cell r="H353">
            <v>2.2673249972285703E-2</v>
          </cell>
          <cell r="J353">
            <v>-1.379265557625331E-2</v>
          </cell>
          <cell r="K353">
            <v>4.1268652596045285E-2</v>
          </cell>
          <cell r="M353">
            <v>-3.0334237555507571E-2</v>
          </cell>
          <cell r="N353">
            <v>4.7692400694359094E-2</v>
          </cell>
          <cell r="R353">
            <v>-6.5511844004504383E-3</v>
          </cell>
          <cell r="S353">
            <v>2.0618727328837849E-2</v>
          </cell>
          <cell r="U353">
            <v>-9.6492881566518918E-3</v>
          </cell>
          <cell r="V353">
            <v>5.2984579349868E-2</v>
          </cell>
          <cell r="X353">
            <v>-2.377316021011211E-2</v>
          </cell>
          <cell r="Y353">
            <v>5.8758567669428885E-2</v>
          </cell>
          <cell r="AC353">
            <v>-2.6287079804660607E-2</v>
          </cell>
          <cell r="AD353">
            <v>8.1094351490719419E-2</v>
          </cell>
          <cell r="AF353">
            <v>-3.932881242417352E-2</v>
          </cell>
          <cell r="AG353">
            <v>0.16411551414239511</v>
          </cell>
          <cell r="AI353">
            <v>-8.2570432417924167E-2</v>
          </cell>
          <cell r="AJ353">
            <v>0.18105208673296147</v>
          </cell>
          <cell r="AL353">
            <v>-4.6955301594051944E-2</v>
          </cell>
          <cell r="AM353">
            <v>0.11788843222168094</v>
          </cell>
          <cell r="AO353">
            <v>-7.1714224650001102E-2</v>
          </cell>
          <cell r="AP353">
            <v>0.21457430056986793</v>
          </cell>
          <cell r="AR353">
            <v>-0.15772135500777168</v>
          </cell>
          <cell r="AS353">
            <v>0.24797425837136861</v>
          </cell>
          <cell r="AU353">
            <v>-5.2020099021550734E-2</v>
          </cell>
          <cell r="AV353">
            <v>0.16372432399716172</v>
          </cell>
          <cell r="AX353">
            <v>-7.6620790182916412E-2</v>
          </cell>
          <cell r="AY353">
            <v>0.42072744345371099</v>
          </cell>
          <cell r="BA353">
            <v>-0.18877230018135216</v>
          </cell>
          <cell r="BB353">
            <v>0.46657616725275142</v>
          </cell>
          <cell r="BD353">
            <v>-7.3132112981391703E-2</v>
          </cell>
          <cell r="BE353">
            <v>0.22560898051218717</v>
          </cell>
          <cell r="BG353">
            <v>-0.10941493596860766</v>
          </cell>
          <cell r="BH353">
            <v>0.45657845646791451</v>
          </cell>
          <cell r="BJ353">
            <v>-0.22971551946364863</v>
          </cell>
          <cell r="BK353">
            <v>0.50369694012661437</v>
          </cell>
          <cell r="BM353" t="str">
            <v>SWIOther</v>
          </cell>
        </row>
        <row r="354">
          <cell r="G354">
            <v>-1.2822699531099602E-2</v>
          </cell>
          <cell r="H354">
            <v>2.6654408345166303E-2</v>
          </cell>
          <cell r="J354">
            <v>-2.1728299823720931E-2</v>
          </cell>
          <cell r="K354">
            <v>5.3690527705953173E-2</v>
          </cell>
          <cell r="M354">
            <v>-4.762052181342824E-2</v>
          </cell>
          <cell r="N354">
            <v>6.6416896413983295E-2</v>
          </cell>
          <cell r="R354">
            <v>-5.7953402866184334E-3</v>
          </cell>
          <cell r="S354">
            <v>1.2697375487299212E-2</v>
          </cell>
          <cell r="U354">
            <v>-9.7919988205408259E-3</v>
          </cell>
          <cell r="V354">
            <v>2.6070287627160127E-2</v>
          </cell>
          <cell r="X354">
            <v>-2.141412754544092E-2</v>
          </cell>
          <cell r="Y354">
            <v>3.174370722336306E-2</v>
          </cell>
          <cell r="AC354">
            <v>-1.4083788175203837E-2</v>
          </cell>
          <cell r="AD354">
            <v>2.8859573337932098E-2</v>
          </cell>
          <cell r="AF354">
            <v>-2.390555859577026E-2</v>
          </cell>
          <cell r="AG354">
            <v>6.1891974255601001E-2</v>
          </cell>
          <cell r="AI354">
            <v>-5.1534871374288915E-2</v>
          </cell>
          <cell r="AJ354">
            <v>7.6018600602486996E-2</v>
          </cell>
          <cell r="AL354">
            <v>-1.7473453096180928E-2</v>
          </cell>
          <cell r="AM354">
            <v>3.6321880029717681E-2</v>
          </cell>
          <cell r="AO354">
            <v>-2.9609087143367373E-2</v>
          </cell>
          <cell r="AP354">
            <v>7.3163916482937685E-2</v>
          </cell>
          <cell r="AR354">
            <v>-6.4892338177656994E-2</v>
          </cell>
          <cell r="AS354">
            <v>9.0506099863678538E-2</v>
          </cell>
          <cell r="AU354">
            <v>-1.7957095026958903E-2</v>
          </cell>
          <cell r="AV354">
            <v>3.9343328767921688E-2</v>
          </cell>
          <cell r="AX354">
            <v>-3.0340902281498446E-2</v>
          </cell>
          <cell r="AY354">
            <v>8.077983503091718E-2</v>
          </cell>
          <cell r="BA354">
            <v>-6.6352535698516554E-2</v>
          </cell>
          <cell r="BB354">
            <v>9.8359153893705212E-2</v>
          </cell>
          <cell r="BD354">
            <v>-2.982068429155214E-2</v>
          </cell>
          <cell r="BE354">
            <v>6.1106586849593324E-2</v>
          </cell>
          <cell r="BG354">
            <v>-5.0617071687628377E-2</v>
          </cell>
          <cell r="BH354">
            <v>0.13104862140050169</v>
          </cell>
          <cell r="BJ354">
            <v>-0.10911873354955334</v>
          </cell>
          <cell r="BK354">
            <v>0.16096001023670256</v>
          </cell>
          <cell r="BM354" t="str">
            <v>SWIServices</v>
          </cell>
        </row>
        <row r="355">
          <cell r="G355">
            <v>-6.3466583014815114E-5</v>
          </cell>
          <cell r="H355">
            <v>2.3142050486057997E-3</v>
          </cell>
          <cell r="J355">
            <v>-1.1513353092595935E-4</v>
          </cell>
          <cell r="K355">
            <v>6.2539689242839813E-3</v>
          </cell>
          <cell r="M355">
            <v>-2.6892586902249604E-4</v>
          </cell>
          <cell r="N355">
            <v>6.3322179485112429E-3</v>
          </cell>
          <cell r="R355">
            <v>-1.835675720940344E-4</v>
          </cell>
          <cell r="S355">
            <v>6.8011132534593344E-3</v>
          </cell>
          <cell r="U355">
            <v>-3.3562527096364647E-4</v>
          </cell>
          <cell r="V355">
            <v>1.7122990451753139E-2</v>
          </cell>
          <cell r="X355">
            <v>-7.491320138797164E-4</v>
          </cell>
          <cell r="Y355">
            <v>1.7366196494549513E-2</v>
          </cell>
          <cell r="AC355">
            <v>-3.2328990346286446E-4</v>
          </cell>
          <cell r="AD355">
            <v>1.3166185002774E-2</v>
          </cell>
          <cell r="AF355">
            <v>-5.9203818091191351E-4</v>
          </cell>
          <cell r="AG355">
            <v>3.35683673620224E-2</v>
          </cell>
          <cell r="AI355">
            <v>-1.3089532731100917E-3</v>
          </cell>
          <cell r="AJ355">
            <v>3.4002088010311127E-2</v>
          </cell>
          <cell r="AL355">
            <v>-3.4267400749937199E-2</v>
          </cell>
          <cell r="AM355">
            <v>1.2495046692460388</v>
          </cell>
          <cell r="AO355">
            <v>-6.2163845232918444E-2</v>
          </cell>
          <cell r="AP355">
            <v>3.3766944622820914</v>
          </cell>
          <cell r="AR355">
            <v>-0.14520067235489625</v>
          </cell>
          <cell r="AS355">
            <v>3.4189433205649014</v>
          </cell>
          <cell r="AU355">
            <v>-3.7909156545335644E-2</v>
          </cell>
          <cell r="AV355">
            <v>1.4045207662052297</v>
          </cell>
          <cell r="AX355">
            <v>-6.9311103221509837E-2</v>
          </cell>
          <cell r="AY355">
            <v>3.5361263329629904</v>
          </cell>
          <cell r="BA355">
            <v>-0.15470577108652425</v>
          </cell>
          <cell r="BB355">
            <v>3.5863516306229521</v>
          </cell>
          <cell r="BD355">
            <v>-3.8759349723318806E-2</v>
          </cell>
          <cell r="BE355">
            <v>1.5784989372643707</v>
          </cell>
          <cell r="BG355">
            <v>-7.0979683119482911E-2</v>
          </cell>
          <cell r="BH355">
            <v>4.0245243550419749</v>
          </cell>
          <cell r="BJ355">
            <v>-0.15693090672033494</v>
          </cell>
          <cell r="BK355">
            <v>4.0765232888446761</v>
          </cell>
          <cell r="BM355" t="str">
            <v>SWITextiles, Garments and Leather</v>
          </cell>
        </row>
        <row r="356">
          <cell r="G356">
            <v>-1.0709598718676716E-3</v>
          </cell>
          <cell r="H356">
            <v>6.1388032045215368E-3</v>
          </cell>
          <cell r="J356">
            <v>-1.6345477779395878E-3</v>
          </cell>
          <cell r="K356">
            <v>1.0590618825517595E-2</v>
          </cell>
          <cell r="M356">
            <v>-2.1834811777807772E-3</v>
          </cell>
          <cell r="N356">
            <v>1.0832024272531271E-2</v>
          </cell>
          <cell r="R356">
            <v>-2.2588436040678062E-3</v>
          </cell>
          <cell r="S356">
            <v>1.4762902777874842E-2</v>
          </cell>
          <cell r="U356">
            <v>-3.4971466229762882E-3</v>
          </cell>
          <cell r="V356">
            <v>2.6658564456738532E-2</v>
          </cell>
          <cell r="X356">
            <v>-4.4991584727540612E-3</v>
          </cell>
          <cell r="Y356">
            <v>2.7158953947946429E-2</v>
          </cell>
          <cell r="AC356">
            <v>-2.4888696862035431E-4</v>
          </cell>
          <cell r="AD356">
            <v>5.5332652991637588E-3</v>
          </cell>
          <cell r="AF356">
            <v>-3.8299740481306799E-4</v>
          </cell>
          <cell r="AG356">
            <v>6.5183152910321951E-3</v>
          </cell>
          <cell r="AI356">
            <v>-5.0071794248651713E-4</v>
          </cell>
          <cell r="AJ356">
            <v>6.5729974303394556E-3</v>
          </cell>
          <cell r="AL356">
            <v>-5.7898345104162564E-2</v>
          </cell>
          <cell r="AM356">
            <v>0.33187662376377408</v>
          </cell>
          <cell r="AO356">
            <v>-8.8367093690772586E-2</v>
          </cell>
          <cell r="AP356">
            <v>0.57255114755805081</v>
          </cell>
          <cell r="AR356">
            <v>-0.11804358882198648</v>
          </cell>
          <cell r="AS356">
            <v>0.58560203419570589</v>
          </cell>
          <cell r="AU356">
            <v>-4.4074987778554058E-2</v>
          </cell>
          <cell r="AV356">
            <v>0.28805657830363163</v>
          </cell>
          <cell r="AX356">
            <v>-6.8236992764756546E-2</v>
          </cell>
          <cell r="AY356">
            <v>0.52016700072046063</v>
          </cell>
          <cell r="BA356">
            <v>-8.77884393338728E-2</v>
          </cell>
          <cell r="BB356">
            <v>0.52993069603331378</v>
          </cell>
          <cell r="BD356">
            <v>-4.906858254176414E-2</v>
          </cell>
          <cell r="BE356">
            <v>1.0908947405424412</v>
          </cell>
          <cell r="BG356">
            <v>-7.5508733444449819E-2</v>
          </cell>
          <cell r="BH356">
            <v>1.2850993913592119</v>
          </cell>
          <cell r="BJ356">
            <v>-9.8717581829363188E-2</v>
          </cell>
          <cell r="BK356">
            <v>1.295880088641324</v>
          </cell>
          <cell r="BM356" t="str">
            <v>TAPAgriculture, Mining and Quarrying</v>
          </cell>
        </row>
        <row r="357">
          <cell r="G357">
            <v>-0.10738868289627135</v>
          </cell>
          <cell r="H357">
            <v>0.16974902898073196</v>
          </cell>
          <cell r="J357">
            <v>-0.23892411915585399</v>
          </cell>
          <cell r="K357">
            <v>0.6798337996006012</v>
          </cell>
          <cell r="M357">
            <v>-0.37800341285765171</v>
          </cell>
          <cell r="N357">
            <v>0.71114090085029602</v>
          </cell>
          <cell r="R357">
            <v>-6.1363400891423225E-2</v>
          </cell>
          <cell r="S357">
            <v>0.10107231326401234</v>
          </cell>
          <cell r="U357">
            <v>-0.13614759407937527</v>
          </cell>
          <cell r="V357">
            <v>0.39558674022555351</v>
          </cell>
          <cell r="X357">
            <v>-0.21637368854135275</v>
          </cell>
          <cell r="Y357">
            <v>0.41371876001358032</v>
          </cell>
          <cell r="AC357">
            <v>-0.28266134578734636</v>
          </cell>
          <cell r="AD357">
            <v>0.56647299230098724</v>
          </cell>
          <cell r="AF357">
            <v>-0.62630616780370474</v>
          </cell>
          <cell r="AG357">
            <v>2.2759915590286255</v>
          </cell>
          <cell r="AI357">
            <v>-1.033301766961813</v>
          </cell>
          <cell r="AJ357">
            <v>2.3565370291471481</v>
          </cell>
          <cell r="AL357">
            <v>-0.57884265306212168</v>
          </cell>
          <cell r="AM357">
            <v>0.91497516907656851</v>
          </cell>
          <cell r="AO357">
            <v>-1.2878402759282461</v>
          </cell>
          <cell r="AP357">
            <v>3.6644159290250324</v>
          </cell>
          <cell r="AR357">
            <v>-2.0375005304460885</v>
          </cell>
          <cell r="AS357">
            <v>3.8331663509345932</v>
          </cell>
          <cell r="AU357">
            <v>-0.55241122304117141</v>
          </cell>
          <cell r="AV357">
            <v>0.90988242787529927</v>
          </cell>
          <cell r="AX357">
            <v>-1.2256403306683852</v>
          </cell>
          <cell r="AY357">
            <v>3.5611871541072246</v>
          </cell>
          <cell r="BA357">
            <v>-1.9478590199482331</v>
          </cell>
          <cell r="BB357">
            <v>3.724416881954832</v>
          </cell>
          <cell r="BD357">
            <v>-0.58063857005079877</v>
          </cell>
          <cell r="BE357">
            <v>1.1636400700840599</v>
          </cell>
          <cell r="BG357">
            <v>-1.2865484549172421</v>
          </cell>
          <cell r="BH357">
            <v>4.675306701738732</v>
          </cell>
          <cell r="BJ357">
            <v>-2.1225925275649393</v>
          </cell>
          <cell r="BK357">
            <v>4.8407619622145415</v>
          </cell>
          <cell r="BM357" t="str">
            <v>TAPElectronics and Machinery</v>
          </cell>
        </row>
        <row r="358">
          <cell r="G358">
            <v>-6.7607428696646821E-2</v>
          </cell>
          <cell r="H358">
            <v>0.13310998989618383</v>
          </cell>
          <cell r="J358">
            <v>-9.7674654076399747E-2</v>
          </cell>
          <cell r="K358">
            <v>0.24580936296842992</v>
          </cell>
          <cell r="M358">
            <v>-0.17893593655026052</v>
          </cell>
          <cell r="N358">
            <v>0.26636610750574619</v>
          </cell>
          <cell r="R358">
            <v>-6.86834553926019E-2</v>
          </cell>
          <cell r="S358">
            <v>0.1206129829515703</v>
          </cell>
          <cell r="U358">
            <v>-9.4345909368712455E-2</v>
          </cell>
          <cell r="V358">
            <v>0.31800552143249661</v>
          </cell>
          <cell r="X358">
            <v>-0.18007354825385846</v>
          </cell>
          <cell r="Y358">
            <v>0.33967400423716754</v>
          </cell>
          <cell r="AC358">
            <v>-0.23228489341363456</v>
          </cell>
          <cell r="AD358">
            <v>0.51608258360238324</v>
          </cell>
          <cell r="AF358">
            <v>-0.29963922624460793</v>
          </cell>
          <cell r="AG358">
            <v>0.845940363898535</v>
          </cell>
          <cell r="AI358">
            <v>-0.53153628009931708</v>
          </cell>
          <cell r="AJ358">
            <v>0.89050874204440333</v>
          </cell>
          <cell r="AL358">
            <v>-0.39706099619677943</v>
          </cell>
          <cell r="AM358">
            <v>0.78176002564853331</v>
          </cell>
          <cell r="AO358">
            <v>-0.57364695268575783</v>
          </cell>
          <cell r="AP358">
            <v>1.4436477235759944</v>
          </cell>
          <cell r="AR358">
            <v>-1.0508975506352012</v>
          </cell>
          <cell r="AS358">
            <v>1.5643782649070881</v>
          </cell>
          <cell r="AU358">
            <v>-0.32039223985111825</v>
          </cell>
          <cell r="AV358">
            <v>0.56263132863785337</v>
          </cell>
          <cell r="AX358">
            <v>-0.4401015797858111</v>
          </cell>
          <cell r="AY358">
            <v>1.4834213088783368</v>
          </cell>
          <cell r="BA358">
            <v>-0.84000094539807524</v>
          </cell>
          <cell r="BB358">
            <v>1.5844997083310199</v>
          </cell>
          <cell r="BD358">
            <v>-0.85175275200124123</v>
          </cell>
          <cell r="BE358">
            <v>1.8923949568277807</v>
          </cell>
          <cell r="BG358">
            <v>-1.0987306656524338</v>
          </cell>
          <cell r="BH358">
            <v>3.1019323830777159</v>
          </cell>
          <cell r="BJ358">
            <v>-1.9490612700193848</v>
          </cell>
          <cell r="BK358">
            <v>3.2653577276195023</v>
          </cell>
          <cell r="BM358" t="str">
            <v>TAPOther</v>
          </cell>
        </row>
        <row r="359">
          <cell r="G359">
            <v>-4.2168346289713554E-2</v>
          </cell>
          <cell r="H359">
            <v>6.907495927907803E-2</v>
          </cell>
          <cell r="J359">
            <v>-7.3650921993930751E-2</v>
          </cell>
          <cell r="K359">
            <v>0.16542978653478713</v>
          </cell>
          <cell r="M359">
            <v>-0.13014749246804058</v>
          </cell>
          <cell r="N359">
            <v>0.1843786392655602</v>
          </cell>
          <cell r="R359">
            <v>-4.3256803651274822E-2</v>
          </cell>
          <cell r="S359">
            <v>6.8784057956690958E-2</v>
          </cell>
          <cell r="U359">
            <v>-7.464716122194659E-2</v>
          </cell>
          <cell r="V359">
            <v>0.16529189041102654</v>
          </cell>
          <cell r="X359">
            <v>-0.13162849714353797</v>
          </cell>
          <cell r="Y359">
            <v>0.18488698972578277</v>
          </cell>
          <cell r="AC359">
            <v>-2.7859279553670291E-2</v>
          </cell>
          <cell r="AD359">
            <v>3.9466910649805342E-2</v>
          </cell>
          <cell r="AF359">
            <v>-4.9784000632285164E-2</v>
          </cell>
          <cell r="AG359">
            <v>9.8436821221618231E-2</v>
          </cell>
          <cell r="AI359">
            <v>-8.685162201048513E-2</v>
          </cell>
          <cell r="AJ359">
            <v>0.11318140017657896</v>
          </cell>
          <cell r="AL359">
            <v>-6.838267285453449E-2</v>
          </cell>
          <cell r="AM359">
            <v>0.11201602050905494</v>
          </cell>
          <cell r="AO359">
            <v>-0.11943667104096004</v>
          </cell>
          <cell r="AP359">
            <v>0.26827068093403927</v>
          </cell>
          <cell r="AR359">
            <v>-0.21105483575605655</v>
          </cell>
          <cell r="AS359">
            <v>0.29899925606844746</v>
          </cell>
          <cell r="AU359">
            <v>-7.1522816845979914E-2</v>
          </cell>
          <cell r="AV359">
            <v>0.11373076981878869</v>
          </cell>
          <cell r="AX359">
            <v>-0.12342509823867383</v>
          </cell>
          <cell r="AY359">
            <v>0.27330132155164966</v>
          </cell>
          <cell r="BA359">
            <v>-0.21764069691338375</v>
          </cell>
          <cell r="BB359">
            <v>0.30570077276091151</v>
          </cell>
          <cell r="BD359">
            <v>-0.13292074578588611</v>
          </cell>
          <cell r="BE359">
            <v>0.18830247161743033</v>
          </cell>
          <cell r="BG359">
            <v>-0.23752683480203554</v>
          </cell>
          <cell r="BH359">
            <v>0.4696566422101055</v>
          </cell>
          <cell r="BJ359">
            <v>-0.41438194222171343</v>
          </cell>
          <cell r="BK359">
            <v>0.54000521052884587</v>
          </cell>
          <cell r="BM359" t="str">
            <v>TAPServices</v>
          </cell>
        </row>
        <row r="360">
          <cell r="G360">
            <v>-4.184304183581844E-3</v>
          </cell>
          <cell r="H360">
            <v>3.4352850168943405E-2</v>
          </cell>
          <cell r="J360">
            <v>-8.8558645220473409E-3</v>
          </cell>
          <cell r="K360">
            <v>7.6719086617231369E-2</v>
          </cell>
          <cell r="M360">
            <v>-1.0639735730364919E-2</v>
          </cell>
          <cell r="N360">
            <v>7.7507052570581436E-2</v>
          </cell>
          <cell r="R360">
            <v>-8.6387773044407368E-3</v>
          </cell>
          <cell r="S360">
            <v>9.387752041220665E-2</v>
          </cell>
          <cell r="U360">
            <v>-1.8198027508333325E-2</v>
          </cell>
          <cell r="V360">
            <v>0.21044375002384186</v>
          </cell>
          <cell r="X360">
            <v>-2.1995911374688148E-2</v>
          </cell>
          <cell r="Y360">
            <v>0.21235857158899307</v>
          </cell>
          <cell r="AC360">
            <v>-1.186685950960964E-2</v>
          </cell>
          <cell r="AD360">
            <v>0.1534765437245369</v>
          </cell>
          <cell r="AF360">
            <v>-2.5166952167637646E-2</v>
          </cell>
          <cell r="AG360">
            <v>0.34905585646629333</v>
          </cell>
          <cell r="AI360">
            <v>-3.0177217442542315E-2</v>
          </cell>
          <cell r="AJ360">
            <v>0.35128980875015259</v>
          </cell>
          <cell r="AL360">
            <v>-0.46196994193139945</v>
          </cell>
          <cell r="AM360">
            <v>3.792741517214421</v>
          </cell>
          <cell r="AO360">
            <v>-0.97773561373840046</v>
          </cell>
          <cell r="AP360">
            <v>8.4702044676047983</v>
          </cell>
          <cell r="AR360">
            <v>-1.1746846983085681</v>
          </cell>
          <cell r="AS360">
            <v>8.5572001949090808</v>
          </cell>
          <cell r="AU360">
            <v>-0.46703993645109371</v>
          </cell>
          <cell r="AV360">
            <v>5.0753190668504784</v>
          </cell>
          <cell r="AX360">
            <v>-0.98384358243130787</v>
          </cell>
          <cell r="AY360">
            <v>11.377262334004319</v>
          </cell>
          <cell r="BA360">
            <v>-1.1891693336437155</v>
          </cell>
          <cell r="BB360">
            <v>11.48078371331383</v>
          </cell>
          <cell r="BD360">
            <v>-0.45978754676832717</v>
          </cell>
          <cell r="BE360">
            <v>5.9465272567221961</v>
          </cell>
          <cell r="BG360">
            <v>-0.97510644559527537</v>
          </cell>
          <cell r="BH360">
            <v>13.524347852925219</v>
          </cell>
          <cell r="BJ360">
            <v>-1.1692317386048945</v>
          </cell>
          <cell r="BK360">
            <v>13.610903477803173</v>
          </cell>
          <cell r="BM360" t="str">
            <v>TAPTextiles, Garments and Leather</v>
          </cell>
        </row>
        <row r="361">
          <cell r="G361">
            <v>-6.7942681489512324E-3</v>
          </cell>
          <cell r="H361">
            <v>1.7563297180458903E-2</v>
          </cell>
          <cell r="J361">
            <v>-1.1474242201074958E-2</v>
          </cell>
          <cell r="K361">
            <v>2.7920627035200596E-2</v>
          </cell>
          <cell r="M361">
            <v>-1.8605073913931847E-2</v>
          </cell>
          <cell r="N361">
            <v>2.9618700500577688E-2</v>
          </cell>
          <cell r="R361">
            <v>-3.0366216436959803E-2</v>
          </cell>
          <cell r="S361">
            <v>7.5198498438112438E-2</v>
          </cell>
          <cell r="U361">
            <v>-5.3008155868155882E-2</v>
          </cell>
          <cell r="V361">
            <v>0.12235107843298465</v>
          </cell>
          <cell r="X361">
            <v>-8.672515966463834E-2</v>
          </cell>
          <cell r="Y361">
            <v>0.13022922852542251</v>
          </cell>
          <cell r="AC361">
            <v>-3.349510399857536E-3</v>
          </cell>
          <cell r="AD361">
            <v>1.0989737696945667E-2</v>
          </cell>
          <cell r="AF361">
            <v>-5.6765659246593714E-3</v>
          </cell>
          <cell r="AG361">
            <v>1.7315549543127418E-2</v>
          </cell>
          <cell r="AI361">
            <v>-9.2132731806486845E-3</v>
          </cell>
          <cell r="AJ361">
            <v>1.8154244869947433E-2</v>
          </cell>
          <cell r="AL361">
            <v>-8.3157171333682112E-2</v>
          </cell>
          <cell r="AM361">
            <v>0.21496268336792726</v>
          </cell>
          <cell r="AO361">
            <v>-0.14043683642163013</v>
          </cell>
          <cell r="AP361">
            <v>0.34172928050659984</v>
          </cell>
          <cell r="AR361">
            <v>-0.22771331440244502</v>
          </cell>
          <cell r="AS361">
            <v>0.36251253235975772</v>
          </cell>
          <cell r="AU361">
            <v>-7.5218520113196186E-2</v>
          </cell>
          <cell r="AV361">
            <v>0.18627015252268322</v>
          </cell>
          <cell r="AX361">
            <v>-0.13130364945562875</v>
          </cell>
          <cell r="AY361">
            <v>0.30306927019005636</v>
          </cell>
          <cell r="BA361">
            <v>-0.21482222456318145</v>
          </cell>
          <cell r="BB361">
            <v>0.32258381170078476</v>
          </cell>
          <cell r="BD361">
            <v>-8.2250835604788519E-2</v>
          </cell>
          <cell r="BE361">
            <v>0.26986484612487588</v>
          </cell>
          <cell r="BG361">
            <v>-0.13939419047296017</v>
          </cell>
          <cell r="BH361">
            <v>0.42520196949945882</v>
          </cell>
          <cell r="BJ361">
            <v>-0.22624184650860416</v>
          </cell>
          <cell r="BK361">
            <v>0.4457970366029112</v>
          </cell>
          <cell r="BM361" t="str">
            <v>THAAgriculture, Mining and Quarrying</v>
          </cell>
        </row>
        <row r="362">
          <cell r="G362">
            <v>-9.2244993429630995E-3</v>
          </cell>
          <cell r="H362">
            <v>4.7130286693572998E-2</v>
          </cell>
          <cell r="J362">
            <v>-9.9974538898095489E-3</v>
          </cell>
          <cell r="K362">
            <v>8.0704949796199799E-2</v>
          </cell>
          <cell r="M362">
            <v>-2.8924241662025452E-2</v>
          </cell>
          <cell r="N362">
            <v>8.4032416343688965E-2</v>
          </cell>
          <cell r="R362">
            <v>-1.2427106499671936E-2</v>
          </cell>
          <cell r="S362">
            <v>0.1271619526669383</v>
          </cell>
          <cell r="U362">
            <v>-1.3978299219161272E-2</v>
          </cell>
          <cell r="V362">
            <v>0.21955388411879539</v>
          </cell>
          <cell r="X362">
            <v>-6.1002915725111961E-2</v>
          </cell>
          <cell r="Y362">
            <v>0.22693884931504726</v>
          </cell>
          <cell r="AC362">
            <v>-4.6366209513507783E-2</v>
          </cell>
          <cell r="AD362">
            <v>0.2972547709941864</v>
          </cell>
          <cell r="AF362">
            <v>-4.7702280804514885E-2</v>
          </cell>
          <cell r="AG362">
            <v>0.51019126176834106</v>
          </cell>
          <cell r="AI362">
            <v>-0.16268961131572723</v>
          </cell>
          <cell r="AJ362">
            <v>0.52701714634895325</v>
          </cell>
          <cell r="AL362">
            <v>-0.73943298743079255</v>
          </cell>
          <cell r="AM362">
            <v>3.7779490672177745</v>
          </cell>
          <cell r="AO362">
            <v>-0.80139278258855262</v>
          </cell>
          <cell r="AP362">
            <v>6.46928357946926</v>
          </cell>
          <cell r="AR362">
            <v>-2.3185581814407237</v>
          </cell>
          <cell r="AS362">
            <v>6.7360122590764497</v>
          </cell>
          <cell r="AU362">
            <v>-0.4682719379466469</v>
          </cell>
          <cell r="AV362">
            <v>4.7916523456203546</v>
          </cell>
          <cell r="AX362">
            <v>-0.52672319696685221</v>
          </cell>
          <cell r="AY362">
            <v>8.2731183484052355</v>
          </cell>
          <cell r="BA362">
            <v>-2.2986809976842375</v>
          </cell>
          <cell r="BB362">
            <v>8.5513948695092186</v>
          </cell>
          <cell r="BD362">
            <v>-2.1946798628702324</v>
          </cell>
          <cell r="BE362">
            <v>14.070140019813069</v>
          </cell>
          <cell r="BG362">
            <v>-2.2579209340834843</v>
          </cell>
          <cell r="BH362">
            <v>24.149191839568672</v>
          </cell>
          <cell r="BJ362">
            <v>-7.7006858572036698</v>
          </cell>
          <cell r="BK362">
            <v>24.945621620038224</v>
          </cell>
          <cell r="BM362" t="str">
            <v>THAElectronics and Machinery</v>
          </cell>
        </row>
        <row r="363">
          <cell r="G363">
            <v>-4.1162649942634744E-2</v>
          </cell>
          <cell r="H363">
            <v>0.11422185153060127</v>
          </cell>
          <cell r="J363">
            <v>-5.6187224199675256E-2</v>
          </cell>
          <cell r="K363">
            <v>0.17873265374510083</v>
          </cell>
          <cell r="M363">
            <v>-0.14074211364641087</v>
          </cell>
          <cell r="N363">
            <v>0.20517237392778043</v>
          </cell>
          <cell r="R363">
            <v>-2.1792936433485011E-2</v>
          </cell>
          <cell r="S363">
            <v>8.0184786427707877E-2</v>
          </cell>
          <cell r="U363">
            <v>-2.8147418313892558E-2</v>
          </cell>
          <cell r="V363">
            <v>0.11283693405857775</v>
          </cell>
          <cell r="X363">
            <v>-5.8664855634560809E-2</v>
          </cell>
          <cell r="Y363">
            <v>0.12091916444478557</v>
          </cell>
          <cell r="AC363">
            <v>-0.17693643613861809</v>
          </cell>
          <cell r="AD363">
            <v>0.55018343278584325</v>
          </cell>
          <cell r="AF363">
            <v>-0.21620074516539489</v>
          </cell>
          <cell r="AG363">
            <v>0.76695279776572534</v>
          </cell>
          <cell r="AI363">
            <v>-0.47525655108245246</v>
          </cell>
          <cell r="AJ363">
            <v>0.8383774154490311</v>
          </cell>
          <cell r="AL363">
            <v>-0.15739574674498788</v>
          </cell>
          <cell r="AM363">
            <v>0.43675598245761005</v>
          </cell>
          <cell r="AO363">
            <v>-0.21484598593046453</v>
          </cell>
          <cell r="AP363">
            <v>0.6834292627692482</v>
          </cell>
          <cell r="AR363">
            <v>-0.53816287597413281</v>
          </cell>
          <cell r="AS363">
            <v>0.7845281839436854</v>
          </cell>
          <cell r="AU363">
            <v>-0.14978422553007109</v>
          </cell>
          <cell r="AV363">
            <v>0.55111509048015594</v>
          </cell>
          <cell r="AX363">
            <v>-0.19345897996285438</v>
          </cell>
          <cell r="AY363">
            <v>0.77553535893322578</v>
          </cell>
          <cell r="BA363">
            <v>-0.40320724992134238</v>
          </cell>
          <cell r="BB363">
            <v>0.83108503773161202</v>
          </cell>
          <cell r="BD363">
            <v>-0.32496943556621422</v>
          </cell>
          <cell r="BE363">
            <v>1.0104916969743034</v>
          </cell>
          <cell r="BG363">
            <v>-0.39708403570619155</v>
          </cell>
          <cell r="BH363">
            <v>1.4086200854672828</v>
          </cell>
          <cell r="BJ363">
            <v>-0.87287760805475711</v>
          </cell>
          <cell r="BK363">
            <v>1.5398017583924251</v>
          </cell>
          <cell r="BM363" t="str">
            <v>THAOther</v>
          </cell>
        </row>
        <row r="364">
          <cell r="G364">
            <v>-3.9327454564045183E-2</v>
          </cell>
          <cell r="H364">
            <v>0.13172787502116989</v>
          </cell>
          <cell r="J364">
            <v>-5.5594654935703147E-2</v>
          </cell>
          <cell r="K364">
            <v>0.2230989365343703</v>
          </cell>
          <cell r="M364">
            <v>-0.11772470187133877</v>
          </cell>
          <cell r="N364">
            <v>0.2415194285204052</v>
          </cell>
          <cell r="R364">
            <v>-2.7589428533246974E-2</v>
          </cell>
          <cell r="S364">
            <v>9.209454654410365E-2</v>
          </cell>
          <cell r="U364">
            <v>-3.9125983172198175E-2</v>
          </cell>
          <cell r="V364">
            <v>0.15528488286508946</v>
          </cell>
          <cell r="X364">
            <v>-8.2541708103235578E-2</v>
          </cell>
          <cell r="Y364">
            <v>0.16832506479113363</v>
          </cell>
          <cell r="AC364">
            <v>-2.4281934467481392E-2</v>
          </cell>
          <cell r="AD364">
            <v>8.0935730815653528E-2</v>
          </cell>
          <cell r="AF364">
            <v>-3.4966804871999102E-2</v>
          </cell>
          <cell r="AG364">
            <v>0.13981728034379159</v>
          </cell>
          <cell r="AI364">
            <v>-7.3518226469523995E-2</v>
          </cell>
          <cell r="AJ364">
            <v>0.15152326870085631</v>
          </cell>
          <cell r="AL364">
            <v>-6.2438215743153738E-2</v>
          </cell>
          <cell r="AM364">
            <v>0.20913770217609015</v>
          </cell>
          <cell r="AO364">
            <v>-8.8264829176490006E-2</v>
          </cell>
          <cell r="AP364">
            <v>0.3542029273396321</v>
          </cell>
          <cell r="AR364">
            <v>-0.18690557055429824</v>
          </cell>
          <cell r="AS364">
            <v>0.38344821324660738</v>
          </cell>
          <cell r="AU364">
            <v>-6.6595611554895559E-2</v>
          </cell>
          <cell r="AV364">
            <v>0.22229864749045519</v>
          </cell>
          <cell r="AX364">
            <v>-9.4442651245898679E-2</v>
          </cell>
          <cell r="AY364">
            <v>0.37482805151868426</v>
          </cell>
          <cell r="BA364">
            <v>-0.19923991985903322</v>
          </cell>
          <cell r="BB364">
            <v>0.40630456032369666</v>
          </cell>
          <cell r="BD364">
            <v>-6.6730103897706256E-2</v>
          </cell>
          <cell r="BE364">
            <v>0.2224225476597928</v>
          </cell>
          <cell r="BG364">
            <v>-9.6093600993946815E-2</v>
          </cell>
          <cell r="BH364">
            <v>0.38423716432192806</v>
          </cell>
          <cell r="BJ364">
            <v>-0.20203822299481269</v>
          </cell>
          <cell r="BK364">
            <v>0.41640683434300402</v>
          </cell>
          <cell r="BM364" t="str">
            <v>THAServices</v>
          </cell>
        </row>
        <row r="365">
          <cell r="G365">
            <v>-1.0797180002555251E-3</v>
          </cell>
          <cell r="H365">
            <v>2.1823680959641933E-2</v>
          </cell>
          <cell r="J365">
            <v>-1.8028243212029338E-3</v>
          </cell>
          <cell r="K365">
            <v>5.0944799557328224E-2</v>
          </cell>
          <cell r="M365">
            <v>-3.4822251182049513E-3</v>
          </cell>
          <cell r="N365">
            <v>5.1555933430790901E-2</v>
          </cell>
          <cell r="R365">
            <v>-7.4650352325988933E-4</v>
          </cell>
          <cell r="S365">
            <v>1.5057215001434088E-2</v>
          </cell>
          <cell r="U365">
            <v>-1.2464816245483235E-3</v>
          </cell>
          <cell r="V365">
            <v>3.5169875249266624E-2</v>
          </cell>
          <cell r="X365">
            <v>-2.4074429675238207E-3</v>
          </cell>
          <cell r="Y365">
            <v>3.5592014901340008E-2</v>
          </cell>
          <cell r="AC365">
            <v>-2.3323645873460919E-3</v>
          </cell>
          <cell r="AD365">
            <v>9.6682734787464142E-2</v>
          </cell>
          <cell r="AF365">
            <v>-3.9049836050253361E-3</v>
          </cell>
          <cell r="AG365">
            <v>0.23704630881547928</v>
          </cell>
          <cell r="AI365">
            <v>-7.5209321221336722E-3</v>
          </cell>
          <cell r="AJ365">
            <v>0.23848400264978409</v>
          </cell>
          <cell r="AL365">
            <v>-7.4794588085310379E-2</v>
          </cell>
          <cell r="AM365">
            <v>1.5117773599174531</v>
          </cell>
          <cell r="AO365">
            <v>-0.12488585210456921</v>
          </cell>
          <cell r="AP365">
            <v>3.529065271744384</v>
          </cell>
          <cell r="AR365">
            <v>-0.24122186837194745</v>
          </cell>
          <cell r="AS365">
            <v>3.5713999427601522</v>
          </cell>
          <cell r="AU365">
            <v>-7.4825376760879858E-2</v>
          </cell>
          <cell r="AV365">
            <v>1.509251799016144</v>
          </cell>
          <cell r="AX365">
            <v>-0.12494041123215331</v>
          </cell>
          <cell r="AY365">
            <v>3.5252334170743738</v>
          </cell>
          <cell r="BA365">
            <v>-0.24130874331129845</v>
          </cell>
          <cell r="BB365">
            <v>3.5675463567027923</v>
          </cell>
          <cell r="BD365">
            <v>-7.827652824353698E-2</v>
          </cell>
          <cell r="BE365">
            <v>3.2447709338893094</v>
          </cell>
          <cell r="BG365">
            <v>-0.13105522228714814</v>
          </cell>
          <cell r="BH365">
            <v>7.9555152687917721</v>
          </cell>
          <cell r="BJ365">
            <v>-0.25241013299116938</v>
          </cell>
          <cell r="BK365">
            <v>8.0037657364232384</v>
          </cell>
          <cell r="BM365" t="str">
            <v>THATextiles, Garments and Leather</v>
          </cell>
        </row>
        <row r="366">
          <cell r="G366">
            <v>-3.4443230833858252E-3</v>
          </cell>
          <cell r="H366">
            <v>4.5429407618939877E-3</v>
          </cell>
          <cell r="J366">
            <v>-4.9836640246212482E-3</v>
          </cell>
          <cell r="K366">
            <v>7.9112001694738865E-3</v>
          </cell>
          <cell r="M366">
            <v>-7.3045410681515932E-3</v>
          </cell>
          <cell r="N366">
            <v>8.7974360212683678E-3</v>
          </cell>
          <cell r="R366">
            <v>-3.2999264658428729E-3</v>
          </cell>
          <cell r="S366">
            <v>7.1380244335159659E-3</v>
          </cell>
          <cell r="U366">
            <v>-4.6148240799084306E-3</v>
          </cell>
          <cell r="V366">
            <v>1.2619070126675069E-2</v>
          </cell>
          <cell r="X366">
            <v>-7.0959124714136124E-3</v>
          </cell>
          <cell r="Y366">
            <v>1.3573356322012842E-2</v>
          </cell>
          <cell r="AC366">
            <v>-3.1900554022286087E-3</v>
          </cell>
          <cell r="AD366">
            <v>6.4951941603794694E-3</v>
          </cell>
          <cell r="AF366">
            <v>-4.6544629149138927E-3</v>
          </cell>
          <cell r="AG366">
            <v>1.084047113545239E-2</v>
          </cell>
          <cell r="AI366">
            <v>-6.7415710655041039E-3</v>
          </cell>
          <cell r="AJ366">
            <v>1.1634689755737782E-2</v>
          </cell>
          <cell r="AL366">
            <v>-3.882344638103611E-2</v>
          </cell>
          <cell r="AM366">
            <v>5.120675755778329E-2</v>
          </cell>
          <cell r="AO366">
            <v>-5.6174466900121553E-2</v>
          </cell>
          <cell r="AP366">
            <v>8.9172835460978178E-2</v>
          </cell>
          <cell r="AR366">
            <v>-8.2334743760068094E-2</v>
          </cell>
          <cell r="AS366">
            <v>9.916223809253169E-2</v>
          </cell>
          <cell r="AU366">
            <v>-1.591140610525452E-2</v>
          </cell>
          <cell r="AV366">
            <v>3.4417738312205723E-2</v>
          </cell>
          <cell r="AX366">
            <v>-2.2251507965337456E-2</v>
          </cell>
          <cell r="AY366">
            <v>6.0845946579275438E-2</v>
          </cell>
          <cell r="BA366">
            <v>-3.4214685141828939E-2</v>
          </cell>
          <cell r="BB366">
            <v>6.5447271897225878E-2</v>
          </cell>
          <cell r="BD366">
            <v>-6.0745556893611191E-2</v>
          </cell>
          <cell r="BE366">
            <v>0.12368254987946047</v>
          </cell>
          <cell r="BG366">
            <v>-8.8631044341606527E-2</v>
          </cell>
          <cell r="BH366">
            <v>0.20642602496876078</v>
          </cell>
          <cell r="BJ366">
            <v>-0.1283740992165236</v>
          </cell>
          <cell r="BK366">
            <v>0.22154966587819669</v>
          </cell>
          <cell r="BM366" t="str">
            <v>TURAgriculture, Mining and Quarrying</v>
          </cell>
        </row>
        <row r="367">
          <cell r="G367">
            <v>-1.0643680288922042E-3</v>
          </cell>
          <cell r="H367">
            <v>5.0067490665242076E-3</v>
          </cell>
          <cell r="J367">
            <v>-1.8099851440638304E-3</v>
          </cell>
          <cell r="K367">
            <v>8.8222187478095293E-3</v>
          </cell>
          <cell r="M367">
            <v>-1.2161020189523697E-2</v>
          </cell>
          <cell r="N367">
            <v>1.1141716036945581E-2</v>
          </cell>
          <cell r="R367">
            <v>-1.2198116164654493E-3</v>
          </cell>
          <cell r="S367">
            <v>5.7533727958798409E-3</v>
          </cell>
          <cell r="U367">
            <v>-2.072086906991899E-3</v>
          </cell>
          <cell r="V367">
            <v>1.01603998336941E-2</v>
          </cell>
          <cell r="X367">
            <v>-1.3587699271738529E-2</v>
          </cell>
          <cell r="Y367">
            <v>1.2787032872438431E-2</v>
          </cell>
          <cell r="AC367">
            <v>-6.0226157074794173E-3</v>
          </cell>
          <cell r="AD367">
            <v>3.6352909170091152E-2</v>
          </cell>
          <cell r="AF367">
            <v>-1.0172273498028517E-2</v>
          </cell>
          <cell r="AG367">
            <v>6.2858244404196739E-2</v>
          </cell>
          <cell r="AI367">
            <v>-9.2285722494125366E-2</v>
          </cell>
          <cell r="AJ367">
            <v>7.8553752973675728E-2</v>
          </cell>
          <cell r="AL367">
            <v>-4.8132319937858568E-2</v>
          </cell>
          <cell r="AM367">
            <v>0.22641270817701742</v>
          </cell>
          <cell r="AO367">
            <v>-8.1850245095697466E-2</v>
          </cell>
          <cell r="AP367">
            <v>0.39895397438168245</v>
          </cell>
          <cell r="AR367">
            <v>-0.54993958728930714</v>
          </cell>
          <cell r="AS367">
            <v>0.50384512348157606</v>
          </cell>
          <cell r="AU367">
            <v>-4.9027306682252463E-2</v>
          </cell>
          <cell r="AV367">
            <v>0.23124256951927369</v>
          </cell>
          <cell r="AX367">
            <v>-8.3282401061024192E-2</v>
          </cell>
          <cell r="AY367">
            <v>0.40837210593570139</v>
          </cell>
          <cell r="BA367">
            <v>-0.54612391807847027</v>
          </cell>
          <cell r="BB367">
            <v>0.51394311525712522</v>
          </cell>
          <cell r="BD367">
            <v>-4.8802956707941089E-2</v>
          </cell>
          <cell r="BE367">
            <v>0.29457789415857999</v>
          </cell>
          <cell r="BG367">
            <v>-8.2428806229343635E-2</v>
          </cell>
          <cell r="BH367">
            <v>0.50935811437968592</v>
          </cell>
          <cell r="BJ367">
            <v>-0.74781728378395917</v>
          </cell>
          <cell r="BK367">
            <v>0.63654325492819053</v>
          </cell>
          <cell r="BM367" t="str">
            <v>TURElectronics and Machinery</v>
          </cell>
        </row>
        <row r="368">
          <cell r="G368">
            <v>-2.330716977303382E-2</v>
          </cell>
          <cell r="H368">
            <v>1.4552528518834151E-2</v>
          </cell>
          <cell r="J368">
            <v>-2.6932784196105786E-2</v>
          </cell>
          <cell r="K368">
            <v>2.3585940405610017E-2</v>
          </cell>
          <cell r="M368">
            <v>-5.8998943961341865E-2</v>
          </cell>
          <cell r="N368">
            <v>3.2504942617379129E-2</v>
          </cell>
          <cell r="R368">
            <v>-2.7624666792689823E-2</v>
          </cell>
          <cell r="S368">
            <v>1.4829444578936091E-2</v>
          </cell>
          <cell r="U368">
            <v>-3.1382218141516205E-2</v>
          </cell>
          <cell r="V368">
            <v>2.3654247896047309E-2</v>
          </cell>
          <cell r="X368">
            <v>-7.0968311621982139E-2</v>
          </cell>
          <cell r="Y368">
            <v>3.4179198293713853E-2</v>
          </cell>
          <cell r="AC368">
            <v>-0.19398560220270156</v>
          </cell>
          <cell r="AD368">
            <v>9.2108498283778317E-2</v>
          </cell>
          <cell r="AF368">
            <v>-0.2128374059102498</v>
          </cell>
          <cell r="AG368">
            <v>0.14634331234447018</v>
          </cell>
          <cell r="AI368">
            <v>-0.46063877258347929</v>
          </cell>
          <cell r="AJ368">
            <v>0.20584182276434149</v>
          </cell>
          <cell r="AL368">
            <v>-0.12140656998246312</v>
          </cell>
          <cell r="AM368">
            <v>7.5803822997323689E-2</v>
          </cell>
          <cell r="AO368">
            <v>-0.14029232125430524</v>
          </cell>
          <cell r="AP368">
            <v>0.12285868049791812</v>
          </cell>
          <cell r="AR368">
            <v>-0.30732429070909473</v>
          </cell>
          <cell r="AS368">
            <v>0.16931758034468156</v>
          </cell>
          <cell r="AU368">
            <v>-0.14049652903605078</v>
          </cell>
          <cell r="AV368">
            <v>7.542119897802145E-2</v>
          </cell>
          <cell r="AX368">
            <v>-0.15960709156868338</v>
          </cell>
          <cell r="AY368">
            <v>0.12030334162193018</v>
          </cell>
          <cell r="BA368">
            <v>-0.36093834286811521</v>
          </cell>
          <cell r="BB368">
            <v>0.17383227683935182</v>
          </cell>
          <cell r="BD368">
            <v>-0.36490772696236695</v>
          </cell>
          <cell r="BE368">
            <v>0.17326596593250948</v>
          </cell>
          <cell r="BG368">
            <v>-0.40036999200652157</v>
          </cell>
          <cell r="BH368">
            <v>0.27528746905640505</v>
          </cell>
          <cell r="BJ368">
            <v>-0.86651094486140778</v>
          </cell>
          <cell r="BK368">
            <v>0.38721054967903273</v>
          </cell>
          <cell r="BM368" t="str">
            <v>TUROther</v>
          </cell>
        </row>
        <row r="369">
          <cell r="G369">
            <v>-1.843076156819734E-2</v>
          </cell>
          <cell r="H369">
            <v>2.0098032458918169E-2</v>
          </cell>
          <cell r="J369">
            <v>-2.3249717759881605E-2</v>
          </cell>
          <cell r="K369">
            <v>3.573915648212278E-2</v>
          </cell>
          <cell r="M369">
            <v>-5.9072491791539505E-2</v>
          </cell>
          <cell r="N369">
            <v>4.581899791082833E-2</v>
          </cell>
          <cell r="R369">
            <v>-1.3111524825944798E-2</v>
          </cell>
          <cell r="S369">
            <v>1.429650155841955E-2</v>
          </cell>
          <cell r="U369">
            <v>-1.6454578604225389E-2</v>
          </cell>
          <cell r="V369">
            <v>2.613290277440683E-2</v>
          </cell>
          <cell r="X369">
            <v>-4.205473017100303E-2</v>
          </cell>
          <cell r="Y369">
            <v>3.3294047389063053E-2</v>
          </cell>
          <cell r="AC369">
            <v>-4.9286182189085537E-3</v>
          </cell>
          <cell r="AD369">
            <v>5.6352827858319188E-3</v>
          </cell>
          <cell r="AF369">
            <v>-6.2510477125776731E-3</v>
          </cell>
          <cell r="AG369">
            <v>1.167275360640474E-2</v>
          </cell>
          <cell r="AI369">
            <v>-1.5518280695982156E-2</v>
          </cell>
          <cell r="AJ369">
            <v>1.4359450451401301E-2</v>
          </cell>
          <cell r="AL369">
            <v>-2.8489923381663326E-2</v>
          </cell>
          <cell r="AM369">
            <v>3.1067159257530601E-2</v>
          </cell>
          <cell r="AO369">
            <v>-3.5938974912858676E-2</v>
          </cell>
          <cell r="AP369">
            <v>5.5244913571986597E-2</v>
          </cell>
          <cell r="AR369">
            <v>-9.1313142914772299E-2</v>
          </cell>
          <cell r="AS369">
            <v>7.0826142211971907E-2</v>
          </cell>
          <cell r="AU369">
            <v>-2.5506033758853044E-2</v>
          </cell>
          <cell r="AV369">
            <v>2.7811185672393237E-2</v>
          </cell>
          <cell r="AX369">
            <v>-3.2009323319633909E-2</v>
          </cell>
          <cell r="AY369">
            <v>5.0836703528326241E-2</v>
          </cell>
          <cell r="BA369">
            <v>-8.180965842649543E-2</v>
          </cell>
          <cell r="BB369">
            <v>6.4767378924068295E-2</v>
          </cell>
          <cell r="BD369">
            <v>-4.4112850128764841E-2</v>
          </cell>
          <cell r="BE369">
            <v>5.0437744195910128E-2</v>
          </cell>
          <cell r="BG369">
            <v>-5.5949054815157211E-2</v>
          </cell>
          <cell r="BH369">
            <v>0.10447521142008047</v>
          </cell>
          <cell r="BJ369">
            <v>-0.13889401860579917</v>
          </cell>
          <cell r="BK369">
            <v>0.12852208419469852</v>
          </cell>
          <cell r="BM369" t="str">
            <v>TURServices</v>
          </cell>
        </row>
        <row r="370">
          <cell r="G370">
            <v>-1.2502374011091888E-3</v>
          </cell>
          <cell r="H370">
            <v>7.7741860877722502E-3</v>
          </cell>
          <cell r="J370">
            <v>-2.0582292345352471E-3</v>
          </cell>
          <cell r="K370">
            <v>1.6453254269436002E-2</v>
          </cell>
          <cell r="M370">
            <v>-4.5433734194375575E-3</v>
          </cell>
          <cell r="N370">
            <v>1.742311439011246E-2</v>
          </cell>
          <cell r="R370">
            <v>-1.4236401912057772E-3</v>
          </cell>
          <cell r="S370">
            <v>8.8352467864751816E-3</v>
          </cell>
          <cell r="U370">
            <v>-2.3454550537280738E-3</v>
          </cell>
          <cell r="V370">
            <v>1.8708534073084593E-2</v>
          </cell>
          <cell r="X370">
            <v>-5.1644407794810832E-3</v>
          </cell>
          <cell r="Y370">
            <v>1.9813683349639177E-2</v>
          </cell>
          <cell r="AC370">
            <v>-4.4318809232208878E-3</v>
          </cell>
          <cell r="AD370">
            <v>4.9835661426186562E-2</v>
          </cell>
          <cell r="AF370">
            <v>-7.2727744118310511E-3</v>
          </cell>
          <cell r="AG370">
            <v>0.10744297690689564</v>
          </cell>
          <cell r="AI370">
            <v>-1.6238820157013834E-2</v>
          </cell>
          <cell r="AJ370">
            <v>0.11123226955533028</v>
          </cell>
          <cell r="AL370">
            <v>-2.4870089901501972E-2</v>
          </cell>
          <cell r="AM370">
            <v>0.15464639495056678</v>
          </cell>
          <cell r="AO370">
            <v>-4.0942900968550272E-2</v>
          </cell>
          <cell r="AP370">
            <v>0.32729297051113243</v>
          </cell>
          <cell r="AR370">
            <v>-9.0378119625328823E-2</v>
          </cell>
          <cell r="AS370">
            <v>0.34658571313081865</v>
          </cell>
          <cell r="AU370">
            <v>-2.4954923071504469E-2</v>
          </cell>
          <cell r="AV370">
            <v>0.15487263230992609</v>
          </cell>
          <cell r="AX370">
            <v>-4.1113373164803603E-2</v>
          </cell>
          <cell r="AY370">
            <v>0.32794102853967783</v>
          </cell>
          <cell r="BA370">
            <v>-9.0527243579808819E-2</v>
          </cell>
          <cell r="BB370">
            <v>0.34731313909774658</v>
          </cell>
          <cell r="BD370">
            <v>-2.4519546887258659E-2</v>
          </cell>
          <cell r="BE370">
            <v>0.27571765987540875</v>
          </cell>
          <cell r="BG370">
            <v>-4.0236896315740352E-2</v>
          </cell>
          <cell r="BH370">
            <v>0.59443228633965128</v>
          </cell>
          <cell r="BJ370">
            <v>-8.984187958377976E-2</v>
          </cell>
          <cell r="BK370">
            <v>0.61539668957441007</v>
          </cell>
          <cell r="BM370" t="str">
            <v>TURTextiles, Garments and Leather</v>
          </cell>
        </row>
        <row r="371">
          <cell r="G371">
            <v>-1.5755103886476718E-3</v>
          </cell>
          <cell r="H371">
            <v>3.10268544126302E-3</v>
          </cell>
          <cell r="J371">
            <v>-2.4373294727411121E-3</v>
          </cell>
          <cell r="K371">
            <v>5.5873019155114889E-3</v>
          </cell>
          <cell r="M371">
            <v>-4.8600253066979349E-3</v>
          </cell>
          <cell r="N371">
            <v>6.3994694501161575E-3</v>
          </cell>
          <cell r="R371">
            <v>-6.0506339650601149E-4</v>
          </cell>
          <cell r="S371">
            <v>1.9779564463533461E-3</v>
          </cell>
          <cell r="U371">
            <v>-9.1124468599446118E-4</v>
          </cell>
          <cell r="V371">
            <v>3.0032416107133031E-3</v>
          </cell>
          <cell r="X371">
            <v>-1.9238528911955655E-3</v>
          </cell>
          <cell r="Y371">
            <v>3.3490848727524281E-3</v>
          </cell>
          <cell r="AC371">
            <v>-3.7720369000453502E-3</v>
          </cell>
          <cell r="AD371">
            <v>7.5045831617899239E-3</v>
          </cell>
          <cell r="AF371">
            <v>-5.8560499746818095E-3</v>
          </cell>
          <cell r="AG371">
            <v>1.4484467217698693E-2</v>
          </cell>
          <cell r="AI371">
            <v>-1.158772234339267E-2</v>
          </cell>
          <cell r="AJ371">
            <v>1.639986434020102E-2</v>
          </cell>
          <cell r="AL371">
            <v>-7.4329916517554509E-2</v>
          </cell>
          <cell r="AM371">
            <v>0.14637945359869389</v>
          </cell>
          <cell r="AO371">
            <v>-0.11498908388038305</v>
          </cell>
          <cell r="AP371">
            <v>0.26359945826495906</v>
          </cell>
          <cell r="AR371">
            <v>-0.22928777742311945</v>
          </cell>
          <cell r="AS371">
            <v>0.30191614946573864</v>
          </cell>
          <cell r="AU371">
            <v>-3.5282680127874513E-2</v>
          </cell>
          <cell r="AV371">
            <v>0.11533932643512526</v>
          </cell>
          <cell r="AX371">
            <v>-5.3136836503129288E-2</v>
          </cell>
          <cell r="AY371">
            <v>0.17512613340917466</v>
          </cell>
          <cell r="BA371">
            <v>-0.11218441995518286</v>
          </cell>
          <cell r="BB371">
            <v>0.1952930733684751</v>
          </cell>
          <cell r="BD371">
            <v>-8.726155304046726E-2</v>
          </cell>
          <cell r="BE371">
            <v>0.17360953749186697</v>
          </cell>
          <cell r="BG371">
            <v>-0.13547269791214928</v>
          </cell>
          <cell r="BH371">
            <v>0.33508079000100127</v>
          </cell>
          <cell r="BJ371">
            <v>-0.26806806897196844</v>
          </cell>
          <cell r="BK371">
            <v>0.3793912068998353</v>
          </cell>
          <cell r="BM371" t="str">
            <v>UKGAgriculture, Mining and Quarrying</v>
          </cell>
        </row>
        <row r="372">
          <cell r="G372">
            <v>-1.8608719110488892E-3</v>
          </cell>
          <cell r="H372">
            <v>9.6630295738577843E-3</v>
          </cell>
          <cell r="J372">
            <v>-3.0588301597163081E-3</v>
          </cell>
          <cell r="K372">
            <v>1.8772858660668135E-2</v>
          </cell>
          <cell r="M372">
            <v>-1.940018218010664E-2</v>
          </cell>
          <cell r="N372">
            <v>2.5894162245094776E-2</v>
          </cell>
          <cell r="R372">
            <v>-1.6591613530181348E-3</v>
          </cell>
          <cell r="S372">
            <v>8.5368352010846138E-3</v>
          </cell>
          <cell r="U372">
            <v>-2.6511387550272048E-3</v>
          </cell>
          <cell r="V372">
            <v>1.6412112396210432E-2</v>
          </cell>
          <cell r="X372">
            <v>-1.4608310535550117E-2</v>
          </cell>
          <cell r="Y372">
            <v>2.4140550754964352E-2</v>
          </cell>
          <cell r="AC372">
            <v>-9.8983002826571465E-3</v>
          </cell>
          <cell r="AD372">
            <v>6.9549983367323875E-2</v>
          </cell>
          <cell r="AF372">
            <v>-1.510997349396348E-2</v>
          </cell>
          <cell r="AG372">
            <v>0.13831569999456406</v>
          </cell>
          <cell r="AI372">
            <v>-0.10807948932051659</v>
          </cell>
          <cell r="AJ372">
            <v>0.15698272734880447</v>
          </cell>
          <cell r="AL372">
            <v>-8.709340263033441E-2</v>
          </cell>
          <cell r="AM372">
            <v>0.45225365609955431</v>
          </cell>
          <cell r="AO372">
            <v>-0.14316080816536303</v>
          </cell>
          <cell r="AP372">
            <v>0.87861616275048138</v>
          </cell>
          <cell r="AR372">
            <v>-0.90797645323234522</v>
          </cell>
          <cell r="AS372">
            <v>1.2119107633346367</v>
          </cell>
          <cell r="AU372">
            <v>-9.4146591920022699E-2</v>
          </cell>
          <cell r="AV372">
            <v>0.48440975225404337</v>
          </cell>
          <cell r="AX372">
            <v>-0.1504348435062513</v>
          </cell>
          <cell r="AY372">
            <v>0.93128039988445943</v>
          </cell>
          <cell r="BA372">
            <v>-0.82892640196180656</v>
          </cell>
          <cell r="BB372">
            <v>1.3698189006861368</v>
          </cell>
          <cell r="BD372">
            <v>-0.10675356050756843</v>
          </cell>
          <cell r="BE372">
            <v>0.75009932470050944</v>
          </cell>
          <cell r="BG372">
            <v>-0.16296166246661617</v>
          </cell>
          <cell r="BH372">
            <v>1.4917403015533293</v>
          </cell>
          <cell r="BJ372">
            <v>-1.1656415721212676</v>
          </cell>
          <cell r="BK372">
            <v>1.693064930757485</v>
          </cell>
          <cell r="BM372" t="str">
            <v>UKGElectronics and Machinery</v>
          </cell>
        </row>
        <row r="373">
          <cell r="G373">
            <v>-8.9205718359153252E-3</v>
          </cell>
          <cell r="H373">
            <v>3.1259898823918775E-2</v>
          </cell>
          <cell r="J373">
            <v>-1.2478293992899125E-2</v>
          </cell>
          <cell r="K373">
            <v>3.6252913982025348E-2</v>
          </cell>
          <cell r="M373">
            <v>-7.9518053418723866E-2</v>
          </cell>
          <cell r="N373">
            <v>4.7030075249494985E-2</v>
          </cell>
          <cell r="R373">
            <v>-8.003092953003943E-3</v>
          </cell>
          <cell r="S373">
            <v>2.6473311547306366E-2</v>
          </cell>
          <cell r="U373">
            <v>-1.1025393203453859E-2</v>
          </cell>
          <cell r="V373">
            <v>3.2407508930191398E-2</v>
          </cell>
          <cell r="X373">
            <v>-7.4949476140318438E-2</v>
          </cell>
          <cell r="Y373">
            <v>4.2275195854017511E-2</v>
          </cell>
          <cell r="AC373">
            <v>-4.5549306114480714E-2</v>
          </cell>
          <cell r="AD373">
            <v>0.21590365971496794</v>
          </cell>
          <cell r="AF373">
            <v>-5.8207906406096299E-2</v>
          </cell>
          <cell r="AG373">
            <v>0.23791208375041606</v>
          </cell>
          <cell r="AI373">
            <v>-0.58563547483936418</v>
          </cell>
          <cell r="AJ373">
            <v>0.29480105846596416</v>
          </cell>
          <cell r="AL373">
            <v>-5.1823269311939174E-2</v>
          </cell>
          <cell r="AM373">
            <v>0.1816016041587864</v>
          </cell>
          <cell r="AO373">
            <v>-7.2491540009128885E-2</v>
          </cell>
          <cell r="AP373">
            <v>0.21060808199189732</v>
          </cell>
          <cell r="AR373">
            <v>-0.46195306458813523</v>
          </cell>
          <cell r="AS373">
            <v>0.27321704261184965</v>
          </cell>
          <cell r="AU373">
            <v>-5.1994989540327032E-2</v>
          </cell>
          <cell r="AV373">
            <v>0.17199344866828703</v>
          </cell>
          <cell r="AX373">
            <v>-7.1630456831868028E-2</v>
          </cell>
          <cell r="AY373">
            <v>0.21054710944234192</v>
          </cell>
          <cell r="BA373">
            <v>-0.48693639457306542</v>
          </cell>
          <cell r="BB373">
            <v>0.27465610847614436</v>
          </cell>
          <cell r="BD373">
            <v>-0.13823568679468254</v>
          </cell>
          <cell r="BE373">
            <v>0.6552369998166826</v>
          </cell>
          <cell r="BG373">
            <v>-0.17665274414288532</v>
          </cell>
          <cell r="BH373">
            <v>0.72202944675675951</v>
          </cell>
          <cell r="BJ373">
            <v>-1.7773206439694293</v>
          </cell>
          <cell r="BK373">
            <v>0.89467942019617985</v>
          </cell>
          <cell r="BM373" t="str">
            <v>UKGOther</v>
          </cell>
        </row>
        <row r="374">
          <cell r="G374">
            <v>-1.2264474824632998E-2</v>
          </cell>
          <cell r="H374">
            <v>2.5991874450255636E-2</v>
          </cell>
          <cell r="J374">
            <v>-1.9701056047551901E-2</v>
          </cell>
          <cell r="K374">
            <v>4.2226857570767606E-2</v>
          </cell>
          <cell r="M374">
            <v>-6.9044966978253797E-2</v>
          </cell>
          <cell r="N374">
            <v>5.7164445011039788E-2</v>
          </cell>
          <cell r="R374">
            <v>-1.2678181141609457E-2</v>
          </cell>
          <cell r="S374">
            <v>2.7484043112053769E-2</v>
          </cell>
          <cell r="U374">
            <v>-2.0334406554411544E-2</v>
          </cell>
          <cell r="V374">
            <v>4.3957501741715532E-2</v>
          </cell>
          <cell r="X374">
            <v>-7.3441934233414941E-2</v>
          </cell>
          <cell r="Y374">
            <v>5.9682247566342994E-2</v>
          </cell>
          <cell r="AC374">
            <v>-1.5827357569731859E-2</v>
          </cell>
          <cell r="AD374">
            <v>3.3529282762142287E-2</v>
          </cell>
          <cell r="AF374">
            <v>-2.553759348375273E-2</v>
          </cell>
          <cell r="AG374">
            <v>5.9252196371680554E-2</v>
          </cell>
          <cell r="AI374">
            <v>-8.5261737032595875E-2</v>
          </cell>
          <cell r="AJ374">
            <v>7.8052506339552963E-2</v>
          </cell>
          <cell r="AL374">
            <v>-1.5690461044527485E-2</v>
          </cell>
          <cell r="AM374">
            <v>3.3252503622648109E-2</v>
          </cell>
          <cell r="AO374">
            <v>-2.520439373639595E-2</v>
          </cell>
          <cell r="AP374">
            <v>5.4022603757659562E-2</v>
          </cell>
          <cell r="AR374">
            <v>-8.8332144684833316E-2</v>
          </cell>
          <cell r="AS374">
            <v>7.3132890759926461E-2</v>
          </cell>
          <cell r="AU374">
            <v>-1.5692061391214301E-2</v>
          </cell>
          <cell r="AV374">
            <v>3.4017599762609048E-2</v>
          </cell>
          <cell r="AX374">
            <v>-2.5168338615899368E-2</v>
          </cell>
          <cell r="AY374">
            <v>5.4407158900069461E-2</v>
          </cell>
          <cell r="BA374">
            <v>-9.0900684239156551E-2</v>
          </cell>
          <cell r="BB374">
            <v>7.3870019864522476E-2</v>
          </cell>
          <cell r="BD374">
            <v>-3.0209281821258111E-2</v>
          </cell>
          <cell r="BE374">
            <v>6.3996504012979599E-2</v>
          </cell>
          <cell r="BG374">
            <v>-4.8742966423073041E-2</v>
          </cell>
          <cell r="BH374">
            <v>0.11309318632844598</v>
          </cell>
          <cell r="BJ374">
            <v>-0.16273694653322501</v>
          </cell>
          <cell r="BK374">
            <v>0.14897686808923452</v>
          </cell>
          <cell r="BM374" t="str">
            <v>UKGServices</v>
          </cell>
        </row>
        <row r="375">
          <cell r="G375">
            <v>-1.2101912943762727E-4</v>
          </cell>
          <cell r="H375">
            <v>2.9883700190111995E-3</v>
          </cell>
          <cell r="J375">
            <v>-2.1387601736932993E-4</v>
          </cell>
          <cell r="K375">
            <v>7.9570990055799484E-3</v>
          </cell>
          <cell r="M375">
            <v>-8.9037156431004405E-4</v>
          </cell>
          <cell r="N375">
            <v>8.1280842423439026E-3</v>
          </cell>
          <cell r="R375">
            <v>-1.0256194036628585E-4</v>
          </cell>
          <cell r="S375">
            <v>2.3326256778091192E-3</v>
          </cell>
          <cell r="U375">
            <v>-1.804283274395857E-4</v>
          </cell>
          <cell r="V375">
            <v>6.1009468045085669E-3</v>
          </cell>
          <cell r="X375">
            <v>-7.8100983228068799E-4</v>
          </cell>
          <cell r="Y375">
            <v>6.2439823523163795E-3</v>
          </cell>
          <cell r="AC375">
            <v>-3.8592489727307111E-4</v>
          </cell>
          <cell r="AD375">
            <v>1.8059991765767336E-2</v>
          </cell>
          <cell r="AF375">
            <v>-6.8509177071973681E-4</v>
          </cell>
          <cell r="AG375">
            <v>4.9504851922392845E-2</v>
          </cell>
          <cell r="AI375">
            <v>-2.7459031553007662E-3</v>
          </cell>
          <cell r="AJ375">
            <v>5.0067808479070663E-2</v>
          </cell>
          <cell r="AL375">
            <v>-3.3144255756511171E-2</v>
          </cell>
          <cell r="AM375">
            <v>0.81844333755719068</v>
          </cell>
          <cell r="AO375">
            <v>-5.8575544649960586E-2</v>
          </cell>
          <cell r="AP375">
            <v>2.1792598058371331</v>
          </cell>
          <cell r="AR375">
            <v>-0.24385155456788107</v>
          </cell>
          <cell r="AS375">
            <v>2.2260885877348984</v>
          </cell>
          <cell r="AU375">
            <v>-3.042156640726883E-2</v>
          </cell>
          <cell r="AV375">
            <v>0.69189532400946308</v>
          </cell>
          <cell r="AX375">
            <v>-5.3518023599718433E-2</v>
          </cell>
          <cell r="AY375">
            <v>1.809641643846887</v>
          </cell>
          <cell r="BA375">
            <v>-0.2316604228878949</v>
          </cell>
          <cell r="BB375">
            <v>1.8520683510707865</v>
          </cell>
          <cell r="BD375">
            <v>-3.632633570805411E-2</v>
          </cell>
          <cell r="BE375">
            <v>1.6999507634868909</v>
          </cell>
          <cell r="BG375">
            <v>-6.4486312828843081E-2</v>
          </cell>
          <cell r="BH375">
            <v>4.6597923140415984</v>
          </cell>
          <cell r="BJ375">
            <v>-0.25846635069693619</v>
          </cell>
          <cell r="BK375">
            <v>4.7127822843996361</v>
          </cell>
          <cell r="BM375" t="str">
            <v>UKGTextiles, Garments and Leather</v>
          </cell>
        </row>
        <row r="376">
          <cell r="G376">
            <v>-3.7221770733594894E-2</v>
          </cell>
          <cell r="H376">
            <v>1.6287096659652889E-3</v>
          </cell>
          <cell r="J376">
            <v>-4.6537026762962341E-2</v>
          </cell>
          <cell r="K376">
            <v>2.4271695292554796E-3</v>
          </cell>
          <cell r="M376">
            <v>-5.0327485427260399E-2</v>
          </cell>
          <cell r="N376">
            <v>5.0648135365918279E-3</v>
          </cell>
          <cell r="R376">
            <v>-4.2596489191055298E-2</v>
          </cell>
          <cell r="S376">
            <v>1.3248745817691088E-3</v>
          </cell>
          <cell r="U376">
            <v>-4.8388399183750153E-2</v>
          </cell>
          <cell r="V376">
            <v>1.9760985742323101E-3</v>
          </cell>
          <cell r="X376">
            <v>-5.0802921876311302E-2</v>
          </cell>
          <cell r="Y376">
            <v>3.6528755445033312E-3</v>
          </cell>
          <cell r="AC376">
            <v>-0.52872975170612335</v>
          </cell>
          <cell r="AD376">
            <v>2.0702934707514942E-3</v>
          </cell>
          <cell r="AF376">
            <v>-0.61055894196033478</v>
          </cell>
          <cell r="AG376">
            <v>3.0429105972871184E-3</v>
          </cell>
          <cell r="AI376">
            <v>-0.61457720398902893</v>
          </cell>
          <cell r="AJ376">
            <v>5.8347182348370552E-3</v>
          </cell>
          <cell r="AL376">
            <v>-1.4479705125937432</v>
          </cell>
          <cell r="AM376">
            <v>6.3358715166272686E-2</v>
          </cell>
          <cell r="AO376">
            <v>-1.8103448914034868</v>
          </cell>
          <cell r="AP376">
            <v>9.4419739796418378E-2</v>
          </cell>
          <cell r="AR376">
            <v>-1.957798176589497</v>
          </cell>
          <cell r="AS376">
            <v>0.19702718350665382</v>
          </cell>
          <cell r="AU376">
            <v>-2.0029398788332511</v>
          </cell>
          <cell r="AV376">
            <v>6.2297249953526763E-2</v>
          </cell>
          <cell r="AX376">
            <v>-2.2752826873438021</v>
          </cell>
          <cell r="AY376">
            <v>9.2918611697852149E-2</v>
          </cell>
          <cell r="BA376">
            <v>-2.3888165461458111</v>
          </cell>
          <cell r="BB376">
            <v>0.17176274945299516</v>
          </cell>
          <cell r="BD376">
            <v>-13.609354547958036</v>
          </cell>
          <cell r="BE376">
            <v>5.3288769491148281E-2</v>
          </cell>
          <cell r="BG376">
            <v>-15.715614804636113</v>
          </cell>
          <cell r="BH376">
            <v>7.832365975735113E-2</v>
          </cell>
          <cell r="BJ376">
            <v>-15.819043734895159</v>
          </cell>
          <cell r="BK376">
            <v>0.15018400021769332</v>
          </cell>
          <cell r="BM376" t="str">
            <v>USAAgriculture, Mining and Quarrying</v>
          </cell>
        </row>
        <row r="377">
          <cell r="G377">
            <v>-1.7524596769362688E-2</v>
          </cell>
          <cell r="H377">
            <v>1.1589291971176863E-2</v>
          </cell>
          <cell r="J377">
            <v>-5.4355138912796974E-2</v>
          </cell>
          <cell r="K377">
            <v>1.8455068347975612E-2</v>
          </cell>
          <cell r="M377">
            <v>-0.18713089823722839</v>
          </cell>
          <cell r="N377">
            <v>0.11645896546542645</v>
          </cell>
          <cell r="R377">
            <v>-1.1640007607638836E-2</v>
          </cell>
          <cell r="S377">
            <v>7.4918714817613363E-3</v>
          </cell>
          <cell r="U377">
            <v>-4.0952404029667377E-2</v>
          </cell>
          <cell r="V377">
            <v>1.169683551415801E-2</v>
          </cell>
          <cell r="X377">
            <v>-0.12525714933872223</v>
          </cell>
          <cell r="Y377">
            <v>7.1973208338022232E-2</v>
          </cell>
          <cell r="AC377">
            <v>-0.25625787675380707</v>
          </cell>
          <cell r="AD377">
            <v>2.1421049721539021E-2</v>
          </cell>
          <cell r="AF377">
            <v>-0.98911464214324951</v>
          </cell>
          <cell r="AG377">
            <v>3.6078012548387051E-2</v>
          </cell>
          <cell r="AI377">
            <v>-3.0051807165145874</v>
          </cell>
          <cell r="AJ377">
            <v>0.81607548892498016</v>
          </cell>
          <cell r="AL377">
            <v>-0.64695803508319583</v>
          </cell>
          <cell r="AM377">
            <v>0.42784354244235834</v>
          </cell>
          <cell r="AO377">
            <v>-2.0066364054193384</v>
          </cell>
          <cell r="AP377">
            <v>0.6813083868843044</v>
          </cell>
          <cell r="AR377">
            <v>-6.90833802456235</v>
          </cell>
          <cell r="AS377">
            <v>4.2993322161371523</v>
          </cell>
          <cell r="AU377">
            <v>-0.62874401440138972</v>
          </cell>
          <cell r="AV377">
            <v>0.40467923300416331</v>
          </cell>
          <cell r="AX377">
            <v>-2.2120757800968303</v>
          </cell>
          <cell r="AY377">
            <v>0.63181361772806144</v>
          </cell>
          <cell r="BA377">
            <v>-6.7658618071709231</v>
          </cell>
          <cell r="BB377">
            <v>3.8876885192152506</v>
          </cell>
          <cell r="BD377">
            <v>-1.9672951327509591</v>
          </cell>
          <cell r="BE377">
            <v>0.16444968400361154</v>
          </cell>
          <cell r="BG377">
            <v>-7.5934462810310972</v>
          </cell>
          <cell r="BH377">
            <v>0.27697138283073447</v>
          </cell>
          <cell r="BJ377">
            <v>-23.070812384495245</v>
          </cell>
          <cell r="BK377">
            <v>6.2650223971920171</v>
          </cell>
          <cell r="BM377" t="str">
            <v>USAElectronics and Machinery</v>
          </cell>
        </row>
        <row r="378">
          <cell r="G378">
            <v>-6.2812476302497089E-2</v>
          </cell>
          <cell r="H378">
            <v>1.6477209544973448E-2</v>
          </cell>
          <cell r="J378">
            <v>-0.10139671160141006</v>
          </cell>
          <cell r="K378">
            <v>2.1335326950065792E-2</v>
          </cell>
          <cell r="M378">
            <v>-0.21617872104980052</v>
          </cell>
          <cell r="N378">
            <v>0.14533431566087529</v>
          </cell>
          <cell r="R378">
            <v>-4.519349112524651E-2</v>
          </cell>
          <cell r="S378">
            <v>9.3490410290542059E-3</v>
          </cell>
          <cell r="U378">
            <v>-6.599460868164897E-2</v>
          </cell>
          <cell r="V378">
            <v>1.2908131480799057E-2</v>
          </cell>
          <cell r="X378">
            <v>-0.15531101968372241</v>
          </cell>
          <cell r="Y378">
            <v>0.10847124227439053</v>
          </cell>
          <cell r="AC378">
            <v>-1.228431486365821</v>
          </cell>
          <cell r="AD378">
            <v>3.9800560737347723E-2</v>
          </cell>
          <cell r="AF378">
            <v>-1.7832477731103609</v>
          </cell>
          <cell r="AG378">
            <v>5.526278613700697E-2</v>
          </cell>
          <cell r="AI378">
            <v>-3.7023955852014296</v>
          </cell>
          <cell r="AJ378">
            <v>0.88239964035392404</v>
          </cell>
          <cell r="AL378">
            <v>-0.39697180490427636</v>
          </cell>
          <cell r="AM378">
            <v>0.10413516546224821</v>
          </cell>
          <cell r="AO378">
            <v>-0.64082230131993601</v>
          </cell>
          <cell r="AP378">
            <v>0.13483823192708236</v>
          </cell>
          <cell r="AR378">
            <v>-1.3662390360754773</v>
          </cell>
          <cell r="AS378">
            <v>0.91850582875574216</v>
          </cell>
          <cell r="AU378">
            <v>-0.36702930874382889</v>
          </cell>
          <cell r="AV378">
            <v>7.5926244706388424E-2</v>
          </cell>
          <cell r="AX378">
            <v>-0.53596115285977464</v>
          </cell>
          <cell r="AY378">
            <v>0.10483063947068091</v>
          </cell>
          <cell r="BA378">
            <v>-1.2613253540612572</v>
          </cell>
          <cell r="BB378">
            <v>0.88092608203736766</v>
          </cell>
          <cell r="BD378">
            <v>-2.9664283840912229</v>
          </cell>
          <cell r="BE378">
            <v>9.6110783860888144E-2</v>
          </cell>
          <cell r="BG378">
            <v>-4.3062041869925984</v>
          </cell>
          <cell r="BH378">
            <v>0.13344911718744559</v>
          </cell>
          <cell r="BJ378">
            <v>-8.9405811190717905</v>
          </cell>
          <cell r="BK378">
            <v>2.1308272934305639</v>
          </cell>
          <cell r="BM378" t="str">
            <v>USAOther</v>
          </cell>
        </row>
        <row r="379">
          <cell r="G379">
            <v>-5.220370751885639E-2</v>
          </cell>
          <cell r="H379">
            <v>1.3728554023600736E-2</v>
          </cell>
          <cell r="J379">
            <v>-9.5341229207406286E-2</v>
          </cell>
          <cell r="K379">
            <v>2.1701634150304017E-2</v>
          </cell>
          <cell r="M379">
            <v>-0.19224916810344439</v>
          </cell>
          <cell r="N379">
            <v>0.11300285910692764</v>
          </cell>
          <cell r="R379">
            <v>-4.7011497539642733E-2</v>
          </cell>
          <cell r="S379">
            <v>1.2425559079929371E-2</v>
          </cell>
          <cell r="U379">
            <v>-8.9522383641451597E-2</v>
          </cell>
          <cell r="V379">
            <v>1.9816704352706438E-2</v>
          </cell>
          <cell r="X379">
            <v>-0.17635340997367166</v>
          </cell>
          <cell r="Y379">
            <v>0.1016692023986252</v>
          </cell>
          <cell r="AC379">
            <v>-5.663869705526281E-2</v>
          </cell>
          <cell r="AD379">
            <v>1.4641000476821375E-2</v>
          </cell>
          <cell r="AF379">
            <v>-0.20942716557021868</v>
          </cell>
          <cell r="AG379">
            <v>2.2750344483597473E-2</v>
          </cell>
          <cell r="AI379">
            <v>-0.3105934676476636</v>
          </cell>
          <cell r="AJ379">
            <v>0.11687255108665795</v>
          </cell>
          <cell r="AL379">
            <v>-6.6289128060158867E-2</v>
          </cell>
          <cell r="AM379">
            <v>1.7432744128806556E-2</v>
          </cell>
          <cell r="AO379">
            <v>-0.12106586395343374</v>
          </cell>
          <cell r="AP379">
            <v>2.7557092660221355E-2</v>
          </cell>
          <cell r="AR379">
            <v>-0.24412116168693557</v>
          </cell>
          <cell r="AS379">
            <v>0.14349289264172393</v>
          </cell>
          <cell r="AU379">
            <v>-5.6375144869389375E-2</v>
          </cell>
          <cell r="AV379">
            <v>1.4900454779673424E-2</v>
          </cell>
          <cell r="AX379">
            <v>-0.10735325635147255</v>
          </cell>
          <cell r="AY379">
            <v>2.3763752213501056E-2</v>
          </cell>
          <cell r="BA379">
            <v>-0.21147909672719845</v>
          </cell>
          <cell r="BB379">
            <v>0.12191945192012967</v>
          </cell>
          <cell r="BD379">
            <v>-0.1383257644351007</v>
          </cell>
          <cell r="BE379">
            <v>3.5756959258348771E-2</v>
          </cell>
          <cell r="BG379">
            <v>-0.51147314958025003</v>
          </cell>
          <cell r="BH379">
            <v>5.556199127930124E-2</v>
          </cell>
          <cell r="BJ379">
            <v>-0.75854638391473561</v>
          </cell>
          <cell r="BK379">
            <v>0.28543179506351563</v>
          </cell>
          <cell r="BM379" t="str">
            <v>USAServices</v>
          </cell>
        </row>
        <row r="380">
          <cell r="G380">
            <v>-3.0383713310584426E-3</v>
          </cell>
          <cell r="H380">
            <v>6.3706770015414804E-4</v>
          </cell>
          <cell r="J380">
            <v>-5.6075716856867075E-3</v>
          </cell>
          <cell r="K380">
            <v>1.3118042261339724E-3</v>
          </cell>
          <cell r="M380">
            <v>-6.9586595054715872E-3</v>
          </cell>
          <cell r="N380">
            <v>2.1880751010030508E-3</v>
          </cell>
          <cell r="R380">
            <v>-7.2433622553944588E-3</v>
          </cell>
          <cell r="S380">
            <v>1.4922673581168056E-3</v>
          </cell>
          <cell r="U380">
            <v>-1.3533388264477253E-2</v>
          </cell>
          <cell r="V380">
            <v>3.032654756680131E-3</v>
          </cell>
          <cell r="X380">
            <v>-1.6777741722762585E-2</v>
          </cell>
          <cell r="Y380">
            <v>5.0614128122106194E-3</v>
          </cell>
          <cell r="AC380">
            <v>-0.11570457369089127</v>
          </cell>
          <cell r="AD380">
            <v>1.1993168200206128E-3</v>
          </cell>
          <cell r="AF380">
            <v>-0.22722671926021576</v>
          </cell>
          <cell r="AG380">
            <v>2.2613100081798621E-3</v>
          </cell>
          <cell r="AI380">
            <v>-0.25965403020381927</v>
          </cell>
          <cell r="AJ380">
            <v>1.6836045775562525E-2</v>
          </cell>
          <cell r="AL380">
            <v>-2.0786414640350421</v>
          </cell>
          <cell r="AM380">
            <v>0.43583722746506665</v>
          </cell>
          <cell r="AO380">
            <v>-3.8363089130243853</v>
          </cell>
          <cell r="AP380">
            <v>0.8974448347590821</v>
          </cell>
          <cell r="AR380">
            <v>-4.7606288389826172</v>
          </cell>
          <cell r="AS380">
            <v>1.4969281683497166</v>
          </cell>
          <cell r="AU380">
            <v>-2.2763376078219171</v>
          </cell>
          <cell r="AV380">
            <v>0.46896788928049443</v>
          </cell>
          <cell r="AX380">
            <v>-4.2530746884490442</v>
          </cell>
          <cell r="AY380">
            <v>0.95305823880750595</v>
          </cell>
          <cell r="BA380">
            <v>-5.2726624889434728</v>
          </cell>
          <cell r="BB380">
            <v>1.590626552546941</v>
          </cell>
          <cell r="BD380">
            <v>-15.805584379035071</v>
          </cell>
          <cell r="BE380">
            <v>0.16383019781632105</v>
          </cell>
          <cell r="BG380">
            <v>-31.039836800516966</v>
          </cell>
          <cell r="BH380">
            <v>0.30890158445185989</v>
          </cell>
          <cell r="BJ380">
            <v>-35.469502655157953</v>
          </cell>
          <cell r="BK380">
            <v>2.2998532696369907</v>
          </cell>
          <cell r="BM380" t="str">
            <v>USATextiles, Garments and Leather</v>
          </cell>
        </row>
        <row r="381">
          <cell r="G381">
            <v>-2.6547502726316452E-2</v>
          </cell>
          <cell r="H381">
            <v>4.1105512529611588E-2</v>
          </cell>
          <cell r="J381">
            <v>-3.7851837463676929E-2</v>
          </cell>
          <cell r="K381">
            <v>0.11146838217973709</v>
          </cell>
          <cell r="M381">
            <v>-4.7653062269091606E-2</v>
          </cell>
          <cell r="N381">
            <v>0.11438131704926491</v>
          </cell>
          <cell r="R381">
            <v>-4.0231798542663455E-2</v>
          </cell>
          <cell r="S381">
            <v>9.3119962373748422E-2</v>
          </cell>
          <cell r="U381">
            <v>-5.5106435203924775E-2</v>
          </cell>
          <cell r="V381">
            <v>0.28898787684738636</v>
          </cell>
          <cell r="X381">
            <v>-7.1046232711523771E-2</v>
          </cell>
          <cell r="Y381">
            <v>0.29409260768443346</v>
          </cell>
          <cell r="AC381">
            <v>-2.9602878261357546E-2</v>
          </cell>
          <cell r="AD381">
            <v>4.0204755030572414E-2</v>
          </cell>
          <cell r="AF381">
            <v>-4.2790866922587156E-2</v>
          </cell>
          <cell r="AG381">
            <v>0.10070402547717094</v>
          </cell>
          <cell r="AI381">
            <v>-5.3439608309417963E-2</v>
          </cell>
          <cell r="AJ381">
            <v>0.10377205535769463</v>
          </cell>
          <cell r="AL381">
            <v>-0.16103845136212017</v>
          </cell>
          <cell r="AM381">
            <v>0.24934805162117643</v>
          </cell>
          <cell r="AO381">
            <v>-0.22961109936410951</v>
          </cell>
          <cell r="AP381">
            <v>0.67617266404012266</v>
          </cell>
          <cell r="AR381">
            <v>-0.28906580892333822</v>
          </cell>
          <cell r="AS381">
            <v>0.69384266958239404</v>
          </cell>
          <cell r="AU381">
            <v>-8.0972978485716066E-2</v>
          </cell>
          <cell r="AV381">
            <v>0.1874189318651584</v>
          </cell>
          <cell r="AX381">
            <v>-0.1109105820228265</v>
          </cell>
          <cell r="AY381">
            <v>0.58163467660491575</v>
          </cell>
          <cell r="BA381">
            <v>-0.14299199342880131</v>
          </cell>
          <cell r="BB381">
            <v>0.59190877011344378</v>
          </cell>
          <cell r="BD381">
            <v>-0.24659874853561603</v>
          </cell>
          <cell r="BE381">
            <v>0.33491480754633579</v>
          </cell>
          <cell r="BG381">
            <v>-0.35645771126378889</v>
          </cell>
          <cell r="BH381">
            <v>0.83888757153677929</v>
          </cell>
          <cell r="BJ381">
            <v>-0.44516416326105063</v>
          </cell>
          <cell r="BK381">
            <v>0.86444496235288171</v>
          </cell>
          <cell r="BM381" t="str">
            <v>VIEAgriculture, Mining and Quarrying</v>
          </cell>
        </row>
        <row r="382">
          <cell r="G382">
            <v>-3.5110378637909889E-2</v>
          </cell>
          <cell r="H382">
            <v>6.1997847631573677E-2</v>
          </cell>
          <cell r="J382">
            <v>-4.8633698374032974E-2</v>
          </cell>
          <cell r="K382">
            <v>0.74332492239773273</v>
          </cell>
          <cell r="M382">
            <v>-9.0535413473844528E-2</v>
          </cell>
          <cell r="N382">
            <v>0.74812746420502663</v>
          </cell>
          <cell r="R382">
            <v>-2.8613876551389694E-2</v>
          </cell>
          <cell r="S382">
            <v>3.9368088357150555E-2</v>
          </cell>
          <cell r="U382">
            <v>-3.6213904619216919E-2</v>
          </cell>
          <cell r="V382">
            <v>0.41660423763096333</v>
          </cell>
          <cell r="X382">
            <v>-6.0647351667284966E-2</v>
          </cell>
          <cell r="Y382">
            <v>0.41935264877974987</v>
          </cell>
          <cell r="AC382">
            <v>-0.15262357518076897</v>
          </cell>
          <cell r="AD382">
            <v>0.31794808059930801</v>
          </cell>
          <cell r="AF382">
            <v>-0.20075640082359314</v>
          </cell>
          <cell r="AG382">
            <v>4.4270569421350956</v>
          </cell>
          <cell r="AI382">
            <v>-0.41112362593412399</v>
          </cell>
          <cell r="AJ382">
            <v>4.4372374676167965</v>
          </cell>
          <cell r="AL382">
            <v>-0.79228374755737163</v>
          </cell>
          <cell r="AM382">
            <v>1.3990133108105438</v>
          </cell>
          <cell r="AO382">
            <v>-1.0974444110309223</v>
          </cell>
          <cell r="AP382">
            <v>16.773509088112945</v>
          </cell>
          <cell r="AR382">
            <v>-2.0429781579246376</v>
          </cell>
          <cell r="AS382">
            <v>16.881880913439129</v>
          </cell>
          <cell r="AU382">
            <v>-1.0084095821531325</v>
          </cell>
          <cell r="AV382">
            <v>1.3874092683353565</v>
          </cell>
          <cell r="AX382">
            <v>-1.2762495972753587</v>
          </cell>
          <cell r="AY382">
            <v>14.681957002161619</v>
          </cell>
          <cell r="BA382">
            <v>-2.1373325786061894</v>
          </cell>
          <cell r="BB382">
            <v>14.778816444927273</v>
          </cell>
          <cell r="BD382">
            <v>-1.1234509510706339</v>
          </cell>
          <cell r="BE382">
            <v>2.3403925187658907</v>
          </cell>
          <cell r="BG382">
            <v>-1.4777531529558994</v>
          </cell>
          <cell r="BH382">
            <v>32.587241690510545</v>
          </cell>
          <cell r="BJ382">
            <v>-3.0262508791072866</v>
          </cell>
          <cell r="BK382">
            <v>32.662179792447091</v>
          </cell>
          <cell r="BM382" t="str">
            <v>VIEElectronics and Machinery</v>
          </cell>
        </row>
        <row r="383">
          <cell r="G383">
            <v>-8.9064415500615723E-2</v>
          </cell>
          <cell r="H383">
            <v>0.21528221399057657</v>
          </cell>
          <cell r="J383">
            <v>-0.10069795610615984</v>
          </cell>
          <cell r="K383">
            <v>0.59228818211704493</v>
          </cell>
          <cell r="M383">
            <v>-0.13766119373030961</v>
          </cell>
          <cell r="N383">
            <v>0.59891409100964665</v>
          </cell>
          <cell r="R383">
            <v>-5.1147019934433047E-2</v>
          </cell>
          <cell r="S383">
            <v>0.19228194165043533</v>
          </cell>
          <cell r="U383">
            <v>-5.7865794471581466E-2</v>
          </cell>
          <cell r="V383">
            <v>0.39677489182213321</v>
          </cell>
          <cell r="X383">
            <v>-8.2897259009769186E-2</v>
          </cell>
          <cell r="Y383">
            <v>0.40100477525265887</v>
          </cell>
          <cell r="AC383">
            <v>-0.31291327588996865</v>
          </cell>
          <cell r="AD383">
            <v>0.73745259063161939</v>
          </cell>
          <cell r="AF383">
            <v>-0.3285493516546012</v>
          </cell>
          <cell r="AG383">
            <v>1.5689567147892376</v>
          </cell>
          <cell r="AI383">
            <v>-0.41213887443109343</v>
          </cell>
          <cell r="AJ383">
            <v>1.5773185900343378</v>
          </cell>
          <cell r="AL383">
            <v>-0.31441939193127355</v>
          </cell>
          <cell r="AM383">
            <v>0.75999940533003829</v>
          </cell>
          <cell r="AO383">
            <v>-0.35548866457672945</v>
          </cell>
          <cell r="AP383">
            <v>2.0909236199729309</v>
          </cell>
          <cell r="AR383">
            <v>-0.48597802592571848</v>
          </cell>
          <cell r="AS383">
            <v>2.1143147154322559</v>
          </cell>
          <cell r="AU383">
            <v>-0.26803022932828308</v>
          </cell>
          <cell r="AV383">
            <v>1.0076319789954742</v>
          </cell>
          <cell r="AX383">
            <v>-0.30323921476488269</v>
          </cell>
          <cell r="AY383">
            <v>2.0792543804726349</v>
          </cell>
          <cell r="BA383">
            <v>-0.43441380106910837</v>
          </cell>
          <cell r="BB383">
            <v>2.1014206108291456</v>
          </cell>
          <cell r="BD383">
            <v>-0.87545288421993395</v>
          </cell>
          <cell r="BE383">
            <v>2.0632074353755794</v>
          </cell>
          <cell r="BG383">
            <v>-0.91919870352752497</v>
          </cell>
          <cell r="BH383">
            <v>4.3895474785207194</v>
          </cell>
          <cell r="BJ383">
            <v>-1.1530612285262414</v>
          </cell>
          <cell r="BK383">
            <v>4.4129419087505974</v>
          </cell>
          <cell r="BM383" t="str">
            <v>VIEOther</v>
          </cell>
        </row>
        <row r="384">
          <cell r="G384">
            <v>-3.3247627174205263E-2</v>
          </cell>
          <cell r="H384">
            <v>0.12930654363299254</v>
          </cell>
          <cell r="J384">
            <v>-4.4236514553631423E-2</v>
          </cell>
          <cell r="K384">
            <v>0.43841170310042799</v>
          </cell>
          <cell r="M384">
            <v>-7.1147781927720644E-2</v>
          </cell>
          <cell r="N384">
            <v>0.44443901558406651</v>
          </cell>
          <cell r="R384">
            <v>-1.7117877967393724E-2</v>
          </cell>
          <cell r="S384">
            <v>6.2818370231980225E-2</v>
          </cell>
          <cell r="U384">
            <v>-2.2063709338908666E-2</v>
          </cell>
          <cell r="V384">
            <v>0.19303628915804438</v>
          </cell>
          <cell r="X384">
            <v>-3.360363669344224E-2</v>
          </cell>
          <cell r="Y384">
            <v>0.19551954488269985</v>
          </cell>
          <cell r="AC384">
            <v>-1.6395197523120242E-2</v>
          </cell>
          <cell r="AD384">
            <v>6.408262147385213E-2</v>
          </cell>
          <cell r="AF384">
            <v>-2.2366727774410233E-2</v>
          </cell>
          <cell r="AG384">
            <v>0.22934144681807744</v>
          </cell>
          <cell r="AI384">
            <v>-3.6967403788018882E-2</v>
          </cell>
          <cell r="AJ384">
            <v>0.23267564351158576</v>
          </cell>
          <cell r="AL384">
            <v>-7.8772639166861017E-2</v>
          </cell>
          <cell r="AM384">
            <v>0.30636224504521109</v>
          </cell>
          <cell r="AO384">
            <v>-0.10480829145113568</v>
          </cell>
          <cell r="AP384">
            <v>1.0387161379640477</v>
          </cell>
          <cell r="AR384">
            <v>-0.16856837704385202</v>
          </cell>
          <cell r="AS384">
            <v>1.0529964746909926</v>
          </cell>
          <cell r="AU384">
            <v>-6.5447227849288636E-2</v>
          </cell>
          <cell r="AV384">
            <v>0.24017510800839897</v>
          </cell>
          <cell r="AX384">
            <v>-8.4356753509669397E-2</v>
          </cell>
          <cell r="AY384">
            <v>0.73804066273707836</v>
          </cell>
          <cell r="BA384">
            <v>-0.12847765776982453</v>
          </cell>
          <cell r="BB384">
            <v>0.74753495890679933</v>
          </cell>
          <cell r="BD384">
            <v>-9.5747568830851115E-2</v>
          </cell>
          <cell r="BE384">
            <v>0.37424100574430358</v>
          </cell>
          <cell r="BG384">
            <v>-0.13062116537975588</v>
          </cell>
          <cell r="BH384">
            <v>1.3393486680483588</v>
          </cell>
          <cell r="BJ384">
            <v>-0.21588877070250623</v>
          </cell>
          <cell r="BK384">
            <v>1.3588202985033806</v>
          </cell>
          <cell r="BM384" t="str">
            <v>VIEServices</v>
          </cell>
        </row>
        <row r="385">
          <cell r="G385">
            <v>-5.8264711406081915E-3</v>
          </cell>
          <cell r="H385">
            <v>0.32477132976055145</v>
          </cell>
          <cell r="J385">
            <v>-1.1852403171360493E-2</v>
          </cell>
          <cell r="K385">
            <v>0.76265650987625122</v>
          </cell>
          <cell r="M385">
            <v>-1.6310534439980984E-2</v>
          </cell>
          <cell r="N385">
            <v>0.76424694061279297</v>
          </cell>
          <cell r="R385">
            <v>-1.2413807999109849E-3</v>
          </cell>
          <cell r="S385">
            <v>7.4219961185008287E-2</v>
          </cell>
          <cell r="U385">
            <v>-2.4822766426950693E-3</v>
          </cell>
          <cell r="V385">
            <v>0.15913289785385132</v>
          </cell>
          <cell r="X385">
            <v>-3.7698861269745976E-3</v>
          </cell>
          <cell r="Y385">
            <v>0.15953777637332678</v>
          </cell>
          <cell r="AC385">
            <v>-1.4722163788974285E-2</v>
          </cell>
          <cell r="AD385">
            <v>1.117216944694519</v>
          </cell>
          <cell r="AF385">
            <v>-2.9954585246741772E-2</v>
          </cell>
          <cell r="AG385">
            <v>2.6241254806518555</v>
          </cell>
          <cell r="AI385">
            <v>-4.1207490488886833E-2</v>
          </cell>
          <cell r="AJ385">
            <v>2.6280771493911743</v>
          </cell>
          <cell r="AL385">
            <v>-6.8149372882496895E-2</v>
          </cell>
          <cell r="AM385">
            <v>3.7986908231876786</v>
          </cell>
          <cell r="AO385">
            <v>-0.13863174188732363</v>
          </cell>
          <cell r="AP385">
            <v>8.9204188296030935</v>
          </cell>
          <cell r="AR385">
            <v>-0.19077631496635941</v>
          </cell>
          <cell r="AS385">
            <v>8.9390213172311448</v>
          </cell>
          <cell r="AU385">
            <v>-5.5438126864353385E-2</v>
          </cell>
          <cell r="AV385">
            <v>3.3145474977032983</v>
          </cell>
          <cell r="AX385">
            <v>-0.11085459630116576</v>
          </cell>
          <cell r="AY385">
            <v>7.1066265727217592</v>
          </cell>
          <cell r="BA385">
            <v>-0.16835722397701811</v>
          </cell>
          <cell r="BB385">
            <v>7.1247078147781373</v>
          </cell>
          <cell r="BD385">
            <v>-6.8335623099631398E-2</v>
          </cell>
          <cell r="BE385">
            <v>5.1857673333551135</v>
          </cell>
          <cell r="BG385">
            <v>-0.13903970074427083</v>
          </cell>
          <cell r="BH385">
            <v>12.180359652448743</v>
          </cell>
          <cell r="BJ385">
            <v>-0.19127212407724525</v>
          </cell>
          <cell r="BK385">
            <v>12.198702047592242</v>
          </cell>
          <cell r="BM385" t="str">
            <v>VIETextiles, Garments and Leather</v>
          </cell>
        </row>
        <row r="386">
          <cell r="G386">
            <v>-1.4907724224030972E-2</v>
          </cell>
          <cell r="H386">
            <v>2.9349862597882748E-2</v>
          </cell>
          <cell r="J386">
            <v>-2.2336444351822138E-2</v>
          </cell>
          <cell r="K386">
            <v>5.0570700317621231E-2</v>
          </cell>
          <cell r="M386">
            <v>-3.3485750667750835E-2</v>
          </cell>
          <cell r="N386">
            <v>5.3786139935255051E-2</v>
          </cell>
          <cell r="R386">
            <v>-1.7606252455152571E-2</v>
          </cell>
          <cell r="S386">
            <v>4.1634924011304975E-2</v>
          </cell>
          <cell r="U386">
            <v>-2.7102437918074429E-2</v>
          </cell>
          <cell r="V386">
            <v>9.3737560790032148E-2</v>
          </cell>
          <cell r="X386">
            <v>-4.1071793995797634E-2</v>
          </cell>
          <cell r="Y386">
            <v>9.755994426086545E-2</v>
          </cell>
          <cell r="AC386">
            <v>-1.6233974136412144E-2</v>
          </cell>
          <cell r="AD386">
            <v>3.1127682887017727E-2</v>
          </cell>
          <cell r="AF386">
            <v>-2.4233182659372687E-2</v>
          </cell>
          <cell r="AG386">
            <v>5.5319579318165779E-2</v>
          </cell>
          <cell r="AI386">
            <v>-3.4880158025771379E-2</v>
          </cell>
          <cell r="AJ386">
            <v>5.8414620347321033E-2</v>
          </cell>
          <cell r="AL386">
            <v>-8.9211885025998541E-2</v>
          </cell>
          <cell r="AM386">
            <v>0.17563757742381825</v>
          </cell>
          <cell r="AO386">
            <v>-0.13366737105266641</v>
          </cell>
          <cell r="AP386">
            <v>0.30262885431884956</v>
          </cell>
          <cell r="AR386">
            <v>-0.20038785891713279</v>
          </cell>
          <cell r="AS386">
            <v>0.32187092139532414</v>
          </cell>
          <cell r="AU386">
            <v>-5.0514194459916319E-2</v>
          </cell>
          <cell r="AV386">
            <v>0.11945498641395423</v>
          </cell>
          <cell r="AX386">
            <v>-7.775975170291044E-2</v>
          </cell>
          <cell r="AY386">
            <v>0.26894294433226551</v>
          </cell>
          <cell r="BA386">
            <v>-0.1178393070306208</v>
          </cell>
          <cell r="BB386">
            <v>0.27990976549070778</v>
          </cell>
          <cell r="BD386">
            <v>-0.15575320859330991</v>
          </cell>
          <cell r="BE386">
            <v>0.2986475428006059</v>
          </cell>
          <cell r="BG386">
            <v>-0.23249981316400142</v>
          </cell>
          <cell r="BH386">
            <v>0.53075124454649936</v>
          </cell>
          <cell r="BJ386">
            <v>-0.33464982037702429</v>
          </cell>
          <cell r="BK386">
            <v>0.56044591862742099</v>
          </cell>
          <cell r="BM386" t="str">
            <v>ASEAN-5Agriculture, Mining and Quarrying</v>
          </cell>
        </row>
        <row r="387">
          <cell r="G387">
            <v>-7.995325606316328E-3</v>
          </cell>
          <cell r="H387">
            <v>3.7487614434212446E-2</v>
          </cell>
          <cell r="J387">
            <v>-1.2785230996087193E-2</v>
          </cell>
          <cell r="K387">
            <v>0.1267486410215497</v>
          </cell>
          <cell r="M387">
            <v>-3.0782933812588453E-2</v>
          </cell>
          <cell r="N387">
            <v>0.13146629929542542</v>
          </cell>
          <cell r="R387">
            <v>-7.923501543700695E-3</v>
          </cell>
          <cell r="S387">
            <v>3.4504406154155731E-2</v>
          </cell>
          <cell r="U387">
            <v>-1.0507937986403704E-2</v>
          </cell>
          <cell r="V387">
            <v>0.12140135653316975</v>
          </cell>
          <cell r="X387">
            <v>-2.5896057486534119E-2</v>
          </cell>
          <cell r="Y387">
            <v>0.1241809306666255</v>
          </cell>
          <cell r="AC387">
            <v>-5.8544425293803215E-2</v>
          </cell>
          <cell r="AD387">
            <v>0.34602393209934235</v>
          </cell>
          <cell r="AF387">
            <v>-8.5392650216817856E-2</v>
          </cell>
          <cell r="AG387">
            <v>1.353442095220089</v>
          </cell>
          <cell r="AI387">
            <v>-0.23218122869729996</v>
          </cell>
          <cell r="AJ387">
            <v>1.3777373433113098</v>
          </cell>
          <cell r="AL387">
            <v>-0.31861992675542095</v>
          </cell>
          <cell r="AM387">
            <v>1.4939105113903306</v>
          </cell>
          <cell r="AO387">
            <v>-0.50950137168976095</v>
          </cell>
          <cell r="AP387">
            <v>5.0510316536366373</v>
          </cell>
          <cell r="AR387">
            <v>-1.2267237883264583</v>
          </cell>
          <cell r="AS387">
            <v>5.2390339949661637</v>
          </cell>
          <cell r="AU387">
            <v>-0.54503055752500917</v>
          </cell>
          <cell r="AV387">
            <v>2.3734400276882486</v>
          </cell>
          <cell r="AX387">
            <v>-0.72280509665843418</v>
          </cell>
          <cell r="AY387">
            <v>8.350783888995398</v>
          </cell>
          <cell r="BA387">
            <v>-1.7813011800075105</v>
          </cell>
          <cell r="BB387">
            <v>8.5419812821282228</v>
          </cell>
          <cell r="BD387">
            <v>-0.50674759594758856</v>
          </cell>
          <cell r="BE387">
            <v>2.9951066194894111</v>
          </cell>
          <cell r="BG387">
            <v>-0.73913989234336308</v>
          </cell>
          <cell r="BH387">
            <v>11.715095409428219</v>
          </cell>
          <cell r="BJ387">
            <v>-2.0097093596197237</v>
          </cell>
          <cell r="BK387">
            <v>11.925389703058931</v>
          </cell>
          <cell r="BM387" t="str">
            <v>ASEAN-5Electronics and Machinery</v>
          </cell>
        </row>
        <row r="388">
          <cell r="G388">
            <v>-3.37347611784935E-2</v>
          </cell>
          <cell r="H388">
            <v>8.5835587000474334E-2</v>
          </cell>
          <cell r="J388">
            <v>-4.2663796804845333E-2</v>
          </cell>
          <cell r="K388">
            <v>0.15867086686193943</v>
          </cell>
          <cell r="M388">
            <v>-7.4428515450563282E-2</v>
          </cell>
          <cell r="N388">
            <v>0.16836188756860793</v>
          </cell>
          <cell r="R388">
            <v>-1.9825104463961907E-2</v>
          </cell>
          <cell r="S388">
            <v>6.4640735916327685E-2</v>
          </cell>
          <cell r="U388">
            <v>-2.4657268542796373E-2</v>
          </cell>
          <cell r="V388">
            <v>0.1231079762801528</v>
          </cell>
          <cell r="X388">
            <v>-4.0996260358951986E-2</v>
          </cell>
          <cell r="Y388">
            <v>0.127243657479994</v>
          </cell>
          <cell r="AC388">
            <v>-0.213134148849349</v>
          </cell>
          <cell r="AD388">
            <v>0.57371633985894732</v>
          </cell>
          <cell r="AF388">
            <v>-0.24005199852399528</v>
          </cell>
          <cell r="AG388">
            <v>0.91559750254964456</v>
          </cell>
          <cell r="AI388">
            <v>-0.3677147529378999</v>
          </cell>
          <cell r="AJ388">
            <v>0.94889880751725286</v>
          </cell>
          <cell r="AL388">
            <v>-0.1210777311991597</v>
          </cell>
          <cell r="AM388">
            <v>0.30807326825811637</v>
          </cell>
          <cell r="AO388">
            <v>-0.15312501233196263</v>
          </cell>
          <cell r="AP388">
            <v>0.56948701860961248</v>
          </cell>
          <cell r="AR388">
            <v>-0.26713204636589755</v>
          </cell>
          <cell r="AS388">
            <v>0.60426914716712954</v>
          </cell>
          <cell r="AU388">
            <v>-0.12030470916003796</v>
          </cell>
          <cell r="AV388">
            <v>0.3922594682131893</v>
          </cell>
          <cell r="AX388">
            <v>-0.14962773720130298</v>
          </cell>
          <cell r="AY388">
            <v>0.74705630472652085</v>
          </cell>
          <cell r="BA388">
            <v>-0.24877766410252136</v>
          </cell>
          <cell r="BB388">
            <v>0.77215286473859868</v>
          </cell>
          <cell r="BD388">
            <v>-0.4473342218985879</v>
          </cell>
          <cell r="BE388">
            <v>1.2041381161435216</v>
          </cell>
          <cell r="BG388">
            <v>-0.50383044929526977</v>
          </cell>
          <cell r="BH388">
            <v>1.921691566492427</v>
          </cell>
          <cell r="BJ388">
            <v>-0.77177399198649987</v>
          </cell>
          <cell r="BK388">
            <v>1.991585637556667</v>
          </cell>
          <cell r="BM388" t="str">
            <v>ASEAN-5Other</v>
          </cell>
        </row>
        <row r="389">
          <cell r="G389">
            <v>-2.2037821869162144E-2</v>
          </cell>
          <cell r="H389">
            <v>6.9732349278638139E-2</v>
          </cell>
          <cell r="J389">
            <v>-3.1987480848329142E-2</v>
          </cell>
          <cell r="K389">
            <v>0.14104181653237902</v>
          </cell>
          <cell r="M389">
            <v>-5.9907614901021589E-2</v>
          </cell>
          <cell r="N389">
            <v>0.14958005049265921</v>
          </cell>
          <cell r="R389">
            <v>-1.6045567026594654E-2</v>
          </cell>
          <cell r="S389">
            <v>5.0958033563802019E-2</v>
          </cell>
          <cell r="U389">
            <v>-2.3691054528171662E-2</v>
          </cell>
          <cell r="V389">
            <v>0.10700596735114232</v>
          </cell>
          <cell r="X389">
            <v>-4.4752340167178772E-2</v>
          </cell>
          <cell r="Y389">
            <v>0.11335279991908465</v>
          </cell>
          <cell r="AC389">
            <v>-1.7228673951990459E-2</v>
          </cell>
          <cell r="AD389">
            <v>5.2529209548538347E-2</v>
          </cell>
          <cell r="AF389">
            <v>-2.4771381023356298E-2</v>
          </cell>
          <cell r="AG389">
            <v>0.11368203658457787</v>
          </cell>
          <cell r="AI389">
            <v>-4.5339666535255674E-2</v>
          </cell>
          <cell r="AJ389">
            <v>0.12014386408873179</v>
          </cell>
          <cell r="AL389">
            <v>-4.3134258836427165E-2</v>
          </cell>
          <cell r="AM389">
            <v>0.13648595677533162</v>
          </cell>
          <cell r="AO389">
            <v>-6.2608559349860232E-2</v>
          </cell>
          <cell r="AP389">
            <v>0.27605878009117452</v>
          </cell>
          <cell r="AR389">
            <v>-0.11725616908763542</v>
          </cell>
          <cell r="AS389">
            <v>0.29277052210611715</v>
          </cell>
          <cell r="AU389">
            <v>-3.5422883391130908E-2</v>
          </cell>
          <cell r="AV389">
            <v>0.11249714502329969</v>
          </cell>
          <cell r="AX389">
            <v>-5.2301390195398603E-2</v>
          </cell>
          <cell r="AY389">
            <v>0.23623097253915645</v>
          </cell>
          <cell r="BA389">
            <v>-9.8797189566110111E-2</v>
          </cell>
          <cell r="BB389">
            <v>0.25024251289697746</v>
          </cell>
          <cell r="BD389">
            <v>-7.5267786859584102E-2</v>
          </cell>
          <cell r="BE389">
            <v>0.22948703766867848</v>
          </cell>
          <cell r="BG389">
            <v>-0.10821999605304043</v>
          </cell>
          <cell r="BH389">
            <v>0.49664851301123442</v>
          </cell>
          <cell r="BJ389">
            <v>-0.19807771431335119</v>
          </cell>
          <cell r="BK389">
            <v>0.52487862849553524</v>
          </cell>
          <cell r="BM389" t="str">
            <v>ASEAN-5Services</v>
          </cell>
        </row>
        <row r="390">
          <cell r="G390">
            <v>-9.8617558251135051E-4</v>
          </cell>
          <cell r="H390">
            <v>4.5801393687725067E-2</v>
          </cell>
          <cell r="J390">
            <v>-1.9037566962651908E-3</v>
          </cell>
          <cell r="K390">
            <v>0.10384945571422577</v>
          </cell>
          <cell r="M390">
            <v>-2.959670964628458E-3</v>
          </cell>
          <cell r="N390">
            <v>0.10424187779426575</v>
          </cell>
          <cell r="R390">
            <v>-7.8509596642106771E-4</v>
          </cell>
          <cell r="S390">
            <v>3.4294819459319115E-2</v>
          </cell>
          <cell r="U390">
            <v>-1.5214503218885511E-3</v>
          </cell>
          <cell r="V390">
            <v>7.4931014329195023E-2</v>
          </cell>
          <cell r="X390">
            <v>-2.5008412776514888E-3</v>
          </cell>
          <cell r="Y390">
            <v>7.5270866975188255E-2</v>
          </cell>
          <cell r="AC390">
            <v>-4.6322171110659838E-3</v>
          </cell>
          <cell r="AD390">
            <v>0.31654919683933258</v>
          </cell>
          <cell r="AF390">
            <v>-9.0741310268640518E-3</v>
          </cell>
          <cell r="AG390">
            <v>0.72388038039207458</v>
          </cell>
          <cell r="AI390">
            <v>-1.3670835178345442E-2</v>
          </cell>
          <cell r="AJ390">
            <v>0.72566697001457214</v>
          </cell>
          <cell r="AL390">
            <v>-5.3981583443264071E-2</v>
          </cell>
          <cell r="AM390">
            <v>2.5070908254243482</v>
          </cell>
          <cell r="AO390">
            <v>-0.10420842168228123</v>
          </cell>
          <cell r="AP390">
            <v>5.6845435626170682</v>
          </cell>
          <cell r="AR390">
            <v>-0.16200738283829705</v>
          </cell>
          <cell r="AS390">
            <v>5.7060240835651861</v>
          </cell>
          <cell r="AU390">
            <v>-4.0977853103389597E-2</v>
          </cell>
          <cell r="AV390">
            <v>1.7900080170040398</v>
          </cell>
          <cell r="AX390">
            <v>-7.9411652155930434E-2</v>
          </cell>
          <cell r="AY390">
            <v>3.9110022588282383</v>
          </cell>
          <cell r="BA390">
            <v>-0.1305306750939714</v>
          </cell>
          <cell r="BB390">
            <v>3.9287407677493755</v>
          </cell>
          <cell r="BD390">
            <v>-6.1854344864598683E-2</v>
          </cell>
          <cell r="BE390">
            <v>4.2269053281498712</v>
          </cell>
          <cell r="BG390">
            <v>-0.12116755679291583</v>
          </cell>
          <cell r="BH390">
            <v>9.6660293798673944</v>
          </cell>
          <cell r="BJ390">
            <v>-0.18254769442658392</v>
          </cell>
          <cell r="BK390">
            <v>9.6898858460026887</v>
          </cell>
          <cell r="BM390" t="str">
            <v>ASEAN-5Textiles, Garments and Leather</v>
          </cell>
        </row>
        <row r="391">
          <cell r="G391">
            <v>-6.1990080401301384E-2</v>
          </cell>
          <cell r="H391">
            <v>8.8790114969015121E-3</v>
          </cell>
          <cell r="J391">
            <v>-0.10986757650971413</v>
          </cell>
          <cell r="K391">
            <v>1.6951696947216988E-2</v>
          </cell>
          <cell r="M391">
            <v>-0.11479626968502998</v>
          </cell>
          <cell r="N391">
            <v>1.8641432747244835E-2</v>
          </cell>
          <cell r="R391">
            <v>-7.2583663277328014E-2</v>
          </cell>
          <cell r="S391">
            <v>1.9415504648350179E-2</v>
          </cell>
          <cell r="U391">
            <v>-0.129850166849792</v>
          </cell>
          <cell r="V391">
            <v>4.0557409403845668E-2</v>
          </cell>
          <cell r="X391">
            <v>-0.1352757103741169</v>
          </cell>
          <cell r="Y391">
            <v>4.2440493125468493E-2</v>
          </cell>
          <cell r="AC391">
            <v>-1.9368782639503479E-2</v>
          </cell>
          <cell r="AD391">
            <v>1.0809700470417738E-2</v>
          </cell>
          <cell r="AF391">
            <v>-2.7264818549156189E-2</v>
          </cell>
          <cell r="AG391">
            <v>1.6096157021820545E-2</v>
          </cell>
          <cell r="AI391">
            <v>-2.9946663416922092E-2</v>
          </cell>
          <cell r="AJ391">
            <v>1.6946771182119846E-2</v>
          </cell>
          <cell r="AL391">
            <v>-0.47174994241999224</v>
          </cell>
          <cell r="AM391">
            <v>6.7570055326493864E-2</v>
          </cell>
          <cell r="AO391">
            <v>-0.83610188205520763</v>
          </cell>
          <cell r="AP391">
            <v>0.12900389880124899</v>
          </cell>
          <cell r="AR391">
            <v>-0.87360966889157143</v>
          </cell>
          <cell r="AS391">
            <v>0.14186293626672392</v>
          </cell>
          <cell r="AU391">
            <v>-0.20781425412918836</v>
          </cell>
          <cell r="AV391">
            <v>5.5588522745434153E-2</v>
          </cell>
          <cell r="AX391">
            <v>-0.37177395510249805</v>
          </cell>
          <cell r="AY391">
            <v>0.11611990087175698</v>
          </cell>
          <cell r="BA391">
            <v>-0.38730782636007088</v>
          </cell>
          <cell r="BB391">
            <v>0.12151135703974704</v>
          </cell>
          <cell r="BD391">
            <v>-0.58112597154168488</v>
          </cell>
          <cell r="BE391">
            <v>0.32432589104150078</v>
          </cell>
          <cell r="BG391">
            <v>-0.81803252497506029</v>
          </cell>
          <cell r="BH391">
            <v>0.48293664405708703</v>
          </cell>
          <cell r="BJ391">
            <v>-0.89849652383918777</v>
          </cell>
          <cell r="BK391">
            <v>0.50845781332783258</v>
          </cell>
          <cell r="BM391" t="str">
            <v>ASIAincPRCAgriculture, Mining and Quarrying</v>
          </cell>
        </row>
        <row r="392">
          <cell r="G392">
            <v>-7.5092166662216187E-2</v>
          </cell>
          <cell r="H392">
            <v>1.7740582348778844E-2</v>
          </cell>
          <cell r="J392">
            <v>-0.16179269552230835</v>
          </cell>
          <cell r="K392">
            <v>5.8514395263046026E-2</v>
          </cell>
          <cell r="M392">
            <v>-0.18211957812309265</v>
          </cell>
          <cell r="N392">
            <v>6.3668530434370041E-2</v>
          </cell>
          <cell r="R392">
            <v>-2.9307384043931961E-2</v>
          </cell>
          <cell r="S392">
            <v>9.9134893389418721E-3</v>
          </cell>
          <cell r="U392">
            <v>-6.1881871894001961E-2</v>
          </cell>
          <cell r="V392">
            <v>2.7785716112703085E-2</v>
          </cell>
          <cell r="X392">
            <v>-6.8527292460203171E-2</v>
          </cell>
          <cell r="Y392">
            <v>2.9998252633959055E-2</v>
          </cell>
          <cell r="AC392">
            <v>-0.94796249270439148</v>
          </cell>
          <cell r="AD392">
            <v>0.17252146638929844</v>
          </cell>
          <cell r="AF392">
            <v>-2.1110787391662598</v>
          </cell>
          <cell r="AG392">
            <v>0.61645077168941498</v>
          </cell>
          <cell r="AI392">
            <v>-2.2664563953876495</v>
          </cell>
          <cell r="AJ392">
            <v>0.6494746133685112</v>
          </cell>
          <cell r="AL392">
            <v>-1.2727831754271477</v>
          </cell>
          <cell r="AM392">
            <v>0.30069600784560913</v>
          </cell>
          <cell r="AO392">
            <v>-2.74232359939904</v>
          </cell>
          <cell r="AP392">
            <v>0.99179636334255394</v>
          </cell>
          <cell r="AR392">
            <v>-3.0868563960026947</v>
          </cell>
          <cell r="AS392">
            <v>1.0791569606129392</v>
          </cell>
          <cell r="AU392">
            <v>-1.3172744594119943</v>
          </cell>
          <cell r="AV392">
            <v>0.44558007259419735</v>
          </cell>
          <cell r="AX392">
            <v>-2.7813949284720052</v>
          </cell>
          <cell r="AY392">
            <v>1.2488802861719195</v>
          </cell>
          <cell r="BA392">
            <v>-3.0800856192134911</v>
          </cell>
          <cell r="BB392">
            <v>1.3483268231128445</v>
          </cell>
          <cell r="BD392">
            <v>-3.241713887961883</v>
          </cell>
          <cell r="BE392">
            <v>0.58996557128567406</v>
          </cell>
          <cell r="BG392">
            <v>-7.2191814760654012</v>
          </cell>
          <cell r="BH392">
            <v>2.1080549528171635</v>
          </cell>
          <cell r="BJ392">
            <v>-7.7505209646298656</v>
          </cell>
          <cell r="BK392">
            <v>2.2209854189789335</v>
          </cell>
          <cell r="BM392" t="str">
            <v>ASIAincPRCElectronics and Machinery</v>
          </cell>
        </row>
        <row r="393">
          <cell r="G393">
            <v>-0.13552688586059958</v>
          </cell>
          <cell r="H393">
            <v>2.9119117389200255E-2</v>
          </cell>
          <cell r="J393">
            <v>-0.23175955866463482</v>
          </cell>
          <cell r="K393">
            <v>5.5109594948589802E-2</v>
          </cell>
          <cell r="M393">
            <v>-0.26111179613508284</v>
          </cell>
          <cell r="N393">
            <v>6.2214355159085244E-2</v>
          </cell>
          <cell r="R393">
            <v>-5.2516052557621151E-2</v>
          </cell>
          <cell r="S393">
            <v>1.7649950983468443E-2</v>
          </cell>
          <cell r="U393">
            <v>-9.637926344294101E-2</v>
          </cell>
          <cell r="V393">
            <v>3.5721045918762684E-2</v>
          </cell>
          <cell r="X393">
            <v>-0.10628644796088338</v>
          </cell>
          <cell r="Y393">
            <v>3.8758230162784457E-2</v>
          </cell>
          <cell r="AC393">
            <v>-0.84807750591426156</v>
          </cell>
          <cell r="AD393">
            <v>0.22448760829138337</v>
          </cell>
          <cell r="AF393">
            <v>-1.2011178253305843</v>
          </cell>
          <cell r="AG393">
            <v>0.36399779953353573</v>
          </cell>
          <cell r="AI393">
            <v>-1.3812398099980783</v>
          </cell>
          <cell r="AJ393">
            <v>0.38871220088913105</v>
          </cell>
          <cell r="AL393">
            <v>-0.52860799532820291</v>
          </cell>
          <cell r="AM393">
            <v>0.11357597550543809</v>
          </cell>
          <cell r="AO393">
            <v>-0.90395315236471308</v>
          </cell>
          <cell r="AP393">
            <v>0.21494902892616674</v>
          </cell>
          <cell r="AR393">
            <v>-1.0184383875940548</v>
          </cell>
          <cell r="AS393">
            <v>0.24266037954349404</v>
          </cell>
          <cell r="AU393">
            <v>-0.27011858948721967</v>
          </cell>
          <cell r="AV393">
            <v>9.0783286861517709E-2</v>
          </cell>
          <cell r="AX393">
            <v>-0.49573091329474545</v>
          </cell>
          <cell r="AY393">
            <v>0.18373274586846547</v>
          </cell>
          <cell r="BA393">
            <v>-0.54668894569521864</v>
          </cell>
          <cell r="BB393">
            <v>0.19935463449209759</v>
          </cell>
          <cell r="BD393">
            <v>-2.4379503288649649</v>
          </cell>
          <cell r="BE393">
            <v>0.64532974243915031</v>
          </cell>
          <cell r="BG393">
            <v>-3.4528278097807594</v>
          </cell>
          <cell r="BH393">
            <v>1.0463767154421162</v>
          </cell>
          <cell r="BJ393">
            <v>-3.9706206396737409</v>
          </cell>
          <cell r="BK393">
            <v>1.1174226782136671</v>
          </cell>
          <cell r="BM393" t="str">
            <v>ASIAincPRCOther</v>
          </cell>
        </row>
        <row r="394">
          <cell r="G394">
            <v>-0.12869752185724792</v>
          </cell>
          <cell r="H394">
            <v>2.6556993718259037E-2</v>
          </cell>
          <cell r="J394">
            <v>-0.24990399576199707</v>
          </cell>
          <cell r="K394">
            <v>6.0574100010853726E-2</v>
          </cell>
          <cell r="M394">
            <v>-0.27448048378937528</v>
          </cell>
          <cell r="N394">
            <v>6.8327178378240205E-2</v>
          </cell>
          <cell r="R394">
            <v>-9.2509226369656972E-2</v>
          </cell>
          <cell r="S394">
            <v>1.8998741777977557E-2</v>
          </cell>
          <cell r="U394">
            <v>-0.19792121087448322</v>
          </cell>
          <cell r="V394">
            <v>5.2416409926081542E-2</v>
          </cell>
          <cell r="X394">
            <v>-0.21243321402653237</v>
          </cell>
          <cell r="Y394">
            <v>5.7388011962757446E-2</v>
          </cell>
          <cell r="AC394">
            <v>-5.7186235957033205E-2</v>
          </cell>
          <cell r="AD394">
            <v>2.5445749415666796E-2</v>
          </cell>
          <cell r="AF394">
            <v>-0.14581961332169158</v>
          </cell>
          <cell r="AG394">
            <v>5.7832516722555738E-2</v>
          </cell>
          <cell r="AI394">
            <v>-0.16630066947618616</v>
          </cell>
          <cell r="AJ394">
            <v>6.5295253333715664E-2</v>
          </cell>
          <cell r="AL394">
            <v>-0.24216301362666229</v>
          </cell>
          <cell r="AM394">
            <v>4.9970827245697756E-2</v>
          </cell>
          <cell r="AO394">
            <v>-0.47023053635948203</v>
          </cell>
          <cell r="AP394">
            <v>0.11397893599398055</v>
          </cell>
          <cell r="AR394">
            <v>-0.51647475551135458</v>
          </cell>
          <cell r="AS394">
            <v>0.12856747503681104</v>
          </cell>
          <cell r="AU394">
            <v>-0.23161627418087136</v>
          </cell>
          <cell r="AV394">
            <v>4.7567339577092846E-2</v>
          </cell>
          <cell r="AX394">
            <v>-0.49553731279662361</v>
          </cell>
          <cell r="AY394">
            <v>0.13123548914466257</v>
          </cell>
          <cell r="BA394">
            <v>-0.53187116005578916</v>
          </cell>
          <cell r="BB394">
            <v>0.14368293882761224</v>
          </cell>
          <cell r="BD394">
            <v>-0.23880629595028305</v>
          </cell>
          <cell r="BE394">
            <v>0.10625992538134728</v>
          </cell>
          <cell r="BG394">
            <v>-0.60893397076211941</v>
          </cell>
          <cell r="BH394">
            <v>0.24150512571544383</v>
          </cell>
          <cell r="BJ394">
            <v>-0.69446163446566245</v>
          </cell>
          <cell r="BK394">
            <v>0.27266906679215125</v>
          </cell>
          <cell r="BM394" t="str">
            <v>ASIAincPRCServices</v>
          </cell>
        </row>
        <row r="395">
          <cell r="G395">
            <v>-3.2107271254062653E-2</v>
          </cell>
          <cell r="H395">
            <v>1.0526704136282206E-2</v>
          </cell>
          <cell r="J395">
            <v>-7.01619703322649E-2</v>
          </cell>
          <cell r="K395">
            <v>2.3643876425921917E-2</v>
          </cell>
          <cell r="M395">
            <v>-7.1196591481566429E-2</v>
          </cell>
          <cell r="N395">
            <v>2.3953619413077831E-2</v>
          </cell>
          <cell r="R395">
            <v>-3.4367220476269722E-2</v>
          </cell>
          <cell r="S395">
            <v>1.4292145380750299E-2</v>
          </cell>
          <cell r="U395">
            <v>-7.4383653700351715E-2</v>
          </cell>
          <cell r="V395">
            <v>3.257673466578126E-2</v>
          </cell>
          <cell r="X395">
            <v>-7.5467430055141449E-2</v>
          </cell>
          <cell r="Y395">
            <v>3.2968755811452866E-2</v>
          </cell>
          <cell r="AC395">
            <v>-0.36903148889541626</v>
          </cell>
          <cell r="AD395">
            <v>0.10673406347632408</v>
          </cell>
          <cell r="AF395">
            <v>-0.80065476894378662</v>
          </cell>
          <cell r="AG395">
            <v>0.24264039844274521</v>
          </cell>
          <cell r="AI395">
            <v>-0.80513507127761841</v>
          </cell>
          <cell r="AJ395">
            <v>0.24409981817007065</v>
          </cell>
          <cell r="AL395">
            <v>-1.4753389825278009</v>
          </cell>
          <cell r="AM395">
            <v>0.48370529052133809</v>
          </cell>
          <cell r="AO395">
            <v>-3.2239641015600671</v>
          </cell>
          <cell r="AP395">
            <v>1.0864433888887042</v>
          </cell>
          <cell r="AR395">
            <v>-3.2715052613688163</v>
          </cell>
          <cell r="AS395">
            <v>1.1006761743502809</v>
          </cell>
          <cell r="AU395">
            <v>-0.99172769561179763</v>
          </cell>
          <cell r="AV395">
            <v>0.41242545097841893</v>
          </cell>
          <cell r="AX395">
            <v>-2.1464735423212997</v>
          </cell>
          <cell r="AY395">
            <v>0.94006002094234242</v>
          </cell>
          <cell r="BA395">
            <v>-2.1777478499900362</v>
          </cell>
          <cell r="BB395">
            <v>0.95137249317722827</v>
          </cell>
          <cell r="BD395">
            <v>-4.2460399729297951</v>
          </cell>
          <cell r="BE395">
            <v>1.2280716243218326</v>
          </cell>
          <cell r="BG395">
            <v>-9.21225493149079</v>
          </cell>
          <cell r="BH395">
            <v>2.7917965318333176</v>
          </cell>
          <cell r="BJ395">
            <v>-9.2638048489712794</v>
          </cell>
          <cell r="BK395">
            <v>2.8085884715077727</v>
          </cell>
          <cell r="BM395" t="str">
            <v>ASIAincPRCTextiles, Garments and Leather</v>
          </cell>
        </row>
        <row r="396">
          <cell r="G396">
            <v>-6.4548016525804996E-3</v>
          </cell>
          <cell r="H396">
            <v>1.5593162272125483E-2</v>
          </cell>
          <cell r="J396">
            <v>-1.0018186876550317E-2</v>
          </cell>
          <cell r="K396">
            <v>2.7539771050214767E-2</v>
          </cell>
          <cell r="M396">
            <v>-1.4898442663252354E-2</v>
          </cell>
          <cell r="N396">
            <v>2.9020946472883224E-2</v>
          </cell>
          <cell r="R396">
            <v>-8.4904689574614167E-3</v>
          </cell>
          <cell r="S396">
            <v>3.1219692551530898E-2</v>
          </cell>
          <cell r="U396">
            <v>-1.3641056371852756E-2</v>
          </cell>
          <cell r="V396">
            <v>6.4912407193332911E-2</v>
          </cell>
          <cell r="X396">
            <v>-1.9657336408272386E-2</v>
          </cell>
          <cell r="Y396">
            <v>6.6946936305612326E-2</v>
          </cell>
          <cell r="AC396">
            <v>-7.4512477149255574E-3</v>
          </cell>
          <cell r="AD396">
            <v>1.8665358424186707E-2</v>
          </cell>
          <cell r="AF396">
            <v>-1.1761422385461628E-2</v>
          </cell>
          <cell r="AG396">
            <v>2.7624068781733513E-2</v>
          </cell>
          <cell r="AI396">
            <v>-1.6147654037922621E-2</v>
          </cell>
          <cell r="AJ396">
            <v>2.8998414985835552E-2</v>
          </cell>
          <cell r="AL396">
            <v>-5.1615866799116387E-2</v>
          </cell>
          <cell r="AM396">
            <v>0.12469083174589435</v>
          </cell>
          <cell r="AO396">
            <v>-8.0110501797053951E-2</v>
          </cell>
          <cell r="AP396">
            <v>0.22022197283750219</v>
          </cell>
          <cell r="AR396">
            <v>-0.11913550150890805</v>
          </cell>
          <cell r="AS396">
            <v>0.23206620251914017</v>
          </cell>
          <cell r="AU396">
            <v>-1.9722391163534525E-2</v>
          </cell>
          <cell r="AV396">
            <v>7.2519785608011353E-2</v>
          </cell>
          <cell r="AX396">
            <v>-3.1686618371424356E-2</v>
          </cell>
          <cell r="AY396">
            <v>0.15078411951656459</v>
          </cell>
          <cell r="BA396">
            <v>-4.5661750819598189E-2</v>
          </cell>
          <cell r="BB396">
            <v>0.15551009863350265</v>
          </cell>
          <cell r="BD396">
            <v>-0.14706543555021184</v>
          </cell>
          <cell r="BE396">
            <v>0.36839857851662611</v>
          </cell>
          <cell r="BG396">
            <v>-0.23213544522794149</v>
          </cell>
          <cell r="BH396">
            <v>0.54521683649262986</v>
          </cell>
          <cell r="BJ396">
            <v>-0.31870659318497141</v>
          </cell>
          <cell r="BK396">
            <v>0.5723423369236762</v>
          </cell>
          <cell r="BM396" t="str">
            <v>ASIAexcPRCAgriculture, Mining and Quarrying</v>
          </cell>
        </row>
        <row r="397">
          <cell r="G397">
            <v>-1.6993350116536021E-2</v>
          </cell>
          <cell r="H397">
            <v>3.695327416062355E-2</v>
          </cell>
          <cell r="J397">
            <v>-3.5533602116629481E-2</v>
          </cell>
          <cell r="K397">
            <v>0.12860759068280458</v>
          </cell>
          <cell r="M397">
            <v>-7.209338340908289E-2</v>
          </cell>
          <cell r="N397">
            <v>0.13584919273853302</v>
          </cell>
          <cell r="R397">
            <v>-3.4363993909209967E-3</v>
          </cell>
          <cell r="S397">
            <v>1.6095769358798862E-2</v>
          </cell>
          <cell r="U397">
            <v>-5.6251983623951674E-3</v>
          </cell>
          <cell r="V397">
            <v>4.6051242388784885E-2</v>
          </cell>
          <cell r="X397">
            <v>-1.373153948225081E-2</v>
          </cell>
          <cell r="Y397">
            <v>4.8469539266079664E-2</v>
          </cell>
          <cell r="AC397">
            <v>-8.8653776794672012E-2</v>
          </cell>
          <cell r="AD397">
            <v>0.28065946698188782</v>
          </cell>
          <cell r="AF397">
            <v>-0.17897983267903328</v>
          </cell>
          <cell r="AG397">
            <v>1.0319169387221336</v>
          </cell>
          <cell r="AI397">
            <v>-0.40642066299915314</v>
          </cell>
          <cell r="AJ397">
            <v>1.0674810409545898</v>
          </cell>
          <cell r="AL397">
            <v>-0.34377241814620879</v>
          </cell>
          <cell r="AM397">
            <v>0.74755809357777758</v>
          </cell>
          <cell r="AO397">
            <v>-0.71883838332691297</v>
          </cell>
          <cell r="AP397">
            <v>2.6017084411133067</v>
          </cell>
          <cell r="AR397">
            <v>-1.4584361869155786</v>
          </cell>
          <cell r="AS397">
            <v>2.7482047489559762</v>
          </cell>
          <cell r="AU397">
            <v>-0.28945391642529428</v>
          </cell>
          <cell r="AV397">
            <v>1.3557747365139399</v>
          </cell>
          <cell r="AX397">
            <v>-0.47382027274427091</v>
          </cell>
          <cell r="AY397">
            <v>3.8789764952530108</v>
          </cell>
          <cell r="BA397">
            <v>-1.1566315289739357</v>
          </cell>
          <cell r="BB397">
            <v>4.0826738606004156</v>
          </cell>
          <cell r="BD397">
            <v>-0.41703385195791204</v>
          </cell>
          <cell r="BE397">
            <v>1.3202426657467043</v>
          </cell>
          <cell r="BG397">
            <v>-0.84193422709776355</v>
          </cell>
          <cell r="BH397">
            <v>4.8542127748557604</v>
          </cell>
          <cell r="BJ397">
            <v>-1.9118325325087731</v>
          </cell>
          <cell r="BK397">
            <v>5.0215089136291464</v>
          </cell>
          <cell r="BM397" t="str">
            <v>ASIAexcPRCElectronics and Machinery</v>
          </cell>
        </row>
        <row r="398">
          <cell r="G398">
            <v>-2.4973213628982194E-2</v>
          </cell>
          <cell r="H398">
            <v>5.8785426605027169E-2</v>
          </cell>
          <cell r="J398">
            <v>-3.5187682660762221E-2</v>
          </cell>
          <cell r="K398">
            <v>0.10708910028915852</v>
          </cell>
          <cell r="M398">
            <v>-8.6780889483634382E-2</v>
          </cell>
          <cell r="N398">
            <v>0.11629867821466178</v>
          </cell>
          <cell r="R398">
            <v>-8.7963691184995696E-3</v>
          </cell>
          <cell r="S398">
            <v>2.8515737853012979E-2</v>
          </cell>
          <cell r="U398">
            <v>-1.1522040629643016E-2</v>
          </cell>
          <cell r="V398">
            <v>5.6899506773333997E-2</v>
          </cell>
          <cell r="X398">
            <v>-2.3423022736096755E-2</v>
          </cell>
          <cell r="Y398">
            <v>6.0078689886722714E-2</v>
          </cell>
          <cell r="AC398">
            <v>-0.1425523427024018</v>
          </cell>
          <cell r="AD398">
            <v>0.38128594337467803</v>
          </cell>
          <cell r="AF398">
            <v>-0.17610424424492521</v>
          </cell>
          <cell r="AG398">
            <v>0.61519982211757451</v>
          </cell>
          <cell r="AI398">
            <v>-0.47534295502555324</v>
          </cell>
          <cell r="AJ398">
            <v>0.64924465183867142</v>
          </cell>
          <cell r="AL398">
            <v>-0.11688501374210535</v>
          </cell>
          <cell r="AM398">
            <v>0.2751402161790647</v>
          </cell>
          <cell r="AO398">
            <v>-0.16469297193625376</v>
          </cell>
          <cell r="AP398">
            <v>0.50122147453227617</v>
          </cell>
          <cell r="AR398">
            <v>-0.4061706118621039</v>
          </cell>
          <cell r="AS398">
            <v>0.54432612491384225</v>
          </cell>
          <cell r="AU398">
            <v>-5.4008257035704263E-2</v>
          </cell>
          <cell r="AV398">
            <v>0.17508193196319446</v>
          </cell>
          <cell r="AX398">
            <v>-7.0743431013242125E-2</v>
          </cell>
          <cell r="AY398">
            <v>0.34935359642379343</v>
          </cell>
          <cell r="BA398">
            <v>-0.14381350025702885</v>
          </cell>
          <cell r="BB398">
            <v>0.36887325691534362</v>
          </cell>
          <cell r="BD398">
            <v>-0.37642344211528572</v>
          </cell>
          <cell r="BE398">
            <v>1.0068229291390807</v>
          </cell>
          <cell r="BG398">
            <v>-0.46502052883252171</v>
          </cell>
          <cell r="BH398">
            <v>1.6244954677009822</v>
          </cell>
          <cell r="BJ398">
            <v>-1.2551896933010243</v>
          </cell>
          <cell r="BK398">
            <v>1.7143941796190161</v>
          </cell>
          <cell r="BM398" t="str">
            <v>ASIAexcPRCOther</v>
          </cell>
        </row>
        <row r="399">
          <cell r="G399">
            <v>-2.1549433506152127E-2</v>
          </cell>
          <cell r="H399">
            <v>5.0636048617889173E-2</v>
          </cell>
          <cell r="J399">
            <v>-3.6249525102903135E-2</v>
          </cell>
          <cell r="K399">
            <v>0.10812345989688765</v>
          </cell>
          <cell r="M399">
            <v>-7.509937189752236E-2</v>
          </cell>
          <cell r="N399">
            <v>0.11799305213207845</v>
          </cell>
          <cell r="R399">
            <v>-9.1703693542513065E-3</v>
          </cell>
          <cell r="S399">
            <v>2.69425155929639E-2</v>
          </cell>
          <cell r="U399">
            <v>-1.4455395052209496E-2</v>
          </cell>
          <cell r="V399">
            <v>5.6980831512191799E-2</v>
          </cell>
          <cell r="X399">
            <v>-2.9568475516498438E-2</v>
          </cell>
          <cell r="Y399">
            <v>6.1227969912579283E-2</v>
          </cell>
          <cell r="AC399">
            <v>-2.1792381293835206E-2</v>
          </cell>
          <cell r="AD399">
            <v>4.0497770862202742E-2</v>
          </cell>
          <cell r="AF399">
            <v>-3.8056333331041969E-2</v>
          </cell>
          <cell r="AG399">
            <v>9.2106393627545913E-2</v>
          </cell>
          <cell r="AI399">
            <v>-6.8121052612696076E-2</v>
          </cell>
          <cell r="AJ399">
            <v>0.10259856234733888</v>
          </cell>
          <cell r="AL399">
            <v>-3.6302869002358427E-2</v>
          </cell>
          <cell r="AM399">
            <v>8.530311663401674E-2</v>
          </cell>
          <cell r="AO399">
            <v>-6.1067116257729162E-2</v>
          </cell>
          <cell r="AP399">
            <v>0.1821482592383632</v>
          </cell>
          <cell r="AR399">
            <v>-0.12651481809843479</v>
          </cell>
          <cell r="AS399">
            <v>0.19877489185580699</v>
          </cell>
          <cell r="AU399">
            <v>-2.5695763160622428E-2</v>
          </cell>
          <cell r="AV399">
            <v>7.5494069310003173E-2</v>
          </cell>
          <cell r="AX399">
            <v>-4.0504628909260994E-2</v>
          </cell>
          <cell r="AY399">
            <v>0.15966270219572307</v>
          </cell>
          <cell r="BA399">
            <v>-8.2852120186454326E-2</v>
          </cell>
          <cell r="BB399">
            <v>0.1715633637973355</v>
          </cell>
          <cell r="BD399">
            <v>-7.3023181724730477E-2</v>
          </cell>
          <cell r="BE399">
            <v>0.13570229160563113</v>
          </cell>
          <cell r="BG399">
            <v>-0.12752138039158384</v>
          </cell>
          <cell r="BH399">
            <v>0.30863547352562692</v>
          </cell>
          <cell r="BJ399">
            <v>-0.22826399451922369</v>
          </cell>
          <cell r="BK399">
            <v>0.34379324416029894</v>
          </cell>
          <cell r="BM399" t="str">
            <v>ASIAexcPRCServices</v>
          </cell>
        </row>
        <row r="400">
          <cell r="G400">
            <v>-1.3337604759726673E-3</v>
          </cell>
          <cell r="H400">
            <v>2.4099601432681084E-2</v>
          </cell>
          <cell r="J400">
            <v>-2.6882108068093657E-3</v>
          </cell>
          <cell r="K400">
            <v>5.4459471255540848E-2</v>
          </cell>
          <cell r="M400">
            <v>-4.0974454022943974E-3</v>
          </cell>
          <cell r="N400">
            <v>5.4905138909816742E-2</v>
          </cell>
          <cell r="R400">
            <v>-1.2787730083800852E-3</v>
          </cell>
          <cell r="S400">
            <v>2.475018659606576E-2</v>
          </cell>
          <cell r="U400">
            <v>-2.5460543110966682E-3</v>
          </cell>
          <cell r="V400">
            <v>5.6731734424829483E-2</v>
          </cell>
          <cell r="X400">
            <v>-3.7458803271874785E-3</v>
          </cell>
          <cell r="Y400">
            <v>5.7235822081565857E-2</v>
          </cell>
          <cell r="AC400">
            <v>-5.1583988824859262E-3</v>
          </cell>
          <cell r="AD400">
            <v>0.18211213499307632</v>
          </cell>
          <cell r="AF400">
            <v>-1.0454999515786767E-2</v>
          </cell>
          <cell r="AG400">
            <v>0.415938600897789</v>
          </cell>
          <cell r="AI400">
            <v>-1.5624561114236712E-2</v>
          </cell>
          <cell r="AJ400">
            <v>0.41764762997627258</v>
          </cell>
          <cell r="AL400">
            <v>-7.3059616651093964E-2</v>
          </cell>
          <cell r="AM400">
            <v>1.320107825831178</v>
          </cell>
          <cell r="AO400">
            <v>-0.14725256488020649</v>
          </cell>
          <cell r="AP400">
            <v>2.9831354014666593</v>
          </cell>
          <cell r="AR400">
            <v>-0.2244464397718072</v>
          </cell>
          <cell r="AS400">
            <v>3.0075478117620267</v>
          </cell>
          <cell r="AU400">
            <v>-3.3762393189040882E-2</v>
          </cell>
          <cell r="AV400">
            <v>0.65345884365908624</v>
          </cell>
          <cell r="AX400">
            <v>-6.7221380314236717E-2</v>
          </cell>
          <cell r="AY400">
            <v>1.4978413771602157</v>
          </cell>
          <cell r="BA400">
            <v>-9.8899400923237624E-2</v>
          </cell>
          <cell r="BB400">
            <v>1.5111503894375669</v>
          </cell>
          <cell r="BD400">
            <v>-8.6522766170198245E-2</v>
          </cell>
          <cell r="BE400">
            <v>3.0546000865229739</v>
          </cell>
          <cell r="BG400">
            <v>-0.17536361553684529</v>
          </cell>
          <cell r="BH400">
            <v>6.9766140863646164</v>
          </cell>
          <cell r="BJ400">
            <v>-0.26207361597976686</v>
          </cell>
          <cell r="BK400">
            <v>7.0052799430973627</v>
          </cell>
          <cell r="BM400" t="str">
            <v>ASIAexcPRCTextiles, Garments and Leather</v>
          </cell>
        </row>
        <row r="401">
          <cell r="G401">
            <v>-4.6821444993838668E-3</v>
          </cell>
          <cell r="H401">
            <v>1.3267956674098969E-2</v>
          </cell>
          <cell r="J401">
            <v>-7.7761192806065083E-3</v>
          </cell>
          <cell r="K401">
            <v>2.5873036123812199E-2</v>
          </cell>
          <cell r="M401">
            <v>-1.0632352903485298E-2</v>
          </cell>
          <cell r="N401">
            <v>2.7022986672818661E-2</v>
          </cell>
          <cell r="R401">
            <v>-5.4340534552466124E-3</v>
          </cell>
          <cell r="S401">
            <v>2.8650546504650265E-2</v>
          </cell>
          <cell r="U401">
            <v>-9.178333159070462E-3</v>
          </cell>
          <cell r="V401">
            <v>5.6972950114868581E-2</v>
          </cell>
          <cell r="X401">
            <v>-1.2324334180448204E-2</v>
          </cell>
          <cell r="Y401">
            <v>5.8418058673851192E-2</v>
          </cell>
          <cell r="AC401">
            <v>-1.5125152043765411E-2</v>
          </cell>
          <cell r="AD401">
            <v>3.1784341670572758E-2</v>
          </cell>
          <cell r="AF401">
            <v>-2.6241501967888325E-2</v>
          </cell>
          <cell r="AG401">
            <v>4.8679487779736519E-2</v>
          </cell>
          <cell r="AI401">
            <v>-3.3077455591410398E-2</v>
          </cell>
          <cell r="AJ401">
            <v>5.1259346306324005E-2</v>
          </cell>
          <cell r="AL401">
            <v>-2.6138702092796423E-2</v>
          </cell>
          <cell r="AM401">
            <v>7.4070154590495887E-2</v>
          </cell>
          <cell r="AO401">
            <v>-4.3411232895646655E-2</v>
          </cell>
          <cell r="AP401">
            <v>0.14443970782308863</v>
          </cell>
          <cell r="AR401">
            <v>-5.9356541671503907E-2</v>
          </cell>
          <cell r="AS401">
            <v>0.15085946159742925</v>
          </cell>
          <cell r="AU401">
            <v>-1.1152051142732423E-2</v>
          </cell>
          <cell r="AV401">
            <v>5.8798162829738494E-2</v>
          </cell>
          <cell r="AX401">
            <v>-1.8836259458611709E-2</v>
          </cell>
          <cell r="AY401">
            <v>0.11692289350225445</v>
          </cell>
          <cell r="BA401">
            <v>-2.5292648703663916E-2</v>
          </cell>
          <cell r="BB401">
            <v>0.11988862151529311</v>
          </cell>
          <cell r="BD401">
            <v>-0.13735993177331005</v>
          </cell>
          <cell r="BE401">
            <v>0.2886513134345034</v>
          </cell>
          <cell r="BG401">
            <v>-0.2383136982364491</v>
          </cell>
          <cell r="BH401">
            <v>0.44208554736086175</v>
          </cell>
          <cell r="BJ401">
            <v>-0.30039480132985924</v>
          </cell>
          <cell r="BK401">
            <v>0.46551467985298239</v>
          </cell>
          <cell r="BM401" t="str">
            <v>Rest of Dev AsiaAgriculture, Mining and Quarrying</v>
          </cell>
        </row>
        <row r="402">
          <cell r="G402">
            <v>-3.8010867137927562E-4</v>
          </cell>
          <cell r="H402">
            <v>4.2582567548379302E-3</v>
          </cell>
          <cell r="J402">
            <v>-6.3587675685994327E-4</v>
          </cell>
          <cell r="K402">
            <v>6.5005032811313868E-3</v>
          </cell>
          <cell r="M402">
            <v>-5.1713353022933006E-3</v>
          </cell>
          <cell r="N402">
            <v>7.507378701120615E-3</v>
          </cell>
          <cell r="R402">
            <v>-1.3406131984083913E-4</v>
          </cell>
          <cell r="S402">
            <v>6.9495269272010773E-3</v>
          </cell>
          <cell r="U402">
            <v>-2.2441484179580584E-4</v>
          </cell>
          <cell r="V402">
            <v>8.8555525289848447E-3</v>
          </cell>
          <cell r="X402">
            <v>-2.384120220085606E-3</v>
          </cell>
          <cell r="Y402">
            <v>1.0619621025398374E-2</v>
          </cell>
          <cell r="AC402">
            <v>-1.6456412267871201E-3</v>
          </cell>
          <cell r="AD402">
            <v>8.1646176055073738E-2</v>
          </cell>
          <cell r="AF402">
            <v>-2.3729662643745542E-3</v>
          </cell>
          <cell r="AG402">
            <v>0.12077951431274414</v>
          </cell>
          <cell r="AI402">
            <v>-9.200846403837204E-2</v>
          </cell>
          <cell r="AJ402">
            <v>0.12976524606347084</v>
          </cell>
          <cell r="AL402">
            <v>-2.5980539829908399E-2</v>
          </cell>
          <cell r="AM402">
            <v>0.29105310548060076</v>
          </cell>
          <cell r="AO402">
            <v>-4.3462363930204889E-2</v>
          </cell>
          <cell r="AP402">
            <v>0.44431131706902777</v>
          </cell>
          <cell r="AR402">
            <v>-0.35346229357915082</v>
          </cell>
          <cell r="AS402">
            <v>0.51313154907758418</v>
          </cell>
          <cell r="AU402">
            <v>-1.9022753318032742E-2</v>
          </cell>
          <cell r="AV402">
            <v>0.98610946520683385</v>
          </cell>
          <cell r="AX402">
            <v>-3.1843548768990232E-2</v>
          </cell>
          <cell r="AY402">
            <v>1.256566707337776</v>
          </cell>
          <cell r="BA402">
            <v>-0.33829691428568687</v>
          </cell>
          <cell r="BB402">
            <v>1.5068808164576004</v>
          </cell>
          <cell r="BD402">
            <v>-3.9869278727464159E-2</v>
          </cell>
          <cell r="BE402">
            <v>1.9780582165692386</v>
          </cell>
          <cell r="BG402">
            <v>-5.7490327700362741E-2</v>
          </cell>
          <cell r="BH402">
            <v>2.926149419642281</v>
          </cell>
          <cell r="BJ402">
            <v>-2.2291074374659243</v>
          </cell>
          <cell r="BK402">
            <v>3.1438485377176031</v>
          </cell>
          <cell r="BM402" t="str">
            <v>Rest of Dev AsiaElectronics and Machinery</v>
          </cell>
        </row>
        <row r="403">
          <cell r="G403">
            <v>-5.3718222079623956E-3</v>
          </cell>
          <cell r="H403">
            <v>1.2149126545409672E-2</v>
          </cell>
          <cell r="J403">
            <v>-7.4948343171854503E-3</v>
          </cell>
          <cell r="K403">
            <v>2.3758108960464597E-2</v>
          </cell>
          <cell r="M403">
            <v>-1.4898360022925772E-2</v>
          </cell>
          <cell r="N403">
            <v>2.6983461517374963E-2</v>
          </cell>
          <cell r="R403">
            <v>-3.2185787094931584E-3</v>
          </cell>
          <cell r="S403">
            <v>1.2162453065684531E-2</v>
          </cell>
          <cell r="U403">
            <v>-4.3477679319039453E-3</v>
          </cell>
          <cell r="V403">
            <v>2.5835941531113349E-2</v>
          </cell>
          <cell r="X403">
            <v>-9.1254302133165766E-3</v>
          </cell>
          <cell r="Y403">
            <v>2.8012160022626631E-2</v>
          </cell>
          <cell r="AC403">
            <v>-7.1790086481996696E-2</v>
          </cell>
          <cell r="AD403">
            <v>0.14942114764198777</v>
          </cell>
          <cell r="AF403">
            <v>-8.0634889531211229E-2</v>
          </cell>
          <cell r="AG403">
            <v>0.29061943756823894</v>
          </cell>
          <cell r="AI403">
            <v>-0.12455487629631534</v>
          </cell>
          <cell r="AJ403">
            <v>0.31080340298649389</v>
          </cell>
          <cell r="AL403">
            <v>-3.0499272115923497E-2</v>
          </cell>
          <cell r="AM403">
            <v>6.8978365652162907E-2</v>
          </cell>
          <cell r="AO403">
            <v>-4.2552970380288678E-2</v>
          </cell>
          <cell r="AP403">
            <v>0.13488998743683711</v>
          </cell>
          <cell r="AR403">
            <v>-8.4587523344813995E-2</v>
          </cell>
          <cell r="AS403">
            <v>0.15320237781289767</v>
          </cell>
          <cell r="AU403">
            <v>-2.0004040099556239E-2</v>
          </cell>
          <cell r="AV403">
            <v>7.5591812658587151E-2</v>
          </cell>
          <cell r="AX403">
            <v>-2.7022152292515214E-2</v>
          </cell>
          <cell r="AY403">
            <v>0.16057497953174737</v>
          </cell>
          <cell r="BA403">
            <v>-5.6716174556946893E-2</v>
          </cell>
          <cell r="BB403">
            <v>0.17410056517028619</v>
          </cell>
          <cell r="BD403">
            <v>-0.18250081709323807</v>
          </cell>
          <cell r="BE403">
            <v>0.37985023938522056</v>
          </cell>
          <cell r="BG403">
            <v>-0.20498558988864646</v>
          </cell>
          <cell r="BH403">
            <v>0.73879678126145842</v>
          </cell>
          <cell r="BJ403">
            <v>-0.31663656935035511</v>
          </cell>
          <cell r="BK403">
            <v>0.79010735019268474</v>
          </cell>
          <cell r="BM403" t="str">
            <v>Rest of Dev AsiaOther</v>
          </cell>
        </row>
        <row r="404">
          <cell r="G404">
            <v>-7.9950968593038851E-3</v>
          </cell>
          <cell r="H404">
            <v>2.5699136739604E-2</v>
          </cell>
          <cell r="J404">
            <v>-1.2206348315885407E-2</v>
          </cell>
          <cell r="K404">
            <v>5.2359693919243E-2</v>
          </cell>
          <cell r="M404">
            <v>-2.4991269936208482E-2</v>
          </cell>
          <cell r="N404">
            <v>5.7108393433736637E-2</v>
          </cell>
          <cell r="R404">
            <v>-3.9907742857394624E-3</v>
          </cell>
          <cell r="S404">
            <v>1.4104830522114753E-2</v>
          </cell>
          <cell r="U404">
            <v>-6.0712367384780919E-3</v>
          </cell>
          <cell r="V404">
            <v>2.9288700744473317E-2</v>
          </cell>
          <cell r="X404">
            <v>-1.2448465559430133E-2</v>
          </cell>
          <cell r="Y404">
            <v>3.1574781232393434E-2</v>
          </cell>
          <cell r="AC404">
            <v>-8.1700106547941687E-3</v>
          </cell>
          <cell r="AD404">
            <v>1.9986077692465187E-2</v>
          </cell>
          <cell r="AF404">
            <v>-1.3366370552830631E-2</v>
          </cell>
          <cell r="AG404">
            <v>4.2465875931156916E-2</v>
          </cell>
          <cell r="AI404">
            <v>-2.631169919459353E-2</v>
          </cell>
          <cell r="AJ404">
            <v>4.8275506576828775E-2</v>
          </cell>
          <cell r="AL404">
            <v>-1.3219083255368268E-2</v>
          </cell>
          <cell r="AM404">
            <v>4.2490920889418374E-2</v>
          </cell>
          <cell r="AO404">
            <v>-2.018196120337714E-2</v>
          </cell>
          <cell r="AP404">
            <v>8.6571453144888663E-2</v>
          </cell>
          <cell r="AR404">
            <v>-4.1320534792481024E-2</v>
          </cell>
          <cell r="AS404">
            <v>9.4422947046900477E-2</v>
          </cell>
          <cell r="AU404">
            <v>-1.338300091792302E-2</v>
          </cell>
          <cell r="AV404">
            <v>4.7300334799474521E-2</v>
          </cell>
          <cell r="AX404">
            <v>-2.0359800135608258E-2</v>
          </cell>
          <cell r="AY404">
            <v>9.8219212835142747E-2</v>
          </cell>
          <cell r="BA404">
            <v>-4.1745740069515647E-2</v>
          </cell>
          <cell r="BB404">
            <v>0.10588554900895414</v>
          </cell>
          <cell r="BD404">
            <v>-2.7022947441520857E-2</v>
          </cell>
          <cell r="BE404">
            <v>6.6105510735009657E-2</v>
          </cell>
          <cell r="BG404">
            <v>-4.421031308216012E-2</v>
          </cell>
          <cell r="BH404">
            <v>0.14045919666853968</v>
          </cell>
          <cell r="BJ404">
            <v>-8.7027997205288907E-2</v>
          </cell>
          <cell r="BK404">
            <v>0.15967500313759436</v>
          </cell>
          <cell r="BM404" t="str">
            <v>Rest of Dev AsiaServices</v>
          </cell>
        </row>
        <row r="405">
          <cell r="G405">
            <v>-9.0938093489967287E-4</v>
          </cell>
          <cell r="H405">
            <v>1.5079015400260687E-2</v>
          </cell>
          <cell r="J405">
            <v>-1.8458698177710176E-3</v>
          </cell>
          <cell r="K405">
            <v>3.4399715717881918E-2</v>
          </cell>
          <cell r="M405">
            <v>-2.4744832771830261E-3</v>
          </cell>
          <cell r="N405">
            <v>3.4722418058663607E-2</v>
          </cell>
          <cell r="R405">
            <v>-1.2997894664295018E-3</v>
          </cell>
          <cell r="S405">
            <v>2.0434048725292087E-2</v>
          </cell>
          <cell r="U405">
            <v>-2.5875796854961663E-3</v>
          </cell>
          <cell r="V405">
            <v>4.8374185338616371E-2</v>
          </cell>
          <cell r="X405">
            <v>-3.6871720221824944E-3</v>
          </cell>
          <cell r="Y405">
            <v>4.8900946509093046E-2</v>
          </cell>
          <cell r="AC405">
            <v>-5.4343881784006953E-3</v>
          </cell>
          <cell r="AD405">
            <v>0.28166792541742325</v>
          </cell>
          <cell r="AF405">
            <v>-1.1058963602408767E-2</v>
          </cell>
          <cell r="AG405">
            <v>0.66099588572978973</v>
          </cell>
          <cell r="AI405">
            <v>-1.4687138376757503E-2</v>
          </cell>
          <cell r="AJ405">
            <v>0.66304054111242294</v>
          </cell>
          <cell r="AL405">
            <v>-3.5946331835004418E-2</v>
          </cell>
          <cell r="AM405">
            <v>0.59604866400977774</v>
          </cell>
          <cell r="AO405">
            <v>-7.2964196243168897E-2</v>
          </cell>
          <cell r="AP405">
            <v>1.3597641524794248</v>
          </cell>
          <cell r="AR405">
            <v>-9.7812251816785115E-2</v>
          </cell>
          <cell r="AS405">
            <v>1.3725200449558281</v>
          </cell>
          <cell r="AU405">
            <v>-2.7898785414207993E-2</v>
          </cell>
          <cell r="AV405">
            <v>0.43859806165102105</v>
          </cell>
          <cell r="AX405">
            <v>-5.554001802009282E-2</v>
          </cell>
          <cell r="AY405">
            <v>1.0383073960865827</v>
          </cell>
          <cell r="BA405">
            <v>-7.9141756175879985E-2</v>
          </cell>
          <cell r="BB405">
            <v>1.0496138401217352</v>
          </cell>
          <cell r="BD405">
            <v>-3.5540666749098546E-2</v>
          </cell>
          <cell r="BE405">
            <v>1.8420962107489081</v>
          </cell>
          <cell r="BG405">
            <v>-7.2325149967349275E-2</v>
          </cell>
          <cell r="BH405">
            <v>4.3228848816172141</v>
          </cell>
          <cell r="BJ405">
            <v>-9.6053258142456244E-2</v>
          </cell>
          <cell r="BK405">
            <v>4.3362568405545128</v>
          </cell>
          <cell r="BM405" t="str">
            <v>Rest of Dev AsiaTextiles, Garments and Leather</v>
          </cell>
        </row>
        <row r="406">
          <cell r="G406">
            <v>-5.0666627066675574E-4</v>
          </cell>
          <cell r="H406">
            <v>2.1596553560812026E-3</v>
          </cell>
          <cell r="J406">
            <v>-7.6605266076512635E-4</v>
          </cell>
          <cell r="K406">
            <v>3.251895250286907E-3</v>
          </cell>
          <cell r="M406">
            <v>-1.5761698596179485E-3</v>
          </cell>
          <cell r="N406">
            <v>3.5004420205950737E-3</v>
          </cell>
          <cell r="R406">
            <v>-7.1459838363807648E-4</v>
          </cell>
          <cell r="S406">
            <v>3.8916769262868911E-3</v>
          </cell>
          <cell r="U406">
            <v>-1.0771168454084545E-3</v>
          </cell>
          <cell r="V406">
            <v>5.5252654710784554E-3</v>
          </cell>
          <cell r="X406">
            <v>-2.2373587999027222E-3</v>
          </cell>
          <cell r="Y406">
            <v>5.8907175553031266E-3</v>
          </cell>
          <cell r="AC406">
            <v>-1.1378059862181544E-3</v>
          </cell>
          <cell r="AD406">
            <v>4.4675883837044239E-3</v>
          </cell>
          <cell r="AF406">
            <v>-1.7139966366812587E-3</v>
          </cell>
          <cell r="AG406">
            <v>6.7543531768023968E-3</v>
          </cell>
          <cell r="AI406">
            <v>-3.3170636743307114E-3</v>
          </cell>
          <cell r="AJ406">
            <v>7.2732910048216581E-3</v>
          </cell>
          <cell r="AL406">
            <v>-2.7060671893025887E-2</v>
          </cell>
          <cell r="AM406">
            <v>0.1153456000061383</v>
          </cell>
          <cell r="AO406">
            <v>-4.0914307712776501E-2</v>
          </cell>
          <cell r="AP406">
            <v>0.17368132732163177</v>
          </cell>
          <cell r="AR406">
            <v>-8.4182069910967439E-2</v>
          </cell>
          <cell r="AS406">
            <v>0.18695602704168537</v>
          </cell>
          <cell r="AU406">
            <v>-1.8581981347755166E-2</v>
          </cell>
          <cell r="AV406">
            <v>0.101196797685982</v>
          </cell>
          <cell r="AX406">
            <v>-2.8008690740153969E-2</v>
          </cell>
          <cell r="AY406">
            <v>0.14367563973804776</v>
          </cell>
          <cell r="BA406">
            <v>-5.8178916213564497E-2</v>
          </cell>
          <cell r="BB406">
            <v>0.15317863326287001</v>
          </cell>
          <cell r="BD406">
            <v>-4.5961875190867738E-2</v>
          </cell>
          <cell r="BE406">
            <v>0.18046902739411599</v>
          </cell>
          <cell r="BG406">
            <v>-6.9237199001347755E-2</v>
          </cell>
          <cell r="BH406">
            <v>0.27284329795019274</v>
          </cell>
          <cell r="BJ406">
            <v>-0.1339933771191445</v>
          </cell>
          <cell r="BK406">
            <v>0.29380588381469369</v>
          </cell>
          <cell r="BM406" t="str">
            <v>EUAgriculture, Mining and Quarrying</v>
          </cell>
        </row>
        <row r="407">
          <cell r="G407">
            <v>-3.472642507404089E-3</v>
          </cell>
          <cell r="H407">
            <v>1.740648690611124E-2</v>
          </cell>
          <cell r="J407">
            <v>-6.1254631727933884E-3</v>
          </cell>
          <cell r="K407">
            <v>4.183867946267128E-2</v>
          </cell>
          <cell r="M407">
            <v>-2.9276153072714806E-2</v>
          </cell>
          <cell r="N407">
            <v>4.790898971259594E-2</v>
          </cell>
          <cell r="R407">
            <v>-2.7608901727944613E-3</v>
          </cell>
          <cell r="S407">
            <v>1.4150628820061684E-2</v>
          </cell>
          <cell r="U407">
            <v>-4.8568765632808208E-3</v>
          </cell>
          <cell r="V407">
            <v>3.1611697748303413E-2</v>
          </cell>
          <cell r="X407">
            <v>-2.3553085513412952E-2</v>
          </cell>
          <cell r="Y407">
            <v>3.6466015502810478E-2</v>
          </cell>
          <cell r="AC407">
            <v>-1.2981894426047802E-2</v>
          </cell>
          <cell r="AD407">
            <v>8.2556016743183136E-2</v>
          </cell>
          <cell r="AF407">
            <v>-2.2713423706591129E-2</v>
          </cell>
          <cell r="AG407">
            <v>0.2002168670296669</v>
          </cell>
          <cell r="AI407">
            <v>-0.1211431547999382</v>
          </cell>
          <cell r="AJ407">
            <v>0.22449570149183273</v>
          </cell>
          <cell r="AL407">
            <v>-8.040480369727121E-2</v>
          </cell>
          <cell r="AM407">
            <v>0.40302598374608262</v>
          </cell>
          <cell r="AO407">
            <v>-0.14182763210241542</v>
          </cell>
          <cell r="AP407">
            <v>0.96872361666270601</v>
          </cell>
          <cell r="AR407">
            <v>-0.67785363330777892</v>
          </cell>
          <cell r="AS407">
            <v>1.1092742500740278</v>
          </cell>
          <cell r="AU407">
            <v>-8.1216479544379175E-2</v>
          </cell>
          <cell r="AV407">
            <v>0.41626583608047091</v>
          </cell>
          <cell r="AX407">
            <v>-0.14287363544491036</v>
          </cell>
          <cell r="AY407">
            <v>0.92991413741734341</v>
          </cell>
          <cell r="BA407">
            <v>-0.69285577045281665</v>
          </cell>
          <cell r="BB407">
            <v>1.0727125009653564</v>
          </cell>
          <cell r="BD407">
            <v>-8.4615672732407013E-2</v>
          </cell>
          <cell r="BE407">
            <v>0.53809811307785904</v>
          </cell>
          <cell r="BG407">
            <v>-0.14804554434930151</v>
          </cell>
          <cell r="BH407">
            <v>1.3050086790181823</v>
          </cell>
          <cell r="BJ407">
            <v>-0.78960814222578601</v>
          </cell>
          <cell r="BK407">
            <v>1.4632575326718427</v>
          </cell>
          <cell r="BM407" t="str">
            <v>EUElectronics and Machinery</v>
          </cell>
        </row>
        <row r="408">
          <cell r="G408">
            <v>-1.4453929354203865E-2</v>
          </cell>
          <cell r="H408">
            <v>3.283547397586517E-2</v>
          </cell>
          <cell r="J408">
            <v>-1.9277040322776884E-2</v>
          </cell>
          <cell r="K408">
            <v>4.9909262452274561E-2</v>
          </cell>
          <cell r="M408">
            <v>-8.6644014168996364E-2</v>
          </cell>
          <cell r="N408">
            <v>6.1913135403301567E-2</v>
          </cell>
          <cell r="R408">
            <v>-1.2868459467426874E-2</v>
          </cell>
          <cell r="S408">
            <v>2.4767168913967907E-2</v>
          </cell>
          <cell r="U408">
            <v>-1.6258458155789413E-2</v>
          </cell>
          <cell r="V408">
            <v>4.033069935394451E-2</v>
          </cell>
          <cell r="X408">
            <v>-6.3265623888582923E-2</v>
          </cell>
          <cell r="Y408">
            <v>4.9264446832239628E-2</v>
          </cell>
          <cell r="AC408">
            <v>-6.5484377584652975E-2</v>
          </cell>
          <cell r="AD408">
            <v>0.15955864937859587</v>
          </cell>
          <cell r="AF408">
            <v>-8.3273194439243525E-2</v>
          </cell>
          <cell r="AG408">
            <v>0.23559198342263699</v>
          </cell>
          <cell r="AI408">
            <v>-0.42766869976185262</v>
          </cell>
          <cell r="AJ408">
            <v>0.28598201216664165</v>
          </cell>
          <cell r="AL408">
            <v>-7.2841861853843226E-2</v>
          </cell>
          <cell r="AM408">
            <v>0.16547728999102868</v>
          </cell>
          <cell r="AO408">
            <v>-9.7148358327507706E-2</v>
          </cell>
          <cell r="AP408">
            <v>0.25152216478202327</v>
          </cell>
          <cell r="AR408">
            <v>-0.43665021157204209</v>
          </cell>
          <cell r="AS408">
            <v>0.31201674959577042</v>
          </cell>
          <cell r="AU408">
            <v>-7.6598913686204168E-2</v>
          </cell>
          <cell r="AV408">
            <v>0.14742543493219015</v>
          </cell>
          <cell r="AX408">
            <v>-9.6777725111419022E-2</v>
          </cell>
          <cell r="AY408">
            <v>0.24006663474651077</v>
          </cell>
          <cell r="BA408">
            <v>-0.37658571920065448</v>
          </cell>
          <cell r="BB408">
            <v>0.29324435611373711</v>
          </cell>
          <cell r="BD408">
            <v>-0.13353399419850667</v>
          </cell>
          <cell r="BE408">
            <v>0.32536773725763263</v>
          </cell>
          <cell r="BG408">
            <v>-0.16980847452915421</v>
          </cell>
          <cell r="BH408">
            <v>0.48041288178855646</v>
          </cell>
          <cell r="BJ408">
            <v>-0.87209059289075552</v>
          </cell>
          <cell r="BK408">
            <v>0.58316688288242147</v>
          </cell>
          <cell r="BM408" t="str">
            <v>EUOther</v>
          </cell>
        </row>
        <row r="409">
          <cell r="G409">
            <v>-1.5040833819853106E-2</v>
          </cell>
          <cell r="H409">
            <v>3.3669884349592394E-2</v>
          </cell>
          <cell r="J409">
            <v>-2.334985587265237E-2</v>
          </cell>
          <cell r="K409">
            <v>6.18886536494756E-2</v>
          </cell>
          <cell r="M409">
            <v>-7.8125108240669761E-2</v>
          </cell>
          <cell r="N409">
            <v>7.5763491583984433E-2</v>
          </cell>
          <cell r="R409">
            <v>-1.4313160108031298E-2</v>
          </cell>
          <cell r="S409">
            <v>3.2950113931292435E-2</v>
          </cell>
          <cell r="U409">
            <v>-2.2041995182007668E-2</v>
          </cell>
          <cell r="V409">
            <v>5.9669103249689215E-2</v>
          </cell>
          <cell r="X409">
            <v>-7.7097953547308862E-2</v>
          </cell>
          <cell r="Y409">
            <v>7.2967526470165467E-2</v>
          </cell>
          <cell r="AC409">
            <v>-1.3183459860645286E-2</v>
          </cell>
          <cell r="AD409">
            <v>2.4528986292708055E-2</v>
          </cell>
          <cell r="AF409">
            <v>-2.1488051298959476E-2</v>
          </cell>
          <cell r="AG409">
            <v>4.8896352195626491E-2</v>
          </cell>
          <cell r="AI409">
            <v>-5.5746478694544521E-2</v>
          </cell>
          <cell r="AJ409">
            <v>6.0396224277752708E-2</v>
          </cell>
          <cell r="AL409">
            <v>-2.0475959399839691E-2</v>
          </cell>
          <cell r="AM409">
            <v>4.5836766312087669E-2</v>
          </cell>
          <cell r="AO409">
            <v>-3.1787513017360616E-2</v>
          </cell>
          <cell r="AP409">
            <v>8.4252613559543957E-2</v>
          </cell>
          <cell r="AR409">
            <v>-0.10635624085764007</v>
          </cell>
          <cell r="AS409">
            <v>0.10314123513658449</v>
          </cell>
          <cell r="AU409">
            <v>-1.907214778078627E-2</v>
          </cell>
          <cell r="AV409">
            <v>4.3905708980278499E-2</v>
          </cell>
          <cell r="AX409">
            <v>-2.9370745965368192E-2</v>
          </cell>
          <cell r="AY409">
            <v>7.9508504518615034E-2</v>
          </cell>
          <cell r="BA409">
            <v>-0.10273227942342349</v>
          </cell>
          <cell r="BB409">
            <v>9.7228525184774428E-2</v>
          </cell>
          <cell r="BD409">
            <v>-4.2530558690536943E-2</v>
          </cell>
          <cell r="BE409">
            <v>7.9131844156905079E-2</v>
          </cell>
          <cell r="BG409">
            <v>-6.9321622440236444E-2</v>
          </cell>
          <cell r="BH409">
            <v>0.15774229214420113</v>
          </cell>
          <cell r="BJ409">
            <v>-0.17984117287652929</v>
          </cell>
          <cell r="BK409">
            <v>0.19484150507407588</v>
          </cell>
          <cell r="BM409" t="str">
            <v>EUServices</v>
          </cell>
        </row>
        <row r="410">
          <cell r="G410">
            <v>-1.5949975022522267E-4</v>
          </cell>
          <cell r="H410">
            <v>3.939770394936204E-3</v>
          </cell>
          <cell r="J410">
            <v>-2.8834933254984207E-4</v>
          </cell>
          <cell r="K410">
            <v>8.4434936288744211E-3</v>
          </cell>
          <cell r="M410">
            <v>-7.3809721652651206E-4</v>
          </cell>
          <cell r="N410">
            <v>8.6064080242067575E-3</v>
          </cell>
          <cell r="R410">
            <v>-2.5888866002787836E-4</v>
          </cell>
          <cell r="S410">
            <v>6.3433283939957619E-3</v>
          </cell>
          <cell r="U410">
            <v>-4.6605513489339501E-4</v>
          </cell>
          <cell r="V410">
            <v>1.3729056809097528E-2</v>
          </cell>
          <cell r="X410">
            <v>-1.1929765169043094E-3</v>
          </cell>
          <cell r="Y410">
            <v>1.3991069514304399E-2</v>
          </cell>
          <cell r="AC410">
            <v>-7.2147512400988489E-4</v>
          </cell>
          <cell r="AD410">
            <v>2.5001306086778641E-2</v>
          </cell>
          <cell r="AF410">
            <v>-1.3215770595706999E-3</v>
          </cell>
          <cell r="AG410">
            <v>5.3279515355825424E-2</v>
          </cell>
          <cell r="AI410">
            <v>-3.1794097740203142E-3</v>
          </cell>
          <cell r="AJ410">
            <v>5.4064713418483734E-2</v>
          </cell>
          <cell r="AL410">
            <v>-3.1288924405538716E-2</v>
          </cell>
          <cell r="AM410">
            <v>0.77286126083754014</v>
          </cell>
          <cell r="AO410">
            <v>-5.6565232583748758E-2</v>
          </cell>
          <cell r="AP410">
            <v>1.6563526494521237</v>
          </cell>
          <cell r="AR410">
            <v>-0.14479187571909152</v>
          </cell>
          <cell r="AS410">
            <v>1.6883114217569688</v>
          </cell>
          <cell r="AU410">
            <v>-2.8521850826298999E-2</v>
          </cell>
          <cell r="AV410">
            <v>0.69884662455393476</v>
          </cell>
          <cell r="AX410">
            <v>-5.1345451101754105E-2</v>
          </cell>
          <cell r="AY410">
            <v>1.5125348103416247</v>
          </cell>
          <cell r="BA410">
            <v>-0.13143062446519832</v>
          </cell>
          <cell r="BB410">
            <v>1.5414008382769566</v>
          </cell>
          <cell r="BD410">
            <v>-3.3632506014869591E-2</v>
          </cell>
          <cell r="BE410">
            <v>1.1654685648339245</v>
          </cell>
          <cell r="BG410">
            <v>-6.1607042191680957E-2</v>
          </cell>
          <cell r="BH410">
            <v>2.4836942550628867</v>
          </cell>
          <cell r="BJ410">
            <v>-0.14821234272660563</v>
          </cell>
          <cell r="BK410">
            <v>2.5202972891612014</v>
          </cell>
          <cell r="BM410" t="str">
            <v>EUTextiles, Garments and Leather</v>
          </cell>
        </row>
        <row r="411">
          <cell r="G411">
            <v>-1.7938914708793163E-2</v>
          </cell>
          <cell r="H411">
            <v>2.240940579213202E-3</v>
          </cell>
          <cell r="J411">
            <v>-2.2574448958039284E-2</v>
          </cell>
          <cell r="K411">
            <v>3.5937865031883121E-3</v>
          </cell>
          <cell r="M411">
            <v>-2.5277161039412022E-2</v>
          </cell>
          <cell r="N411">
            <v>5.0938095664605498E-3</v>
          </cell>
          <cell r="R411">
            <v>-1.4641379122622311E-2</v>
          </cell>
          <cell r="S411">
            <v>4.4896682375110686E-3</v>
          </cell>
          <cell r="U411">
            <v>-1.6969569260254502E-2</v>
          </cell>
          <cell r="V411">
            <v>6.9640433648601174E-3</v>
          </cell>
          <cell r="X411">
            <v>-1.9367676693946123E-2</v>
          </cell>
          <cell r="Y411">
            <v>7.9781573731452227E-3</v>
          </cell>
          <cell r="AC411">
            <v>-9.4304429367184639E-2</v>
          </cell>
          <cell r="AD411">
            <v>5.1077126991003752E-3</v>
          </cell>
          <cell r="AF411">
            <v>-0.10945884510874748</v>
          </cell>
          <cell r="AG411">
            <v>8.1702535971999168E-3</v>
          </cell>
          <cell r="AI411">
            <v>-0.11242301762104034</v>
          </cell>
          <cell r="AJ411">
            <v>9.3986361753195524E-3</v>
          </cell>
          <cell r="AL411">
            <v>-0.7083161538074676</v>
          </cell>
          <cell r="AM411">
            <v>8.8483302236858602E-2</v>
          </cell>
          <cell r="AO411">
            <v>-0.8913497343539738</v>
          </cell>
          <cell r="AP411">
            <v>0.14190028075086289</v>
          </cell>
          <cell r="AR411">
            <v>-0.99806603561318763</v>
          </cell>
          <cell r="AS411">
            <v>0.20112853307532949</v>
          </cell>
          <cell r="AU411">
            <v>-0.24932874833220914</v>
          </cell>
          <cell r="AV411">
            <v>7.6454776063815358E-2</v>
          </cell>
          <cell r="AX411">
            <v>-0.28897561001331434</v>
          </cell>
          <cell r="AY411">
            <v>0.11859102895634988</v>
          </cell>
          <cell r="BA411">
            <v>-0.32981309668727521</v>
          </cell>
          <cell r="BB411">
            <v>0.13586042511324684</v>
          </cell>
          <cell r="BD411">
            <v>-2.7917569433753533</v>
          </cell>
          <cell r="BE411">
            <v>0.15120702694630642</v>
          </cell>
          <cell r="BG411">
            <v>-3.2403832237441805</v>
          </cell>
          <cell r="BH411">
            <v>0.2418694685093695</v>
          </cell>
          <cell r="BJ411">
            <v>-3.3281336003498794</v>
          </cell>
          <cell r="BK411">
            <v>0.27823409755806749</v>
          </cell>
          <cell r="BM411" t="str">
            <v>G3Agriculture, Mining and Quarrying</v>
          </cell>
        </row>
        <row r="412">
          <cell r="G412">
            <v>-1.0270493337884545E-2</v>
          </cell>
          <cell r="H412">
            <v>1.4461168088018894E-2</v>
          </cell>
          <cell r="J412">
            <v>-2.9315449297428131E-2</v>
          </cell>
          <cell r="K412">
            <v>2.8765088878571987E-2</v>
          </cell>
          <cell r="M412">
            <v>-0.1056610494852066</v>
          </cell>
          <cell r="N412">
            <v>7.7997704967856407E-2</v>
          </cell>
          <cell r="R412">
            <v>-5.5479288566857576E-3</v>
          </cell>
          <cell r="S412">
            <v>1.0956695768982172E-2</v>
          </cell>
          <cell r="U412">
            <v>-1.650199992582202E-2</v>
          </cell>
          <cell r="V412">
            <v>2.1558928303420544E-2</v>
          </cell>
          <cell r="X412">
            <v>-5.6494221091270447E-2</v>
          </cell>
          <cell r="Y412">
            <v>4.5387431047856808E-2</v>
          </cell>
          <cell r="AC412">
            <v>-5.7803655043244362E-2</v>
          </cell>
          <cell r="AD412">
            <v>8.3987575024366379E-2</v>
          </cell>
          <cell r="AF412">
            <v>-0.19715680927038193</v>
          </cell>
          <cell r="AG412">
            <v>0.18455742299556732</v>
          </cell>
          <cell r="AI412">
            <v>-0.66653622686862946</v>
          </cell>
          <cell r="AJ412">
            <v>0.34205587208271027</v>
          </cell>
          <cell r="AL412">
            <v>-0.30210312547658974</v>
          </cell>
          <cell r="AM412">
            <v>0.42537042123554697</v>
          </cell>
          <cell r="AO412">
            <v>-0.86230413341835643</v>
          </cell>
          <cell r="AP412">
            <v>0.8461154658241965</v>
          </cell>
          <cell r="AR412">
            <v>-3.1079844210475214</v>
          </cell>
          <cell r="AS412">
            <v>2.2942763970132507</v>
          </cell>
          <cell r="AU412">
            <v>-0.21151944008343071</v>
          </cell>
          <cell r="AV412">
            <v>0.41773321433758837</v>
          </cell>
          <cell r="AX412">
            <v>-0.62915258553835396</v>
          </cell>
          <cell r="AY412">
            <v>0.82195222060985274</v>
          </cell>
          <cell r="BA412">
            <v>-2.1538895544370011</v>
          </cell>
          <cell r="BB412">
            <v>1.7304338700195712</v>
          </cell>
          <cell r="BD412">
            <v>-0.37243606874005369</v>
          </cell>
          <cell r="BE412">
            <v>0.5411422900798224</v>
          </cell>
          <cell r="BG412">
            <v>-1.2703056046379777</v>
          </cell>
          <cell r="BH412">
            <v>1.1891262070857158</v>
          </cell>
          <cell r="BJ412">
            <v>-4.2945750026025991</v>
          </cell>
          <cell r="BK412">
            <v>2.2039081126034104</v>
          </cell>
          <cell r="BM412" t="str">
            <v>G3Electronics and Machinery</v>
          </cell>
        </row>
        <row r="413">
          <cell r="G413">
            <v>-3.7145654612686485E-2</v>
          </cell>
          <cell r="H413">
            <v>2.5018874381203204E-2</v>
          </cell>
          <cell r="J413">
            <v>-5.8130787685513496E-2</v>
          </cell>
          <cell r="K413">
            <v>3.6372388189192861E-2</v>
          </cell>
          <cell r="M413">
            <v>-0.15845977107528597</v>
          </cell>
          <cell r="N413">
            <v>0.10097723011858761</v>
          </cell>
          <cell r="R413">
            <v>-2.3321024418692105E-2</v>
          </cell>
          <cell r="S413">
            <v>1.9122959551168606E-2</v>
          </cell>
          <cell r="U413">
            <v>-3.25850312365219E-2</v>
          </cell>
          <cell r="V413">
            <v>2.9691476607695222E-2</v>
          </cell>
          <cell r="X413">
            <v>-0.10028471832629293</v>
          </cell>
          <cell r="Y413">
            <v>6.6963668330572546E-2</v>
          </cell>
          <cell r="AC413">
            <v>-0.27339098215452395</v>
          </cell>
          <cell r="AD413">
            <v>0.15013032895512879</v>
          </cell>
          <cell r="AF413">
            <v>-0.38585787938791327</v>
          </cell>
          <cell r="AG413">
            <v>0.21594411283149384</v>
          </cell>
          <cell r="AI413">
            <v>-1.1343300575972535</v>
          </cell>
          <cell r="AJ413">
            <v>0.40706889115972444</v>
          </cell>
          <cell r="AL413">
            <v>-0.20480898370495132</v>
          </cell>
          <cell r="AM413">
            <v>0.13794588596928434</v>
          </cell>
          <cell r="AO413">
            <v>-0.32051414013234597</v>
          </cell>
          <cell r="AP413">
            <v>0.20054544569545285</v>
          </cell>
          <cell r="AR413">
            <v>-0.87369532211620893</v>
          </cell>
          <cell r="AS413">
            <v>0.55675540230930964</v>
          </cell>
          <cell r="AU413">
            <v>-0.1462896843144825</v>
          </cell>
          <cell r="AV413">
            <v>0.11995578177332755</v>
          </cell>
          <cell r="AX413">
            <v>-0.20440156690319508</v>
          </cell>
          <cell r="AY413">
            <v>0.18625068358014146</v>
          </cell>
          <cell r="BA413">
            <v>-0.62907269947204802</v>
          </cell>
          <cell r="BB413">
            <v>0.42005418478818929</v>
          </cell>
          <cell r="BD413">
            <v>-0.59285288586909224</v>
          </cell>
          <cell r="BE413">
            <v>0.32556011202746038</v>
          </cell>
          <cell r="BG413">
            <v>-0.83673922061246431</v>
          </cell>
          <cell r="BH413">
            <v>0.46827839554060996</v>
          </cell>
          <cell r="BJ413">
            <v>-2.4598135712994558</v>
          </cell>
          <cell r="BK413">
            <v>0.88273565195786241</v>
          </cell>
          <cell r="BM413" t="str">
            <v>G3Other</v>
          </cell>
        </row>
        <row r="414">
          <cell r="G414">
            <v>-3.2033523557402077E-2</v>
          </cell>
          <cell r="H414">
            <v>2.3006659976090305E-2</v>
          </cell>
          <cell r="J414">
            <v>-5.6563597932836274E-2</v>
          </cell>
          <cell r="K414">
            <v>4.0355465964239556E-2</v>
          </cell>
          <cell r="M414">
            <v>-0.13470640865853056</v>
          </cell>
          <cell r="N414">
            <v>9.0051277104066685E-2</v>
          </cell>
          <cell r="R414">
            <v>-2.4331602653546724E-2</v>
          </cell>
          <cell r="S414">
            <v>2.4086724499284173E-2</v>
          </cell>
          <cell r="U414">
            <v>-4.3049539512139745E-2</v>
          </cell>
          <cell r="V414">
            <v>4.2332388256909326E-2</v>
          </cell>
          <cell r="X414">
            <v>-0.11062415328342468</v>
          </cell>
          <cell r="Y414">
            <v>7.7312059991527349E-2</v>
          </cell>
          <cell r="AC414">
            <v>-2.0267552125915245E-2</v>
          </cell>
          <cell r="AD414">
            <v>2.2292908783128951E-2</v>
          </cell>
          <cell r="AF414">
            <v>-5.3547766665360541E-2</v>
          </cell>
          <cell r="AG414">
            <v>4.2705662719527027E-2</v>
          </cell>
          <cell r="AI414">
            <v>-0.10162663684423023</v>
          </cell>
          <cell r="AJ414">
            <v>6.8630795429271529E-2</v>
          </cell>
          <cell r="AL414">
            <v>-4.2402883578635503E-2</v>
          </cell>
          <cell r="AM414">
            <v>3.0453993696674918E-2</v>
          </cell>
          <cell r="AO414">
            <v>-7.4873426073061064E-2</v>
          </cell>
          <cell r="AP414">
            <v>5.3418666915517277E-2</v>
          </cell>
          <cell r="AR414">
            <v>-0.178311329173899</v>
          </cell>
          <cell r="AS414">
            <v>0.11920118036059285</v>
          </cell>
          <cell r="AU414">
            <v>-3.2676799423949E-2</v>
          </cell>
          <cell r="AV414">
            <v>3.2347933527029638E-2</v>
          </cell>
          <cell r="AX414">
            <v>-5.7814570949624867E-2</v>
          </cell>
          <cell r="AY414">
            <v>5.6851452816492697E-2</v>
          </cell>
          <cell r="BA414">
            <v>-0.14856576937235721</v>
          </cell>
          <cell r="BB414">
            <v>0.10382837141338903</v>
          </cell>
          <cell r="BD414">
            <v>-6.141963245023236E-2</v>
          </cell>
          <cell r="BE414">
            <v>6.7557357454903072E-2</v>
          </cell>
          <cell r="BG414">
            <v>-0.16227337799279146</v>
          </cell>
          <cell r="BH414">
            <v>0.12941701550741624</v>
          </cell>
          <cell r="BJ414">
            <v>-0.30797358474014491</v>
          </cell>
          <cell r="BK414">
            <v>0.20798161533493972</v>
          </cell>
          <cell r="BM414" t="str">
            <v>G3Services</v>
          </cell>
        </row>
        <row r="415">
          <cell r="G415">
            <v>-1.5581764164380729E-3</v>
          </cell>
          <cell r="H415">
            <v>2.2977394401095808E-3</v>
          </cell>
          <cell r="J415">
            <v>-2.8788408963009715E-3</v>
          </cell>
          <cell r="K415">
            <v>4.91889170370996E-3</v>
          </cell>
          <cell r="M415">
            <v>-3.9073978550732136E-3</v>
          </cell>
          <cell r="N415">
            <v>5.4339475464075804E-3</v>
          </cell>
          <cell r="R415">
            <v>-2.733578672632575E-3</v>
          </cell>
          <cell r="S415">
            <v>5.3615958895534277E-3</v>
          </cell>
          <cell r="U415">
            <v>-5.1028500311076641E-3</v>
          </cell>
          <cell r="V415">
            <v>1.1515744496136904E-2</v>
          </cell>
          <cell r="X415">
            <v>-7.2618897538632154E-3</v>
          </cell>
          <cell r="Y415">
            <v>1.2462473008781672E-2</v>
          </cell>
          <cell r="AC415">
            <v>-2.09433538839221E-2</v>
          </cell>
          <cell r="AD415">
            <v>2.0398858934640884E-2</v>
          </cell>
          <cell r="AF415">
            <v>-4.1036469861865044E-2</v>
          </cell>
          <cell r="AG415">
            <v>4.3892897665500641E-2</v>
          </cell>
          <cell r="AI415">
            <v>-4.8469953238964081E-2</v>
          </cell>
          <cell r="AJ415">
            <v>4.7095714136958122E-2</v>
          </cell>
          <cell r="AL415">
            <v>-0.40433803650853767</v>
          </cell>
          <cell r="AM415">
            <v>0.59625049116449558</v>
          </cell>
          <cell r="AO415">
            <v>-0.74704305825121298</v>
          </cell>
          <cell r="AP415">
            <v>1.2764247952248906</v>
          </cell>
          <cell r="AR415">
            <v>-1.0139478174041312</v>
          </cell>
          <cell r="AS415">
            <v>1.4100788962185842</v>
          </cell>
          <cell r="AU415">
            <v>-0.24812073567950102</v>
          </cell>
          <cell r="AV415">
            <v>0.48665989746364841</v>
          </cell>
          <cell r="AX415">
            <v>-0.46317412279239711</v>
          </cell>
          <cell r="AY415">
            <v>1.045258007345709</v>
          </cell>
          <cell r="BA415">
            <v>-0.65914526118859507</v>
          </cell>
          <cell r="BB415">
            <v>1.1311904070230725</v>
          </cell>
          <cell r="BD415">
            <v>-1.053142928228421</v>
          </cell>
          <cell r="BE415">
            <v>1.0257628338810769</v>
          </cell>
          <cell r="BG415">
            <v>-2.0635313844197207</v>
          </cell>
          <cell r="BH415">
            <v>2.2071677264338447</v>
          </cell>
          <cell r="BJ415">
            <v>-2.4373263598608417</v>
          </cell>
          <cell r="BK415">
            <v>2.3682223281000265</v>
          </cell>
          <cell r="BM415" t="str">
            <v>G3Textiles, Garments and Leather</v>
          </cell>
        </row>
        <row r="416">
          <cell r="G416">
            <v>-9.7560483845882118E-4</v>
          </cell>
          <cell r="H416">
            <v>5.9546707198023796E-3</v>
          </cell>
          <cell r="J416">
            <v>-1.5937355638016015E-3</v>
          </cell>
          <cell r="K416">
            <v>8.5343490354716778E-3</v>
          </cell>
          <cell r="M416">
            <v>-3.3246252569369972E-3</v>
          </cell>
          <cell r="N416">
            <v>8.8495234958827496E-3</v>
          </cell>
          <cell r="R416">
            <v>-1.9357858982402831E-3</v>
          </cell>
          <cell r="S416">
            <v>9.6071105217561126E-3</v>
          </cell>
          <cell r="U416">
            <v>-3.1855322449700907E-3</v>
          </cell>
          <cell r="V416">
            <v>1.7784816503990442E-2</v>
          </cell>
          <cell r="X416">
            <v>-6.6003500105580315E-3</v>
          </cell>
          <cell r="Y416">
            <v>1.8380271445494145E-2</v>
          </cell>
          <cell r="AC416">
            <v>-1.1360758799128234E-4</v>
          </cell>
          <cell r="AD416">
            <v>7.5307451188564301E-3</v>
          </cell>
          <cell r="AF416">
            <v>-1.8043586169369519E-4</v>
          </cell>
          <cell r="AG416">
            <v>5.5043930187821388E-3</v>
          </cell>
          <cell r="AI416">
            <v>-3.1509927066508681E-4</v>
          </cell>
          <cell r="AJ416">
            <v>5.5377357639372349E-3</v>
          </cell>
          <cell r="AL416">
            <v>-5.8277621135126072E-2</v>
          </cell>
          <cell r="AM416">
            <v>0.35570143823935019</v>
          </cell>
          <cell r="AO416">
            <v>-9.5201575182354517E-2</v>
          </cell>
          <cell r="AP416">
            <v>0.50979816839555381</v>
          </cell>
          <cell r="AR416">
            <v>-0.19859603345768304</v>
          </cell>
          <cell r="AS416">
            <v>0.52862507153424654</v>
          </cell>
          <cell r="AU416">
            <v>-4.697404579444342E-2</v>
          </cell>
          <cell r="AV416">
            <v>0.23312746002101226</v>
          </cell>
          <cell r="AX416">
            <v>-7.7300561849803898E-2</v>
          </cell>
          <cell r="AY416">
            <v>0.43156879366858658</v>
          </cell>
          <cell r="BA416">
            <v>-0.16016499755326927</v>
          </cell>
          <cell r="BB416">
            <v>0.44601818485185191</v>
          </cell>
          <cell r="BD416">
            <v>-6.2506591772888781E-2</v>
          </cell>
          <cell r="BE416">
            <v>4.1433958700553912</v>
          </cell>
          <cell r="BG416">
            <v>-9.9275329645610227E-2</v>
          </cell>
          <cell r="BH416">
            <v>3.0285023515238745</v>
          </cell>
          <cell r="BJ416">
            <v>-0.17336677793836203</v>
          </cell>
          <cell r="BK416">
            <v>3.0468474409395299</v>
          </cell>
          <cell r="BM416" t="str">
            <v>NIEsAgriculture, Mining and Quarrying</v>
          </cell>
        </row>
        <row r="417">
          <cell r="G417">
            <v>-4.6670027077198029E-2</v>
          </cell>
          <cell r="H417">
            <v>7.8601726330816746E-2</v>
          </cell>
          <cell r="J417">
            <v>-0.10140588646754622</v>
          </cell>
          <cell r="K417">
            <v>0.28769368678331375</v>
          </cell>
          <cell r="M417">
            <v>-0.19628949835896492</v>
          </cell>
          <cell r="N417">
            <v>0.30528919398784637</v>
          </cell>
          <cell r="R417">
            <v>-2.7721709804609418E-2</v>
          </cell>
          <cell r="S417">
            <v>4.8369226977229118E-2</v>
          </cell>
          <cell r="U417">
            <v>-5.97074911929667E-2</v>
          </cell>
          <cell r="V417">
            <v>0.17445485852658749</v>
          </cell>
          <cell r="X417">
            <v>-0.11621513962745667</v>
          </cell>
          <cell r="Y417">
            <v>0.18477110005915165</v>
          </cell>
          <cell r="AC417">
            <v>-0.13348335493355989</v>
          </cell>
          <cell r="AD417">
            <v>0.30906621366739273</v>
          </cell>
          <cell r="AF417">
            <v>-0.287906713783741</v>
          </cell>
          <cell r="AG417">
            <v>1.1496726796030998</v>
          </cell>
          <cell r="AI417">
            <v>-0.60455446317791939</v>
          </cell>
          <cell r="AJ417">
            <v>1.2000747844576836</v>
          </cell>
          <cell r="AL417">
            <v>-0.4001182522238394</v>
          </cell>
          <cell r="AM417">
            <v>0.67387973247242272</v>
          </cell>
          <cell r="AO417">
            <v>-0.86938766912409693</v>
          </cell>
          <cell r="AP417">
            <v>2.4664972861739174</v>
          </cell>
          <cell r="AR417">
            <v>-1.6828576268740951</v>
          </cell>
          <cell r="AS417">
            <v>2.6173496432557779</v>
          </cell>
          <cell r="AU417">
            <v>-0.39542428461392587</v>
          </cell>
          <cell r="AV417">
            <v>0.6899418221173067</v>
          </cell>
          <cell r="AX417">
            <v>-0.85167156562418911</v>
          </cell>
          <cell r="AY417">
            <v>2.4884355300057739</v>
          </cell>
          <cell r="BA417">
            <v>-1.6577003645299513</v>
          </cell>
          <cell r="BB417">
            <v>2.6355870750104176</v>
          </cell>
          <cell r="BD417">
            <v>-0.41492615996473831</v>
          </cell>
          <cell r="BE417">
            <v>0.96071646742534067</v>
          </cell>
          <cell r="BG417">
            <v>-0.89494324770166855</v>
          </cell>
          <cell r="BH417">
            <v>3.5736985364319169</v>
          </cell>
          <cell r="BJ417">
            <v>-1.8792265299356155</v>
          </cell>
          <cell r="BK417">
            <v>3.7303708933101349</v>
          </cell>
          <cell r="BM417" t="str">
            <v>NIEsElectronics and Machinery</v>
          </cell>
        </row>
        <row r="418">
          <cell r="G418">
            <v>-4.2189254083496053E-2</v>
          </cell>
          <cell r="H418">
            <v>9.4047772407066077E-2</v>
          </cell>
          <cell r="J418">
            <v>-6.4013115043053403E-2</v>
          </cell>
          <cell r="K418">
            <v>0.16711373458383605</v>
          </cell>
          <cell r="M418">
            <v>-0.19077275262679905</v>
          </cell>
          <cell r="N418">
            <v>0.18359391775447875</v>
          </cell>
          <cell r="R418">
            <v>-2.9634561535203829E-2</v>
          </cell>
          <cell r="S418">
            <v>6.7437794350553304E-2</v>
          </cell>
          <cell r="U418">
            <v>-4.4467813015216962E-2</v>
          </cell>
          <cell r="V418">
            <v>0.14494321739766747</v>
          </cell>
          <cell r="X418">
            <v>-0.13941170333418995</v>
          </cell>
          <cell r="Y418">
            <v>0.15787491574883461</v>
          </cell>
          <cell r="AC418">
            <v>-0.12650856046093395</v>
          </cell>
          <cell r="AD418">
            <v>0.35016724115757825</v>
          </cell>
          <cell r="AF418">
            <v>-0.17173234821530059</v>
          </cell>
          <cell r="AG418">
            <v>0.55450644065967936</v>
          </cell>
          <cell r="AI418">
            <v>-0.64848035997965781</v>
          </cell>
          <cell r="AJ418">
            <v>0.59345451063745713</v>
          </cell>
          <cell r="AL418">
            <v>-0.20849243808103088</v>
          </cell>
          <cell r="AM418">
            <v>0.46476880881640492</v>
          </cell>
          <cell r="AO418">
            <v>-0.31634241264551333</v>
          </cell>
          <cell r="AP418">
            <v>0.82584892094217033</v>
          </cell>
          <cell r="AR418">
            <v>-0.94276794360652405</v>
          </cell>
          <cell r="AS418">
            <v>0.90729130820194859</v>
          </cell>
          <cell r="AU418">
            <v>-0.16295928387328623</v>
          </cell>
          <cell r="AV418">
            <v>0.37083776860694245</v>
          </cell>
          <cell r="AX418">
            <v>-0.24452674812693537</v>
          </cell>
          <cell r="AY418">
            <v>0.79703702993395664</v>
          </cell>
          <cell r="BA418">
            <v>-0.76661945248984653</v>
          </cell>
          <cell r="BB418">
            <v>0.86814792860772905</v>
          </cell>
          <cell r="BD418">
            <v>-0.39538383205973832</v>
          </cell>
          <cell r="BE418">
            <v>1.0943960247925162</v>
          </cell>
          <cell r="BG418">
            <v>-0.53672410529839676</v>
          </cell>
          <cell r="BH418">
            <v>1.7330280307594876</v>
          </cell>
          <cell r="BJ418">
            <v>-2.0267296443027036</v>
          </cell>
          <cell r="BK418">
            <v>1.8547544744328388</v>
          </cell>
          <cell r="BM418" t="str">
            <v>NIEsOther</v>
          </cell>
        </row>
        <row r="419">
          <cell r="G419">
            <v>-3.8570470554304848E-2</v>
          </cell>
          <cell r="H419">
            <v>6.5236482847922161E-2</v>
          </cell>
          <cell r="J419">
            <v>-7.1152396681100072E-2</v>
          </cell>
          <cell r="K419">
            <v>0.14975994625456224</v>
          </cell>
          <cell r="M419">
            <v>-0.15363502826676267</v>
          </cell>
          <cell r="N419">
            <v>0.1674524810478033</v>
          </cell>
          <cell r="R419">
            <v>-4.8212489014076709E-2</v>
          </cell>
          <cell r="S419">
            <v>8.2905090761414613E-2</v>
          </cell>
          <cell r="U419">
            <v>-8.872701164409591E-2</v>
          </cell>
          <cell r="V419">
            <v>0.18810232071336941</v>
          </cell>
          <cell r="X419">
            <v>-0.2027243906413787</v>
          </cell>
          <cell r="Y419">
            <v>0.21007570335314085</v>
          </cell>
          <cell r="AC419">
            <v>-2.8728065252369817E-2</v>
          </cell>
          <cell r="AD419">
            <v>4.0501613937923509E-2</v>
          </cell>
          <cell r="AF419">
            <v>-5.3395677705594835E-2</v>
          </cell>
          <cell r="AG419">
            <v>9.6280692867892981E-2</v>
          </cell>
          <cell r="AI419">
            <v>-9.4253693759675627E-2</v>
          </cell>
          <cell r="AJ419">
            <v>0.11051638483183979</v>
          </cell>
          <cell r="AL419">
            <v>-5.8877422541270159E-2</v>
          </cell>
          <cell r="AM419">
            <v>9.95828132388379E-2</v>
          </cell>
          <cell r="AO419">
            <v>-0.1086133942368933</v>
          </cell>
          <cell r="AP419">
            <v>0.22860700190248656</v>
          </cell>
          <cell r="AR419">
            <v>-0.23452227433073378</v>
          </cell>
          <cell r="AS419">
            <v>0.25561447243311286</v>
          </cell>
          <cell r="AU419">
            <v>-6.958975107573398E-2</v>
          </cell>
          <cell r="AV419">
            <v>0.11966494049526226</v>
          </cell>
          <cell r="AX419">
            <v>-0.12806828231173886</v>
          </cell>
          <cell r="AY419">
            <v>0.27150628276812966</v>
          </cell>
          <cell r="BA419">
            <v>-0.29261173132120161</v>
          </cell>
          <cell r="BB419">
            <v>0.3032225923688866</v>
          </cell>
          <cell r="BD419">
            <v>-8.5610937091063211E-2</v>
          </cell>
          <cell r="BE419">
            <v>0.12069664603118614</v>
          </cell>
          <cell r="BG419">
            <v>-0.15912154072440632</v>
          </cell>
          <cell r="BH419">
            <v>0.28692083047664391</v>
          </cell>
          <cell r="BJ419">
            <v>-0.28088028122235942</v>
          </cell>
          <cell r="BK419">
            <v>0.32934383802925549</v>
          </cell>
          <cell r="BM419" t="str">
            <v>NIEsServices</v>
          </cell>
        </row>
        <row r="420">
          <cell r="G420">
            <v>-2.1999777818564326E-3</v>
          </cell>
          <cell r="H420">
            <v>1.5793044585734606E-2</v>
          </cell>
          <cell r="J420">
            <v>-4.4943799148313701E-3</v>
          </cell>
          <cell r="K420">
            <v>3.4949586726725101E-2</v>
          </cell>
          <cell r="M420">
            <v>-7.2342438506893814E-3</v>
          </cell>
          <cell r="N420">
            <v>3.5602649673819542E-2</v>
          </cell>
          <cell r="R420">
            <v>-3.8450731663033366E-3</v>
          </cell>
          <cell r="S420">
            <v>3.4963680431246758E-2</v>
          </cell>
          <cell r="U420">
            <v>-7.9043279401957989E-3</v>
          </cell>
          <cell r="V420">
            <v>7.8161001205444336E-2</v>
          </cell>
          <cell r="X420">
            <v>-1.1927468003705144E-2</v>
          </cell>
          <cell r="Y420">
            <v>7.9278808087110519E-2</v>
          </cell>
          <cell r="AC420">
            <v>-5.3595333592966199E-3</v>
          </cell>
          <cell r="AD420">
            <v>7.559957355260849E-2</v>
          </cell>
          <cell r="AF420">
            <v>-1.1021838756278157E-2</v>
          </cell>
          <cell r="AG420">
            <v>0.16644589602947235</v>
          </cell>
          <cell r="AI420">
            <v>-1.7007367219775915E-2</v>
          </cell>
          <cell r="AJ420">
            <v>0.16800330579280853</v>
          </cell>
          <cell r="AL420">
            <v>-0.23998673298528372</v>
          </cell>
          <cell r="AM420">
            <v>1.7227997506516224</v>
          </cell>
          <cell r="AO420">
            <v>-0.49027383887708992</v>
          </cell>
          <cell r="AP420">
            <v>3.8125099293752527</v>
          </cell>
          <cell r="AR420">
            <v>-0.78915458222528545</v>
          </cell>
          <cell r="AS420">
            <v>3.8837499411605916</v>
          </cell>
          <cell r="AU420">
            <v>-0.27423041207757803</v>
          </cell>
          <cell r="AV420">
            <v>2.4936078138735596</v>
          </cell>
          <cell r="AX420">
            <v>-0.56373624492564611</v>
          </cell>
          <cell r="AY420">
            <v>5.574438415582061</v>
          </cell>
          <cell r="BA420">
            <v>-0.85066637856538252</v>
          </cell>
          <cell r="BB420">
            <v>5.6541603424543068</v>
          </cell>
          <cell r="BD420">
            <v>-0.25583342096157063</v>
          </cell>
          <cell r="BE420">
            <v>3.6086905759530508</v>
          </cell>
          <cell r="BG420">
            <v>-0.52611944459946891</v>
          </cell>
          <cell r="BH420">
            <v>7.9451736059018199</v>
          </cell>
          <cell r="BJ420">
            <v>-0.8118342858781975</v>
          </cell>
          <cell r="BK420">
            <v>8.0195154265198614</v>
          </cell>
          <cell r="BM420" t="str">
            <v>NIEsTextiles, Garments and Leather</v>
          </cell>
        </row>
        <row r="421">
          <cell r="G421">
            <v>-2.8146416298113763E-2</v>
          </cell>
          <cell r="H421">
            <v>3.2353341113775969E-2</v>
          </cell>
          <cell r="J421">
            <v>-4.8357651568949223E-2</v>
          </cell>
          <cell r="K421">
            <v>5.6639363057911396E-2</v>
          </cell>
          <cell r="M421">
            <v>-6.3960313331335783E-2</v>
          </cell>
          <cell r="N421">
            <v>6.2199988402426243E-2</v>
          </cell>
          <cell r="R421">
            <v>-5.7481310795992613E-3</v>
          </cell>
          <cell r="S421">
            <v>2.6067247381433845E-2</v>
          </cell>
          <cell r="U421">
            <v>-1.0786581318825483E-2</v>
          </cell>
          <cell r="V421">
            <v>4.941142164170742E-2</v>
          </cell>
          <cell r="X421">
            <v>-1.3567738700658083E-2</v>
          </cell>
          <cell r="Y421">
            <v>5.1013445947319269E-2</v>
          </cell>
          <cell r="AC421">
            <v>-0.10007915401365608</v>
          </cell>
          <cell r="AD421">
            <v>0.11489490792155266</v>
          </cell>
          <cell r="AF421">
            <v>-0.1768157291226089</v>
          </cell>
          <cell r="AG421">
            <v>0.18626836314797401</v>
          </cell>
          <cell r="AI421">
            <v>-0.21769067784771323</v>
          </cell>
          <cell r="AJ421">
            <v>0.20141442120075226</v>
          </cell>
          <cell r="AL421">
            <v>-0.11944378428947053</v>
          </cell>
          <cell r="AM421">
            <v>0.13729653736758268</v>
          </cell>
          <cell r="AO421">
            <v>-0.20521336860685982</v>
          </cell>
          <cell r="AP421">
            <v>0.2403581255861531</v>
          </cell>
          <cell r="AR421">
            <v>-0.27142573987818797</v>
          </cell>
          <cell r="AS421">
            <v>0.26395552168553871</v>
          </cell>
          <cell r="AU421">
            <v>-1.1463020801904762E-2</v>
          </cell>
          <cell r="AV421">
            <v>5.1983748255547003E-2</v>
          </cell>
          <cell r="AX421">
            <v>-2.1510783996901133E-2</v>
          </cell>
          <cell r="AY421">
            <v>9.8537097760489301E-2</v>
          </cell>
          <cell r="BA421">
            <v>-2.7057015368427313E-2</v>
          </cell>
          <cell r="BB421">
            <v>0.10173188188877086</v>
          </cell>
          <cell r="BD421">
            <v>-0.22653586054512936</v>
          </cell>
          <cell r="BE421">
            <v>0.26007231071028797</v>
          </cell>
          <cell r="BG421">
            <v>-0.40023423208832348</v>
          </cell>
          <cell r="BH421">
            <v>0.42163090159915945</v>
          </cell>
          <cell r="BJ421">
            <v>-0.49275741311877103</v>
          </cell>
          <cell r="BK421">
            <v>0.45591501729406653</v>
          </cell>
          <cell r="BM421" t="str">
            <v>Rest of Dev Asia-OtherAgriculture, Mining and Quarrying</v>
          </cell>
        </row>
        <row r="422">
          <cell r="G422">
            <v>-2.1447525978146587E-4</v>
          </cell>
          <cell r="H422">
            <v>3.1419759034179151E-4</v>
          </cell>
          <cell r="J422">
            <v>-3.3815909409895539E-4</v>
          </cell>
          <cell r="K422">
            <v>6.3864690309856087E-4</v>
          </cell>
          <cell r="M422">
            <v>-6.7244819365441799E-4</v>
          </cell>
          <cell r="N422">
            <v>3.5792593844234943E-3</v>
          </cell>
          <cell r="R422">
            <v>-1.5490702207898721E-4</v>
          </cell>
          <cell r="S422">
            <v>4.553016391582787E-3</v>
          </cell>
          <cell r="U422">
            <v>-2.6729900855571032E-4</v>
          </cell>
          <cell r="V422">
            <v>1.1022103251889348E-2</v>
          </cell>
          <cell r="X422">
            <v>-1.0716962191509083E-2</v>
          </cell>
          <cell r="Y422">
            <v>3.914633858948946E-2</v>
          </cell>
          <cell r="AC422">
            <v>-1.4373067097039893E-4</v>
          </cell>
          <cell r="AD422">
            <v>8.5384960402734578E-4</v>
          </cell>
          <cell r="AF422">
            <v>-2.1899916464462876E-4</v>
          </cell>
          <cell r="AG422">
            <v>1.9866765360347927E-3</v>
          </cell>
          <cell r="AI422">
            <v>-1.6407281800638884E-3</v>
          </cell>
          <cell r="AJ422">
            <v>7.2921805549412966E-3</v>
          </cell>
          <cell r="AL422">
            <v>-3.8526692461770207E-2</v>
          </cell>
          <cell r="AM422">
            <v>5.6440047899517821E-2</v>
          </cell>
          <cell r="AO422">
            <v>-6.0744308853039601E-2</v>
          </cell>
          <cell r="AP422">
            <v>0.11472163666993949</v>
          </cell>
          <cell r="AR422">
            <v>-0.12079344153630654</v>
          </cell>
          <cell r="AS422">
            <v>0.64295073326916863</v>
          </cell>
          <cell r="AU422">
            <v>-8.894862971998865E-3</v>
          </cell>
          <cell r="AV422">
            <v>0.26143719225164258</v>
          </cell>
          <cell r="AX422">
            <v>-1.534848466999683E-2</v>
          </cell>
          <cell r="AY422">
            <v>0.63289640955584392</v>
          </cell>
          <cell r="BA422">
            <v>-0.61537500941022028</v>
          </cell>
          <cell r="BB422">
            <v>2.2478084785041696</v>
          </cell>
          <cell r="BD422">
            <v>-2.8916044789361033E-2</v>
          </cell>
          <cell r="BE422">
            <v>0.17177929544709189</v>
          </cell>
          <cell r="BG422">
            <v>-4.4058721850682249E-2</v>
          </cell>
          <cell r="BH422">
            <v>0.39968384834010656</v>
          </cell>
          <cell r="BJ422">
            <v>-0.33008521578296318</v>
          </cell>
          <cell r="BK422">
            <v>1.4670565309071475</v>
          </cell>
          <cell r="BM422" t="str">
            <v>Rest of Dev Asia-OtherElectronics and Machinery</v>
          </cell>
        </row>
        <row r="423">
          <cell r="G423">
            <v>-1.0066739021567628E-2</v>
          </cell>
          <cell r="H423">
            <v>1.2569207912747515E-2</v>
          </cell>
          <cell r="J423">
            <v>-1.5975756963598542E-2</v>
          </cell>
          <cell r="K423">
            <v>3.3079671029554447E-2</v>
          </cell>
          <cell r="M423">
            <v>-2.6127125813218299E-2</v>
          </cell>
          <cell r="N423">
            <v>4.401012058951892E-2</v>
          </cell>
          <cell r="R423">
            <v>-2.8003133847960271E-3</v>
          </cell>
          <cell r="S423">
            <v>1.1998148525890429E-2</v>
          </cell>
          <cell r="U423">
            <v>-4.7614903378416784E-3</v>
          </cell>
          <cell r="V423">
            <v>8.4731100680073723E-2</v>
          </cell>
          <cell r="X423">
            <v>-9.3493911190307699E-3</v>
          </cell>
          <cell r="Y423">
            <v>9.9781974829966202E-2</v>
          </cell>
          <cell r="AC423">
            <v>-2.5172541834763251E-2</v>
          </cell>
          <cell r="AD423">
            <v>5.1165739430871326E-2</v>
          </cell>
          <cell r="AF423">
            <v>-3.9180240522910026E-2</v>
          </cell>
          <cell r="AG423">
            <v>0.1455960894090822</v>
          </cell>
          <cell r="AI423">
            <v>-6.8816472245089244E-2</v>
          </cell>
          <cell r="AJ423">
            <v>0.1986476902384311</v>
          </cell>
          <cell r="AL423">
            <v>-5.652335751127744E-2</v>
          </cell>
          <cell r="AM423">
            <v>7.057437676328783E-2</v>
          </cell>
          <cell r="AO423">
            <v>-8.9701681987792478E-2</v>
          </cell>
          <cell r="AP423">
            <v>0.18573781121702163</v>
          </cell>
          <cell r="AR423">
            <v>-0.14670022436448263</v>
          </cell>
          <cell r="AS423">
            <v>0.24711078481981272</v>
          </cell>
          <cell r="AU423">
            <v>-2.0399823307535057E-2</v>
          </cell>
          <cell r="AV423">
            <v>8.7404542389656545E-2</v>
          </cell>
          <cell r="AX423">
            <v>-3.4686675462782458E-2</v>
          </cell>
          <cell r="AY423">
            <v>0.61725215895876251</v>
          </cell>
          <cell r="BA423">
            <v>-6.8108779501890468E-2</v>
          </cell>
          <cell r="BB423">
            <v>0.72689530638246336</v>
          </cell>
          <cell r="BD423">
            <v>-0.10735228905724209</v>
          </cell>
          <cell r="BE423">
            <v>0.2182043945051641</v>
          </cell>
          <cell r="BG423">
            <v>-0.16709033730312858</v>
          </cell>
          <cell r="BH423">
            <v>0.62091756877180915</v>
          </cell>
          <cell r="BJ423">
            <v>-0.29347873841457767</v>
          </cell>
          <cell r="BK423">
            <v>0.84716451771188839</v>
          </cell>
          <cell r="BM423" t="str">
            <v>Rest of Dev Asia-OtherOther</v>
          </cell>
        </row>
        <row r="424">
          <cell r="G424">
            <v>-1.4722421083206427E-2</v>
          </cell>
          <cell r="H424">
            <v>1.6712194785213796E-2</v>
          </cell>
          <cell r="J424">
            <v>-2.4062271242655697E-2</v>
          </cell>
          <cell r="K424">
            <v>3.0589436311856844E-2</v>
          </cell>
          <cell r="M424">
            <v>-3.4908401070424588E-2</v>
          </cell>
          <cell r="N424">
            <v>3.8029829040169716E-2</v>
          </cell>
          <cell r="R424">
            <v>-5.7770571274886606E-3</v>
          </cell>
          <cell r="S424">
            <v>9.7485819387657102E-3</v>
          </cell>
          <cell r="U424">
            <v>-1.0067366757539276E-2</v>
          </cell>
          <cell r="V424">
            <v>2.0090813552087639E-2</v>
          </cell>
          <cell r="X424">
            <v>-1.4636114452514448E-2</v>
          </cell>
          <cell r="Y424">
            <v>2.3059306520735845E-2</v>
          </cell>
          <cell r="AC424">
            <v>-1.6405968692083661E-2</v>
          </cell>
          <cell r="AD424">
            <v>1.9734631011942838E-2</v>
          </cell>
          <cell r="AF424">
            <v>-2.7306122200116079E-2</v>
          </cell>
          <cell r="AG424">
            <v>3.5544385635830622E-2</v>
          </cell>
          <cell r="AI424">
            <v>-4.2314301770602469E-2</v>
          </cell>
          <cell r="AJ424">
            <v>4.4870251690099394E-2</v>
          </cell>
          <cell r="AL424">
            <v>-2.550764192104767E-2</v>
          </cell>
          <cell r="AM424">
            <v>2.8955066417866056E-2</v>
          </cell>
          <cell r="AO424">
            <v>-4.1689596785470392E-2</v>
          </cell>
          <cell r="AP424">
            <v>5.299837462871982E-2</v>
          </cell>
          <cell r="AR424">
            <v>-6.0481288336223751E-2</v>
          </cell>
          <cell r="AS424">
            <v>6.5889384360961339E-2</v>
          </cell>
          <cell r="AU424">
            <v>-1.7055372963563627E-2</v>
          </cell>
          <cell r="AV424">
            <v>2.8780345626214465E-2</v>
          </cell>
          <cell r="AX424">
            <v>-2.9721481200836817E-2</v>
          </cell>
          <cell r="AY424">
            <v>5.9313299264746759E-2</v>
          </cell>
          <cell r="BA424">
            <v>-4.3209610917168094E-2</v>
          </cell>
          <cell r="BB424">
            <v>6.80770614368581E-2</v>
          </cell>
          <cell r="BD424">
            <v>-5.2647841998499666E-2</v>
          </cell>
          <cell r="BE424">
            <v>6.3329740225385026E-2</v>
          </cell>
          <cell r="BG424">
            <v>-8.7627157784174084E-2</v>
          </cell>
          <cell r="BH424">
            <v>0.11406429172279983</v>
          </cell>
          <cell r="BJ424">
            <v>-0.13578940175415966</v>
          </cell>
          <cell r="BK424">
            <v>0.14399161462213148</v>
          </cell>
          <cell r="BM424" t="str">
            <v>Rest of Dev Asia-OtherServices</v>
          </cell>
        </row>
        <row r="425">
          <cell r="G425">
            <v>-1.0735957675933605E-4</v>
          </cell>
          <cell r="H425">
            <v>1.3895104348193854E-3</v>
          </cell>
          <cell r="J425">
            <v>-2.0622692318283953E-4</v>
          </cell>
          <cell r="K425">
            <v>4.149328451603651E-3</v>
          </cell>
          <cell r="M425">
            <v>-3.0552364660252351E-4</v>
          </cell>
          <cell r="N425">
            <v>4.2161460150964558E-3</v>
          </cell>
          <cell r="R425">
            <v>-7.8721699537709355E-5</v>
          </cell>
          <cell r="S425">
            <v>3.9136565756052732E-3</v>
          </cell>
          <cell r="U425">
            <v>-1.4685917267343029E-4</v>
          </cell>
          <cell r="V425">
            <v>1.3655641698278487E-2</v>
          </cell>
          <cell r="X425">
            <v>-2.2569901921087876E-4</v>
          </cell>
          <cell r="Y425">
            <v>1.3724395539611578E-2</v>
          </cell>
          <cell r="AC425">
            <v>-2.1449499035952613E-4</v>
          </cell>
          <cell r="AD425">
            <v>9.991310304030776E-3</v>
          </cell>
          <cell r="AF425">
            <v>-3.9953208761289716E-4</v>
          </cell>
          <cell r="AG425">
            <v>3.3179073128849268E-2</v>
          </cell>
          <cell r="AI425">
            <v>-6.9139224069658667E-4</v>
          </cell>
          <cell r="AJ425">
            <v>3.3402433153241873E-2</v>
          </cell>
          <cell r="AL425">
            <v>-3.057166418573299E-2</v>
          </cell>
          <cell r="AM425">
            <v>0.39567635862700079</v>
          </cell>
          <cell r="AO425">
            <v>-5.8725084728451692E-2</v>
          </cell>
          <cell r="AP425">
            <v>1.1815608802472588</v>
          </cell>
          <cell r="AR425">
            <v>-8.7000774469061667E-2</v>
          </cell>
          <cell r="AS425">
            <v>1.2005878191983133</v>
          </cell>
          <cell r="AU425">
            <v>-1.5316445253336535E-2</v>
          </cell>
          <cell r="AV425">
            <v>0.76145849279974709</v>
          </cell>
          <cell r="AX425">
            <v>-2.8573576172925493E-2</v>
          </cell>
          <cell r="AY425">
            <v>2.6569026037182026</v>
          </cell>
          <cell r="BA425">
            <v>-4.3913008633905876E-2</v>
          </cell>
          <cell r="BB425">
            <v>2.6702796579855641</v>
          </cell>
          <cell r="BD425">
            <v>-3.0014985414281735E-2</v>
          </cell>
          <cell r="BE425">
            <v>1.3981167231103486</v>
          </cell>
          <cell r="BG425">
            <v>-5.59078315168961E-2</v>
          </cell>
          <cell r="BH425">
            <v>4.6428562007558769</v>
          </cell>
          <cell r="BJ425">
            <v>-9.6748777140537881E-2</v>
          </cell>
          <cell r="BK425">
            <v>4.6741116993716734</v>
          </cell>
          <cell r="BM425" t="str">
            <v>Rest of Dev Asia-OtherTextiles, Garments and Leather</v>
          </cell>
        </row>
        <row r="426">
          <cell r="G426">
            <v>-3.1935154460370541E-2</v>
          </cell>
          <cell r="H426">
            <v>1.2435535434633493E-2</v>
          </cell>
          <cell r="J426">
            <v>-5.0613099709153175E-2</v>
          </cell>
          <cell r="K426">
            <v>1.875611487776041E-2</v>
          </cell>
          <cell r="M426">
            <v>-5.7499609887599945E-2</v>
          </cell>
          <cell r="N426">
            <v>2.1547508426010609E-2</v>
          </cell>
          <cell r="R426">
            <v>-4.8852290725335479E-2</v>
          </cell>
          <cell r="S426">
            <v>4.6122480882331729E-2</v>
          </cell>
          <cell r="U426">
            <v>-8.4390511270612478E-2</v>
          </cell>
          <cell r="V426">
            <v>6.5876056673005223E-2</v>
          </cell>
          <cell r="X426">
            <v>-9.2145291157066822E-2</v>
          </cell>
          <cell r="Y426">
            <v>6.9322305265814066E-2</v>
          </cell>
          <cell r="AC426">
            <v>-6.9425487890839577E-2</v>
          </cell>
          <cell r="AD426">
            <v>4.1528910398483276E-2</v>
          </cell>
          <cell r="AF426">
            <v>-8.9322291314601898E-2</v>
          </cell>
          <cell r="AG426">
            <v>5.5734502151608467E-2</v>
          </cell>
          <cell r="AI426">
            <v>-0.10383665189146996</v>
          </cell>
          <cell r="AJ426">
            <v>6.1101421713829041E-2</v>
          </cell>
          <cell r="AL426">
            <v>-0.39718054960591731</v>
          </cell>
          <cell r="AM426">
            <v>0.15466193547617749</v>
          </cell>
          <cell r="AO426">
            <v>-0.62947992891928861</v>
          </cell>
          <cell r="AP426">
            <v>0.23327158241445267</v>
          </cell>
          <cell r="AR426">
            <v>-0.7151281101715955</v>
          </cell>
          <cell r="AS426">
            <v>0.26798840913392991</v>
          </cell>
          <cell r="AU426">
            <v>-0.13970391736017759</v>
          </cell>
          <cell r="AV426">
            <v>0.1318974230678186</v>
          </cell>
          <cell r="AX426">
            <v>-0.24133330980973811</v>
          </cell>
          <cell r="AY426">
            <v>0.18838713683260344</v>
          </cell>
          <cell r="BA426">
            <v>-0.2635098160148347</v>
          </cell>
          <cell r="BB426">
            <v>0.19824244599956345</v>
          </cell>
          <cell r="BD426">
            <v>-0.70356053259271112</v>
          </cell>
          <cell r="BE426">
            <v>0.42085555615961456</v>
          </cell>
          <cell r="BG426">
            <v>-0.90519549460731386</v>
          </cell>
          <cell r="BH426">
            <v>0.5648155628265914</v>
          </cell>
          <cell r="BJ426">
            <v>-1.0522845762679316</v>
          </cell>
          <cell r="BK426">
            <v>0.61920412962377724</v>
          </cell>
          <cell r="BM426" t="str">
            <v>WLDAgriculture, Mining and Quarrying</v>
          </cell>
        </row>
        <row r="427">
          <cell r="G427">
            <v>-2.6534057222306728E-2</v>
          </cell>
          <cell r="H427">
            <v>1.5921846032142639E-2</v>
          </cell>
          <cell r="J427">
            <v>-6.0815338045358658E-2</v>
          </cell>
          <cell r="K427">
            <v>3.6968473345041275E-2</v>
          </cell>
          <cell r="M427">
            <v>-0.11427878960967064</v>
          </cell>
          <cell r="N427">
            <v>6.637434009462595E-2</v>
          </cell>
          <cell r="R427">
            <v>-1.7068882007151842E-2</v>
          </cell>
          <cell r="S427">
            <v>9.6485516987740993E-3</v>
          </cell>
          <cell r="U427">
            <v>-3.6484275944530964E-2</v>
          </cell>
          <cell r="V427">
            <v>2.2915922105312347E-2</v>
          </cell>
          <cell r="X427">
            <v>-5.1317784935235977E-2</v>
          </cell>
          <cell r="Y427">
            <v>2.9277435503900051E-2</v>
          </cell>
          <cell r="AC427">
            <v>-0.27882955968379974</v>
          </cell>
          <cell r="AD427">
            <v>0.12522860616445541</v>
          </cell>
          <cell r="AF427">
            <v>-0.65276962518692017</v>
          </cell>
          <cell r="AG427">
            <v>0.3171095997095108</v>
          </cell>
          <cell r="AI427">
            <v>-1.0109297186136246</v>
          </cell>
          <cell r="AJ427">
            <v>0.41626851260662079</v>
          </cell>
          <cell r="AL427">
            <v>-0.69039465620247575</v>
          </cell>
          <cell r="AM427">
            <v>0.41427352497863701</v>
          </cell>
          <cell r="AO427">
            <v>-1.5823657893661787</v>
          </cell>
          <cell r="AP427">
            <v>0.9618897039207237</v>
          </cell>
          <cell r="AR427">
            <v>-2.9734414531026134</v>
          </cell>
          <cell r="AS427">
            <v>1.7270065156779577</v>
          </cell>
          <cell r="AU427">
            <v>-0.81076803058157576</v>
          </cell>
          <cell r="AV427">
            <v>0.45830402105433005</v>
          </cell>
          <cell r="AX427">
            <v>-1.7329948465487091</v>
          </cell>
          <cell r="AY427">
            <v>1.0885011113498881</v>
          </cell>
          <cell r="BA427">
            <v>-2.4375831649850834</v>
          </cell>
          <cell r="BB427">
            <v>1.3906715574007886</v>
          </cell>
          <cell r="BD427">
            <v>-1.54586416254693</v>
          </cell>
          <cell r="BE427">
            <v>0.69428225118910425</v>
          </cell>
          <cell r="BG427">
            <v>-3.619032254399392</v>
          </cell>
          <cell r="BH427">
            <v>1.7580932464493528</v>
          </cell>
          <cell r="BJ427">
            <v>-5.6047143087363702</v>
          </cell>
          <cell r="BK427">
            <v>2.307842024945383</v>
          </cell>
          <cell r="BM427" t="str">
            <v>WLDElectronics and Machinery</v>
          </cell>
        </row>
        <row r="428">
          <cell r="G428">
            <v>-6.1465395265258849E-2</v>
          </cell>
          <cell r="H428">
            <v>2.9686056252103299E-2</v>
          </cell>
          <cell r="J428">
            <v>-0.10032316227443516</v>
          </cell>
          <cell r="K428">
            <v>4.6320900553837419E-2</v>
          </cell>
          <cell r="M428">
            <v>-0.18349388847127557</v>
          </cell>
          <cell r="N428">
            <v>8.648852608166635E-2</v>
          </cell>
          <cell r="R428">
            <v>-3.4521142719313502E-2</v>
          </cell>
          <cell r="S428">
            <v>2.0617447997210547E-2</v>
          </cell>
          <cell r="U428">
            <v>-6.0506324283778667E-2</v>
          </cell>
          <cell r="V428">
            <v>3.626696381252259E-2</v>
          </cell>
          <cell r="X428">
            <v>-9.0521909878589213E-2</v>
          </cell>
          <cell r="Y428">
            <v>4.6571932616643608E-2</v>
          </cell>
          <cell r="AC428">
            <v>-0.38713696217018878</v>
          </cell>
          <cell r="AD428">
            <v>0.20164506025321316</v>
          </cell>
          <cell r="AF428">
            <v>-0.54082448039844166</v>
          </cell>
          <cell r="AG428">
            <v>0.29482170348637737</v>
          </cell>
          <cell r="AI428">
            <v>-1.1771224866970442</v>
          </cell>
          <cell r="AJ428">
            <v>0.41437176914769225</v>
          </cell>
          <cell r="AL428">
            <v>-0.29886583372837666</v>
          </cell>
          <cell r="AM428">
            <v>0.14434378748568805</v>
          </cell>
          <cell r="AO428">
            <v>-0.48780562470999378</v>
          </cell>
          <cell r="AP428">
            <v>0.22522810604777038</v>
          </cell>
          <cell r="AR428">
            <v>-0.89221022211543377</v>
          </cell>
          <cell r="AS428">
            <v>0.4205368784140171</v>
          </cell>
          <cell r="AU428">
            <v>-0.20494806330337337</v>
          </cell>
          <cell r="AV428">
            <v>0.12240342307447076</v>
          </cell>
          <cell r="AX428">
            <v>-0.3592191046627356</v>
          </cell>
          <cell r="AY428">
            <v>0.21531280281494239</v>
          </cell>
          <cell r="BA428">
            <v>-0.53741819229407883</v>
          </cell>
          <cell r="BB428">
            <v>0.27649222019340286</v>
          </cell>
          <cell r="BD428">
            <v>-0.96910334653827479</v>
          </cell>
          <cell r="BE428">
            <v>0.50476942735939234</v>
          </cell>
          <cell r="BG428">
            <v>-1.3538227166579564</v>
          </cell>
          <cell r="BH428">
            <v>0.73801452044034344</v>
          </cell>
          <cell r="BJ428">
            <v>-2.9466402142249501</v>
          </cell>
          <cell r="BK428">
            <v>1.0372790702828338</v>
          </cell>
          <cell r="BM428" t="str">
            <v>WLDOther</v>
          </cell>
        </row>
        <row r="429">
          <cell r="G429">
            <v>-5.6255501560372068E-2</v>
          </cell>
          <cell r="H429">
            <v>2.7754000297136372E-2</v>
          </cell>
          <cell r="J429">
            <v>-0.10437628248837427</v>
          </cell>
          <cell r="K429">
            <v>5.1231546225608326E-2</v>
          </cell>
          <cell r="M429">
            <v>-0.16938971179479267</v>
          </cell>
          <cell r="N429">
            <v>8.3447433906258084E-2</v>
          </cell>
          <cell r="R429">
            <v>-5.4730515847040806E-2</v>
          </cell>
          <cell r="S429">
            <v>2.0911327294015791E-2</v>
          </cell>
          <cell r="U429">
            <v>-0.1134963945223717</v>
          </cell>
          <cell r="V429">
            <v>4.5738367243757239E-2</v>
          </cell>
          <cell r="X429">
            <v>-0.14157178527239012</v>
          </cell>
          <cell r="Y429">
            <v>5.6469825096428394E-2</v>
          </cell>
          <cell r="AC429">
            <v>-2.8534406911603583E-2</v>
          </cell>
          <cell r="AD429">
            <v>2.2544843386185676E-2</v>
          </cell>
          <cell r="AF429">
            <v>-7.0141663444701408E-2</v>
          </cell>
          <cell r="AG429">
            <v>4.639745072745427E-2</v>
          </cell>
          <cell r="AI429">
            <v>-0.10809683188563213</v>
          </cell>
          <cell r="AJ429">
            <v>6.4038190594146727E-2</v>
          </cell>
          <cell r="AL429">
            <v>-8.4471377378809165E-2</v>
          </cell>
          <cell r="AM429">
            <v>4.1674477479416196E-2</v>
          </cell>
          <cell r="AO429">
            <v>-0.15672793065422527</v>
          </cell>
          <cell r="AP429">
            <v>7.6927574279628305E-2</v>
          </cell>
          <cell r="AR429">
            <v>-0.25434991906969356</v>
          </cell>
          <cell r="AS429">
            <v>0.12530187244396052</v>
          </cell>
          <cell r="AU429">
            <v>-0.12464872493073705</v>
          </cell>
          <cell r="AV429">
            <v>4.7625538394214163E-2</v>
          </cell>
          <cell r="AX429">
            <v>-0.25848798686618696</v>
          </cell>
          <cell r="AY429">
            <v>0.10416911057958513</v>
          </cell>
          <cell r="BA429">
            <v>-0.32242967652068383</v>
          </cell>
          <cell r="BB429">
            <v>0.12861000095456102</v>
          </cell>
          <cell r="BD429">
            <v>-0.101377203163904</v>
          </cell>
          <cell r="BE429">
            <v>8.0097447805383526E-2</v>
          </cell>
          <cell r="BG429">
            <v>-0.24919970081438997</v>
          </cell>
          <cell r="BH429">
            <v>0.16484112682824362</v>
          </cell>
          <cell r="BJ429">
            <v>-0.38404703911991189</v>
          </cell>
          <cell r="BK429">
            <v>0.22751524775766857</v>
          </cell>
          <cell r="BM429" t="str">
            <v>WLDServices</v>
          </cell>
        </row>
        <row r="430">
          <cell r="G430">
            <v>-9.5430896617472172E-3</v>
          </cell>
          <cell r="H430">
            <v>5.2912838291376829E-3</v>
          </cell>
          <cell r="J430">
            <v>-2.0539490971714258E-2</v>
          </cell>
          <cell r="K430">
            <v>1.1521663516759872E-2</v>
          </cell>
          <cell r="M430">
            <v>-2.160295657813549E-2</v>
          </cell>
          <cell r="N430">
            <v>1.1950966902077198E-2</v>
          </cell>
          <cell r="R430">
            <v>-1.794843515381217E-2</v>
          </cell>
          <cell r="S430">
            <v>1.0512134758755565E-2</v>
          </cell>
          <cell r="U430">
            <v>-3.8691142573952675E-2</v>
          </cell>
          <cell r="V430">
            <v>2.3600916378200054E-2</v>
          </cell>
          <cell r="X430">
            <v>-4.0180088952183723E-2</v>
          </cell>
          <cell r="Y430">
            <v>2.4050668347626925E-2</v>
          </cell>
          <cell r="AC430">
            <v>-0.1054464690387249</v>
          </cell>
          <cell r="AD430">
            <v>5.07997777312994E-2</v>
          </cell>
          <cell r="AF430">
            <v>-0.22639191895723343</v>
          </cell>
          <cell r="AG430">
            <v>0.11134432256221771</v>
          </cell>
          <cell r="AI430">
            <v>-0.2324129194021225</v>
          </cell>
          <cell r="AJ430">
            <v>0.11371240019798279</v>
          </cell>
          <cell r="AL430">
            <v>-1.0014926519256482</v>
          </cell>
          <cell r="AM430">
            <v>0.55528995974708095</v>
          </cell>
          <cell r="AO430">
            <v>-2.1555020450996047</v>
          </cell>
          <cell r="AP430">
            <v>1.2091326560880511</v>
          </cell>
          <cell r="AR430">
            <v>-2.26710667506297</v>
          </cell>
          <cell r="AS430">
            <v>1.2541855897899639</v>
          </cell>
          <cell r="AU430">
            <v>-0.82535661395741189</v>
          </cell>
          <cell r="AV430">
            <v>0.48339924208421636</v>
          </cell>
          <cell r="AX430">
            <v>-1.7792074992230398</v>
          </cell>
          <cell r="AY430">
            <v>1.0852852775895581</v>
          </cell>
          <cell r="BA430">
            <v>-1.8476765178628018</v>
          </cell>
          <cell r="BB430">
            <v>1.1059670673626345</v>
          </cell>
          <cell r="BD430">
            <v>-2.6358914833452616</v>
          </cell>
          <cell r="BE430">
            <v>1.2698642514865908</v>
          </cell>
          <cell r="BG430">
            <v>-5.6592177672484194</v>
          </cell>
          <cell r="BH430">
            <v>2.7833227061667984</v>
          </cell>
          <cell r="BJ430">
            <v>-5.8097273474987796</v>
          </cell>
          <cell r="BK430">
            <v>2.8425185780524775</v>
          </cell>
          <cell r="BM430" t="str">
            <v>WLDTextiles, Garments and Leather</v>
          </cell>
        </row>
        <row r="431">
          <cell r="G431">
            <v>-3.4243992064148188E-2</v>
          </cell>
          <cell r="H431">
            <v>4.6154573559761047E-2</v>
          </cell>
          <cell r="J431">
            <v>-5.6346605531871319E-2</v>
          </cell>
          <cell r="K431">
            <v>7.1127299219369888E-2</v>
          </cell>
          <cell r="M431">
            <v>-7.946042250841856E-2</v>
          </cell>
          <cell r="N431">
            <v>8.0408073961734772E-2</v>
          </cell>
          <cell r="R431">
            <v>-3.3118604682385921E-2</v>
          </cell>
          <cell r="S431">
            <v>9.8326969426125288E-2</v>
          </cell>
          <cell r="U431">
            <v>-5.3446860052645206E-2</v>
          </cell>
          <cell r="V431">
            <v>0.12719461880624294</v>
          </cell>
          <cell r="X431">
            <v>-6.782216764986515E-2</v>
          </cell>
          <cell r="Y431">
            <v>0.13497447595000267</v>
          </cell>
          <cell r="AC431">
            <v>-6.2195059144869447E-2</v>
          </cell>
          <cell r="AD431">
            <v>0.10185713320970535</v>
          </cell>
          <cell r="AF431">
            <v>-0.10265036369673908</v>
          </cell>
          <cell r="AG431">
            <v>0.15439565479755402</v>
          </cell>
          <cell r="AI431">
            <v>-0.14700494334101677</v>
          </cell>
          <cell r="AJ431">
            <v>0.17160186544060707</v>
          </cell>
          <cell r="AL431">
            <v>-0.15573410130640913</v>
          </cell>
          <cell r="AM431">
            <v>0.20990079138685655</v>
          </cell>
          <cell r="AO431">
            <v>-0.25625189836905193</v>
          </cell>
          <cell r="AP431">
            <v>0.3234712238436025</v>
          </cell>
          <cell r="AR431">
            <v>-0.361368425316622</v>
          </cell>
          <cell r="AS431">
            <v>0.36567813451049902</v>
          </cell>
          <cell r="AU431">
            <v>-6.187458152597395E-2</v>
          </cell>
          <cell r="AV431">
            <v>0.18370158236752257</v>
          </cell>
          <cell r="AX431">
            <v>-9.9853303946513775E-2</v>
          </cell>
          <cell r="AY431">
            <v>0.23763422059800018</v>
          </cell>
          <cell r="BA431">
            <v>-0.12671029718083923</v>
          </cell>
          <cell r="BB431">
            <v>0.25216911449581014</v>
          </cell>
          <cell r="BD431">
            <v>-0.20502022330506453</v>
          </cell>
          <cell r="BE431">
            <v>0.33576255868212557</v>
          </cell>
          <cell r="BG431">
            <v>-0.33837736914810218</v>
          </cell>
          <cell r="BH431">
            <v>0.50895090476873328</v>
          </cell>
          <cell r="BJ431">
            <v>-0.48458811238560939</v>
          </cell>
          <cell r="BK431">
            <v>0.5656695765856683</v>
          </cell>
          <cell r="BM431" t="str">
            <v>RoWAgriculture, Mining and Quarrying</v>
          </cell>
        </row>
        <row r="432">
          <cell r="G432">
            <v>-6.7081025335937738E-3</v>
          </cell>
          <cell r="H432">
            <v>6.3936312217265368E-3</v>
          </cell>
          <cell r="J432">
            <v>-1.3774393359199166E-2</v>
          </cell>
          <cell r="K432">
            <v>1.4239601325243711E-2</v>
          </cell>
          <cell r="M432">
            <v>-2.4228610098361969E-2</v>
          </cell>
          <cell r="N432">
            <v>2.4816605262458324E-2</v>
          </cell>
          <cell r="R432">
            <v>-4.6311088954098523E-3</v>
          </cell>
          <cell r="S432">
            <v>4.1385256336070597E-3</v>
          </cell>
          <cell r="U432">
            <v>-9.6614427166059613E-3</v>
          </cell>
          <cell r="V432">
            <v>9.4133177772164345E-3</v>
          </cell>
          <cell r="X432">
            <v>-1.6970058903098106E-2</v>
          </cell>
          <cell r="Y432">
            <v>1.6129315597936511E-2</v>
          </cell>
          <cell r="AC432">
            <v>-3.4977598581463099E-2</v>
          </cell>
          <cell r="AD432">
            <v>4.2636489495635033E-2</v>
          </cell>
          <cell r="AF432">
            <v>-7.3933531297370791E-2</v>
          </cell>
          <cell r="AG432">
            <v>9.5189517363905907E-2</v>
          </cell>
          <cell r="AI432">
            <v>-0.13888613972812891</v>
          </cell>
          <cell r="AJ432">
            <v>0.14500071853399277</v>
          </cell>
          <cell r="AL432">
            <v>-0.24591137824261278</v>
          </cell>
          <cell r="AM432">
            <v>0.23438321907513426</v>
          </cell>
          <cell r="AO432">
            <v>-0.50495353022009803</v>
          </cell>
          <cell r="AP432">
            <v>0.52200752298877562</v>
          </cell>
          <cell r="AR432">
            <v>-0.88819317718435531</v>
          </cell>
          <cell r="AS432">
            <v>0.90974840841089133</v>
          </cell>
          <cell r="AU432">
            <v>-0.26966655800026057</v>
          </cell>
          <cell r="AV432">
            <v>0.24098374450162771</v>
          </cell>
          <cell r="AX432">
            <v>-0.56257973231554548</v>
          </cell>
          <cell r="AY432">
            <v>0.54813157316612093</v>
          </cell>
          <cell r="BA432">
            <v>-0.98815585571652709</v>
          </cell>
          <cell r="BB432">
            <v>0.93919990188667757</v>
          </cell>
          <cell r="BD432">
            <v>-0.29481974193326188</v>
          </cell>
          <cell r="BE432">
            <v>0.35937512407455696</v>
          </cell>
          <cell r="BG432">
            <v>-0.62317213020042139</v>
          </cell>
          <cell r="BH432">
            <v>0.80233492526989236</v>
          </cell>
          <cell r="BJ432">
            <v>-1.1706457142101818</v>
          </cell>
          <cell r="BK432">
            <v>1.2221843737718689</v>
          </cell>
          <cell r="BM432" t="str">
            <v>RoWElectronics and Machinery</v>
          </cell>
        </row>
        <row r="433">
          <cell r="G433">
            <v>-1.8422939552692696E-2</v>
          </cell>
          <cell r="H433">
            <v>2.8188222699100152E-2</v>
          </cell>
          <cell r="J433">
            <v>-3.0648594547528774E-2</v>
          </cell>
          <cell r="K433">
            <v>4.6159987163264304E-2</v>
          </cell>
          <cell r="M433">
            <v>-5.1327202934771776E-2</v>
          </cell>
          <cell r="N433">
            <v>6.3378982653375715E-2</v>
          </cell>
          <cell r="R433">
            <v>-1.2349178068689071E-2</v>
          </cell>
          <cell r="S433">
            <v>2.1171930071432143E-2</v>
          </cell>
          <cell r="U433">
            <v>-2.047988076810725E-2</v>
          </cell>
          <cell r="V433">
            <v>3.353391558630392E-2</v>
          </cell>
          <cell r="X433">
            <v>-3.3659981389064342E-2</v>
          </cell>
          <cell r="Y433">
            <v>4.3986260483507067E-2</v>
          </cell>
          <cell r="AC433">
            <v>-5.8715226499771234E-2</v>
          </cell>
          <cell r="AD433">
            <v>0.1559766611608211</v>
          </cell>
          <cell r="AF433">
            <v>-9.0739736253453884E-2</v>
          </cell>
          <cell r="AG433">
            <v>0.23640661149693187</v>
          </cell>
          <cell r="AI433">
            <v>-0.1467983823386021</v>
          </cell>
          <cell r="AJ433">
            <v>0.29062990406237077</v>
          </cell>
          <cell r="AL433">
            <v>-8.7733733381277573E-2</v>
          </cell>
          <cell r="AM433">
            <v>0.13423797042277472</v>
          </cell>
          <cell r="AO433">
            <v>-0.14595475466078672</v>
          </cell>
          <cell r="AP433">
            <v>0.21982311753680528</v>
          </cell>
          <cell r="AR433">
            <v>-0.24443043546912235</v>
          </cell>
          <cell r="AS433">
            <v>0.30182342780770627</v>
          </cell>
          <cell r="AU433">
            <v>-9.8788236790625733E-2</v>
          </cell>
          <cell r="AV433">
            <v>0.16936654646791693</v>
          </cell>
          <cell r="AX433">
            <v>-0.16383044276389894</v>
          </cell>
          <cell r="AY433">
            <v>0.26825723744773183</v>
          </cell>
          <cell r="BA433">
            <v>-0.26926571091090695</v>
          </cell>
          <cell r="BB433">
            <v>0.35187160570599157</v>
          </cell>
          <cell r="BD433">
            <v>-0.19535345729176701</v>
          </cell>
          <cell r="BE433">
            <v>0.51895533460492727</v>
          </cell>
          <cell r="BG433">
            <v>-0.3019033093728144</v>
          </cell>
          <cell r="BH433">
            <v>0.78655659929604749</v>
          </cell>
          <cell r="BJ433">
            <v>-0.48841796624588207</v>
          </cell>
          <cell r="BK433">
            <v>0.96696478810619757</v>
          </cell>
          <cell r="BM433" t="str">
            <v>RoWOther</v>
          </cell>
        </row>
        <row r="434">
          <cell r="G434">
            <v>-2.0405952156579588E-2</v>
          </cell>
          <cell r="H434">
            <v>2.6156689553317847E-2</v>
          </cell>
          <cell r="J434">
            <v>-3.5726191388675943E-2</v>
          </cell>
          <cell r="K434">
            <v>4.7868568472040351E-2</v>
          </cell>
          <cell r="M434">
            <v>-6.2688380872714333E-2</v>
          </cell>
          <cell r="N434">
            <v>6.4978648362739477E-2</v>
          </cell>
          <cell r="R434">
            <v>-1.1449023868408403E-2</v>
          </cell>
          <cell r="S434">
            <v>1.5096405999429408E-2</v>
          </cell>
          <cell r="U434">
            <v>-2.0019145471451338E-2</v>
          </cell>
          <cell r="V434">
            <v>2.7818327016575495E-2</v>
          </cell>
          <cell r="X434">
            <v>-3.5307749603816774E-2</v>
          </cell>
          <cell r="Y434">
            <v>3.7339771733968519E-2</v>
          </cell>
          <cell r="AC434">
            <v>-1.43352414797846E-2</v>
          </cell>
          <cell r="AD434">
            <v>1.6774604381680547E-2</v>
          </cell>
          <cell r="AF434">
            <v>-2.5004061442814418E-2</v>
          </cell>
          <cell r="AG434">
            <v>3.3249686769522668E-2</v>
          </cell>
          <cell r="AI434">
            <v>-4.5235414441776811E-2</v>
          </cell>
          <cell r="AJ434">
            <v>4.548548744423897E-2</v>
          </cell>
          <cell r="AL434">
            <v>-3.8411471156743357E-2</v>
          </cell>
          <cell r="AM434">
            <v>4.9236463881897473E-2</v>
          </cell>
          <cell r="AO434">
            <v>-6.7249769064265053E-2</v>
          </cell>
          <cell r="AP434">
            <v>9.0106167213839655E-2</v>
          </cell>
          <cell r="AR434">
            <v>-0.11800247865321005</v>
          </cell>
          <cell r="AS434">
            <v>0.12231360037687647</v>
          </cell>
          <cell r="AU434">
            <v>-3.6026534644362361E-2</v>
          </cell>
          <cell r="AV434">
            <v>4.7503717346989001E-2</v>
          </cell>
          <cell r="AX434">
            <v>-6.2994054879023736E-2</v>
          </cell>
          <cell r="AY434">
            <v>8.753566535713582E-2</v>
          </cell>
          <cell r="BA434">
            <v>-0.11110256026509682</v>
          </cell>
          <cell r="BB434">
            <v>0.11749670499843291</v>
          </cell>
          <cell r="BD434">
            <v>-6.1206320539562188E-2</v>
          </cell>
          <cell r="BE434">
            <v>7.1621521978359526E-2</v>
          </cell>
          <cell r="BG434">
            <v>-0.10675834108675251</v>
          </cell>
          <cell r="BH434">
            <v>0.14196419286869408</v>
          </cell>
          <cell r="BJ434">
            <v>-0.19313893525740133</v>
          </cell>
          <cell r="BK434">
            <v>0.19420665695351466</v>
          </cell>
          <cell r="BM434" t="str">
            <v>RoWServices</v>
          </cell>
        </row>
        <row r="435">
          <cell r="G435">
            <v>-9.3388662207871675E-4</v>
          </cell>
          <cell r="H435">
            <v>4.2816085042431951E-3</v>
          </cell>
          <cell r="J435">
            <v>-1.8473815871402621E-3</v>
          </cell>
          <cell r="K435">
            <v>8.5259065963327885E-3</v>
          </cell>
          <cell r="M435">
            <v>-2.4316938361153007E-3</v>
          </cell>
          <cell r="N435">
            <v>8.9227664284408092E-3</v>
          </cell>
          <cell r="R435">
            <v>-4.6774710062891245E-4</v>
          </cell>
          <cell r="S435">
            <v>1.8865542951971292E-3</v>
          </cell>
          <cell r="U435">
            <v>-9.3148203450255096E-4</v>
          </cell>
          <cell r="V435">
            <v>3.7617410998791456E-3</v>
          </cell>
          <cell r="X435">
            <v>-1.2092503602616489E-3</v>
          </cell>
          <cell r="Y435">
            <v>3.9507219335064292E-3</v>
          </cell>
          <cell r="AC435">
            <v>-4.5962580479681492E-3</v>
          </cell>
          <cell r="AD435">
            <v>3.4877968952059746E-2</v>
          </cell>
          <cell r="AF435">
            <v>-9.1749427374452353E-3</v>
          </cell>
          <cell r="AG435">
            <v>6.9891005754470825E-2</v>
          </cell>
          <cell r="AI435">
            <v>-1.1852039955556393E-2</v>
          </cell>
          <cell r="AJ435">
            <v>7.1773778647184372E-2</v>
          </cell>
          <cell r="AL435">
            <v>-8.050303408385498E-2</v>
          </cell>
          <cell r="AM435">
            <v>0.3690838557935357</v>
          </cell>
          <cell r="AO435">
            <v>-0.15924826350377158</v>
          </cell>
          <cell r="AP435">
            <v>0.73495147386583881</v>
          </cell>
          <cell r="AR435">
            <v>-0.20961723526412152</v>
          </cell>
          <cell r="AS435">
            <v>0.76916164438909962</v>
          </cell>
          <cell r="AU435">
            <v>-9.8019665165328312E-2</v>
          </cell>
          <cell r="AV435">
            <v>0.39534060196802917</v>
          </cell>
          <cell r="AX435">
            <v>-0.19519855282201864</v>
          </cell>
          <cell r="AY435">
            <v>0.78829906706644826</v>
          </cell>
          <cell r="BA435">
            <v>-0.25340684154862481</v>
          </cell>
          <cell r="BB435">
            <v>0.82790131796208088</v>
          </cell>
          <cell r="BD435">
            <v>-0.10632581588855923</v>
          </cell>
          <cell r="BE435">
            <v>0.80683644535644827</v>
          </cell>
          <cell r="BG435">
            <v>-0.21224510506343872</v>
          </cell>
          <cell r="BH435">
            <v>1.6167974322941221</v>
          </cell>
          <cell r="BJ435">
            <v>-0.27417473193773767</v>
          </cell>
          <cell r="BK435">
            <v>1.6603518545788167</v>
          </cell>
          <cell r="BM435" t="str">
            <v>RoWTextiles, Garments and Leather</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6:H77"/>
  <sheetViews>
    <sheetView showGridLines="0" tabSelected="1" zoomScaleNormal="100" workbookViewId="0"/>
  </sheetViews>
  <sheetFormatPr baseColWidth="10" defaultColWidth="8.83203125" defaultRowHeight="15"/>
  <cols>
    <col min="1" max="1" width="3.6640625" style="97" customWidth="1"/>
    <col min="2" max="2" width="3" style="104" customWidth="1"/>
    <col min="3" max="3" width="128" style="104" customWidth="1"/>
    <col min="4" max="4" width="8.83203125" style="97"/>
    <col min="5" max="5" width="8.83203125" style="97" customWidth="1"/>
    <col min="6" max="6" width="45.1640625" style="97" customWidth="1"/>
    <col min="7" max="7" width="38.5" style="97" bestFit="1" customWidth="1"/>
    <col min="8" max="16384" width="8.83203125" style="97"/>
  </cols>
  <sheetData>
    <row r="6" spans="2:8">
      <c r="B6" s="95" t="s">
        <v>293</v>
      </c>
      <c r="C6" s="96"/>
    </row>
    <row r="7" spans="2:8">
      <c r="B7" s="98" t="s">
        <v>292</v>
      </c>
      <c r="C7" s="99"/>
    </row>
    <row r="8" spans="2:8" ht="23.5" customHeight="1">
      <c r="B8" s="128" t="s">
        <v>302</v>
      </c>
      <c r="C8" s="129"/>
      <c r="E8" s="100"/>
      <c r="F8" s="100"/>
      <c r="G8" s="100"/>
      <c r="H8" s="101"/>
    </row>
    <row r="9" spans="2:8" ht="23.5" customHeight="1">
      <c r="B9" s="130"/>
      <c r="C9" s="131"/>
    </row>
    <row r="10" spans="2:8" ht="15.75" customHeight="1">
      <c r="B10" s="130"/>
      <c r="C10" s="131"/>
    </row>
    <row r="11" spans="2:8" ht="45.75" customHeight="1">
      <c r="B11" s="130"/>
      <c r="C11" s="131"/>
    </row>
    <row r="12" spans="2:8" ht="24" hidden="1" customHeight="1">
      <c r="B12" s="132"/>
      <c r="C12" s="133"/>
      <c r="F12" s="102"/>
    </row>
    <row r="13" spans="2:8" ht="14.5" customHeight="1">
      <c r="B13"/>
    </row>
    <row r="14" spans="2:8">
      <c r="B14"/>
      <c r="C14" s="108" t="s">
        <v>303</v>
      </c>
    </row>
    <row r="15" spans="2:8" ht="15.75" customHeight="1">
      <c r="B15"/>
      <c r="C15" s="109" t="s">
        <v>77</v>
      </c>
    </row>
    <row r="16" spans="2:8" ht="15.75" customHeight="1">
      <c r="B16"/>
      <c r="C16" s="110" t="s">
        <v>82</v>
      </c>
    </row>
    <row r="17" spans="2:3">
      <c r="B17"/>
      <c r="C17" s="111" t="s">
        <v>87</v>
      </c>
    </row>
    <row r="18" spans="2:3">
      <c r="B18"/>
      <c r="C18" s="110" t="s">
        <v>92</v>
      </c>
    </row>
    <row r="19" spans="2:3">
      <c r="B19"/>
      <c r="C19" s="111" t="s">
        <v>108</v>
      </c>
    </row>
    <row r="20" spans="2:3">
      <c r="B20" s="103"/>
      <c r="C20" s="110" t="s">
        <v>120</v>
      </c>
    </row>
    <row r="21" spans="2:3">
      <c r="C21" s="110" t="s">
        <v>124</v>
      </c>
    </row>
    <row r="22" spans="2:3">
      <c r="C22" s="110" t="s">
        <v>126</v>
      </c>
    </row>
    <row r="23" spans="2:3">
      <c r="C23" s="110" t="s">
        <v>136</v>
      </c>
    </row>
    <row r="24" spans="2:3">
      <c r="C24" s="110" t="s">
        <v>138</v>
      </c>
    </row>
    <row r="25" spans="2:3">
      <c r="C25" s="117" t="s">
        <v>319</v>
      </c>
    </row>
    <row r="26" spans="2:3">
      <c r="C26" s="110" t="s">
        <v>148</v>
      </c>
    </row>
    <row r="27" spans="2:3">
      <c r="C27" s="111" t="s">
        <v>151</v>
      </c>
    </row>
    <row r="28" spans="2:3">
      <c r="C28" s="110" t="s">
        <v>158</v>
      </c>
    </row>
    <row r="29" spans="2:3">
      <c r="C29" s="110" t="s">
        <v>161</v>
      </c>
    </row>
    <row r="30" spans="2:3">
      <c r="C30" s="110" t="s">
        <v>169</v>
      </c>
    </row>
    <row r="31" spans="2:3">
      <c r="C31" s="110" t="s">
        <v>171</v>
      </c>
    </row>
    <row r="32" spans="2:3">
      <c r="C32" s="110" t="s">
        <v>16</v>
      </c>
    </row>
    <row r="33" spans="3:3">
      <c r="C33" s="110" t="s">
        <v>181</v>
      </c>
    </row>
    <row r="34" spans="3:3" ht="15" customHeight="1">
      <c r="C34" s="110" t="s">
        <v>190</v>
      </c>
    </row>
    <row r="35" spans="3:3">
      <c r="C35" s="110" t="s">
        <v>200</v>
      </c>
    </row>
    <row r="36" spans="3:3">
      <c r="C36" s="110" t="s">
        <v>208</v>
      </c>
    </row>
    <row r="37" spans="3:3">
      <c r="C37" s="110" t="s">
        <v>211</v>
      </c>
    </row>
    <row r="38" spans="3:3">
      <c r="C38" s="112" t="s">
        <v>220</v>
      </c>
    </row>
    <row r="39" spans="3:3" ht="16" thickBot="1"/>
    <row r="40" spans="3:3" ht="257" thickBot="1">
      <c r="C40" s="113" t="s">
        <v>291</v>
      </c>
    </row>
    <row r="53" spans="2:3" ht="15" customHeight="1"/>
    <row r="54" spans="2:3" ht="15" customHeight="1">
      <c r="C54"/>
    </row>
    <row r="55" spans="2:3">
      <c r="C55"/>
    </row>
    <row r="56" spans="2:3">
      <c r="C56"/>
    </row>
    <row r="57" spans="2:3">
      <c r="C57"/>
    </row>
    <row r="58" spans="2:3">
      <c r="C58"/>
    </row>
    <row r="59" spans="2:3">
      <c r="C59"/>
    </row>
    <row r="60" spans="2:3">
      <c r="C60"/>
    </row>
    <row r="61" spans="2:3" ht="16" thickBot="1">
      <c r="C61"/>
    </row>
    <row r="62" spans="2:3" ht="14.5" customHeight="1">
      <c r="B62" s="105"/>
      <c r="C62"/>
    </row>
    <row r="63" spans="2:3">
      <c r="B63" s="106"/>
      <c r="C63"/>
    </row>
    <row r="64" spans="2:3">
      <c r="B64" s="106"/>
      <c r="C64"/>
    </row>
    <row r="65" spans="2:3">
      <c r="B65" s="106"/>
      <c r="C65"/>
    </row>
    <row r="66" spans="2:3">
      <c r="B66" s="106"/>
      <c r="C66"/>
    </row>
    <row r="67" spans="2:3">
      <c r="B67" s="106"/>
      <c r="C67"/>
    </row>
    <row r="68" spans="2:3">
      <c r="B68" s="106"/>
      <c r="C68"/>
    </row>
    <row r="69" spans="2:3">
      <c r="B69" s="106"/>
      <c r="C69"/>
    </row>
    <row r="70" spans="2:3">
      <c r="B70" s="106"/>
      <c r="C70"/>
    </row>
    <row r="71" spans="2:3">
      <c r="B71" s="106"/>
      <c r="C71"/>
    </row>
    <row r="72" spans="2:3">
      <c r="B72" s="106"/>
      <c r="C72"/>
    </row>
    <row r="73" spans="2:3">
      <c r="B73" s="106"/>
    </row>
    <row r="74" spans="2:3">
      <c r="B74" s="106"/>
    </row>
    <row r="75" spans="2:3">
      <c r="B75" s="106"/>
    </row>
    <row r="76" spans="2:3">
      <c r="B76" s="106"/>
    </row>
    <row r="77" spans="2:3" ht="16" thickBot="1">
      <c r="B77" s="107"/>
    </row>
  </sheetData>
  <mergeCells count="1">
    <mergeCell ref="B8:C12"/>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B1:AF41"/>
  <sheetViews>
    <sheetView showGridLines="0" zoomScale="50" zoomScaleNormal="50" workbookViewId="0">
      <pane ySplit="15" topLeftCell="A16" activePane="bottomLeft" state="frozen"/>
      <selection activeCell="AU38" sqref="AU38"/>
      <selection pane="bottomLeft" activeCell="F3" sqref="F3"/>
    </sheetView>
  </sheetViews>
  <sheetFormatPr baseColWidth="10" defaultColWidth="8.83203125" defaultRowHeight="15"/>
  <cols>
    <col min="1" max="1" width="3.5" customWidth="1"/>
    <col min="2" max="2" width="35.1640625" customWidth="1"/>
    <col min="3" max="3" width="48.1640625" customWidth="1"/>
    <col min="5" max="5" width="11.33203125" bestFit="1" customWidth="1"/>
    <col min="9" max="9" width="6.5" customWidth="1"/>
    <col min="10" max="10" width="0.1640625" customWidth="1"/>
    <col min="11" max="11" width="2" hidden="1" customWidth="1"/>
    <col min="12" max="12" width="0.33203125" hidden="1" customWidth="1"/>
    <col min="13" max="13" width="29.5" customWidth="1"/>
    <col min="14" max="14" width="39.5" customWidth="1"/>
    <col min="15" max="15" width="13.1640625" customWidth="1"/>
    <col min="16" max="16" width="16.6640625" customWidth="1"/>
    <col min="17" max="19" width="13.1640625" customWidth="1"/>
    <col min="20" max="20" width="15.33203125" customWidth="1"/>
    <col min="21" max="21" width="17.1640625" customWidth="1"/>
    <col min="22" max="22" width="16" customWidth="1"/>
    <col min="23" max="23" width="3.83203125" style="21" customWidth="1"/>
    <col min="24" max="24" width="10.1640625" bestFit="1" customWidth="1"/>
  </cols>
  <sheetData>
    <row r="1" spans="2:30" ht="29">
      <c r="B1" s="73" t="s">
        <v>304</v>
      </c>
      <c r="C1" s="72" t="s">
        <v>171</v>
      </c>
      <c r="D1" s="11"/>
      <c r="E1" s="70">
        <f>0.02*C2</f>
        <v>272163.037292758</v>
      </c>
      <c r="F1" s="11"/>
      <c r="G1" s="11"/>
      <c r="H1" s="11"/>
      <c r="I1" s="11"/>
      <c r="J1" s="11"/>
      <c r="K1" s="11"/>
      <c r="L1" s="11"/>
      <c r="M1" s="11"/>
      <c r="W1" s="12"/>
    </row>
    <row r="2" spans="2:30" ht="21">
      <c r="B2" s="71" t="s">
        <v>290</v>
      </c>
      <c r="C2" s="13">
        <f>VLOOKUP($C$1,'Country data sheet'!$B$3:$W$75,22,FALSE)</f>
        <v>13608151.8646379</v>
      </c>
      <c r="D2" s="14"/>
      <c r="E2" s="11"/>
      <c r="F2" s="11"/>
      <c r="G2" s="11"/>
      <c r="H2" s="11"/>
      <c r="I2" s="11"/>
      <c r="J2" s="11"/>
      <c r="K2" s="11"/>
      <c r="L2" s="11"/>
      <c r="M2" s="11"/>
      <c r="N2" s="11"/>
      <c r="O2" s="11"/>
      <c r="P2" s="11"/>
      <c r="Q2" s="11"/>
      <c r="R2" s="11"/>
      <c r="S2" s="11"/>
      <c r="T2" s="11"/>
      <c r="U2" s="11"/>
      <c r="V2" s="11"/>
      <c r="W2" s="12"/>
      <c r="X2" s="20"/>
    </row>
    <row r="3" spans="2:30" ht="21">
      <c r="B3" s="10"/>
      <c r="C3" s="13"/>
      <c r="D3" s="14"/>
      <c r="E3" s="11"/>
      <c r="F3" s="11"/>
      <c r="G3" s="11"/>
      <c r="H3" s="11"/>
      <c r="I3" s="11"/>
      <c r="J3" s="11"/>
      <c r="K3" s="11"/>
      <c r="L3" s="11"/>
      <c r="M3" s="11"/>
      <c r="N3" s="11"/>
      <c r="O3" s="11"/>
      <c r="P3" s="11"/>
      <c r="Q3" s="11"/>
      <c r="R3" s="11"/>
      <c r="S3" s="11"/>
      <c r="T3" s="11"/>
      <c r="U3" s="11"/>
      <c r="V3" s="11"/>
      <c r="W3" s="12"/>
      <c r="X3" s="20"/>
    </row>
    <row r="4" spans="2:30" ht="26">
      <c r="B4" s="11"/>
      <c r="C4" s="11"/>
      <c r="D4" s="11"/>
      <c r="E4" s="11"/>
      <c r="F4" s="11"/>
      <c r="G4" s="11"/>
      <c r="H4" s="11"/>
      <c r="I4" s="11"/>
      <c r="J4" s="11"/>
      <c r="K4" s="11"/>
      <c r="L4" s="11"/>
      <c r="M4" s="11"/>
      <c r="N4" s="135" t="str">
        <f>C1</f>
        <v>People's Republic of China</v>
      </c>
      <c r="O4" s="135"/>
      <c r="P4" s="135"/>
      <c r="Q4" s="135"/>
      <c r="R4" s="135"/>
      <c r="S4" s="135"/>
      <c r="T4" s="135"/>
      <c r="U4" s="135"/>
      <c r="V4" s="135"/>
      <c r="W4" s="12"/>
      <c r="Z4" s="7"/>
      <c r="AA4" s="7"/>
      <c r="AB4" s="7"/>
      <c r="AC4" s="7"/>
      <c r="AD4" s="7"/>
    </row>
    <row r="5" spans="2:30" ht="47" customHeight="1">
      <c r="B5" s="11"/>
      <c r="C5" s="11"/>
      <c r="D5" s="11"/>
      <c r="E5" s="11"/>
      <c r="F5" s="11"/>
      <c r="G5" s="11"/>
      <c r="H5" s="11"/>
      <c r="I5" s="11"/>
      <c r="J5" s="11"/>
      <c r="K5" s="11"/>
      <c r="L5" s="11"/>
      <c r="M5" s="11"/>
      <c r="N5" s="136" t="s">
        <v>17</v>
      </c>
      <c r="O5" s="137" t="s">
        <v>5</v>
      </c>
      <c r="P5" s="137"/>
      <c r="Q5" s="138" t="s">
        <v>9</v>
      </c>
      <c r="R5" s="138"/>
      <c r="S5" s="139" t="s">
        <v>12</v>
      </c>
      <c r="T5" s="139"/>
      <c r="U5" s="140" t="s">
        <v>315</v>
      </c>
      <c r="V5" s="140"/>
      <c r="W5" s="12"/>
    </row>
    <row r="6" spans="2:30" ht="65" customHeight="1">
      <c r="B6" s="11"/>
      <c r="C6" s="11"/>
      <c r="D6" s="11"/>
      <c r="E6" s="11"/>
      <c r="F6" s="11"/>
      <c r="G6" s="11"/>
      <c r="H6" s="11"/>
      <c r="I6" s="11"/>
      <c r="J6" s="11"/>
      <c r="K6" s="11"/>
      <c r="L6" s="11"/>
      <c r="M6" s="11"/>
      <c r="N6" s="136"/>
      <c r="O6" s="119" t="s">
        <v>18</v>
      </c>
      <c r="P6" s="119" t="s">
        <v>19</v>
      </c>
      <c r="Q6" s="119" t="s">
        <v>18</v>
      </c>
      <c r="R6" s="119" t="s">
        <v>19</v>
      </c>
      <c r="S6" s="119" t="s">
        <v>18</v>
      </c>
      <c r="T6" s="119" t="s">
        <v>19</v>
      </c>
      <c r="U6" s="119" t="s">
        <v>18</v>
      </c>
      <c r="V6" s="119" t="s">
        <v>19</v>
      </c>
      <c r="W6" s="12"/>
    </row>
    <row r="7" spans="2:30" ht="54">
      <c r="B7" s="11"/>
      <c r="C7" s="11"/>
      <c r="D7" s="11"/>
      <c r="E7" s="11"/>
      <c r="F7" s="11"/>
      <c r="G7" s="11"/>
      <c r="H7" s="11"/>
      <c r="I7" s="11"/>
      <c r="J7" s="11"/>
      <c r="K7" s="11"/>
      <c r="L7" s="11"/>
      <c r="M7" s="11"/>
      <c r="N7" s="76" t="s">
        <v>20</v>
      </c>
      <c r="O7" s="77">
        <f>VLOOKUP($C$1&amp;$N7,'Sector5 datasheet'!$G$3:$BR$380,56,FALSE)</f>
        <v>-0.3989757739695341</v>
      </c>
      <c r="P7" s="77">
        <f>VLOOKUP($C$1&amp;$N7,'Sector5 datasheet'!$G$3:$BR$380,60,FALSE)</f>
        <v>-0.46722936258141612</v>
      </c>
      <c r="Q7" s="77">
        <f>VLOOKUP($C$1&amp;$N7,'Sector5 datasheet'!$G$3:$BR$380,57,FALSE)</f>
        <v>-1.0158355562348096</v>
      </c>
      <c r="R7" s="77">
        <f>VLOOKUP($C$1&amp;$N7,'Sector5 datasheet'!$G$3:$BR$380,61,FALSE)</f>
        <v>-1.2499613577365847</v>
      </c>
      <c r="S7" s="77">
        <f>VLOOKUP($C$1&amp;$N7,'Sector5 datasheet'!$G$3:$BR$380,58,FALSE)</f>
        <v>-1.7146637271634992</v>
      </c>
      <c r="T7" s="77">
        <f>VLOOKUP($C$1&amp;$N7,'Sector5 datasheet'!$G$3:$BR$380,62,FALSE)</f>
        <v>-1.7278748654640752</v>
      </c>
      <c r="U7" s="77" t="str">
        <f>VLOOKUP($C$1&amp;$N7,'Sector5 datasheet'!$G$3:$BR$380,59,FALSE)</f>
        <v>NA</v>
      </c>
      <c r="V7" s="77" t="str">
        <f>VLOOKUP($C$1&amp;$N7,'Sector5 datasheet'!$G$3:$BR$380,63,FALSE)</f>
        <v>NA</v>
      </c>
      <c r="W7" s="12"/>
    </row>
    <row r="8" spans="2:30" ht="76.25" customHeight="1">
      <c r="B8" s="11"/>
      <c r="C8" s="11"/>
      <c r="D8" s="11"/>
      <c r="E8" s="11"/>
      <c r="F8" s="11"/>
      <c r="G8" s="11"/>
      <c r="H8" s="11"/>
      <c r="I8" s="11"/>
      <c r="J8" s="11"/>
      <c r="K8" s="11"/>
      <c r="L8" s="11"/>
      <c r="M8" s="11"/>
      <c r="N8" s="78" t="s">
        <v>21</v>
      </c>
      <c r="O8" s="79">
        <f>VLOOKUP($C$1&amp;$N8,'Sector5 datasheet'!$G$3:$BR$380,56,FALSE)</f>
        <v>-0.28964343565552003</v>
      </c>
      <c r="P8" s="80">
        <f>VLOOKUP($C$1&amp;$N8,'Sector5 datasheet'!$G$3:$BR$380,60,FALSE)</f>
        <v>-0.28556920304667671</v>
      </c>
      <c r="Q8" s="79">
        <f>VLOOKUP($C$1&amp;$N8,'Sector5 datasheet'!$G$3:$BR$380,57,FALSE)</f>
        <v>-0.74684327492999869</v>
      </c>
      <c r="R8" s="80">
        <f>VLOOKUP($C$1&amp;$N8,'Sector5 datasheet'!$G$3:$BR$380,61,FALSE)</f>
        <v>-0.74046110704972679</v>
      </c>
      <c r="S8" s="81">
        <f>VLOOKUP($C$1&amp;$N8,'Sector5 datasheet'!$G$3:$BR$380,58,FALSE)</f>
        <v>-1.6863152603188958</v>
      </c>
      <c r="T8" s="82">
        <f>VLOOKUP($C$1&amp;$N8,'Sector5 datasheet'!$G$3:$BR$380,62,FALSE)</f>
        <v>-1.6275402315649539</v>
      </c>
      <c r="U8" s="81" t="str">
        <f>VLOOKUP($C$1&amp;$N8,'Sector5 datasheet'!$G$3:$BR$380,59,FALSE)</f>
        <v>NA</v>
      </c>
      <c r="V8" s="82" t="str">
        <f>VLOOKUP($C$1&amp;$N8,'Sector5 datasheet'!$G$3:$BR$380,63,FALSE)</f>
        <v>NA</v>
      </c>
      <c r="W8" s="12"/>
    </row>
    <row r="9" spans="2:30" ht="54.75" customHeight="1">
      <c r="B9" s="11"/>
      <c r="C9" s="11"/>
      <c r="D9" s="11"/>
      <c r="E9" s="11"/>
      <c r="F9" s="11"/>
      <c r="G9" s="11"/>
      <c r="H9" s="11"/>
      <c r="I9" s="11"/>
      <c r="J9" s="11"/>
      <c r="K9" s="11"/>
      <c r="L9" s="11"/>
      <c r="M9" s="11"/>
      <c r="N9" s="76" t="s">
        <v>22</v>
      </c>
      <c r="O9" s="77">
        <f>VLOOKUP($C$1&amp;$N9,'Sector5 datasheet'!$G$3:$BR$380,56,FALSE)</f>
        <v>-0.18668368152219997</v>
      </c>
      <c r="P9" s="83">
        <f>VLOOKUP($C$1&amp;$N9,'Sector5 datasheet'!$G$3:$BR$380,60,FALSE)</f>
        <v>-0.12720297399077451</v>
      </c>
      <c r="Q9" s="77">
        <f>VLOOKUP($C$1&amp;$N9,'Sector5 datasheet'!$G$3:$BR$380,57,FALSE)</f>
        <v>-0.45463326564300005</v>
      </c>
      <c r="R9" s="83">
        <f>VLOOKUP($C$1&amp;$N9,'Sector5 datasheet'!$G$3:$BR$380,61,FALSE)</f>
        <v>-0.31542329203431541</v>
      </c>
      <c r="S9" s="77">
        <f>VLOOKUP($C$1&amp;$N9,'Sector5 datasheet'!$G$3:$BR$380,58,FALSE)</f>
        <v>-1.5112575910418593</v>
      </c>
      <c r="T9" s="83">
        <f>VLOOKUP($C$1&amp;$N9,'Sector5 datasheet'!$G$3:$BR$380,62,FALSE)</f>
        <v>-1.5378894680597393</v>
      </c>
      <c r="U9" s="77" t="str">
        <f>VLOOKUP($C$1&amp;$N9,'Sector5 datasheet'!$G$3:$BR$380,59,FALSE)</f>
        <v>NA</v>
      </c>
      <c r="V9" s="83" t="str">
        <f>VLOOKUP($C$1&amp;$N9,'Sector5 datasheet'!$G$3:$BR$380,63,FALSE)</f>
        <v>NA</v>
      </c>
      <c r="W9" s="12"/>
    </row>
    <row r="10" spans="2:30" ht="81">
      <c r="B10" s="11"/>
      <c r="C10" s="11"/>
      <c r="D10" s="11"/>
      <c r="E10" s="11"/>
      <c r="F10" s="11"/>
      <c r="G10" s="11"/>
      <c r="H10" s="11"/>
      <c r="I10" s="11"/>
      <c r="J10" s="11"/>
      <c r="K10" s="11"/>
      <c r="L10" s="11"/>
      <c r="M10" s="11"/>
      <c r="N10" s="78" t="s">
        <v>23</v>
      </c>
      <c r="O10" s="79">
        <f>VLOOKUP($C$1&amp;$N10,'Sector5 datasheet'!$G$3:$BR$380,56,FALSE)</f>
        <v>-0.87172621717673204</v>
      </c>
      <c r="P10" s="80">
        <f>VLOOKUP($C$1&amp;$N10,'Sector5 datasheet'!$G$3:$BR$380,60,FALSE)</f>
        <v>-0.96392458120051938</v>
      </c>
      <c r="Q10" s="79">
        <f>VLOOKUP($C$1&amp;$N10,'Sector5 datasheet'!$G$3:$BR$380,57,FALSE)</f>
        <v>-1.6906083871809308</v>
      </c>
      <c r="R10" s="80">
        <f>VLOOKUP($C$1&amp;$N10,'Sector5 datasheet'!$G$3:$BR$380,61,FALSE)</f>
        <v>-1.8013294046939199</v>
      </c>
      <c r="S10" s="81">
        <f>VLOOKUP($C$1&amp;$N10,'Sector5 datasheet'!$G$3:$BR$380,58,FALSE)</f>
        <v>-2.7522126840161762</v>
      </c>
      <c r="T10" s="82">
        <f>VLOOKUP($C$1&amp;$N10,'Sector5 datasheet'!$G$3:$BR$380,62,FALSE)</f>
        <v>-2.9664595687324566</v>
      </c>
      <c r="U10" s="81" t="str">
        <f>VLOOKUP($C$1&amp;$N10,'Sector5 datasheet'!$G$3:$BR$380,59,FALSE)</f>
        <v>NA</v>
      </c>
      <c r="V10" s="82" t="str">
        <f>VLOOKUP($C$1&amp;$N10,'Sector5 datasheet'!$G$3:$BR$380,63,FALSE)</f>
        <v>NA</v>
      </c>
      <c r="W10" s="12"/>
      <c r="Z10" s="15"/>
    </row>
    <row r="11" spans="2:30" ht="27">
      <c r="B11" s="11"/>
      <c r="C11" s="11"/>
      <c r="D11" s="11"/>
      <c r="E11" s="11"/>
      <c r="F11" s="11"/>
      <c r="G11" s="11"/>
      <c r="H11" s="11"/>
      <c r="I11" s="11"/>
      <c r="J11" s="11"/>
      <c r="K11" s="11"/>
      <c r="L11" s="11"/>
      <c r="M11" s="11"/>
      <c r="N11" s="76" t="s">
        <v>24</v>
      </c>
      <c r="O11" s="77">
        <f>VLOOKUP($C$1&amp;$N11,'Sector5 datasheet'!$G$3:$BR$380,56,FALSE)</f>
        <v>-0.86990266755294665</v>
      </c>
      <c r="P11" s="83">
        <f>VLOOKUP($C$1&amp;$N11,'Sector5 datasheet'!$G$3:$BR$380,60,FALSE)</f>
        <v>-0.79392959015930387</v>
      </c>
      <c r="Q11" s="77">
        <f>VLOOKUP($C$1&amp;$N11,'Sector5 datasheet'!$G$3:$BR$380,57,FALSE)</f>
        <v>-1.4499172768293576</v>
      </c>
      <c r="R11" s="83">
        <f>VLOOKUP($C$1&amp;$N11,'Sector5 datasheet'!$G$3:$BR$380,61,FALSE)</f>
        <v>-1.3471122291460358</v>
      </c>
      <c r="S11" s="77">
        <f>VLOOKUP($C$1&amp;$N11,'Sector5 datasheet'!$G$3:$BR$380,58,FALSE)</f>
        <v>-3.0276988779754048</v>
      </c>
      <c r="T11" s="83">
        <f>VLOOKUP($C$1&amp;$N11,'Sector5 datasheet'!$G$3:$BR$380,62,FALSE)</f>
        <v>-2.8456740543286068</v>
      </c>
      <c r="U11" s="77" t="str">
        <f>VLOOKUP($C$1&amp;$N11,'Sector5 datasheet'!$G$3:$BR$380,59,FALSE)</f>
        <v>NA</v>
      </c>
      <c r="V11" s="83" t="str">
        <f>VLOOKUP($C$1&amp;$N11,'Sector5 datasheet'!$G$3:$BR$380,63,FALSE)</f>
        <v>NA</v>
      </c>
      <c r="W11" s="12"/>
    </row>
    <row r="12" spans="2:30" ht="33.75" customHeight="1">
      <c r="B12" s="11"/>
      <c r="C12" s="11"/>
      <c r="D12" s="11"/>
      <c r="E12" s="11"/>
      <c r="F12" s="11"/>
      <c r="G12" s="11"/>
      <c r="H12" s="11"/>
      <c r="I12" s="11"/>
      <c r="J12" s="11"/>
      <c r="K12" s="11"/>
      <c r="L12" s="11"/>
      <c r="M12" s="11"/>
      <c r="N12" s="84" t="s">
        <v>320</v>
      </c>
      <c r="O12" s="85">
        <f>-(T34/T41)*100</f>
        <v>-0.32252418656644694</v>
      </c>
      <c r="P12" s="86">
        <f>-U34/U41*100</f>
        <v>-0.4467038095886578</v>
      </c>
      <c r="Q12" s="85">
        <f>-T35/T41*100</f>
        <v>-0.75731038611544121</v>
      </c>
      <c r="R12" s="86">
        <f>-U35/U41*100</f>
        <v>-0.99175366786156094</v>
      </c>
      <c r="S12" s="87">
        <f>-T36/T41*100</f>
        <v>-1.740085425088977</v>
      </c>
      <c r="T12" s="88">
        <f>-U36/U41*100</f>
        <v>-1.9520180889802907</v>
      </c>
      <c r="U12" s="87" t="str">
        <f>IFERROR(-T38/T41*100,"NA")</f>
        <v>NA</v>
      </c>
      <c r="V12" s="88" t="str">
        <f>IFERROR(-U38/U41*100,"NA")</f>
        <v>NA</v>
      </c>
      <c r="W12" s="12"/>
    </row>
    <row r="13" spans="2:30" ht="33" customHeight="1">
      <c r="B13" s="11"/>
      <c r="C13" s="11"/>
      <c r="D13" s="11"/>
      <c r="E13" s="11"/>
      <c r="F13" s="11"/>
      <c r="G13" s="11"/>
      <c r="H13" s="11"/>
      <c r="I13" s="11"/>
      <c r="J13" s="11"/>
      <c r="K13" s="11"/>
      <c r="L13" s="11"/>
      <c r="M13" s="11"/>
      <c r="N13" s="134" t="s">
        <v>317</v>
      </c>
      <c r="O13" s="134"/>
      <c r="P13" s="134"/>
      <c r="Q13" s="134"/>
      <c r="R13" s="134"/>
      <c r="S13" s="134"/>
      <c r="T13" s="134"/>
      <c r="U13" s="134"/>
      <c r="V13" s="134"/>
      <c r="W13" s="12"/>
    </row>
    <row r="14" spans="2:30" ht="16">
      <c r="B14" s="11"/>
      <c r="C14" s="11"/>
      <c r="D14" s="11"/>
      <c r="E14" s="11"/>
      <c r="F14" s="11"/>
      <c r="G14" s="11"/>
      <c r="H14" s="11"/>
      <c r="I14" s="11"/>
      <c r="J14" s="11"/>
      <c r="K14" s="11"/>
      <c r="L14" s="11"/>
      <c r="M14" s="11"/>
      <c r="W14" s="12"/>
    </row>
    <row r="15" spans="2:30" ht="16">
      <c r="B15" s="11"/>
      <c r="C15" s="11"/>
      <c r="D15" s="11"/>
      <c r="E15" s="11"/>
      <c r="F15" s="11"/>
      <c r="G15" s="11"/>
      <c r="H15" s="11"/>
      <c r="I15" s="11"/>
      <c r="J15" s="11"/>
      <c r="K15" s="11"/>
      <c r="L15" s="11"/>
      <c r="M15" s="11"/>
      <c r="W15" s="12"/>
    </row>
    <row r="16" spans="2:30" ht="16">
      <c r="B16" s="11"/>
      <c r="C16" s="11"/>
      <c r="D16" s="11"/>
      <c r="E16" s="11"/>
      <c r="F16" s="11"/>
      <c r="G16" s="11"/>
      <c r="H16" s="11"/>
      <c r="I16" s="11"/>
      <c r="J16" s="11"/>
      <c r="K16" s="11"/>
      <c r="L16" s="11"/>
      <c r="M16" s="11"/>
      <c r="N16" s="16"/>
      <c r="O16" s="17"/>
      <c r="P16" s="18"/>
      <c r="Q16" s="17"/>
      <c r="R16" s="18"/>
      <c r="S16" s="17"/>
      <c r="T16" s="18"/>
      <c r="U16" s="17"/>
      <c r="V16" s="18"/>
      <c r="W16" s="12"/>
    </row>
    <row r="17" spans="2:32" ht="16">
      <c r="B17" s="11"/>
      <c r="C17" s="11"/>
      <c r="D17" s="11"/>
      <c r="E17" s="11"/>
      <c r="F17" s="11"/>
      <c r="G17" s="11"/>
      <c r="H17" s="11"/>
      <c r="I17" s="11"/>
      <c r="J17" s="11"/>
      <c r="K17" s="11"/>
      <c r="L17" s="11"/>
      <c r="M17" s="11"/>
      <c r="N17" s="11"/>
      <c r="O17" s="11"/>
      <c r="P17" s="11"/>
      <c r="Q17" s="11"/>
      <c r="R17" s="11"/>
      <c r="S17" s="11"/>
      <c r="T17" s="11"/>
      <c r="U17" s="11"/>
      <c r="V17" s="11"/>
      <c r="W17" s="12"/>
    </row>
    <row r="18" spans="2:32" ht="16">
      <c r="B18" s="11"/>
      <c r="C18" s="11"/>
      <c r="D18" s="11"/>
      <c r="E18" s="11"/>
      <c r="F18" s="11"/>
      <c r="G18" s="11"/>
      <c r="H18" s="11"/>
      <c r="I18" s="11"/>
      <c r="J18" s="11"/>
      <c r="K18" s="11"/>
      <c r="L18" s="11"/>
      <c r="M18" s="19"/>
      <c r="W18" s="12"/>
    </row>
    <row r="19" spans="2:32" ht="16">
      <c r="B19" s="11"/>
      <c r="C19" s="11"/>
      <c r="D19" s="11"/>
      <c r="E19" s="11"/>
      <c r="F19" s="11"/>
      <c r="G19" s="11"/>
      <c r="H19" s="11"/>
      <c r="I19" s="11"/>
      <c r="J19" s="11"/>
      <c r="K19" s="11"/>
      <c r="L19" s="11"/>
      <c r="M19" s="19"/>
      <c r="N19" s="20"/>
      <c r="O19" s="20"/>
      <c r="P19" s="20"/>
      <c r="Q19" s="20"/>
      <c r="R19" s="20"/>
      <c r="S19" s="20"/>
      <c r="T19" s="20"/>
      <c r="U19" s="20"/>
      <c r="V19" s="20"/>
      <c r="W19" s="12"/>
    </row>
    <row r="20" spans="2:32" ht="16">
      <c r="B20" s="11"/>
      <c r="C20" s="11"/>
      <c r="D20" s="11"/>
      <c r="E20" s="11"/>
      <c r="F20" s="11"/>
      <c r="G20" s="11"/>
      <c r="H20" s="11"/>
      <c r="I20" s="11"/>
      <c r="J20" s="11"/>
      <c r="K20" s="11"/>
      <c r="L20" s="11"/>
      <c r="M20" s="11"/>
      <c r="W20" s="12"/>
    </row>
    <row r="21" spans="2:32" ht="16">
      <c r="B21" s="11"/>
      <c r="C21" s="11"/>
      <c r="D21" s="11"/>
      <c r="E21" s="11"/>
      <c r="F21" s="11"/>
      <c r="G21" s="11"/>
      <c r="H21" s="11"/>
      <c r="I21" s="11"/>
      <c r="J21" s="11"/>
      <c r="K21" s="11"/>
      <c r="L21" s="11"/>
      <c r="M21" s="11"/>
      <c r="W21" s="12"/>
    </row>
    <row r="22" spans="2:32" ht="16">
      <c r="B22" s="11"/>
      <c r="C22" s="11"/>
      <c r="D22" s="11"/>
      <c r="E22" s="11"/>
      <c r="F22" s="11"/>
      <c r="G22" s="11"/>
      <c r="H22" s="11"/>
      <c r="I22" s="11"/>
      <c r="J22" s="11"/>
      <c r="K22" s="11"/>
      <c r="L22" s="11"/>
      <c r="M22" s="11"/>
      <c r="W22" s="12"/>
    </row>
    <row r="24" spans="2:32" ht="16" thickBot="1">
      <c r="B24" s="22"/>
      <c r="C24" s="22"/>
      <c r="D24" s="22"/>
      <c r="E24" s="22"/>
      <c r="F24" s="22"/>
      <c r="G24" s="22"/>
      <c r="H24" s="22"/>
      <c r="I24" s="22"/>
      <c r="J24" s="22"/>
      <c r="K24" s="22"/>
      <c r="L24" s="22"/>
      <c r="M24" s="22"/>
      <c r="N24" s="22"/>
      <c r="O24" s="22"/>
      <c r="P24" s="22"/>
      <c r="Q24" s="22"/>
      <c r="R24" s="22"/>
      <c r="S24" s="22"/>
      <c r="T24" s="22"/>
      <c r="U24" s="22"/>
      <c r="V24" s="24"/>
      <c r="W24" s="23"/>
    </row>
    <row r="29" spans="2:32">
      <c r="V29" s="25"/>
      <c r="X29" s="26"/>
      <c r="Y29" s="26"/>
      <c r="Z29" s="26"/>
      <c r="AA29" s="26"/>
      <c r="AB29" s="26"/>
      <c r="AC29" s="26"/>
      <c r="AD29" s="26"/>
      <c r="AE29" s="26"/>
      <c r="AF29" s="26"/>
    </row>
    <row r="30" spans="2:32">
      <c r="V30" s="25"/>
      <c r="X30" s="26"/>
      <c r="Y30" s="26"/>
      <c r="Z30" s="26"/>
      <c r="AA30" s="26"/>
      <c r="AB30" s="26"/>
      <c r="AC30" s="26"/>
      <c r="AD30" s="26"/>
      <c r="AE30" s="26"/>
      <c r="AF30" s="26"/>
    </row>
    <row r="31" spans="2:32">
      <c r="V31" s="25"/>
      <c r="W31" s="74"/>
      <c r="X31" s="26"/>
      <c r="Y31" s="26"/>
      <c r="Z31" s="26"/>
      <c r="AA31" s="26"/>
      <c r="AB31" s="26"/>
      <c r="AC31" s="26"/>
      <c r="AD31" s="26"/>
      <c r="AE31" s="26"/>
      <c r="AF31" s="26"/>
    </row>
    <row r="32" spans="2:32">
      <c r="N32" s="120"/>
      <c r="O32" s="120"/>
      <c r="P32" s="120"/>
      <c r="Q32" s="120" t="s">
        <v>22</v>
      </c>
      <c r="R32" s="120" t="s">
        <v>23</v>
      </c>
      <c r="S32" s="120"/>
      <c r="T32" s="120"/>
      <c r="U32" s="120"/>
      <c r="V32" s="120"/>
      <c r="W32" s="75"/>
      <c r="X32" s="26"/>
      <c r="Y32" s="26"/>
      <c r="Z32" s="26"/>
      <c r="AA32" s="26"/>
      <c r="AB32" s="26"/>
      <c r="AC32" s="26"/>
      <c r="AD32" s="26"/>
      <c r="AE32" s="26"/>
      <c r="AF32" s="26"/>
    </row>
    <row r="33" spans="14:32">
      <c r="N33" s="121"/>
      <c r="O33" s="120" t="s">
        <v>20</v>
      </c>
      <c r="P33" s="120" t="s">
        <v>21</v>
      </c>
      <c r="Q33" s="120" t="s">
        <v>22</v>
      </c>
      <c r="R33" s="120" t="s">
        <v>23</v>
      </c>
      <c r="S33" s="120" t="s">
        <v>24</v>
      </c>
      <c r="T33" s="122" t="s">
        <v>25</v>
      </c>
      <c r="U33" s="122" t="s">
        <v>26</v>
      </c>
      <c r="V33" s="120"/>
      <c r="X33" s="26"/>
      <c r="Y33" s="26"/>
      <c r="Z33" s="26"/>
      <c r="AA33" s="26"/>
      <c r="AB33" s="26"/>
      <c r="AC33" s="26"/>
      <c r="AD33" s="26"/>
      <c r="AE33" s="26"/>
      <c r="AF33" s="26"/>
    </row>
    <row r="34" spans="14:32">
      <c r="N34" s="123" t="s">
        <v>5</v>
      </c>
      <c r="O34" s="124">
        <f>(VLOOKUP($C$1&amp;O$33,'Sector5 datasheet'!$G$2:$BI$380,8,FALSE)/100)*$C$2*-1</f>
        <v>7438.3709735197353</v>
      </c>
      <c r="P34" s="124">
        <f>(VLOOKUP($C$1&amp;P$33,'Sector5 datasheet'!$G$2:$BI$380,8,FALSE)/100)*$C$2*-1</f>
        <v>16153.003502887565</v>
      </c>
      <c r="Q34" s="124">
        <f>(VLOOKUP($C$1&amp;Q$33,'Sector5 datasheet'!$G$2:$BI$380,8,FALSE)/100)*$C$2*-1</f>
        <v>9115.4831399897575</v>
      </c>
      <c r="R34" s="124">
        <f>(VLOOKUP($C$1&amp;R$33,'Sector5 datasheet'!$G$2:$BI$380,8,FALSE)/100)*$C$2*-1</f>
        <v>5974.2312282279936</v>
      </c>
      <c r="S34" s="124">
        <f>(VLOOKUP($C$1&amp;S$33,'Sector5 datasheet'!$G$2:$BI$380,8,FALSE)/100)*$C$2*-1</f>
        <v>5208.4922635251169</v>
      </c>
      <c r="T34" s="125">
        <f>SUM(O34:S34)</f>
        <v>43889.581108150174</v>
      </c>
      <c r="U34" s="126">
        <f>VLOOKUP($C$1,'Country data sheet'!$B$3:$AT$75,42,FALSE)*-1</f>
        <v>4490.6402496934752</v>
      </c>
      <c r="V34" s="120"/>
      <c r="X34" s="26"/>
      <c r="Y34" s="26"/>
      <c r="Z34" s="26"/>
      <c r="AA34" s="26"/>
      <c r="AB34" s="26"/>
      <c r="AC34" s="26"/>
      <c r="AD34" s="26"/>
      <c r="AE34" s="26"/>
      <c r="AF34" s="26"/>
    </row>
    <row r="35" spans="14:32">
      <c r="N35" s="123" t="s">
        <v>9</v>
      </c>
      <c r="O35" s="124">
        <f>(VLOOKUP($C$1&amp;O$33,'Sector5 datasheet'!$G$2:$BI$380,20,FALSE)/100)*$C$2*-1</f>
        <v>18938.898570676811</v>
      </c>
      <c r="P35" s="124">
        <f>(VLOOKUP($C$1&amp;P$33,'Sector5 datasheet'!$G$2:$BI$380,20,FALSE)/100)*$C$2*-1</f>
        <v>41650.389931156642</v>
      </c>
      <c r="Q35" s="124">
        <f>(VLOOKUP($C$1&amp;Q$33,'Sector5 datasheet'!$G$2:$BI$380,20,FALSE)/100)*$C$2*-1</f>
        <v>22199.057968301491</v>
      </c>
      <c r="R35" s="124">
        <f>(VLOOKUP($C$1&amp;R$33,'Sector5 datasheet'!$G$2:$BI$380,20,FALSE)/100)*$C$2*-1</f>
        <v>11586.304532759976</v>
      </c>
      <c r="S35" s="124">
        <f>(VLOOKUP($C$1&amp;S$33,'Sector5 datasheet'!$G$2:$BI$380,20,FALSE)/100)*$C$2*-1</f>
        <v>8681.2964263699869</v>
      </c>
      <c r="T35" s="125">
        <f t="shared" ref="T35:T38" si="0">SUM(O35:S35)</f>
        <v>103055.9474292649</v>
      </c>
      <c r="U35" s="126">
        <f>VLOOKUP($C$1,'Country data sheet'!$B$3:$AT$75,43,FALSE)*-1</f>
        <v>9969.9372225665938</v>
      </c>
      <c r="V35" s="120"/>
      <c r="W35" s="74"/>
      <c r="X35" s="26"/>
    </row>
    <row r="36" spans="14:32">
      <c r="N36" s="123" t="s">
        <v>12</v>
      </c>
      <c r="O36" s="124">
        <f>(VLOOKUP($C$1&amp;O$33,'Sector5 datasheet'!$G$2:$BI$380,32,FALSE)/100)*$C$2*-1</f>
        <v>31967.617408404498</v>
      </c>
      <c r="P36" s="124">
        <f>(VLOOKUP($C$1&amp;P$33,'Sector5 datasheet'!$G$2:$BI$380,32,FALSE)/100)*$C$2*-1</f>
        <v>94043.409771246981</v>
      </c>
      <c r="Q36" s="124">
        <f>(VLOOKUP($C$1&amp;Q$33,'Sector5 datasheet'!$G$2:$BI$380,32,FALSE)/100)*$C$2*-1</f>
        <v>73792.433162860092</v>
      </c>
      <c r="R36" s="124">
        <f>(VLOOKUP($C$1&amp;R$33,'Sector5 datasheet'!$G$2:$BI$380,32,FALSE)/100)*$C$2*-1</f>
        <v>18861.833726679266</v>
      </c>
      <c r="S36" s="124">
        <f>(VLOOKUP($C$1&amp;S$33,'Sector5 datasheet'!$G$2:$BI$380,32,FALSE)/100)*$C$2*-1</f>
        <v>18128.173151347128</v>
      </c>
      <c r="T36" s="125">
        <f t="shared" si="0"/>
        <v>236793.46722053798</v>
      </c>
      <c r="U36" s="126">
        <f>VLOOKUP($C$1,'Country data sheet'!$B$3:$AT$75,44,FALSE)*-1</f>
        <v>19623.318204016508</v>
      </c>
      <c r="V36" s="120"/>
      <c r="W36" s="75"/>
      <c r="X36" s="26"/>
      <c r="Y36" s="26"/>
      <c r="Z36" s="26"/>
      <c r="AA36" s="26"/>
      <c r="AB36" s="26"/>
      <c r="AC36" s="26"/>
      <c r="AD36" s="26"/>
      <c r="AE36" s="26"/>
      <c r="AF36" s="26"/>
    </row>
    <row r="37" spans="14:32">
      <c r="N37" s="123"/>
      <c r="O37" s="124"/>
      <c r="P37" s="124"/>
      <c r="Q37" s="124"/>
      <c r="R37" s="124"/>
      <c r="S37" s="124"/>
      <c r="T37" s="125"/>
      <c r="U37" s="126"/>
      <c r="V37" s="120"/>
      <c r="W37" s="75"/>
      <c r="X37" s="26"/>
      <c r="Y37" s="26"/>
      <c r="Z37" s="26"/>
      <c r="AA37" s="26"/>
      <c r="AB37" s="26"/>
      <c r="AC37" s="26"/>
      <c r="AD37" s="26"/>
      <c r="AE37" s="26"/>
      <c r="AF37" s="26"/>
    </row>
    <row r="38" spans="14:32">
      <c r="N38" s="127" t="s">
        <v>314</v>
      </c>
      <c r="O38" s="124" t="e">
        <f>(VLOOKUP($C$1&amp;O$33,'Sector5 datasheet'!$G$2:$BI$380,44,FALSE)/100)*$C$2*-1</f>
        <v>#VALUE!</v>
      </c>
      <c r="P38" s="124" t="e">
        <f>(VLOOKUP($C$1&amp;P$33,'Sector5 datasheet'!$G$2:$BI$380,44,FALSE)/100)*$C$2*-1</f>
        <v>#VALUE!</v>
      </c>
      <c r="Q38" s="124" t="e">
        <f>(VLOOKUP($C$1&amp;Q$33,'Sector5 datasheet'!$G$2:$BI$380,44,FALSE)/100)*$C$2*-1</f>
        <v>#VALUE!</v>
      </c>
      <c r="R38" s="124" t="e">
        <f>(VLOOKUP($C$1&amp;R$33,'Sector5 datasheet'!$G$2:$BI$380,44,FALSE)/100)*$C$2*-1</f>
        <v>#VALUE!</v>
      </c>
      <c r="S38" s="124" t="e">
        <f>(VLOOKUP($C$1&amp;S$33,'Sector5 datasheet'!$G$2:$BI$380,44,FALSE)/100)*$C$2*-1</f>
        <v>#VALUE!</v>
      </c>
      <c r="T38" s="125" t="e">
        <f t="shared" si="0"/>
        <v>#VALUE!</v>
      </c>
      <c r="U38" s="126" t="e">
        <f>VLOOKUP($C$1,'Country data sheet'!$B$3:$AT$75,45,FALSE)*-1</f>
        <v>#VALUE!</v>
      </c>
      <c r="V38" s="120"/>
    </row>
    <row r="39" spans="14:32">
      <c r="N39" s="120"/>
      <c r="O39" s="120"/>
      <c r="P39" s="120"/>
      <c r="Q39" s="120"/>
      <c r="R39" s="120"/>
      <c r="S39" s="120"/>
      <c r="T39" s="120"/>
      <c r="U39" s="120"/>
      <c r="V39" s="120"/>
    </row>
    <row r="41" spans="14:32">
      <c r="T41">
        <f>VLOOKUP($C$1,'Country data sheet'!$B$3:$W$75,22,FALSE)</f>
        <v>13608151.8646379</v>
      </c>
      <c r="U41">
        <f>VLOOKUP($C$1,'Country data sheet'!$B$3:$W$75,7,FALSE)</f>
        <v>1005283.6249210928</v>
      </c>
    </row>
  </sheetData>
  <mergeCells count="7">
    <mergeCell ref="N13:V13"/>
    <mergeCell ref="N4:V4"/>
    <mergeCell ref="N5:N6"/>
    <mergeCell ref="O5:P5"/>
    <mergeCell ref="Q5:R5"/>
    <mergeCell ref="S5:T5"/>
    <mergeCell ref="U5:V5"/>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'DMC list'!$A$3:$A$26</xm:f>
          </x14:formula1>
          <xm:sqref>C1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F76"/>
  <sheetViews>
    <sheetView showGridLines="0" zoomScale="80" zoomScaleNormal="80" workbookViewId="0">
      <selection activeCell="I2" sqref="I2"/>
    </sheetView>
  </sheetViews>
  <sheetFormatPr baseColWidth="10" defaultColWidth="8.83203125" defaultRowHeight="15"/>
  <cols>
    <col min="1" max="1" width="30.1640625" customWidth="1"/>
    <col min="2" max="2" width="20.5" customWidth="1"/>
    <col min="3" max="3" width="66.1640625" customWidth="1"/>
    <col min="4" max="4" width="20.5" customWidth="1"/>
    <col min="5" max="10" width="19.33203125" customWidth="1"/>
    <col min="11" max="11" width="30.83203125" customWidth="1"/>
  </cols>
  <sheetData>
    <row r="1" spans="1:6" ht="69" customHeight="1">
      <c r="A1" s="1" t="s">
        <v>0</v>
      </c>
      <c r="B1" s="2" t="s">
        <v>1</v>
      </c>
      <c r="C1" s="2" t="s">
        <v>2</v>
      </c>
      <c r="D1" s="2" t="s">
        <v>3</v>
      </c>
      <c r="E1" s="2" t="s">
        <v>4</v>
      </c>
      <c r="F1" s="2" t="s">
        <v>305</v>
      </c>
    </row>
    <row r="2" spans="1:6" ht="131.5" customHeight="1">
      <c r="A2" s="3" t="s">
        <v>5</v>
      </c>
      <c r="B2" s="90" t="s">
        <v>6</v>
      </c>
      <c r="C2" s="114" t="s">
        <v>306</v>
      </c>
      <c r="D2" s="91" t="s">
        <v>7</v>
      </c>
      <c r="E2" s="91" t="s">
        <v>8</v>
      </c>
      <c r="F2" s="92" t="s">
        <v>8</v>
      </c>
    </row>
    <row r="3" spans="1:6" ht="131.5" customHeight="1">
      <c r="A3" s="4" t="s">
        <v>9</v>
      </c>
      <c r="B3" s="90" t="s">
        <v>10</v>
      </c>
      <c r="C3" s="115" t="s">
        <v>307</v>
      </c>
      <c r="D3" s="91" t="s">
        <v>11</v>
      </c>
      <c r="E3" s="91" t="s">
        <v>8</v>
      </c>
      <c r="F3" s="92" t="s">
        <v>8</v>
      </c>
    </row>
    <row r="4" spans="1:6" ht="131.5" customHeight="1">
      <c r="A4" s="5" t="s">
        <v>12</v>
      </c>
      <c r="B4" s="90" t="s">
        <v>13</v>
      </c>
      <c r="C4" s="115" t="s">
        <v>308</v>
      </c>
      <c r="D4" s="91" t="s">
        <v>11</v>
      </c>
      <c r="E4" s="93" t="s">
        <v>14</v>
      </c>
      <c r="F4" s="92" t="s">
        <v>8</v>
      </c>
    </row>
    <row r="5" spans="1:6" ht="131.5" customHeight="1">
      <c r="A5" s="89" t="s">
        <v>309</v>
      </c>
      <c r="B5" s="90" t="s">
        <v>310</v>
      </c>
      <c r="C5" s="115" t="s">
        <v>311</v>
      </c>
      <c r="D5" s="91" t="s">
        <v>11</v>
      </c>
      <c r="E5" s="93" t="s">
        <v>14</v>
      </c>
      <c r="F5" s="94" t="s">
        <v>312</v>
      </c>
    </row>
    <row r="6" spans="1:6">
      <c r="A6" s="6" t="s">
        <v>15</v>
      </c>
    </row>
    <row r="7" spans="1:6">
      <c r="B7" s="8"/>
      <c r="C7" s="8"/>
    </row>
    <row r="10" spans="1:6">
      <c r="E10" s="7"/>
      <c r="F10" s="7"/>
    </row>
    <row r="11" spans="1:6">
      <c r="E11" s="7"/>
      <c r="F11" s="7"/>
    </row>
    <row r="76" spans="1:1">
      <c r="A76" s="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71"/>
  <sheetViews>
    <sheetView workbookViewId="0">
      <pane ySplit="1" topLeftCell="A2" activePane="bottomLeft" state="frozen"/>
      <selection pane="bottomLeft" activeCell="A2" sqref="A2"/>
    </sheetView>
  </sheetViews>
  <sheetFormatPr baseColWidth="10" defaultColWidth="8.83203125" defaultRowHeight="15"/>
  <cols>
    <col min="1" max="1" width="22.6640625" bestFit="1" customWidth="1"/>
    <col min="2" max="2" width="45.83203125" bestFit="1" customWidth="1"/>
    <col min="3" max="3" width="15.83203125" bestFit="1" customWidth="1"/>
    <col min="4" max="4" width="20.5" bestFit="1" customWidth="1"/>
    <col min="5" max="5" width="15.33203125" bestFit="1" customWidth="1"/>
    <col min="6" max="6" width="9.5" bestFit="1" customWidth="1"/>
    <col min="7" max="7" width="18.83203125" bestFit="1" customWidth="1"/>
    <col min="8" max="8" width="16.5" bestFit="1" customWidth="1"/>
    <col min="9" max="9" width="24" bestFit="1" customWidth="1"/>
  </cols>
  <sheetData>
    <row r="1" spans="1:9">
      <c r="A1" s="7" t="s">
        <v>301</v>
      </c>
      <c r="B1" s="7" t="s">
        <v>32</v>
      </c>
      <c r="C1" s="7" t="s">
        <v>313</v>
      </c>
      <c r="D1" s="7" t="s">
        <v>294</v>
      </c>
      <c r="E1" s="7" t="s">
        <v>295</v>
      </c>
      <c r="F1" s="7" t="s">
        <v>296</v>
      </c>
      <c r="G1" s="7" t="s">
        <v>297</v>
      </c>
      <c r="H1" s="7" t="s">
        <v>18</v>
      </c>
      <c r="I1" s="7" t="s">
        <v>19</v>
      </c>
    </row>
    <row r="2" spans="1:9">
      <c r="A2" t="s">
        <v>171</v>
      </c>
      <c r="B2" t="s">
        <v>20</v>
      </c>
      <c r="C2" s="26">
        <v>13608151.8646379</v>
      </c>
      <c r="D2" t="s">
        <v>298</v>
      </c>
      <c r="E2" s="26">
        <v>-5.4661140230577984E-2</v>
      </c>
      <c r="F2" s="26">
        <v>7438.3709735197353</v>
      </c>
      <c r="G2" s="26">
        <v>1203.7602746788916</v>
      </c>
      <c r="H2" s="26">
        <v>-0.3989757739695341</v>
      </c>
      <c r="I2" s="26">
        <v>-0.46722936258141612</v>
      </c>
    </row>
    <row r="3" spans="1:9">
      <c r="A3" t="s">
        <v>171</v>
      </c>
      <c r="B3" t="s">
        <v>21</v>
      </c>
      <c r="C3" s="26">
        <v>13608151.8646379</v>
      </c>
      <c r="D3" t="s">
        <v>298</v>
      </c>
      <c r="E3" s="26">
        <v>-0.11870093502456207</v>
      </c>
      <c r="F3" s="26">
        <v>16153.003502887565</v>
      </c>
      <c r="G3" s="26">
        <v>604.0169440188829</v>
      </c>
      <c r="H3" s="26">
        <v>-0.28964343565552003</v>
      </c>
      <c r="I3" s="26">
        <v>-0.28556920304667671</v>
      </c>
    </row>
    <row r="4" spans="1:9">
      <c r="A4" t="s">
        <v>171</v>
      </c>
      <c r="B4" t="s">
        <v>23</v>
      </c>
      <c r="C4" s="26">
        <v>13608151.8646379</v>
      </c>
      <c r="D4" t="s">
        <v>298</v>
      </c>
      <c r="E4" s="26">
        <v>-4.3901855943808299E-2</v>
      </c>
      <c r="F4" s="26">
        <v>5974.2312282279936</v>
      </c>
      <c r="G4" s="26">
        <v>1997.9888217808184</v>
      </c>
      <c r="H4" s="26">
        <v>-0.87172621717673204</v>
      </c>
      <c r="I4" s="26">
        <v>-0.96392458120051938</v>
      </c>
    </row>
    <row r="5" spans="1:9">
      <c r="A5" t="s">
        <v>171</v>
      </c>
      <c r="B5" t="s">
        <v>22</v>
      </c>
      <c r="C5" s="26">
        <v>13608151.8646379</v>
      </c>
      <c r="D5" t="s">
        <v>298</v>
      </c>
      <c r="E5" s="26">
        <v>-6.6985460117308229E-2</v>
      </c>
      <c r="F5" s="26">
        <v>9115.4831399897575</v>
      </c>
      <c r="G5" s="26">
        <v>367.49638531626078</v>
      </c>
      <c r="H5" s="26">
        <v>-0.18668368152219997</v>
      </c>
      <c r="I5" s="26">
        <v>-0.12720297399077451</v>
      </c>
    </row>
    <row r="6" spans="1:9">
      <c r="A6" t="s">
        <v>171</v>
      </c>
      <c r="B6" t="s">
        <v>24</v>
      </c>
      <c r="C6" s="26">
        <v>13608151.8646379</v>
      </c>
      <c r="D6" t="s">
        <v>298</v>
      </c>
      <c r="E6" s="26">
        <v>-3.8274795250190355E-2</v>
      </c>
      <c r="F6" s="26">
        <v>5208.4922635251169</v>
      </c>
      <c r="G6" s="26">
        <v>317.63536144577665</v>
      </c>
      <c r="H6" s="26">
        <v>-0.86990266755294665</v>
      </c>
      <c r="I6" s="26">
        <v>-0.79392959015930387</v>
      </c>
    </row>
    <row r="7" spans="1:9">
      <c r="A7" t="s">
        <v>171</v>
      </c>
      <c r="B7" t="s">
        <v>287</v>
      </c>
      <c r="C7" s="26">
        <v>13608151.8646379</v>
      </c>
      <c r="D7" t="s">
        <v>298</v>
      </c>
      <c r="E7" s="26">
        <v>-0.32252418656644694</v>
      </c>
      <c r="F7" s="26">
        <v>43889.581108150167</v>
      </c>
      <c r="G7" s="26">
        <v>4490.8977872406304</v>
      </c>
      <c r="H7" s="26">
        <v>-0.32252418656644771</v>
      </c>
      <c r="I7" s="26">
        <v>-0.4467038095886578</v>
      </c>
    </row>
    <row r="8" spans="1:9">
      <c r="A8" t="s">
        <v>126</v>
      </c>
      <c r="B8" t="s">
        <v>20</v>
      </c>
      <c r="C8" s="26">
        <v>1042173.3006255501</v>
      </c>
      <c r="D8" t="s">
        <v>298</v>
      </c>
      <c r="E8" s="26">
        <v>-2.9960642184359371E-2</v>
      </c>
      <c r="F8" s="26">
        <v>312.24181354134896</v>
      </c>
      <c r="G8" s="26">
        <v>60.739338799474581</v>
      </c>
      <c r="H8" s="26">
        <v>-0.13771980563270317</v>
      </c>
      <c r="I8" s="26">
        <v>-0.15830616238103637</v>
      </c>
    </row>
    <row r="9" spans="1:9">
      <c r="A9" t="s">
        <v>126</v>
      </c>
      <c r="B9" t="s">
        <v>21</v>
      </c>
      <c r="C9" s="26">
        <v>1042173.3006255501</v>
      </c>
      <c r="D9" t="s">
        <v>298</v>
      </c>
      <c r="E9" s="26">
        <v>-2.1761004701477609E-2</v>
      </c>
      <c r="F9" s="26">
        <v>226.78738094667034</v>
      </c>
      <c r="G9" s="26">
        <v>25.842522542296479</v>
      </c>
      <c r="H9" s="26">
        <v>-6.3846641937714235E-2</v>
      </c>
      <c r="I9" s="26">
        <v>-6.4688695041298261E-2</v>
      </c>
    </row>
    <row r="10" spans="1:9">
      <c r="A10" t="s">
        <v>126</v>
      </c>
      <c r="B10" t="s">
        <v>23</v>
      </c>
      <c r="C10" s="26">
        <v>1042173.3006255501</v>
      </c>
      <c r="D10" t="s">
        <v>298</v>
      </c>
      <c r="E10" s="26">
        <v>-7.2575137672352213E-2</v>
      </c>
      <c r="F10" s="26">
        <v>756.35870771349016</v>
      </c>
      <c r="G10" s="26">
        <v>218.60435707285524</v>
      </c>
      <c r="H10" s="26">
        <v>-1.4055453531175608</v>
      </c>
      <c r="I10" s="26">
        <v>-1.3417003070073497</v>
      </c>
    </row>
    <row r="11" spans="1:9">
      <c r="A11" t="s">
        <v>126</v>
      </c>
      <c r="B11" t="s">
        <v>22</v>
      </c>
      <c r="C11" s="26">
        <v>1042173.3006255501</v>
      </c>
      <c r="D11" t="s">
        <v>298</v>
      </c>
      <c r="E11" s="26">
        <v>-2.1527114857347391E-2</v>
      </c>
      <c r="F11" s="26">
        <v>224.34984343827048</v>
      </c>
      <c r="G11" s="26">
        <v>9.4723121603683325</v>
      </c>
      <c r="H11" s="26">
        <v>-6.4742681348962883E-2</v>
      </c>
      <c r="I11" s="26">
        <v>-3.7992146801884924E-2</v>
      </c>
    </row>
    <row r="12" spans="1:9">
      <c r="A12" t="s">
        <v>126</v>
      </c>
      <c r="B12" t="s">
        <v>24</v>
      </c>
      <c r="C12" s="26">
        <v>1042173.3006255501</v>
      </c>
      <c r="D12" t="s">
        <v>298</v>
      </c>
      <c r="E12" s="26">
        <v>-1.9590009531233819E-2</v>
      </c>
      <c r="F12" s="26">
        <v>204.16184892451938</v>
      </c>
      <c r="G12" s="26">
        <v>11.815026507273103</v>
      </c>
      <c r="H12" s="26">
        <v>-0.3408010533409902</v>
      </c>
      <c r="I12" s="26">
        <v>-0.20507954802424666</v>
      </c>
    </row>
    <row r="13" spans="1:9">
      <c r="A13" t="s">
        <v>126</v>
      </c>
      <c r="B13" t="s">
        <v>287</v>
      </c>
      <c r="C13" s="26">
        <v>1042173.3006255501</v>
      </c>
      <c r="D13" t="s">
        <v>298</v>
      </c>
      <c r="E13" s="26">
        <v>-0.16541390894677038</v>
      </c>
      <c r="F13" s="26">
        <v>1723.8995945642992</v>
      </c>
      <c r="G13" s="26">
        <v>326.47355708226775</v>
      </c>
      <c r="H13" s="26">
        <v>-0.16541390894677052</v>
      </c>
      <c r="I13" s="26">
        <v>-0.26054542234647726</v>
      </c>
    </row>
    <row r="14" spans="1:9">
      <c r="A14" t="s">
        <v>124</v>
      </c>
      <c r="B14" t="s">
        <v>20</v>
      </c>
      <c r="C14" s="26">
        <v>2718732.23125757</v>
      </c>
      <c r="D14" t="s">
        <v>298</v>
      </c>
      <c r="E14" s="26">
        <v>-1.936335501291894E-3</v>
      </c>
      <c r="F14" s="26">
        <v>52.643777378905561</v>
      </c>
      <c r="G14" s="26">
        <v>14.376042896075887</v>
      </c>
      <c r="H14" s="26">
        <v>-1.2335314006340007E-2</v>
      </c>
      <c r="I14" s="26">
        <v>-5.3489134800651893E-3</v>
      </c>
    </row>
    <row r="15" spans="1:9">
      <c r="A15" t="s">
        <v>124</v>
      </c>
      <c r="B15" t="s">
        <v>21</v>
      </c>
      <c r="C15" s="26">
        <v>2718732.23125757</v>
      </c>
      <c r="D15" t="s">
        <v>298</v>
      </c>
      <c r="E15" s="26">
        <v>-4.6717397870012379E-3</v>
      </c>
      <c r="F15" s="26">
        <v>127.0120953496864</v>
      </c>
      <c r="G15" s="26">
        <v>10.320152900894072</v>
      </c>
      <c r="H15" s="26">
        <v>-8.8517360757410114E-3</v>
      </c>
      <c r="I15" s="26">
        <v>-8.629131442066118E-3</v>
      </c>
    </row>
    <row r="16" spans="1:9">
      <c r="A16" t="s">
        <v>124</v>
      </c>
      <c r="B16" t="s">
        <v>23</v>
      </c>
      <c r="C16" s="26">
        <v>2718732.23125757</v>
      </c>
      <c r="D16" t="s">
        <v>298</v>
      </c>
      <c r="E16" s="26">
        <v>-4.0031598280842141E-3</v>
      </c>
      <c r="F16" s="26">
        <v>108.83519651488066</v>
      </c>
      <c r="G16" s="26">
        <v>24.602916663110591</v>
      </c>
      <c r="H16" s="26">
        <v>-9.7005451948934507E-2</v>
      </c>
      <c r="I16" s="26">
        <v>-8.9372909460314287E-2</v>
      </c>
    </row>
    <row r="17" spans="1:9">
      <c r="A17" t="s">
        <v>124</v>
      </c>
      <c r="B17" t="s">
        <v>22</v>
      </c>
      <c r="C17" s="26">
        <v>2718732.23125757</v>
      </c>
      <c r="D17" t="s">
        <v>298</v>
      </c>
      <c r="E17" s="26">
        <v>-2.2016539996842837E-3</v>
      </c>
      <c r="F17" s="26">
        <v>59.857076910188063</v>
      </c>
      <c r="G17" s="26">
        <v>7.5140843609290329</v>
      </c>
      <c r="H17" s="26">
        <v>-1.0130410107294468E-2</v>
      </c>
      <c r="I17" s="26">
        <v>-5.616282973799785E-3</v>
      </c>
    </row>
    <row r="18" spans="1:9">
      <c r="A18" t="s">
        <v>124</v>
      </c>
      <c r="B18" t="s">
        <v>24</v>
      </c>
      <c r="C18" s="26">
        <v>2718732.23125757</v>
      </c>
      <c r="D18" t="s">
        <v>298</v>
      </c>
      <c r="E18" s="26">
        <v>-1.4188663344466422E-3</v>
      </c>
      <c r="F18" s="26">
        <v>38.575176353063689</v>
      </c>
      <c r="G18" s="26">
        <v>3.1170397040928037</v>
      </c>
      <c r="H18" s="26">
        <v>-2.5046266975091092E-2</v>
      </c>
      <c r="I18" s="26">
        <v>-1.3301581835150133E-2</v>
      </c>
    </row>
    <row r="19" spans="1:9">
      <c r="A19" t="s">
        <v>124</v>
      </c>
      <c r="B19" t="s">
        <v>287</v>
      </c>
      <c r="C19" s="26">
        <v>2718732.23125757</v>
      </c>
      <c r="D19" t="s">
        <v>298</v>
      </c>
      <c r="E19" s="26">
        <v>-1.423175545050827E-2</v>
      </c>
      <c r="F19" s="26">
        <v>386.92332250672428</v>
      </c>
      <c r="G19" s="26">
        <v>59.930236525102387</v>
      </c>
      <c r="H19" s="26">
        <v>-1.4231755450508277E-2</v>
      </c>
      <c r="I19" s="26">
        <v>-1.0456923702304888E-2</v>
      </c>
    </row>
    <row r="20" spans="1:9">
      <c r="A20" t="s">
        <v>181</v>
      </c>
      <c r="B20" t="s">
        <v>20</v>
      </c>
      <c r="C20" s="26">
        <v>1619423.7011696298</v>
      </c>
      <c r="D20" t="s">
        <v>298</v>
      </c>
      <c r="E20" s="26">
        <v>-1.2004909417771962E-3</v>
      </c>
      <c r="F20" s="26">
        <v>19.441034841534414</v>
      </c>
      <c r="G20" s="26">
        <v>0.6516843435227031</v>
      </c>
      <c r="H20" s="26">
        <v>-5.0891345988591359E-2</v>
      </c>
      <c r="I20" s="26">
        <v>-4.1478515438507869E-2</v>
      </c>
    </row>
    <row r="21" spans="1:9">
      <c r="A21" t="s">
        <v>181</v>
      </c>
      <c r="B21" t="s">
        <v>21</v>
      </c>
      <c r="C21" s="26">
        <v>1619423.7011696298</v>
      </c>
      <c r="D21" t="s">
        <v>298</v>
      </c>
      <c r="E21" s="26">
        <v>-1.6549149883194135E-2</v>
      </c>
      <c r="F21" s="26">
        <v>268.00085555053192</v>
      </c>
      <c r="G21" s="26">
        <v>5.6516719929571764</v>
      </c>
      <c r="H21" s="26">
        <v>-3.4483243127676408E-2</v>
      </c>
      <c r="I21" s="26">
        <v>-4.1756063596997503E-2</v>
      </c>
    </row>
    <row r="22" spans="1:9">
      <c r="A22" t="s">
        <v>181</v>
      </c>
      <c r="B22" t="s">
        <v>23</v>
      </c>
      <c r="C22" s="26">
        <v>1619423.7011696298</v>
      </c>
      <c r="D22" t="s">
        <v>298</v>
      </c>
      <c r="E22" s="26">
        <v>-2.2390415417678902E-2</v>
      </c>
      <c r="F22" s="26">
        <v>362.59569406423111</v>
      </c>
      <c r="G22" s="26">
        <v>14.069105430479794</v>
      </c>
      <c r="H22" s="26">
        <v>-0.29089039491910101</v>
      </c>
      <c r="I22" s="26">
        <v>-0.25594903684880171</v>
      </c>
    </row>
    <row r="23" spans="1:9">
      <c r="A23" t="s">
        <v>181</v>
      </c>
      <c r="B23" t="s">
        <v>22</v>
      </c>
      <c r="C23" s="26">
        <v>1619423.7011696298</v>
      </c>
      <c r="D23" t="s">
        <v>298</v>
      </c>
      <c r="E23" s="26">
        <v>-2.2741317050600774E-2</v>
      </c>
      <c r="F23" s="26">
        <v>368.27827827555916</v>
      </c>
      <c r="G23" s="26">
        <v>3.6963093579880635</v>
      </c>
      <c r="H23" s="26">
        <v>-5.8967599905229373E-2</v>
      </c>
      <c r="I23" s="26">
        <v>-4.6505683104450753E-2</v>
      </c>
    </row>
    <row r="24" spans="1:9">
      <c r="A24" t="s">
        <v>181</v>
      </c>
      <c r="B24" t="s">
        <v>24</v>
      </c>
      <c r="C24" s="26">
        <v>1619423.7011696298</v>
      </c>
      <c r="D24" t="s">
        <v>298</v>
      </c>
      <c r="E24" s="26">
        <v>-2.0310325145190083E-2</v>
      </c>
      <c r="F24" s="26">
        <v>328.91021918582322</v>
      </c>
      <c r="G24" s="26">
        <v>12.857472716954618</v>
      </c>
      <c r="H24" s="26">
        <v>-0.59979227860241524</v>
      </c>
      <c r="I24" s="26">
        <v>-0.95841721025705562</v>
      </c>
    </row>
    <row r="25" spans="1:9">
      <c r="A25" t="s">
        <v>181</v>
      </c>
      <c r="B25" t="s">
        <v>287</v>
      </c>
      <c r="C25" s="26">
        <v>1619423.7011696298</v>
      </c>
      <c r="D25" t="s">
        <v>298</v>
      </c>
      <c r="E25" s="26">
        <v>-8.3191698438441056E-2</v>
      </c>
      <c r="F25" s="26">
        <v>1347.2260819176795</v>
      </c>
      <c r="G25" s="26">
        <v>36.926243841902355</v>
      </c>
      <c r="H25" s="26">
        <v>-8.3191698438440986E-2</v>
      </c>
      <c r="I25" s="26">
        <v>-0.12352987400054805</v>
      </c>
    </row>
    <row r="26" spans="1:9">
      <c r="A26" t="s">
        <v>208</v>
      </c>
      <c r="B26" t="s">
        <v>20</v>
      </c>
      <c r="C26" s="26">
        <v>608186</v>
      </c>
      <c r="D26" t="s">
        <v>298</v>
      </c>
      <c r="E26" s="26">
        <v>-1.5327021001459394E-3</v>
      </c>
      <c r="F26" s="26">
        <v>9.3216795947935829</v>
      </c>
      <c r="G26" s="26">
        <v>0.47105823154985149</v>
      </c>
      <c r="H26" s="26">
        <v>-8.8304021879010638E-2</v>
      </c>
      <c r="I26" s="26">
        <v>-8.3590414204819927E-2</v>
      </c>
    </row>
    <row r="27" spans="1:9">
      <c r="A27" t="s">
        <v>208</v>
      </c>
      <c r="B27" t="s">
        <v>21</v>
      </c>
      <c r="C27" s="26">
        <v>608186</v>
      </c>
      <c r="D27" t="s">
        <v>298</v>
      </c>
      <c r="E27" s="26">
        <v>-4.8765239805768773E-2</v>
      </c>
      <c r="F27" s="26">
        <v>296.58336136511286</v>
      </c>
      <c r="G27" s="26">
        <v>4.8424431308212377</v>
      </c>
      <c r="H27" s="26">
        <v>-9.3090298818967174E-2</v>
      </c>
      <c r="I27" s="26">
        <v>-9.3577313615198179E-2</v>
      </c>
    </row>
    <row r="28" spans="1:9">
      <c r="A28" t="s">
        <v>208</v>
      </c>
      <c r="B28" t="s">
        <v>23</v>
      </c>
      <c r="C28" s="26">
        <v>608186</v>
      </c>
      <c r="D28" t="s">
        <v>298</v>
      </c>
      <c r="E28" s="26">
        <v>-0.13112398278625895</v>
      </c>
      <c r="F28" s="26">
        <v>797.47770594843678</v>
      </c>
      <c r="G28" s="26">
        <v>28.354435732308644</v>
      </c>
      <c r="H28" s="26">
        <v>-1.9444654290370018</v>
      </c>
      <c r="I28" s="26">
        <v>-1.550274385831665</v>
      </c>
    </row>
    <row r="29" spans="1:9">
      <c r="A29" t="s">
        <v>208</v>
      </c>
      <c r="B29" t="s">
        <v>22</v>
      </c>
      <c r="C29" s="26">
        <v>608186</v>
      </c>
      <c r="D29" t="s">
        <v>298</v>
      </c>
      <c r="E29" s="26">
        <v>-5.6325697740751801E-2</v>
      </c>
      <c r="F29" s="26">
        <v>342.56500806156873</v>
      </c>
      <c r="G29" s="26">
        <v>5.0238627286994522</v>
      </c>
      <c r="H29" s="26">
        <v>-0.15503221209357468</v>
      </c>
      <c r="I29" s="26">
        <v>-0.11178563079614376</v>
      </c>
    </row>
    <row r="30" spans="1:9">
      <c r="A30" t="s">
        <v>208</v>
      </c>
      <c r="B30" t="s">
        <v>24</v>
      </c>
      <c r="C30" s="26">
        <v>608186</v>
      </c>
      <c r="D30" t="s">
        <v>298</v>
      </c>
      <c r="E30" s="26">
        <v>-6.6659885173302541E-2</v>
      </c>
      <c r="F30" s="26">
        <v>405.41608924010177</v>
      </c>
      <c r="G30" s="26">
        <v>10.745042718001109</v>
      </c>
      <c r="H30" s="26">
        <v>-2.3770126675979566</v>
      </c>
      <c r="I30" s="26">
        <v>-2.2005066379470701</v>
      </c>
    </row>
    <row r="31" spans="1:9">
      <c r="A31" t="s">
        <v>208</v>
      </c>
      <c r="B31" t="s">
        <v>287</v>
      </c>
      <c r="C31" s="26">
        <v>608186</v>
      </c>
      <c r="D31" t="s">
        <v>298</v>
      </c>
      <c r="E31" s="26">
        <v>-0.30440750760622798</v>
      </c>
      <c r="F31" s="26">
        <v>1851.3638442100137</v>
      </c>
      <c r="G31" s="26">
        <v>49.436842541380294</v>
      </c>
      <c r="H31" s="26">
        <v>-0.3044075076062282</v>
      </c>
      <c r="I31" s="26">
        <v>-0.39392462293415126</v>
      </c>
    </row>
    <row r="32" spans="1:9">
      <c r="A32" t="s">
        <v>77</v>
      </c>
      <c r="B32" t="s">
        <v>20</v>
      </c>
      <c r="C32" s="26">
        <v>274024.95896589197</v>
      </c>
      <c r="D32" t="s">
        <v>298</v>
      </c>
      <c r="E32" s="26">
        <v>-3.0361971938089517E-4</v>
      </c>
      <c r="F32" s="26">
        <v>0.83199381144585427</v>
      </c>
      <c r="G32" s="26">
        <v>0.57277830678677333</v>
      </c>
      <c r="H32" s="26">
        <v>-1.9398534602781919E-3</v>
      </c>
      <c r="I32" s="26">
        <v>-1.9739119712885588E-3</v>
      </c>
    </row>
    <row r="33" spans="1:9">
      <c r="A33" t="s">
        <v>77</v>
      </c>
      <c r="B33" t="s">
        <v>21</v>
      </c>
      <c r="C33" s="26">
        <v>274024.95896589197</v>
      </c>
      <c r="D33" t="s">
        <v>298</v>
      </c>
      <c r="E33" s="26">
        <v>-8.2180882527325191E-4</v>
      </c>
      <c r="F33" s="26">
        <v>2.2519612962331075</v>
      </c>
      <c r="G33" s="26">
        <v>0.32844658489989698</v>
      </c>
      <c r="H33" s="26">
        <v>-2.245804320624024E-3</v>
      </c>
      <c r="I33" s="26">
        <v>-1.9508095778678059E-3</v>
      </c>
    </row>
    <row r="34" spans="1:9">
      <c r="A34" t="s">
        <v>77</v>
      </c>
      <c r="B34" t="s">
        <v>23</v>
      </c>
      <c r="C34" s="26">
        <v>274024.95896589197</v>
      </c>
      <c r="D34" t="s">
        <v>298</v>
      </c>
      <c r="E34" s="26">
        <v>-1.0681371336947647E-3</v>
      </c>
      <c r="F34" s="26">
        <v>2.9269623423065338</v>
      </c>
      <c r="G34" s="26">
        <v>0.38558892220800089</v>
      </c>
      <c r="H34" s="26">
        <v>-9.7512480221545982E-3</v>
      </c>
      <c r="I34" s="26">
        <v>-1.2557456746474245E-2</v>
      </c>
    </row>
    <row r="35" spans="1:9">
      <c r="A35" t="s">
        <v>77</v>
      </c>
      <c r="B35" t="s">
        <v>22</v>
      </c>
      <c r="C35" s="26">
        <v>274024.95896589197</v>
      </c>
      <c r="D35" t="s">
        <v>298</v>
      </c>
      <c r="E35" s="26">
        <v>-7.4242667375213191E-4</v>
      </c>
      <c r="F35" s="26">
        <v>2.0344343881011162</v>
      </c>
      <c r="G35" s="26">
        <v>0.52281572877664573</v>
      </c>
      <c r="H35" s="26">
        <v>-2.6189821140939341E-3</v>
      </c>
      <c r="I35" s="26">
        <v>-3.1488212104506825E-3</v>
      </c>
    </row>
    <row r="36" spans="1:9">
      <c r="A36" t="s">
        <v>77</v>
      </c>
      <c r="B36" t="s">
        <v>24</v>
      </c>
      <c r="C36" s="26">
        <v>274024.95896589197</v>
      </c>
      <c r="D36" t="s">
        <v>298</v>
      </c>
      <c r="E36" s="26">
        <v>-1.1933931577784901E-4</v>
      </c>
      <c r="F36" s="26">
        <v>0.32701951109042698</v>
      </c>
      <c r="G36" s="26">
        <v>5.9546182776713863E-2</v>
      </c>
      <c r="H36" s="26">
        <v>-1.4117176263882712E-3</v>
      </c>
      <c r="I36" s="26">
        <v>-1.2768493731321862E-3</v>
      </c>
    </row>
    <row r="37" spans="1:9">
      <c r="A37" t="s">
        <v>77</v>
      </c>
      <c r="B37" t="s">
        <v>287</v>
      </c>
      <c r="C37" s="26">
        <v>274024.95896589197</v>
      </c>
      <c r="D37" t="s">
        <v>298</v>
      </c>
      <c r="E37" s="26">
        <v>-3.0553316678788934E-3</v>
      </c>
      <c r="F37" s="26">
        <v>8.3723713491770404</v>
      </c>
      <c r="G37" s="26">
        <v>1.8691757254480308</v>
      </c>
      <c r="H37" s="26">
        <v>-3.0553316678788947E-3</v>
      </c>
      <c r="I37" s="26">
        <v>-2.6629657925360964E-3</v>
      </c>
    </row>
    <row r="38" spans="1:9">
      <c r="A38" t="s">
        <v>148</v>
      </c>
      <c r="B38" t="s">
        <v>20</v>
      </c>
      <c r="C38" s="26">
        <v>358581.94344625896</v>
      </c>
      <c r="D38" t="s">
        <v>298</v>
      </c>
      <c r="E38" s="26">
        <v>-2.4756815714188207E-2</v>
      </c>
      <c r="F38" s="26">
        <v>88.773470923344902</v>
      </c>
      <c r="G38" s="26">
        <v>1.2644649776150629</v>
      </c>
      <c r="H38" s="26">
        <v>-0.14938060682816393</v>
      </c>
      <c r="I38" s="26">
        <v>-6.5198168808160817E-2</v>
      </c>
    </row>
    <row r="39" spans="1:9">
      <c r="A39" t="s">
        <v>148</v>
      </c>
      <c r="B39" t="s">
        <v>21</v>
      </c>
      <c r="C39" s="26">
        <v>358581.94344625896</v>
      </c>
      <c r="D39" t="s">
        <v>298</v>
      </c>
      <c r="E39" s="26">
        <v>-4.4922229582691091E-2</v>
      </c>
      <c r="F39" s="26">
        <v>161.08300387700399</v>
      </c>
      <c r="G39" s="26">
        <v>11.286514281313003</v>
      </c>
      <c r="H39" s="26">
        <v>-9.7540584895748517E-2</v>
      </c>
      <c r="I39" s="26">
        <v>-0.11044170148546067</v>
      </c>
    </row>
    <row r="40" spans="1:9">
      <c r="A40" t="s">
        <v>148</v>
      </c>
      <c r="B40" t="s">
        <v>23</v>
      </c>
      <c r="C40" s="26">
        <v>358581.94344625896</v>
      </c>
      <c r="D40" t="s">
        <v>298</v>
      </c>
      <c r="E40" s="26">
        <v>-4.8090884614438639E-2</v>
      </c>
      <c r="F40" s="26">
        <v>172.44522867095202</v>
      </c>
      <c r="G40" s="26">
        <v>11.467756266120773</v>
      </c>
      <c r="H40" s="26">
        <v>-0.92322528813539517</v>
      </c>
      <c r="I40" s="26">
        <v>-0.99909718050681318</v>
      </c>
    </row>
    <row r="41" spans="1:9">
      <c r="A41" t="s">
        <v>148</v>
      </c>
      <c r="B41" t="s">
        <v>22</v>
      </c>
      <c r="C41" s="26">
        <v>358581.94344625896</v>
      </c>
      <c r="D41" t="s">
        <v>298</v>
      </c>
      <c r="E41" s="26">
        <v>-2.3368268722539824E-2</v>
      </c>
      <c r="F41" s="26">
        <v>83.794392135027579</v>
      </c>
      <c r="G41" s="26">
        <v>3.3707537732070438</v>
      </c>
      <c r="H41" s="26">
        <v>-8.1579517078439176E-2</v>
      </c>
      <c r="I41" s="26">
        <v>-8.6471858131327115E-2</v>
      </c>
    </row>
    <row r="42" spans="1:9">
      <c r="A42" t="s">
        <v>148</v>
      </c>
      <c r="B42" t="s">
        <v>24</v>
      </c>
      <c r="C42" s="26">
        <v>358581.94344625896</v>
      </c>
      <c r="D42" t="s">
        <v>298</v>
      </c>
      <c r="E42" s="26">
        <v>-2.7111782352243378E-2</v>
      </c>
      <c r="F42" s="26">
        <v>97.217956061594165</v>
      </c>
      <c r="G42" s="26">
        <v>4.6585403589757277</v>
      </c>
      <c r="H42" s="26">
        <v>-0.7705872376625662</v>
      </c>
      <c r="I42" s="26">
        <v>-0.71664022382976544</v>
      </c>
    </row>
    <row r="43" spans="1:9">
      <c r="A43" t="s">
        <v>148</v>
      </c>
      <c r="B43" t="s">
        <v>287</v>
      </c>
      <c r="C43" s="26">
        <v>358581.94344625896</v>
      </c>
      <c r="D43" t="s">
        <v>298</v>
      </c>
      <c r="E43" s="26">
        <v>-0.16824998098610111</v>
      </c>
      <c r="F43" s="26">
        <v>603.31405166792251</v>
      </c>
      <c r="G43" s="26">
        <v>32.048029657231609</v>
      </c>
      <c r="H43" s="26">
        <v>-0.16824998098610114</v>
      </c>
      <c r="I43" s="26">
        <v>-0.17949243708049351</v>
      </c>
    </row>
    <row r="44" spans="1:9">
      <c r="A44" t="s">
        <v>16</v>
      </c>
      <c r="B44" t="s">
        <v>20</v>
      </c>
      <c r="C44" s="26">
        <v>330910.34361095598</v>
      </c>
      <c r="D44" t="s">
        <v>298</v>
      </c>
      <c r="E44" s="26">
        <v>-1.2390028528957193E-2</v>
      </c>
      <c r="F44" s="26">
        <v>40.999885978667727</v>
      </c>
      <c r="G44" s="26">
        <v>13.401710252083717</v>
      </c>
      <c r="H44" s="26">
        <v>-0.12239798699591312</v>
      </c>
      <c r="I44" s="26">
        <v>-0.1126046171063486</v>
      </c>
    </row>
    <row r="45" spans="1:9">
      <c r="A45" t="s">
        <v>16</v>
      </c>
      <c r="B45" t="s">
        <v>21</v>
      </c>
      <c r="C45" s="26">
        <v>330910.34361095598</v>
      </c>
      <c r="D45" t="s">
        <v>298</v>
      </c>
      <c r="E45" s="26">
        <v>-4.7645688186276673E-2</v>
      </c>
      <c r="F45" s="26">
        <v>157.66451049301281</v>
      </c>
      <c r="G45" s="26">
        <v>18.514930677229103</v>
      </c>
      <c r="H45" s="26">
        <v>-9.1163862118058242E-2</v>
      </c>
      <c r="I45" s="26">
        <v>-8.8502655236652517E-2</v>
      </c>
    </row>
    <row r="46" spans="1:9">
      <c r="A46" t="s">
        <v>16</v>
      </c>
      <c r="B46" t="s">
        <v>23</v>
      </c>
      <c r="C46" s="26">
        <v>330910.34361095598</v>
      </c>
      <c r="D46" t="s">
        <v>298</v>
      </c>
      <c r="E46" s="26">
        <v>-6.2163707088429374E-2</v>
      </c>
      <c r="F46" s="26">
        <v>205.70613672762985</v>
      </c>
      <c r="G46" s="26">
        <v>31.522020988230224</v>
      </c>
      <c r="H46" s="26">
        <v>-1.5052289145294544</v>
      </c>
      <c r="I46" s="26">
        <v>-1.4754711222194172</v>
      </c>
    </row>
    <row r="47" spans="1:9">
      <c r="A47" t="s">
        <v>16</v>
      </c>
      <c r="B47" t="s">
        <v>22</v>
      </c>
      <c r="C47" s="26">
        <v>330910.34361095598</v>
      </c>
      <c r="D47" t="s">
        <v>298</v>
      </c>
      <c r="E47" s="26">
        <v>-3.4635989555454973E-2</v>
      </c>
      <c r="F47" s="26">
        <v>114.61407205101088</v>
      </c>
      <c r="G47" s="26">
        <v>8.3671098515999596</v>
      </c>
      <c r="H47" s="26">
        <v>-0.11581333240721672</v>
      </c>
      <c r="I47" s="26">
        <v>-0.11066353609101506</v>
      </c>
    </row>
    <row r="48" spans="1:9">
      <c r="A48" t="s">
        <v>16</v>
      </c>
      <c r="B48" t="s">
        <v>24</v>
      </c>
      <c r="C48" s="26">
        <v>330910.34361095598</v>
      </c>
      <c r="D48" t="s">
        <v>298</v>
      </c>
      <c r="E48" s="26">
        <v>-4.5314177984906362E-2</v>
      </c>
      <c r="F48" s="26">
        <v>149.94930207433381</v>
      </c>
      <c r="G48" s="26">
        <v>15.526971944184254</v>
      </c>
      <c r="H48" s="26">
        <v>-1.2668617707528071</v>
      </c>
      <c r="I48" s="26">
        <v>-1.2649520266642158</v>
      </c>
    </row>
    <row r="49" spans="1:9">
      <c r="A49" t="s">
        <v>16</v>
      </c>
      <c r="B49" t="s">
        <v>287</v>
      </c>
      <c r="C49" s="26">
        <v>330910.34361095598</v>
      </c>
      <c r="D49" t="s">
        <v>298</v>
      </c>
      <c r="E49" s="26">
        <v>-0.2021495913440246</v>
      </c>
      <c r="F49" s="26">
        <v>668.93390732465514</v>
      </c>
      <c r="G49" s="26">
        <v>87.332743713327275</v>
      </c>
      <c r="H49" s="26">
        <v>-0.20214959134402471</v>
      </c>
      <c r="I49" s="26">
        <v>-0.19963368910261237</v>
      </c>
    </row>
    <row r="50" spans="1:9">
      <c r="A50" t="s">
        <v>211</v>
      </c>
      <c r="B50" t="s">
        <v>20</v>
      </c>
      <c r="C50" s="26">
        <v>504992.75770499703</v>
      </c>
      <c r="D50" t="s">
        <v>298</v>
      </c>
      <c r="E50" s="26">
        <v>-2.4264033689379991E-2</v>
      </c>
      <c r="F50" s="26">
        <v>122.53161285846954</v>
      </c>
      <c r="G50" s="26">
        <v>49.674412683787892</v>
      </c>
      <c r="H50" s="26">
        <v>-0.30065553774407416</v>
      </c>
      <c r="I50" s="26">
        <v>-0.27414551807915288</v>
      </c>
    </row>
    <row r="51" spans="1:9">
      <c r="A51" t="s">
        <v>211</v>
      </c>
      <c r="B51" t="s">
        <v>21</v>
      </c>
      <c r="C51" s="26">
        <v>504992.75770499703</v>
      </c>
      <c r="D51" t="s">
        <v>298</v>
      </c>
      <c r="E51" s="26">
        <v>-0.16149607429153381</v>
      </c>
      <c r="F51" s="26">
        <v>815.54347915012738</v>
      </c>
      <c r="G51" s="26">
        <v>47.0654974353358</v>
      </c>
      <c r="H51" s="26">
        <v>-0.34537474438154958</v>
      </c>
      <c r="I51" s="26">
        <v>-0.32149881444438422</v>
      </c>
    </row>
    <row r="52" spans="1:9">
      <c r="A52" t="s">
        <v>211</v>
      </c>
      <c r="B52" t="s">
        <v>23</v>
      </c>
      <c r="C52" s="26">
        <v>504992.75770499703</v>
      </c>
      <c r="D52" t="s">
        <v>298</v>
      </c>
      <c r="E52" s="26">
        <v>-0.29916507919768281</v>
      </c>
      <c r="F52" s="26">
        <v>1510.7619835307169</v>
      </c>
      <c r="G52" s="26">
        <v>63.404117244927875</v>
      </c>
      <c r="H52" s="26">
        <v>-2.2531255148071581</v>
      </c>
      <c r="I52" s="26">
        <v>-3.5354879442701956</v>
      </c>
    </row>
    <row r="53" spans="1:9">
      <c r="A53" t="s">
        <v>211</v>
      </c>
      <c r="B53" t="s">
        <v>22</v>
      </c>
      <c r="C53" s="26">
        <v>504992.75770499703</v>
      </c>
      <c r="D53" t="s">
        <v>298</v>
      </c>
      <c r="E53" s="26">
        <v>-6.8983409031239534E-2</v>
      </c>
      <c r="F53" s="26">
        <v>348.36121962577448</v>
      </c>
      <c r="G53" s="26">
        <v>27.80836572105148</v>
      </c>
      <c r="H53" s="26">
        <v>-0.24053274585364401</v>
      </c>
      <c r="I53" s="26">
        <v>-0.34012475699785771</v>
      </c>
    </row>
    <row r="54" spans="1:9">
      <c r="A54" t="s">
        <v>211</v>
      </c>
      <c r="B54" t="s">
        <v>24</v>
      </c>
      <c r="C54" s="26">
        <v>504992.75770499703</v>
      </c>
      <c r="D54" t="s">
        <v>298</v>
      </c>
      <c r="E54" s="26">
        <v>-0.20027413697363999</v>
      </c>
      <c r="F54" s="26">
        <v>1011.3698872730678</v>
      </c>
      <c r="G54" s="26">
        <v>104.309130650219</v>
      </c>
      <c r="H54" s="26">
        <v>-6.2337258976633949</v>
      </c>
      <c r="I54" s="26">
        <v>-4.92222025879905</v>
      </c>
    </row>
    <row r="55" spans="1:9">
      <c r="A55" t="s">
        <v>211</v>
      </c>
      <c r="B55" t="s">
        <v>287</v>
      </c>
      <c r="C55" s="26">
        <v>504992.75770499703</v>
      </c>
      <c r="D55" t="s">
        <v>298</v>
      </c>
      <c r="E55" s="26">
        <v>-0.75418273318347606</v>
      </c>
      <c r="F55" s="26">
        <v>3808.5681824381554</v>
      </c>
      <c r="G55" s="26">
        <v>292.26152373532204</v>
      </c>
      <c r="H55" s="26">
        <v>-0.75418273318347562</v>
      </c>
      <c r="I55" s="26">
        <v>-0.6516775577494166</v>
      </c>
    </row>
    <row r="56" spans="1:9">
      <c r="A56" t="s">
        <v>220</v>
      </c>
      <c r="B56" t="s">
        <v>20</v>
      </c>
      <c r="C56" s="26">
        <v>245213.68636915702</v>
      </c>
      <c r="D56" t="s">
        <v>298</v>
      </c>
      <c r="E56" s="26">
        <v>-2.6212308578167268E-2</v>
      </c>
      <c r="F56" s="26">
        <v>64.276168146982727</v>
      </c>
      <c r="G56" s="26">
        <v>20.812409701208594</v>
      </c>
      <c r="H56" s="26">
        <v>-0.16658035778780741</v>
      </c>
      <c r="I56" s="26">
        <v>-8.0328719522449313E-2</v>
      </c>
    </row>
    <row r="57" spans="1:9">
      <c r="A57" t="s">
        <v>220</v>
      </c>
      <c r="B57" t="s">
        <v>21</v>
      </c>
      <c r="C57" s="26">
        <v>245213.68636915702</v>
      </c>
      <c r="D57" t="s">
        <v>298</v>
      </c>
      <c r="E57" s="26">
        <v>-3.2511511083659579E-2</v>
      </c>
      <c r="F57" s="26">
        <v>79.722674822558716</v>
      </c>
      <c r="G57" s="26">
        <v>11.208043597919023</v>
      </c>
      <c r="H57" s="26">
        <v>-9.6652998205098165E-2</v>
      </c>
      <c r="I57" s="26">
        <v>-0.1145161330589157</v>
      </c>
    </row>
    <row r="58" spans="1:9">
      <c r="A58" t="s">
        <v>220</v>
      </c>
      <c r="B58" t="s">
        <v>23</v>
      </c>
      <c r="C58" s="26">
        <v>245213.68636915702</v>
      </c>
      <c r="D58" t="s">
        <v>298</v>
      </c>
      <c r="E58" s="26">
        <v>-4.153816272539141E-2</v>
      </c>
      <c r="F58" s="26">
        <v>101.85726006895138</v>
      </c>
      <c r="G58" s="26">
        <v>24.610695864595911</v>
      </c>
      <c r="H58" s="26">
        <v>-0.87826386484469365</v>
      </c>
      <c r="I58" s="26">
        <v>-0.86655769573153374</v>
      </c>
    </row>
    <row r="59" spans="1:9">
      <c r="A59" t="s">
        <v>220</v>
      </c>
      <c r="B59" t="s">
        <v>22</v>
      </c>
      <c r="C59" s="26">
        <v>245213.68636915702</v>
      </c>
      <c r="D59" t="s">
        <v>298</v>
      </c>
      <c r="E59" s="26">
        <v>-4.3963371547236417E-2</v>
      </c>
      <c r="F59" s="26">
        <v>107.80420402314752</v>
      </c>
      <c r="G59" s="26">
        <v>11.642377763026619</v>
      </c>
      <c r="H59" s="26">
        <v>-0.10356668348368976</v>
      </c>
      <c r="I59" s="26">
        <v>-8.5257246171062284E-2</v>
      </c>
    </row>
    <row r="60" spans="1:9">
      <c r="A60" t="s">
        <v>220</v>
      </c>
      <c r="B60" t="s">
        <v>24</v>
      </c>
      <c r="C60" s="26">
        <v>245213.68636915702</v>
      </c>
      <c r="D60" t="s">
        <v>298</v>
      </c>
      <c r="E60" s="26">
        <v>-0.13108487351668743</v>
      </c>
      <c r="F60" s="26">
        <v>321.43805062261612</v>
      </c>
      <c r="G60" s="26">
        <v>54.011841774349122</v>
      </c>
      <c r="H60" s="26">
        <v>-3.801547658769882</v>
      </c>
      <c r="I60" s="26">
        <v>-3.8506304903662225</v>
      </c>
    </row>
    <row r="61" spans="1:9">
      <c r="A61" t="s">
        <v>220</v>
      </c>
      <c r="B61" t="s">
        <v>287</v>
      </c>
      <c r="C61" s="26">
        <v>245213.68636915702</v>
      </c>
      <c r="D61" t="s">
        <v>298</v>
      </c>
      <c r="E61" s="26">
        <v>-0.27531022745114209</v>
      </c>
      <c r="F61" s="26">
        <v>675.09835768425637</v>
      </c>
      <c r="G61" s="26">
        <v>122.28536870109926</v>
      </c>
      <c r="H61" s="26">
        <v>-0.27531022745114198</v>
      </c>
      <c r="I61" s="26">
        <v>-0.22816702182748205</v>
      </c>
    </row>
    <row r="62" spans="1:9">
      <c r="A62" t="s">
        <v>136</v>
      </c>
      <c r="B62" t="s">
        <v>20</v>
      </c>
      <c r="C62" s="26">
        <v>179339.99485938399</v>
      </c>
      <c r="D62" t="s">
        <v>298</v>
      </c>
      <c r="E62" s="26">
        <v>-6.9247835189312022E-3</v>
      </c>
      <c r="F62" s="26">
        <v>12.418906406874687</v>
      </c>
      <c r="G62" s="26">
        <v>0.30658247780635861</v>
      </c>
      <c r="H62" s="26">
        <v>-3.1880962063811941E-2</v>
      </c>
      <c r="I62" s="26">
        <v>-5.1738721669844327E-3</v>
      </c>
    </row>
    <row r="63" spans="1:9">
      <c r="A63" t="s">
        <v>136</v>
      </c>
      <c r="B63" t="s">
        <v>21</v>
      </c>
      <c r="C63" s="26">
        <v>179339.99485938399</v>
      </c>
      <c r="D63" t="s">
        <v>298</v>
      </c>
      <c r="E63" s="26">
        <v>-4.2821475845007699E-3</v>
      </c>
      <c r="F63" s="26">
        <v>7.6796032579149163</v>
      </c>
      <c r="G63" s="26">
        <v>0.2074139719296948</v>
      </c>
      <c r="H63" s="26">
        <v>-9.6117298374996073E-3</v>
      </c>
      <c r="I63" s="26">
        <v>-7.8435070171441537E-3</v>
      </c>
    </row>
    <row r="64" spans="1:9">
      <c r="A64" t="s">
        <v>136</v>
      </c>
      <c r="B64" t="s">
        <v>23</v>
      </c>
      <c r="C64" s="26">
        <v>179339.99485938399</v>
      </c>
      <c r="D64" t="s">
        <v>298</v>
      </c>
      <c r="E64" s="26">
        <v>-5.0379380615806694E-4</v>
      </c>
      <c r="F64" s="26">
        <v>0.9035037860657722</v>
      </c>
      <c r="G64" s="26">
        <v>2.9269642766183601E-2</v>
      </c>
      <c r="H64" s="26">
        <v>-1.2565145395554778E-2</v>
      </c>
      <c r="I64" s="26">
        <v>-1.0685364932069395E-2</v>
      </c>
    </row>
    <row r="65" spans="1:9">
      <c r="A65" t="s">
        <v>136</v>
      </c>
      <c r="B65" t="s">
        <v>22</v>
      </c>
      <c r="C65" s="26">
        <v>179339.99485938399</v>
      </c>
      <c r="D65" t="s">
        <v>298</v>
      </c>
      <c r="E65" s="26">
        <v>-2.7815280188600243E-3</v>
      </c>
      <c r="F65" s="26">
        <v>4.9883922060358934</v>
      </c>
      <c r="G65" s="26">
        <v>0.20736548553318812</v>
      </c>
      <c r="H65" s="26">
        <v>-1.3242122262755078E-2</v>
      </c>
      <c r="I65" s="26">
        <v>-1.158407421717151E-2</v>
      </c>
    </row>
    <row r="66" spans="1:9">
      <c r="A66" t="s">
        <v>136</v>
      </c>
      <c r="B66" t="s">
        <v>24</v>
      </c>
      <c r="C66" s="26">
        <v>179339.99485938399</v>
      </c>
      <c r="D66" t="s">
        <v>298</v>
      </c>
      <c r="E66" s="26">
        <v>-2.1153957862165311E-3</v>
      </c>
      <c r="F66" s="26">
        <v>3.7937506942563521</v>
      </c>
      <c r="G66" s="26">
        <v>7.9044679352826108E-2</v>
      </c>
      <c r="H66" s="26">
        <v>-2.4277569237928221E-2</v>
      </c>
      <c r="I66" s="26">
        <v>-2.7487694531900919E-2</v>
      </c>
    </row>
    <row r="67" spans="1:9">
      <c r="A67" t="s">
        <v>136</v>
      </c>
      <c r="B67" t="s">
        <v>287</v>
      </c>
      <c r="C67" s="26">
        <v>179339.99485938399</v>
      </c>
      <c r="D67" t="s">
        <v>298</v>
      </c>
      <c r="E67" s="26">
        <v>-1.6607648714666589E-2</v>
      </c>
      <c r="F67" s="26">
        <v>29.784156351147612</v>
      </c>
      <c r="G67" s="26">
        <v>0.82967625738825124</v>
      </c>
      <c r="H67" s="26">
        <v>-1.6607648714666585E-2</v>
      </c>
      <c r="I67" s="26">
        <v>-7.5966745396864399E-3</v>
      </c>
    </row>
    <row r="68" spans="1:9">
      <c r="A68" t="s">
        <v>158</v>
      </c>
      <c r="B68" t="s">
        <v>20</v>
      </c>
      <c r="C68" s="26">
        <v>13066.749138326099</v>
      </c>
      <c r="D68" t="s">
        <v>298</v>
      </c>
      <c r="E68" s="26">
        <v>-5.073126407730736E-2</v>
      </c>
      <c r="F68" s="26">
        <v>6.6289270116834977</v>
      </c>
      <c r="G68" s="26">
        <v>0.40957043936769111</v>
      </c>
      <c r="H68" s="26">
        <v>-0.13089652116179817</v>
      </c>
      <c r="I68" s="26">
        <v>-0.10164795568506123</v>
      </c>
    </row>
    <row r="69" spans="1:9">
      <c r="A69" t="s">
        <v>158</v>
      </c>
      <c r="B69" t="s">
        <v>21</v>
      </c>
      <c r="C69" s="26">
        <v>13066.749138326099</v>
      </c>
      <c r="D69" t="s">
        <v>298</v>
      </c>
      <c r="E69" s="26">
        <v>-7.3591423890722457E-2</v>
      </c>
      <c r="F69" s="26">
        <v>9.6160067471228832</v>
      </c>
      <c r="G69" s="26">
        <v>0.90343666397971134</v>
      </c>
      <c r="H69" s="26">
        <v>-0.19712630470265499</v>
      </c>
      <c r="I69" s="26">
        <v>-0.19243216187605811</v>
      </c>
    </row>
    <row r="70" spans="1:9">
      <c r="A70" t="s">
        <v>158</v>
      </c>
      <c r="B70" t="s">
        <v>23</v>
      </c>
      <c r="C70" s="26">
        <v>13066.749138326099</v>
      </c>
      <c r="D70" t="s">
        <v>298</v>
      </c>
      <c r="E70" s="26">
        <v>-7.9290915161234349E-2</v>
      </c>
      <c r="F70" s="26">
        <v>10.360744973601468</v>
      </c>
      <c r="G70" s="26">
        <v>2.131509166959229</v>
      </c>
      <c r="H70" s="26">
        <v>-3.4243612273679878</v>
      </c>
      <c r="I70" s="26">
        <v>-2.6879879501821793</v>
      </c>
    </row>
    <row r="71" spans="1:9">
      <c r="A71" t="s">
        <v>158</v>
      </c>
      <c r="B71" t="s">
        <v>22</v>
      </c>
      <c r="C71" s="26">
        <v>13066.749138326099</v>
      </c>
      <c r="D71" t="s">
        <v>298</v>
      </c>
      <c r="E71" s="26">
        <v>-2.0043730292333327E-2</v>
      </c>
      <c r="F71" s="26">
        <v>2.6190639552618724</v>
      </c>
      <c r="G71" s="26">
        <v>0.23542929798704093</v>
      </c>
      <c r="H71" s="26">
        <v>-0.12267493088612107</v>
      </c>
      <c r="I71" s="26">
        <v>-9.7076294825110446E-2</v>
      </c>
    </row>
    <row r="72" spans="1:9">
      <c r="A72" t="s">
        <v>158</v>
      </c>
      <c r="B72" t="s">
        <v>24</v>
      </c>
      <c r="C72" s="26">
        <v>13066.749138326099</v>
      </c>
      <c r="D72" t="s">
        <v>298</v>
      </c>
      <c r="E72" s="26">
        <v>-0.31983272746178887</v>
      </c>
      <c r="F72" s="26">
        <v>41.791740159698158</v>
      </c>
      <c r="G72" s="26">
        <v>4.474521430266023</v>
      </c>
      <c r="H72" s="26">
        <v>-6.0842637928983301</v>
      </c>
      <c r="I72" s="26">
        <v>-6.9582777740178461</v>
      </c>
    </row>
    <row r="73" spans="1:9">
      <c r="A73" t="s">
        <v>158</v>
      </c>
      <c r="B73" t="s">
        <v>287</v>
      </c>
      <c r="C73" s="26">
        <v>13066.749138326099</v>
      </c>
      <c r="D73" t="s">
        <v>298</v>
      </c>
      <c r="E73" s="26">
        <v>-0.54349006088338647</v>
      </c>
      <c r="F73" s="26">
        <v>71.016482847367882</v>
      </c>
      <c r="G73" s="26">
        <v>8.1544669985596947</v>
      </c>
      <c r="H73" s="26">
        <v>-0.54349006088338736</v>
      </c>
      <c r="I73" s="26">
        <v>-0.64793277179066933</v>
      </c>
    </row>
    <row r="74" spans="1:9">
      <c r="A74" t="s">
        <v>200</v>
      </c>
      <c r="B74" t="s">
        <v>20</v>
      </c>
      <c r="C74" s="26">
        <v>88900.7708576351</v>
      </c>
      <c r="D74" t="s">
        <v>298</v>
      </c>
      <c r="E74" s="26">
        <v>-3.1418694499013942E-3</v>
      </c>
      <c r="F74" s="26">
        <v>2.7931461603028787</v>
      </c>
      <c r="G74" s="26">
        <v>0.64692079282394843</v>
      </c>
      <c r="H74" s="26">
        <v>-2.6731093420876113E-2</v>
      </c>
      <c r="I74" s="26">
        <v>-2.4756895488914327E-2</v>
      </c>
    </row>
    <row r="75" spans="1:9">
      <c r="A75" t="s">
        <v>200</v>
      </c>
      <c r="B75" t="s">
        <v>21</v>
      </c>
      <c r="C75" s="26">
        <v>88900.7708576351</v>
      </c>
      <c r="D75" t="s">
        <v>298</v>
      </c>
      <c r="E75" s="26">
        <v>-2.0053275604659852E-2</v>
      </c>
      <c r="F75" s="26">
        <v>17.827516594748694</v>
      </c>
      <c r="G75" s="26">
        <v>0.75174108616635393</v>
      </c>
      <c r="H75" s="26">
        <v>-5.3011093129464511E-2</v>
      </c>
      <c r="I75" s="26">
        <v>-2.5324172691733846E-2</v>
      </c>
    </row>
    <row r="76" spans="1:9">
      <c r="A76" t="s">
        <v>200</v>
      </c>
      <c r="B76" t="s">
        <v>23</v>
      </c>
      <c r="C76" s="26">
        <v>88900.7708576351</v>
      </c>
      <c r="D76" t="s">
        <v>298</v>
      </c>
      <c r="E76" s="26">
        <v>-6.0166477277700123E-2</v>
      </c>
      <c r="F76" s="26">
        <v>53.488462097759275</v>
      </c>
      <c r="G76" s="26">
        <v>1.2324308998811659</v>
      </c>
      <c r="H76" s="26">
        <v>-0.47693276840832943</v>
      </c>
      <c r="I76" s="26">
        <v>-0.26888614737584715</v>
      </c>
    </row>
    <row r="77" spans="1:9">
      <c r="A77" t="s">
        <v>200</v>
      </c>
      <c r="B77" t="s">
        <v>22</v>
      </c>
      <c r="C77" s="26">
        <v>88900.7708576351</v>
      </c>
      <c r="D77" t="s">
        <v>298</v>
      </c>
      <c r="E77" s="26">
        <v>-1.1957298244128934E-2</v>
      </c>
      <c r="F77" s="26">
        <v>10.630130312777089</v>
      </c>
      <c r="G77" s="26">
        <v>0.99265803401690866</v>
      </c>
      <c r="H77" s="26">
        <v>-4.520025411238332E-2</v>
      </c>
      <c r="I77" s="26">
        <v>-4.685944503965174E-2</v>
      </c>
    </row>
    <row r="78" spans="1:9">
      <c r="A78" t="s">
        <v>200</v>
      </c>
      <c r="B78" t="s">
        <v>24</v>
      </c>
      <c r="C78" s="26">
        <v>88900.7708576351</v>
      </c>
      <c r="D78" t="s">
        <v>298</v>
      </c>
      <c r="E78" s="26">
        <v>-2.3260079142171205E-2</v>
      </c>
      <c r="F78" s="26">
        <v>20.678389659486196</v>
      </c>
      <c r="G78" s="26">
        <v>0.99850056784742069</v>
      </c>
      <c r="H78" s="26">
        <v>-0.20496010419434313</v>
      </c>
      <c r="I78" s="26">
        <v>-0.20496010383819771</v>
      </c>
    </row>
    <row r="79" spans="1:9">
      <c r="A79" t="s">
        <v>200</v>
      </c>
      <c r="B79" t="s">
        <v>287</v>
      </c>
      <c r="C79" s="26">
        <v>88900.7708576351</v>
      </c>
      <c r="D79" t="s">
        <v>298</v>
      </c>
      <c r="E79" s="26">
        <v>-0.11857899971856149</v>
      </c>
      <c r="F79" s="26">
        <v>105.41764482507413</v>
      </c>
      <c r="G79" s="26">
        <v>4.6222513807357979</v>
      </c>
      <c r="H79" s="26">
        <v>-0.11857899971856142</v>
      </c>
      <c r="I79" s="26">
        <v>-5.3464528945724031E-2</v>
      </c>
    </row>
    <row r="80" spans="1:9">
      <c r="A80" t="s">
        <v>169</v>
      </c>
      <c r="B80" t="s">
        <v>20</v>
      </c>
      <c r="C80" s="26">
        <v>314588.21050106297</v>
      </c>
      <c r="D80" t="s">
        <v>298</v>
      </c>
      <c r="E80" s="26">
        <v>-1.750853661833636E-3</v>
      </c>
      <c r="F80" s="26">
        <v>5.5079792032547674</v>
      </c>
      <c r="G80" s="26">
        <v>2.0271033501117017</v>
      </c>
      <c r="H80" s="26">
        <v>-6.5429221805442372E-3</v>
      </c>
      <c r="I80" s="26">
        <v>-6.5351417369819281E-3</v>
      </c>
    </row>
    <row r="81" spans="1:9">
      <c r="A81" t="s">
        <v>169</v>
      </c>
      <c r="B81" t="s">
        <v>21</v>
      </c>
      <c r="C81" s="26">
        <v>314588.21050106297</v>
      </c>
      <c r="D81" t="s">
        <v>298</v>
      </c>
      <c r="E81" s="26">
        <v>-1.7614782923862807E-3</v>
      </c>
      <c r="F81" s="26">
        <v>5.5414030383826818</v>
      </c>
      <c r="G81" s="26">
        <v>0.68782858884212317</v>
      </c>
      <c r="H81" s="26">
        <v>-4.1564212245478E-3</v>
      </c>
      <c r="I81" s="26">
        <v>-4.2554680254990977E-3</v>
      </c>
    </row>
    <row r="82" spans="1:9">
      <c r="A82" t="s">
        <v>169</v>
      </c>
      <c r="B82" t="s">
        <v>23</v>
      </c>
      <c r="C82" s="26">
        <v>314588.21050106297</v>
      </c>
      <c r="D82" t="s">
        <v>298</v>
      </c>
      <c r="E82" s="26">
        <v>-2.1290349700084658E-4</v>
      </c>
      <c r="F82" s="26">
        <v>0.66976930130914747</v>
      </c>
      <c r="G82" s="26">
        <v>6.7799472976389552E-2</v>
      </c>
      <c r="H82" s="26">
        <v>-4.800702017577217E-3</v>
      </c>
      <c r="I82" s="26">
        <v>-4.5540150922892325E-3</v>
      </c>
    </row>
    <row r="83" spans="1:9">
      <c r="A83" t="s">
        <v>169</v>
      </c>
      <c r="B83" t="s">
        <v>22</v>
      </c>
      <c r="C83" s="26">
        <v>314588.21050106297</v>
      </c>
      <c r="D83" t="s">
        <v>298</v>
      </c>
      <c r="E83" s="26">
        <v>-1.14154520658939E-3</v>
      </c>
      <c r="F83" s="26">
        <v>3.5911666374702249</v>
      </c>
      <c r="G83" s="26">
        <v>0.3159464391308191</v>
      </c>
      <c r="H83" s="26">
        <v>-6.7567434001637068E-3</v>
      </c>
      <c r="I83" s="26">
        <v>-3.5761193839298601E-3</v>
      </c>
    </row>
    <row r="84" spans="1:9">
      <c r="A84" t="s">
        <v>169</v>
      </c>
      <c r="B84" t="s">
        <v>24</v>
      </c>
      <c r="C84" s="26">
        <v>314588.21050106297</v>
      </c>
      <c r="D84" t="s">
        <v>298</v>
      </c>
      <c r="E84" s="26">
        <v>-2.9206697936742614E-4</v>
      </c>
      <c r="F84" s="26">
        <v>0.9188082838564946</v>
      </c>
      <c r="G84" s="26">
        <v>0.12407951420667018</v>
      </c>
      <c r="H84" s="26">
        <v>-3.064369149855607E-3</v>
      </c>
      <c r="I84" s="26">
        <v>-7.5887986721797657E-3</v>
      </c>
    </row>
    <row r="85" spans="1:9">
      <c r="A85" t="s">
        <v>169</v>
      </c>
      <c r="B85" t="s">
        <v>287</v>
      </c>
      <c r="C85" s="26">
        <v>314588.21050106297</v>
      </c>
      <c r="D85" t="s">
        <v>298</v>
      </c>
      <c r="E85" s="26">
        <v>-5.1588476371775792E-3</v>
      </c>
      <c r="F85" s="26">
        <v>16.229126464273314</v>
      </c>
      <c r="G85" s="26">
        <v>3.2227573652677037</v>
      </c>
      <c r="H85" s="26">
        <v>-5.1588476371775783E-3</v>
      </c>
      <c r="I85" s="26">
        <v>-5.4493120019582621E-3</v>
      </c>
    </row>
    <row r="86" spans="1:9">
      <c r="A86" t="s">
        <v>108</v>
      </c>
      <c r="B86" t="s">
        <v>20</v>
      </c>
      <c r="C86" s="26">
        <v>5536.7596588701199</v>
      </c>
      <c r="D86" t="s">
        <v>298</v>
      </c>
      <c r="E86" s="26">
        <v>-7.4324796799947537E-3</v>
      </c>
      <c r="F86" s="26">
        <v>0.41151853657566856</v>
      </c>
      <c r="G86" s="26">
        <v>0.11574271287683668</v>
      </c>
      <c r="H86" s="26">
        <v>-6.5814653985667312E-2</v>
      </c>
      <c r="I86" s="26">
        <v>-6.5488970335466509E-2</v>
      </c>
    </row>
    <row r="87" spans="1:9">
      <c r="A87" t="s">
        <v>108</v>
      </c>
      <c r="B87" t="s">
        <v>21</v>
      </c>
      <c r="C87" s="26">
        <v>5536.7596588701199</v>
      </c>
      <c r="D87" t="s">
        <v>298</v>
      </c>
      <c r="E87" s="26">
        <v>-3.4804208947001168E-2</v>
      </c>
      <c r="F87" s="26">
        <v>1.9270254005664256</v>
      </c>
      <c r="G87" s="26">
        <v>6.8575803524117851E-2</v>
      </c>
      <c r="H87" s="26">
        <v>-6.2347183417752132E-2</v>
      </c>
      <c r="I87" s="26">
        <v>-7.1988162855081209E-2</v>
      </c>
    </row>
    <row r="88" spans="1:9">
      <c r="A88" t="s">
        <v>108</v>
      </c>
      <c r="B88" t="s">
        <v>23</v>
      </c>
      <c r="C88" s="26">
        <v>5536.7596588701199</v>
      </c>
      <c r="D88" t="s">
        <v>298</v>
      </c>
      <c r="E88" s="26">
        <v>-6.7900737504900166E-2</v>
      </c>
      <c r="F88" s="26">
        <v>3.7595006422466057</v>
      </c>
      <c r="G88" s="26">
        <v>6.8056811856959776E-2</v>
      </c>
      <c r="H88" s="26">
        <v>-0.90663550812526361</v>
      </c>
      <c r="I88" s="26">
        <v>-0.70906213360392145</v>
      </c>
    </row>
    <row r="89" spans="1:9">
      <c r="A89" t="s">
        <v>108</v>
      </c>
      <c r="B89" t="s">
        <v>22</v>
      </c>
      <c r="C89" s="26">
        <v>5536.7596588701199</v>
      </c>
      <c r="D89" t="s">
        <v>298</v>
      </c>
      <c r="E89" s="26">
        <v>-1.0717832271382234E-2</v>
      </c>
      <c r="F89" s="26">
        <v>0.59342061350725461</v>
      </c>
      <c r="G89" s="26">
        <v>2.1244597498062456E-2</v>
      </c>
      <c r="H89" s="26">
        <v>-6.2638457050590096E-2</v>
      </c>
      <c r="I89" s="26">
        <v>-4.8435133464753456E-2</v>
      </c>
    </row>
    <row r="90" spans="1:9">
      <c r="A90" t="s">
        <v>108</v>
      </c>
      <c r="B90" t="s">
        <v>24</v>
      </c>
      <c r="C90" s="26">
        <v>5536.7596588701199</v>
      </c>
      <c r="D90" t="s">
        <v>298</v>
      </c>
      <c r="E90" s="26">
        <v>-4.8244293691253159E-2</v>
      </c>
      <c r="F90" s="26">
        <v>2.6711705908041274</v>
      </c>
      <c r="G90" s="26">
        <v>4.8060959354951138E-2</v>
      </c>
      <c r="H90" s="26">
        <v>-0.58239383991701565</v>
      </c>
      <c r="I90" s="26">
        <v>-0.50398833068219695</v>
      </c>
    </row>
    <row r="91" spans="1:9">
      <c r="A91" t="s">
        <v>108</v>
      </c>
      <c r="B91" t="s">
        <v>287</v>
      </c>
      <c r="C91" s="26">
        <v>5536.7596588701199</v>
      </c>
      <c r="D91" t="s">
        <v>298</v>
      </c>
      <c r="E91" s="26">
        <v>-0.16909955209453148</v>
      </c>
      <c r="F91" s="26">
        <v>9.3626357837000818</v>
      </c>
      <c r="G91" s="26">
        <v>0.32168088511092791</v>
      </c>
      <c r="H91" s="26">
        <v>-0.16909955209453145</v>
      </c>
      <c r="I91" s="26">
        <v>-9.6026365409198317E-2</v>
      </c>
    </row>
    <row r="92" spans="1:9">
      <c r="A92" t="s">
        <v>87</v>
      </c>
      <c r="B92" t="s">
        <v>20</v>
      </c>
      <c r="C92" s="26">
        <v>13567.351175031499</v>
      </c>
      <c r="D92" t="s">
        <v>298</v>
      </c>
      <c r="E92" s="26">
        <v>-6.4391045557823337E-2</v>
      </c>
      <c r="F92" s="26">
        <v>8.7361592761044129</v>
      </c>
      <c r="G92" s="26">
        <v>3.0388726211320716E-2</v>
      </c>
      <c r="H92" s="26">
        <v>-0.14004992379134468</v>
      </c>
      <c r="I92" s="26">
        <v>-2.9046564764826994E-2</v>
      </c>
    </row>
    <row r="93" spans="1:9">
      <c r="A93" t="s">
        <v>87</v>
      </c>
      <c r="B93" t="s">
        <v>21</v>
      </c>
      <c r="C93" s="26">
        <v>13567.351175031499</v>
      </c>
      <c r="D93" t="s">
        <v>298</v>
      </c>
      <c r="E93" s="26">
        <v>-1.0092097160986475E-2</v>
      </c>
      <c r="F93" s="26">
        <v>1.3692302627564192</v>
      </c>
      <c r="G93" s="26">
        <v>2.4976526491889306E-2</v>
      </c>
      <c r="H93" s="26">
        <v>-3.0472306119871295E-2</v>
      </c>
      <c r="I93" s="26">
        <v>-4.6983248538438223E-2</v>
      </c>
    </row>
    <row r="94" spans="1:9">
      <c r="A94" t="s">
        <v>87</v>
      </c>
      <c r="B94" t="s">
        <v>23</v>
      </c>
      <c r="C94" s="26">
        <v>13567.351175031499</v>
      </c>
      <c r="D94" t="s">
        <v>298</v>
      </c>
      <c r="E94" s="26">
        <v>-3.853059030020288E-2</v>
      </c>
      <c r="F94" s="26">
        <v>5.2275804958411483</v>
      </c>
      <c r="G94" s="26">
        <v>0.11361392370642198</v>
      </c>
      <c r="H94" s="26">
        <v>-1.943601071299248</v>
      </c>
      <c r="I94" s="26">
        <v>-2.1836351463467563</v>
      </c>
    </row>
    <row r="95" spans="1:9">
      <c r="A95" t="s">
        <v>87</v>
      </c>
      <c r="B95" t="s">
        <v>22</v>
      </c>
      <c r="C95" s="26">
        <v>13567.351175031499</v>
      </c>
      <c r="D95" t="s">
        <v>298</v>
      </c>
      <c r="E95" s="26">
        <v>-2.2662821488947313E-2</v>
      </c>
      <c r="F95" s="26">
        <v>3.0747445775759843</v>
      </c>
      <c r="G95" s="26">
        <v>2.2276895596787444E-2</v>
      </c>
      <c r="H95" s="26">
        <v>-0.13120202200975947</v>
      </c>
      <c r="I95" s="26">
        <v>-6.6349066709534069E-2</v>
      </c>
    </row>
    <row r="96" spans="1:9">
      <c r="A96" t="s">
        <v>87</v>
      </c>
      <c r="B96" t="s">
        <v>24</v>
      </c>
      <c r="C96" s="26">
        <v>13567.351175031499</v>
      </c>
      <c r="D96" t="s">
        <v>298</v>
      </c>
      <c r="E96" s="26">
        <v>-1.4982926630014735E-2</v>
      </c>
      <c r="F96" s="26">
        <v>2.0327862721914114</v>
      </c>
      <c r="G96" s="26">
        <v>5.3488425016722851E-2</v>
      </c>
      <c r="H96" s="26">
        <v>-0.90903814441726016</v>
      </c>
      <c r="I96" s="26">
        <v>-0.94399837293930411</v>
      </c>
    </row>
    <row r="97" spans="1:9">
      <c r="A97" t="s">
        <v>87</v>
      </c>
      <c r="B97" t="s">
        <v>287</v>
      </c>
      <c r="C97" s="26">
        <v>13567.351175031499</v>
      </c>
      <c r="D97" t="s">
        <v>298</v>
      </c>
      <c r="E97" s="26">
        <v>-0.15065948113797475</v>
      </c>
      <c r="F97" s="26">
        <v>20.440500884469376</v>
      </c>
      <c r="G97" s="26">
        <v>0.2447444970231423</v>
      </c>
      <c r="H97" s="26">
        <v>-0.15065948113797489</v>
      </c>
      <c r="I97" s="26">
        <v>-0.12102545253728796</v>
      </c>
    </row>
    <row r="98" spans="1:9">
      <c r="A98" t="s">
        <v>82</v>
      </c>
      <c r="B98" t="s">
        <v>20</v>
      </c>
      <c r="C98" s="26">
        <v>2534.9651627808398</v>
      </c>
      <c r="D98" t="s">
        <v>298</v>
      </c>
      <c r="E98" s="26">
        <v>-1.3766091347018952E-3</v>
      </c>
      <c r="F98" s="26">
        <v>3.4896561992351811E-2</v>
      </c>
      <c r="G98" s="26">
        <v>1.5767465185195562E-2</v>
      </c>
      <c r="H98" s="26">
        <v>-6.0504658889376974E-3</v>
      </c>
      <c r="I98" s="26">
        <v>-5.9606243613932004E-3</v>
      </c>
    </row>
    <row r="99" spans="1:9">
      <c r="A99" t="s">
        <v>82</v>
      </c>
      <c r="B99" t="s">
        <v>21</v>
      </c>
      <c r="C99" s="26">
        <v>2534.9651627808398</v>
      </c>
      <c r="D99" t="s">
        <v>298</v>
      </c>
      <c r="E99" s="26">
        <v>-6.9223506882421246E-3</v>
      </c>
      <c r="F99" s="26">
        <v>0.17547917839245755</v>
      </c>
      <c r="G99" s="26">
        <v>3.8439338671279355E-2</v>
      </c>
      <c r="H99" s="26">
        <v>-2.4046821414625736E-2</v>
      </c>
      <c r="I99" s="26">
        <v>-3.1388391710307932E-2</v>
      </c>
    </row>
    <row r="100" spans="1:9">
      <c r="A100" t="s">
        <v>82</v>
      </c>
      <c r="B100" t="s">
        <v>23</v>
      </c>
      <c r="C100" s="26">
        <v>2534.9651627808398</v>
      </c>
      <c r="D100" t="s">
        <v>298</v>
      </c>
      <c r="E100" s="26">
        <v>-6.1625438302822253E-3</v>
      </c>
      <c r="F100" s="26">
        <v>0.15621833923875442</v>
      </c>
      <c r="G100" s="26">
        <v>1.8291346205383086E-2</v>
      </c>
      <c r="H100" s="26">
        <v>-0.23303512779511679</v>
      </c>
      <c r="I100" s="26">
        <v>-0.15224957016941512</v>
      </c>
    </row>
    <row r="101" spans="1:9">
      <c r="A101" t="s">
        <v>82</v>
      </c>
      <c r="B101" t="s">
        <v>22</v>
      </c>
      <c r="C101" s="26">
        <v>2534.9651627808398</v>
      </c>
      <c r="D101" t="s">
        <v>298</v>
      </c>
      <c r="E101" s="26">
        <v>-5.6659668854353359E-3</v>
      </c>
      <c r="F101" s="26">
        <v>0.14363028668048433</v>
      </c>
      <c r="G101" s="26">
        <v>4.8863615105828595E-3</v>
      </c>
      <c r="H101" s="26">
        <v>-1.4794844518432762E-2</v>
      </c>
      <c r="I101" s="26">
        <v>-7.9979470307202632E-3</v>
      </c>
    </row>
    <row r="102" spans="1:9">
      <c r="A102" t="s">
        <v>82</v>
      </c>
      <c r="B102" t="s">
        <v>24</v>
      </c>
      <c r="C102" s="26">
        <v>2534.9651627808398</v>
      </c>
      <c r="D102" t="s">
        <v>298</v>
      </c>
      <c r="E102" s="26">
        <v>-4.168000447896769E-3</v>
      </c>
      <c r="F102" s="26">
        <v>0.10565735933873245</v>
      </c>
      <c r="G102" s="26">
        <v>1.4912177806241766E-2</v>
      </c>
      <c r="H102" s="26">
        <v>-5.5428898587740666E-2</v>
      </c>
      <c r="I102" s="26">
        <v>-0.10160871086648068</v>
      </c>
    </row>
    <row r="103" spans="1:9">
      <c r="A103" t="s">
        <v>82</v>
      </c>
      <c r="B103" t="s">
        <v>287</v>
      </c>
      <c r="C103" s="26">
        <v>2534.9651627808398</v>
      </c>
      <c r="D103" t="s">
        <v>298</v>
      </c>
      <c r="E103" s="26">
        <v>-2.4295470986558342E-2</v>
      </c>
      <c r="F103" s="26">
        <v>0.61588172564278043</v>
      </c>
      <c r="G103" s="26">
        <v>9.2296689378682628E-2</v>
      </c>
      <c r="H103" s="26">
        <v>-2.4295470986558342E-2</v>
      </c>
      <c r="I103" s="26">
        <v>-1.9440051259114563E-2</v>
      </c>
    </row>
    <row r="104" spans="1:9">
      <c r="A104" t="s">
        <v>138</v>
      </c>
      <c r="B104" t="s">
        <v>20</v>
      </c>
      <c r="C104" s="26">
        <v>8092.8366087887498</v>
      </c>
      <c r="D104" t="s">
        <v>298</v>
      </c>
      <c r="E104" s="26">
        <v>-9.9635739736640607E-4</v>
      </c>
      <c r="F104" s="26">
        <v>8.0633576208443303E-2</v>
      </c>
      <c r="G104" s="26">
        <v>7.8969585019834199E-2</v>
      </c>
      <c r="H104" s="26">
        <v>-6.1510577061209626E-3</v>
      </c>
      <c r="I104" s="26">
        <v>-5.6598260738757464E-3</v>
      </c>
    </row>
    <row r="105" spans="1:9">
      <c r="A105" t="s">
        <v>138</v>
      </c>
      <c r="B105" t="s">
        <v>21</v>
      </c>
      <c r="C105" s="26">
        <v>8092.8366087887498</v>
      </c>
      <c r="D105" t="s">
        <v>298</v>
      </c>
      <c r="E105" s="26">
        <v>-4.9729545127025999E-3</v>
      </c>
      <c r="F105" s="26">
        <v>0.4024530833424082</v>
      </c>
      <c r="G105" s="26">
        <v>0.1209345032238085</v>
      </c>
      <c r="H105" s="26">
        <v>-1.0288092311223249E-2</v>
      </c>
      <c r="I105" s="26">
        <v>-1.6197444358677093E-2</v>
      </c>
    </row>
    <row r="106" spans="1:9">
      <c r="A106" t="s">
        <v>138</v>
      </c>
      <c r="B106" t="s">
        <v>23</v>
      </c>
      <c r="C106" s="26">
        <v>8092.8366087887498</v>
      </c>
      <c r="D106" t="s">
        <v>298</v>
      </c>
      <c r="E106" s="26">
        <v>-2.5184985538944911E-4</v>
      </c>
      <c r="F106" s="26">
        <v>2.0381797296138867E-2</v>
      </c>
      <c r="G106" s="26">
        <v>3.9185726339141524E-3</v>
      </c>
      <c r="H106" s="26">
        <v>-6.4357552325275203E-3</v>
      </c>
      <c r="I106" s="26">
        <v>-5.7456953818777476E-3</v>
      </c>
    </row>
    <row r="107" spans="1:9">
      <c r="A107" t="s">
        <v>138</v>
      </c>
      <c r="B107" t="s">
        <v>22</v>
      </c>
      <c r="C107" s="26">
        <v>8092.8366087887498</v>
      </c>
      <c r="D107" t="s">
        <v>298</v>
      </c>
      <c r="E107" s="26">
        <v>-3.544766681109529E-3</v>
      </c>
      <c r="F107" s="26">
        <v>0.28687217566497791</v>
      </c>
      <c r="G107" s="26">
        <v>4.0242969243760029E-2</v>
      </c>
      <c r="H107" s="26">
        <v>-1.3171584422544919E-2</v>
      </c>
      <c r="I107" s="26">
        <v>-9.6616095114375449E-3</v>
      </c>
    </row>
    <row r="108" spans="1:9">
      <c r="A108" t="s">
        <v>138</v>
      </c>
      <c r="B108" t="s">
        <v>24</v>
      </c>
      <c r="C108" s="26">
        <v>8092.8366087887498</v>
      </c>
      <c r="D108" t="s">
        <v>298</v>
      </c>
      <c r="E108" s="26">
        <v>-3.2955942235406233E-3</v>
      </c>
      <c r="F108" s="26">
        <v>0.2667070557998229</v>
      </c>
      <c r="G108" s="26">
        <v>6.4168359038109024E-2</v>
      </c>
      <c r="H108" s="26">
        <v>-7.1035829831484293E-2</v>
      </c>
      <c r="I108" s="26">
        <v>-7.6819083387858381E-2</v>
      </c>
    </row>
    <row r="109" spans="1:9">
      <c r="A109" t="s">
        <v>138</v>
      </c>
      <c r="B109" t="s">
        <v>287</v>
      </c>
      <c r="C109" s="26">
        <v>8092.8366087887498</v>
      </c>
      <c r="D109" t="s">
        <v>298</v>
      </c>
      <c r="E109" s="26">
        <v>-1.3061522670108612E-2</v>
      </c>
      <c r="F109" s="26">
        <v>1.0570476883117914</v>
      </c>
      <c r="G109" s="26">
        <v>0.3082339891594259</v>
      </c>
      <c r="H109" s="26">
        <v>-1.3061522670108605E-2</v>
      </c>
      <c r="I109" s="26">
        <v>-1.1373323814608434E-2</v>
      </c>
    </row>
    <row r="110" spans="1:9">
      <c r="A110" t="s">
        <v>92</v>
      </c>
      <c r="B110" t="s">
        <v>20</v>
      </c>
      <c r="C110" s="26">
        <v>24542.474061242599</v>
      </c>
      <c r="D110" t="s">
        <v>298</v>
      </c>
      <c r="E110" s="26">
        <v>-9.5349491982111317E-2</v>
      </c>
      <c r="F110" s="26">
        <v>23.401124337236261</v>
      </c>
      <c r="G110" s="26">
        <v>19.818074226467047</v>
      </c>
      <c r="H110" s="26">
        <v>-0.37199744997650852</v>
      </c>
      <c r="I110" s="26">
        <v>-0.37492797155774243</v>
      </c>
    </row>
    <row r="111" spans="1:9">
      <c r="A111" t="s">
        <v>92</v>
      </c>
      <c r="B111" t="s">
        <v>21</v>
      </c>
      <c r="C111" s="26">
        <v>24542.474061242599</v>
      </c>
      <c r="D111" t="s">
        <v>298</v>
      </c>
      <c r="E111" s="26">
        <v>-0.11541944871379484</v>
      </c>
      <c r="F111" s="26">
        <v>28.326788262212304</v>
      </c>
      <c r="G111" s="26">
        <v>13.089172221998997</v>
      </c>
      <c r="H111" s="26">
        <v>-0.41642794418406326</v>
      </c>
      <c r="I111" s="26">
        <v>-0.46812662072170247</v>
      </c>
    </row>
    <row r="112" spans="1:9">
      <c r="A112" t="s">
        <v>92</v>
      </c>
      <c r="B112" t="s">
        <v>23</v>
      </c>
      <c r="C112" s="26">
        <v>24542.474061242599</v>
      </c>
      <c r="D112" t="s">
        <v>298</v>
      </c>
      <c r="E112" s="26">
        <v>-0.24770151441141944</v>
      </c>
      <c r="F112" s="26">
        <v>60.792079923727712</v>
      </c>
      <c r="G112" s="26">
        <v>7.7098255925633339</v>
      </c>
      <c r="H112" s="26">
        <v>-3.0685948382961863</v>
      </c>
      <c r="I112" s="26">
        <v>-2.8681526754388043</v>
      </c>
    </row>
    <row r="113" spans="1:9">
      <c r="A113" t="s">
        <v>92</v>
      </c>
      <c r="B113" t="s">
        <v>22</v>
      </c>
      <c r="C113" s="26">
        <v>24542.474061242599</v>
      </c>
      <c r="D113" t="s">
        <v>298</v>
      </c>
      <c r="E113" s="26">
        <v>-6.5955195568111344E-2</v>
      </c>
      <c r="F113" s="26">
        <v>16.187036764345557</v>
      </c>
      <c r="G113" s="26">
        <v>5.0599179685677305</v>
      </c>
      <c r="H113" s="26">
        <v>-0.20136599330114008</v>
      </c>
      <c r="I113" s="26">
        <v>-0.34815704969396521</v>
      </c>
    </row>
    <row r="114" spans="1:9">
      <c r="A114" t="s">
        <v>92</v>
      </c>
      <c r="B114" t="s">
        <v>24</v>
      </c>
      <c r="C114" s="26">
        <v>24542.474061242599</v>
      </c>
      <c r="D114" t="s">
        <v>298</v>
      </c>
      <c r="E114" s="26">
        <v>-0.62996380063601698</v>
      </c>
      <c r="F114" s="26">
        <v>154.60870236631251</v>
      </c>
      <c r="G114" s="26">
        <v>2.3966089517848062</v>
      </c>
      <c r="H114" s="26">
        <v>-10.81361277180444</v>
      </c>
      <c r="I114" s="26">
        <v>-10.81361277180439</v>
      </c>
    </row>
    <row r="115" spans="1:9">
      <c r="A115" t="s">
        <v>92</v>
      </c>
      <c r="B115" t="s">
        <v>287</v>
      </c>
      <c r="C115" s="26">
        <v>24542.474061242599</v>
      </c>
      <c r="D115" t="s">
        <v>298</v>
      </c>
      <c r="E115" s="26">
        <v>-1.1543894513114541</v>
      </c>
      <c r="F115" s="26">
        <v>283.31573165383435</v>
      </c>
      <c r="G115" s="26">
        <v>48.073598961381919</v>
      </c>
      <c r="H115" s="26">
        <v>-1.1543894513114539</v>
      </c>
      <c r="I115" s="26">
        <v>-0.48923773142578264</v>
      </c>
    </row>
    <row r="116" spans="1:9">
      <c r="A116" t="s">
        <v>151</v>
      </c>
      <c r="B116" t="s">
        <v>20</v>
      </c>
      <c r="C116" s="26">
        <v>5327.4571497258103</v>
      </c>
      <c r="D116" t="s">
        <v>298</v>
      </c>
      <c r="E116" s="26">
        <v>-3.684686979890673E-2</v>
      </c>
      <c r="F116" s="26">
        <v>1.9630011995520169</v>
      </c>
      <c r="G116" s="26">
        <v>1.2973387973527224</v>
      </c>
      <c r="H116" s="26">
        <v>-1.4547064084219781</v>
      </c>
      <c r="I116" s="26">
        <v>-1.4547064084221155</v>
      </c>
    </row>
    <row r="117" spans="1:9">
      <c r="A117" t="s">
        <v>151</v>
      </c>
      <c r="B117" t="s">
        <v>21</v>
      </c>
      <c r="C117" s="26">
        <v>5327.4571497258103</v>
      </c>
      <c r="D117" t="s">
        <v>298</v>
      </c>
      <c r="E117" s="26">
        <v>-0.20049562509659041</v>
      </c>
      <c r="F117" s="26">
        <v>10.681318514095762</v>
      </c>
      <c r="G117" s="26">
        <v>0.39050132504738494</v>
      </c>
      <c r="H117" s="26">
        <v>-0.60936952799217292</v>
      </c>
      <c r="I117" s="26">
        <v>-0.87326990224426571</v>
      </c>
    </row>
    <row r="118" spans="1:9">
      <c r="A118" t="s">
        <v>151</v>
      </c>
      <c r="B118" t="s">
        <v>23</v>
      </c>
      <c r="C118" s="26">
        <v>5327.4571497258103</v>
      </c>
      <c r="D118" t="s">
        <v>298</v>
      </c>
      <c r="E118" s="26">
        <v>-0.75261974309866242</v>
      </c>
      <c r="F118" s="26">
        <v>40.095494313957715</v>
      </c>
      <c r="G118" s="26">
        <v>0.12570742562710424</v>
      </c>
      <c r="H118" s="26">
        <v>-3.3882917992675323</v>
      </c>
      <c r="I118" s="26">
        <v>-2.8338412787751341</v>
      </c>
    </row>
    <row r="119" spans="1:9">
      <c r="A119" t="s">
        <v>151</v>
      </c>
      <c r="B119" t="s">
        <v>22</v>
      </c>
      <c r="C119" s="26">
        <v>5327.4571497258103</v>
      </c>
      <c r="D119" t="s">
        <v>298</v>
      </c>
      <c r="E119" s="26">
        <v>-0.294762085550408</v>
      </c>
      <c r="F119" s="26">
        <v>15.70332380133612</v>
      </c>
      <c r="G119" s="26">
        <v>0.26270994068436526</v>
      </c>
      <c r="H119" s="26">
        <v>-0.78842873873106811</v>
      </c>
      <c r="I119" s="26">
        <v>-0.89833187148388571</v>
      </c>
    </row>
    <row r="120" spans="1:9">
      <c r="A120" t="s">
        <v>151</v>
      </c>
      <c r="B120" t="s">
        <v>24</v>
      </c>
      <c r="C120" s="26">
        <v>5327.4571497258103</v>
      </c>
      <c r="D120" t="s">
        <v>298</v>
      </c>
      <c r="E120" s="26">
        <v>-7.6728061321761826E-2</v>
      </c>
      <c r="F120" s="26">
        <v>4.087654588732204</v>
      </c>
      <c r="G120" s="26">
        <v>4.7141917356274876E-2</v>
      </c>
      <c r="H120" s="26">
        <v>-1.5449008001372238</v>
      </c>
      <c r="I120" s="26">
        <v>-1.0120013216384658</v>
      </c>
    </row>
    <row r="121" spans="1:9">
      <c r="A121" t="s">
        <v>151</v>
      </c>
      <c r="B121" t="s">
        <v>287</v>
      </c>
      <c r="C121" s="26">
        <v>5327.4571497258103</v>
      </c>
      <c r="D121" t="s">
        <v>298</v>
      </c>
      <c r="E121" s="26">
        <v>-1.36145238486633</v>
      </c>
      <c r="F121" s="26">
        <v>72.530792417673851</v>
      </c>
      <c r="G121" s="26">
        <v>2.1233994060678518</v>
      </c>
      <c r="H121" s="26">
        <v>-1.3614523848663289</v>
      </c>
      <c r="I121" s="26">
        <v>-1.2328305499928951</v>
      </c>
    </row>
    <row r="122" spans="1:9">
      <c r="A122" t="s">
        <v>161</v>
      </c>
      <c r="B122" t="s">
        <v>20</v>
      </c>
      <c r="C122" s="26">
        <v>29040.3989823466</v>
      </c>
      <c r="D122" t="s">
        <v>298</v>
      </c>
      <c r="E122" s="26">
        <v>-1.7434365131756679E-3</v>
      </c>
      <c r="F122" s="26">
        <v>0.50630091943012578</v>
      </c>
      <c r="G122" s="26">
        <v>0.54657132648850393</v>
      </c>
      <c r="H122" s="26">
        <v>-5.6737834256204702E-3</v>
      </c>
      <c r="I122" s="26">
        <v>-5.655482662405684E-3</v>
      </c>
    </row>
    <row r="123" spans="1:9">
      <c r="A123" t="s">
        <v>161</v>
      </c>
      <c r="B123" t="s">
        <v>21</v>
      </c>
      <c r="C123" s="26">
        <v>29040.3989823466</v>
      </c>
      <c r="D123" t="s">
        <v>298</v>
      </c>
      <c r="E123" s="26">
        <v>-7.4652939197897786E-3</v>
      </c>
      <c r="F123" s="26">
        <v>2.1679511395118136</v>
      </c>
      <c r="G123" s="26">
        <v>1.4537160195908854</v>
      </c>
      <c r="H123" s="26">
        <v>-1.7308499728408314E-2</v>
      </c>
      <c r="I123" s="26">
        <v>-2.6183765675151061E-2</v>
      </c>
    </row>
    <row r="124" spans="1:9">
      <c r="A124" t="s">
        <v>161</v>
      </c>
      <c r="B124" t="s">
        <v>23</v>
      </c>
      <c r="C124" s="26">
        <v>29040.3989823466</v>
      </c>
      <c r="D124" t="s">
        <v>298</v>
      </c>
      <c r="E124" s="26">
        <v>-2.7562596765986814E-2</v>
      </c>
      <c r="F124" s="26">
        <v>8.0042880707379318</v>
      </c>
      <c r="G124" s="26">
        <v>2.5191784545836526</v>
      </c>
      <c r="H124" s="26">
        <v>-0.58304288367612733</v>
      </c>
      <c r="I124" s="26">
        <v>-0.49682821558894585</v>
      </c>
    </row>
    <row r="125" spans="1:9">
      <c r="A125" t="s">
        <v>161</v>
      </c>
      <c r="B125" t="s">
        <v>22</v>
      </c>
      <c r="C125" s="26">
        <v>29040.3989823466</v>
      </c>
      <c r="D125" t="s">
        <v>298</v>
      </c>
      <c r="E125" s="26">
        <v>-1.7078820989151187E-3</v>
      </c>
      <c r="F125" s="26">
        <v>0.49597577567302586</v>
      </c>
      <c r="G125" s="26">
        <v>0.48323286470683158</v>
      </c>
      <c r="H125" s="26">
        <v>-1.1776526886486066E-2</v>
      </c>
      <c r="I125" s="26">
        <v>-1.6466033611988326E-2</v>
      </c>
    </row>
    <row r="126" spans="1:9">
      <c r="A126" t="s">
        <v>161</v>
      </c>
      <c r="B126" t="s">
        <v>24</v>
      </c>
      <c r="C126" s="26">
        <v>29040.3989823466</v>
      </c>
      <c r="D126" t="s">
        <v>298</v>
      </c>
      <c r="E126" s="26">
        <v>-3.2725641529253711E-3</v>
      </c>
      <c r="F126" s="26">
        <v>0.95036568696277912</v>
      </c>
      <c r="G126" s="26">
        <v>0.20905783807363321</v>
      </c>
      <c r="H126" s="26">
        <v>-4.7349749960795939E-2</v>
      </c>
      <c r="I126" s="26">
        <v>-4.6808675734656184E-2</v>
      </c>
    </row>
    <row r="127" spans="1:9">
      <c r="A127" t="s">
        <v>161</v>
      </c>
      <c r="B127" t="s">
        <v>287</v>
      </c>
      <c r="C127" s="26">
        <v>29040.3989823466</v>
      </c>
      <c r="D127" t="s">
        <v>298</v>
      </c>
      <c r="E127" s="26">
        <v>-4.1751773450792763E-2</v>
      </c>
      <c r="F127" s="26">
        <v>12.124881592315681</v>
      </c>
      <c r="G127" s="26">
        <v>5.2117565034435067</v>
      </c>
      <c r="H127" s="26">
        <v>-4.1751773450792763E-2</v>
      </c>
      <c r="I127" s="26">
        <v>-2.7279792282948002E-2</v>
      </c>
    </row>
    <row r="128" spans="1:9">
      <c r="A128" t="s">
        <v>190</v>
      </c>
      <c r="B128" t="s">
        <v>20</v>
      </c>
      <c r="C128" s="26">
        <v>364156.65776987001</v>
      </c>
      <c r="D128" t="s">
        <v>298</v>
      </c>
      <c r="E128" s="26">
        <v>-3.9936846676137368E-5</v>
      </c>
      <c r="F128" s="26">
        <v>0.14543268607449927</v>
      </c>
      <c r="G128" s="26">
        <v>7.0351908982138056E-3</v>
      </c>
      <c r="H128" s="26">
        <v>-0.16057863766769609</v>
      </c>
      <c r="I128" s="26">
        <v>-0.16057863766786223</v>
      </c>
    </row>
    <row r="129" spans="1:9">
      <c r="A129" t="s">
        <v>190</v>
      </c>
      <c r="B129" t="s">
        <v>21</v>
      </c>
      <c r="C129" s="26">
        <v>364156.65776987001</v>
      </c>
      <c r="D129" t="s">
        <v>298</v>
      </c>
      <c r="E129" s="26">
        <v>-9.212180452931748E-2</v>
      </c>
      <c r="F129" s="26">
        <v>335.46768445125525</v>
      </c>
      <c r="G129" s="26">
        <v>4.0934582858822655</v>
      </c>
      <c r="H129" s="26">
        <v>-0.14861673035925752</v>
      </c>
      <c r="I129" s="26">
        <v>-0.15222143019385648</v>
      </c>
    </row>
    <row r="130" spans="1:9">
      <c r="A130" t="s">
        <v>190</v>
      </c>
      <c r="B130" t="s">
        <v>23</v>
      </c>
      <c r="C130" s="26">
        <v>364156.65776987001</v>
      </c>
      <c r="D130" t="s">
        <v>298</v>
      </c>
      <c r="E130" s="26">
        <v>-8.7050515564915332E-2</v>
      </c>
      <c r="F130" s="26">
        <v>317.00024805263615</v>
      </c>
      <c r="G130" s="26">
        <v>5.636648269807111</v>
      </c>
      <c r="H130" s="26">
        <v>-1.7500326193771785</v>
      </c>
      <c r="I130" s="26">
        <v>-1.3357553372944073</v>
      </c>
    </row>
    <row r="131" spans="1:9">
      <c r="A131" t="s">
        <v>190</v>
      </c>
      <c r="B131" t="s">
        <v>22</v>
      </c>
      <c r="C131" s="26">
        <v>364156.65776987001</v>
      </c>
      <c r="D131" t="s">
        <v>298</v>
      </c>
      <c r="E131" s="26">
        <v>-3.9887863460157845E-2</v>
      </c>
      <c r="F131" s="26">
        <v>145.25431043232004</v>
      </c>
      <c r="G131" s="26">
        <v>0.95050209939096486</v>
      </c>
      <c r="H131" s="26">
        <v>-0.15274865122078365</v>
      </c>
      <c r="I131" s="26">
        <v>-0.14276069540309971</v>
      </c>
    </row>
    <row r="132" spans="1:9">
      <c r="A132" t="s">
        <v>190</v>
      </c>
      <c r="B132" t="s">
        <v>24</v>
      </c>
      <c r="C132" s="26">
        <v>364156.65776987001</v>
      </c>
      <c r="D132" t="s">
        <v>298</v>
      </c>
      <c r="E132" s="26">
        <v>-0.22198278702770849</v>
      </c>
      <c r="F132" s="26">
        <v>808.36509806451181</v>
      </c>
      <c r="G132" s="26">
        <v>11.809593305439016</v>
      </c>
      <c r="H132" s="26">
        <v>-3.2165131606960529</v>
      </c>
      <c r="I132" s="26">
        <v>-3.2332225439304989</v>
      </c>
    </row>
    <row r="133" spans="1:9">
      <c r="A133" t="s">
        <v>190</v>
      </c>
      <c r="B133" t="s">
        <v>287</v>
      </c>
      <c r="C133" s="26">
        <v>364156.65776987001</v>
      </c>
      <c r="D133" t="s">
        <v>298</v>
      </c>
      <c r="E133" s="26">
        <v>-0.44108290742877526</v>
      </c>
      <c r="F133" s="26">
        <v>1606.2327736867976</v>
      </c>
      <c r="G133" s="26">
        <v>22.497237151417572</v>
      </c>
      <c r="H133" s="26">
        <v>-0.44108290742877515</v>
      </c>
      <c r="I133" s="26">
        <v>-0.54255064516874441</v>
      </c>
    </row>
    <row r="134" spans="1:9">
      <c r="A134" t="s">
        <v>120</v>
      </c>
      <c r="B134" t="s">
        <v>20</v>
      </c>
      <c r="C134" s="26">
        <v>362682.018243286</v>
      </c>
      <c r="D134" t="s">
        <v>298</v>
      </c>
      <c r="E134" s="26">
        <v>-1.5463342471201165E-4</v>
      </c>
      <c r="F134" s="26">
        <v>0.56082762562423605</v>
      </c>
      <c r="G134" s="26">
        <v>1.1595116153814367E-2</v>
      </c>
      <c r="H134" s="26">
        <v>-0.22769014655139766</v>
      </c>
      <c r="I134" s="26">
        <v>-0.22769014655149394</v>
      </c>
    </row>
    <row r="135" spans="1:9">
      <c r="A135" t="s">
        <v>120</v>
      </c>
      <c r="B135" t="s">
        <v>21</v>
      </c>
      <c r="C135" s="26">
        <v>362682.018243286</v>
      </c>
      <c r="D135" t="s">
        <v>298</v>
      </c>
      <c r="E135" s="26">
        <v>-0.20186106087070585</v>
      </c>
      <c r="F135" s="26">
        <v>732.1137696131841</v>
      </c>
      <c r="G135" s="26">
        <v>5.67318497729363</v>
      </c>
      <c r="H135" s="26">
        <v>-0.25315399479562228</v>
      </c>
      <c r="I135" s="26">
        <v>-0.23743979957186689</v>
      </c>
    </row>
    <row r="136" spans="1:9">
      <c r="A136" t="s">
        <v>120</v>
      </c>
      <c r="B136" t="s">
        <v>23</v>
      </c>
      <c r="C136" s="26">
        <v>362682.018243286</v>
      </c>
      <c r="D136" t="s">
        <v>298</v>
      </c>
      <c r="E136" s="26">
        <v>-0.10963084514928993</v>
      </c>
      <c r="F136" s="26">
        <v>397.61136180461631</v>
      </c>
      <c r="G136" s="26">
        <v>7.4317151246250148</v>
      </c>
      <c r="H136" s="26">
        <v>-1.5642095614072833</v>
      </c>
      <c r="I136" s="26">
        <v>-0.80010369612423959</v>
      </c>
    </row>
    <row r="137" spans="1:9">
      <c r="A137" t="s">
        <v>120</v>
      </c>
      <c r="B137" t="s">
        <v>22</v>
      </c>
      <c r="C137" s="26">
        <v>362682.018243286</v>
      </c>
      <c r="D137" t="s">
        <v>298</v>
      </c>
      <c r="E137" s="26">
        <v>-1.21196533107257E-2</v>
      </c>
      <c r="F137" s="26">
        <v>43.955803231429201</v>
      </c>
      <c r="G137" s="26">
        <v>0.92260795895300984</v>
      </c>
      <c r="H137" s="26">
        <v>-0.16114159363726061</v>
      </c>
      <c r="I137" s="26">
        <v>-0.15958545196456592</v>
      </c>
    </row>
    <row r="138" spans="1:9">
      <c r="A138" t="s">
        <v>120</v>
      </c>
      <c r="B138" t="s">
        <v>24</v>
      </c>
      <c r="C138" s="26">
        <v>362682.018243286</v>
      </c>
      <c r="D138" t="s">
        <v>298</v>
      </c>
      <c r="E138" s="26">
        <v>-0.32114988464641891</v>
      </c>
      <c r="F138" s="26">
        <v>1164.7528832216169</v>
      </c>
      <c r="G138" s="26">
        <v>19.237912678943655</v>
      </c>
      <c r="H138" s="26">
        <v>-5.6702052562634977</v>
      </c>
      <c r="I138" s="26">
        <v>-5.5431177820648632</v>
      </c>
    </row>
    <row r="139" spans="1:9">
      <c r="A139" t="s">
        <v>120</v>
      </c>
      <c r="B139" t="s">
        <v>287</v>
      </c>
      <c r="C139" s="26">
        <v>362682.018243286</v>
      </c>
      <c r="D139" t="s">
        <v>298</v>
      </c>
      <c r="E139" s="26">
        <v>-0.64491607740185231</v>
      </c>
      <c r="F139" s="26">
        <v>2338.9946454964702</v>
      </c>
      <c r="G139" s="26">
        <v>33.277015855969125</v>
      </c>
      <c r="H139" s="26">
        <v>-0.64491607740185242</v>
      </c>
      <c r="I139" s="26">
        <v>-0.78327632445824025</v>
      </c>
    </row>
    <row r="140" spans="1:9">
      <c r="A140" t="s">
        <v>171</v>
      </c>
      <c r="B140" t="s">
        <v>20</v>
      </c>
      <c r="C140" s="26">
        <v>13608151.8646379</v>
      </c>
      <c r="D140" t="s">
        <v>299</v>
      </c>
      <c r="E140" s="26">
        <v>-0.13917318647722746</v>
      </c>
      <c r="F140" s="26">
        <v>18938.898570676811</v>
      </c>
      <c r="G140" s="26">
        <v>3220.3751472592894</v>
      </c>
      <c r="H140" s="26">
        <v>-1.0158355562348096</v>
      </c>
      <c r="I140" s="26">
        <v>-1.2499613577365847</v>
      </c>
    </row>
    <row r="141" spans="1:9">
      <c r="A141" t="s">
        <v>171</v>
      </c>
      <c r="B141" t="s">
        <v>21</v>
      </c>
      <c r="C141" s="26">
        <v>13608151.8646379</v>
      </c>
      <c r="D141" t="s">
        <v>299</v>
      </c>
      <c r="E141" s="26">
        <v>-0.30606940858287462</v>
      </c>
      <c r="F141" s="26">
        <v>41650.389931156642</v>
      </c>
      <c r="G141" s="26">
        <v>1566.1739791034506</v>
      </c>
      <c r="H141" s="26">
        <v>-0.74684327492999869</v>
      </c>
      <c r="I141" s="26">
        <v>-0.74046110704972679</v>
      </c>
    </row>
    <row r="142" spans="1:9">
      <c r="A142" t="s">
        <v>171</v>
      </c>
      <c r="B142" t="s">
        <v>23</v>
      </c>
      <c r="C142" s="26">
        <v>13608151.8646379</v>
      </c>
      <c r="D142" t="s">
        <v>299</v>
      </c>
      <c r="E142" s="26">
        <v>-8.5142381184531823E-2</v>
      </c>
      <c r="F142" s="26">
        <v>11586.304532759976</v>
      </c>
      <c r="G142" s="26">
        <v>3733.7319590305815</v>
      </c>
      <c r="H142" s="26">
        <v>-1.6906083871809308</v>
      </c>
      <c r="I142" s="26">
        <v>-1.8013294046939199</v>
      </c>
    </row>
    <row r="143" spans="1:9">
      <c r="A143" t="s">
        <v>171</v>
      </c>
      <c r="B143" t="s">
        <v>22</v>
      </c>
      <c r="C143" s="26">
        <v>13608151.8646379</v>
      </c>
      <c r="D143" t="s">
        <v>299</v>
      </c>
      <c r="E143" s="26">
        <v>-0.16313058664481761</v>
      </c>
      <c r="F143" s="26">
        <v>22199.057968301495</v>
      </c>
      <c r="G143" s="26">
        <v>911.27523225654431</v>
      </c>
      <c r="H143" s="26">
        <v>-0.45463326564300005</v>
      </c>
      <c r="I143" s="26">
        <v>-0.31542329203431541</v>
      </c>
    </row>
    <row r="144" spans="1:9">
      <c r="A144" t="s">
        <v>171</v>
      </c>
      <c r="B144" t="s">
        <v>24</v>
      </c>
      <c r="C144" s="26">
        <v>13608151.8646379</v>
      </c>
      <c r="D144" t="s">
        <v>299</v>
      </c>
      <c r="E144" s="26">
        <v>-6.3794823225989825E-2</v>
      </c>
      <c r="F144" s="26">
        <v>8681.2964263699869</v>
      </c>
      <c r="G144" s="26">
        <v>538.95267932634897</v>
      </c>
      <c r="H144" s="26">
        <v>-1.4499172768293576</v>
      </c>
      <c r="I144" s="26">
        <v>-1.3471122291460358</v>
      </c>
    </row>
    <row r="145" spans="1:9">
      <c r="A145" t="s">
        <v>171</v>
      </c>
      <c r="B145" t="s">
        <v>287</v>
      </c>
      <c r="C145" s="26">
        <v>13608151.8646379</v>
      </c>
      <c r="D145" t="s">
        <v>299</v>
      </c>
      <c r="E145" s="26">
        <v>-0.75731038611544121</v>
      </c>
      <c r="F145" s="26">
        <v>103055.9474292649</v>
      </c>
      <c r="G145" s="26">
        <v>9970.5089969762157</v>
      </c>
      <c r="H145" s="26">
        <v>-0.75731038611544299</v>
      </c>
      <c r="I145" s="26">
        <v>-0.99175366786156072</v>
      </c>
    </row>
    <row r="146" spans="1:9">
      <c r="A146" t="s">
        <v>126</v>
      </c>
      <c r="B146" t="s">
        <v>20</v>
      </c>
      <c r="C146" s="26">
        <v>1042173.3006255501</v>
      </c>
      <c r="D146" t="s">
        <v>299</v>
      </c>
      <c r="E146" s="26">
        <v>-4.0813099312842951E-2</v>
      </c>
      <c r="F146" s="26">
        <v>425.34322419623908</v>
      </c>
      <c r="G146" s="26">
        <v>79.607005113309469</v>
      </c>
      <c r="H146" s="26">
        <v>-0.18760519450972271</v>
      </c>
      <c r="I146" s="26">
        <v>-0.20748134120690451</v>
      </c>
    </row>
    <row r="147" spans="1:9">
      <c r="A147" t="s">
        <v>126</v>
      </c>
      <c r="B147" t="s">
        <v>21</v>
      </c>
      <c r="C147" s="26">
        <v>1042173.3006255501</v>
      </c>
      <c r="D147" t="s">
        <v>299</v>
      </c>
      <c r="E147" s="26">
        <v>-2.8931323770972794E-2</v>
      </c>
      <c r="F147" s="26">
        <v>301.51453185861158</v>
      </c>
      <c r="G147" s="26">
        <v>33.942175230211888</v>
      </c>
      <c r="H147" s="26">
        <v>-8.488431002746645E-2</v>
      </c>
      <c r="I147" s="26">
        <v>-8.4963649307524883E-2</v>
      </c>
    </row>
    <row r="148" spans="1:9">
      <c r="A148" t="s">
        <v>126</v>
      </c>
      <c r="B148" t="s">
        <v>23</v>
      </c>
      <c r="C148" s="26">
        <v>1042173.3006255501</v>
      </c>
      <c r="D148" t="s">
        <v>299</v>
      </c>
      <c r="E148" s="26">
        <v>-9.2609930034821916E-2</v>
      </c>
      <c r="F148" s="26">
        <v>965.15596455091622</v>
      </c>
      <c r="G148" s="26">
        <v>282.41119603819334</v>
      </c>
      <c r="H148" s="26">
        <v>-1.7935543904944484</v>
      </c>
      <c r="I148" s="26">
        <v>-1.7333194703913215</v>
      </c>
    </row>
    <row r="149" spans="1:9">
      <c r="A149" t="s">
        <v>126</v>
      </c>
      <c r="B149" t="s">
        <v>22</v>
      </c>
      <c r="C149" s="26">
        <v>1042173.3006255501</v>
      </c>
      <c r="D149" t="s">
        <v>299</v>
      </c>
      <c r="E149" s="26">
        <v>-3.0720317088592509E-2</v>
      </c>
      <c r="F149" s="26">
        <v>320.15894256481943</v>
      </c>
      <c r="G149" s="26">
        <v>14.225771034520591</v>
      </c>
      <c r="H149" s="26">
        <v>-9.2391187271758796E-2</v>
      </c>
      <c r="I149" s="26">
        <v>-5.7057619339742335E-2</v>
      </c>
    </row>
    <row r="150" spans="1:9">
      <c r="A150" t="s">
        <v>126</v>
      </c>
      <c r="B150" t="s">
        <v>24</v>
      </c>
      <c r="C150" s="26">
        <v>1042173.3006255501</v>
      </c>
      <c r="D150" t="s">
        <v>299</v>
      </c>
      <c r="E150" s="26">
        <v>-2.4141731481530981E-2</v>
      </c>
      <c r="F150" s="26">
        <v>251.59867980922897</v>
      </c>
      <c r="G150" s="26">
        <v>14.722752533269954</v>
      </c>
      <c r="H150" s="26">
        <v>-0.41998588644193041</v>
      </c>
      <c r="I150" s="26">
        <v>-0.25555045799831172</v>
      </c>
    </row>
    <row r="151" spans="1:9">
      <c r="A151" t="s">
        <v>126</v>
      </c>
      <c r="B151" t="s">
        <v>287</v>
      </c>
      <c r="C151" s="26">
        <v>1042173.3006255501</v>
      </c>
      <c r="D151" t="s">
        <v>299</v>
      </c>
      <c r="E151" s="26">
        <v>-0.21721640168876111</v>
      </c>
      <c r="F151" s="26">
        <v>2263.771342979815</v>
      </c>
      <c r="G151" s="26">
        <v>424.90889994950521</v>
      </c>
      <c r="H151" s="26">
        <v>-0.2172164016887613</v>
      </c>
      <c r="I151" s="26">
        <v>-0.33910271259189201</v>
      </c>
    </row>
    <row r="152" spans="1:9">
      <c r="A152" t="s">
        <v>124</v>
      </c>
      <c r="B152" t="s">
        <v>20</v>
      </c>
      <c r="C152" s="26">
        <v>2718732.23125757</v>
      </c>
      <c r="D152" t="s">
        <v>299</v>
      </c>
      <c r="E152" s="26">
        <v>-3.2386467244339225E-3</v>
      </c>
      <c r="F152" s="26">
        <v>88.050132353752574</v>
      </c>
      <c r="G152" s="26">
        <v>28.315720201518161</v>
      </c>
      <c r="H152" s="26">
        <v>-2.0631612793776233E-2</v>
      </c>
      <c r="I152" s="26">
        <v>-1.0535467832041392E-2</v>
      </c>
    </row>
    <row r="153" spans="1:9">
      <c r="A153" t="s">
        <v>124</v>
      </c>
      <c r="B153" t="s">
        <v>21</v>
      </c>
      <c r="C153" s="26">
        <v>2718732.23125757</v>
      </c>
      <c r="D153" t="s">
        <v>299</v>
      </c>
      <c r="E153" s="26">
        <v>-7.2252933093065203E-3</v>
      </c>
      <c r="F153" s="26">
        <v>196.43637800301309</v>
      </c>
      <c r="G153" s="26">
        <v>16.337265681791223</v>
      </c>
      <c r="H153" s="26">
        <v>-1.3690058170994989E-2</v>
      </c>
      <c r="I153" s="26">
        <v>-1.3660302742212192E-2</v>
      </c>
    </row>
    <row r="154" spans="1:9">
      <c r="A154" t="s">
        <v>124</v>
      </c>
      <c r="B154" t="s">
        <v>23</v>
      </c>
      <c r="C154" s="26">
        <v>2718732.23125757</v>
      </c>
      <c r="D154" t="s">
        <v>299</v>
      </c>
      <c r="E154" s="26">
        <v>-7.4238645094652708E-3</v>
      </c>
      <c r="F154" s="26">
        <v>201.83499722372403</v>
      </c>
      <c r="G154" s="26">
        <v>45.591234186988004</v>
      </c>
      <c r="H154" s="26">
        <v>-0.17989672230823148</v>
      </c>
      <c r="I154" s="26">
        <v>-0.1656153740213703</v>
      </c>
    </row>
    <row r="155" spans="1:9">
      <c r="A155" t="s">
        <v>124</v>
      </c>
      <c r="B155" t="s">
        <v>22</v>
      </c>
      <c r="C155" s="26">
        <v>2718732.23125757</v>
      </c>
      <c r="D155" t="s">
        <v>299</v>
      </c>
      <c r="E155" s="26">
        <v>-3.637126211043618E-3</v>
      </c>
      <c r="F155" s="26">
        <v>98.88372259116008</v>
      </c>
      <c r="G155" s="26">
        <v>14.127929450406413</v>
      </c>
      <c r="H155" s="26">
        <v>-1.6735408985765036E-2</v>
      </c>
      <c r="I155" s="26">
        <v>-1.0559696406915476E-2</v>
      </c>
    </row>
    <row r="156" spans="1:9">
      <c r="A156" t="s">
        <v>124</v>
      </c>
      <c r="B156" t="s">
        <v>24</v>
      </c>
      <c r="C156" s="26">
        <v>2718732.23125757</v>
      </c>
      <c r="D156" t="s">
        <v>299</v>
      </c>
      <c r="E156" s="26">
        <v>-2.0134628029718988E-3</v>
      </c>
      <c r="F156" s="26">
        <v>54.740662188779112</v>
      </c>
      <c r="G156" s="26">
        <v>4.7059467899725576</v>
      </c>
      <c r="H156" s="26">
        <v>-3.5542267571890059E-2</v>
      </c>
      <c r="I156" s="26">
        <v>-2.0082046518846128E-2</v>
      </c>
    </row>
    <row r="157" spans="1:9">
      <c r="A157" t="s">
        <v>124</v>
      </c>
      <c r="B157" t="s">
        <v>287</v>
      </c>
      <c r="C157" s="26">
        <v>2718732.23125757</v>
      </c>
      <c r="D157" t="s">
        <v>299</v>
      </c>
      <c r="E157" s="26">
        <v>-2.3538393557221236E-2</v>
      </c>
      <c r="F157" s="26">
        <v>639.94589236042896</v>
      </c>
      <c r="G157" s="26">
        <v>109.07809631067636</v>
      </c>
      <c r="H157" s="26">
        <v>-2.3538393557221246E-2</v>
      </c>
      <c r="I157" s="26">
        <v>-1.9032485050107319E-2</v>
      </c>
    </row>
    <row r="158" spans="1:9">
      <c r="A158" t="s">
        <v>181</v>
      </c>
      <c r="B158" t="s">
        <v>20</v>
      </c>
      <c r="C158" s="26">
        <v>1619423.7011696298</v>
      </c>
      <c r="D158" t="s">
        <v>299</v>
      </c>
      <c r="E158" s="26">
        <v>-2.0249124415254562E-3</v>
      </c>
      <c r="F158" s="26">
        <v>32.791912005995862</v>
      </c>
      <c r="G158" s="26">
        <v>1.1270105540730668</v>
      </c>
      <c r="H158" s="26">
        <v>-8.5840314218214905E-2</v>
      </c>
      <c r="I158" s="26">
        <v>-7.1732158568962867E-2</v>
      </c>
    </row>
    <row r="159" spans="1:9">
      <c r="A159" t="s">
        <v>181</v>
      </c>
      <c r="B159" t="s">
        <v>21</v>
      </c>
      <c r="C159" s="26">
        <v>1619423.7011696298</v>
      </c>
      <c r="D159" t="s">
        <v>299</v>
      </c>
      <c r="E159" s="26">
        <v>-2.7309622933090662E-2</v>
      </c>
      <c r="F159" s="26">
        <v>442.25850647852684</v>
      </c>
      <c r="G159" s="26">
        <v>9.5411427371568038</v>
      </c>
      <c r="H159" s="26">
        <v>-5.6904697460216085E-2</v>
      </c>
      <c r="I159" s="26">
        <v>-7.0492513262839146E-2</v>
      </c>
    </row>
    <row r="160" spans="1:9">
      <c r="A160" t="s">
        <v>181</v>
      </c>
      <c r="B160" t="s">
        <v>23</v>
      </c>
      <c r="C160" s="26">
        <v>1619423.7011696298</v>
      </c>
      <c r="D160" t="s">
        <v>299</v>
      </c>
      <c r="E160" s="26">
        <v>-3.2691002069182393E-2</v>
      </c>
      <c r="F160" s="26">
        <v>529.40583565819372</v>
      </c>
      <c r="G160" s="26">
        <v>20.598872836176724</v>
      </c>
      <c r="H160" s="26">
        <v>-0.42471291062769456</v>
      </c>
      <c r="I160" s="26">
        <v>-0.37474036203953437</v>
      </c>
    </row>
    <row r="161" spans="1:9">
      <c r="A161" t="s">
        <v>181</v>
      </c>
      <c r="B161" t="s">
        <v>22</v>
      </c>
      <c r="C161" s="26">
        <v>1619423.7011696298</v>
      </c>
      <c r="D161" t="s">
        <v>299</v>
      </c>
      <c r="E161" s="26">
        <v>-4.3289924778009262E-2</v>
      </c>
      <c r="F161" s="26">
        <v>701.04730207358614</v>
      </c>
      <c r="G161" s="26">
        <v>7.0671670410680747</v>
      </c>
      <c r="H161" s="26">
        <v>-0.11224956578184153</v>
      </c>
      <c r="I161" s="26">
        <v>-8.8916646045293521E-2</v>
      </c>
    </row>
    <row r="162" spans="1:9">
      <c r="A162" t="s">
        <v>181</v>
      </c>
      <c r="B162" t="s">
        <v>24</v>
      </c>
      <c r="C162" s="26">
        <v>1619423.7011696298</v>
      </c>
      <c r="D162" t="s">
        <v>299</v>
      </c>
      <c r="E162" s="26">
        <v>-2.8894219390272331E-2</v>
      </c>
      <c r="F162" s="26">
        <v>467.91983707402107</v>
      </c>
      <c r="G162" s="26">
        <v>18.156279900497907</v>
      </c>
      <c r="H162" s="26">
        <v>-0.85328666885639526</v>
      </c>
      <c r="I162" s="26">
        <v>-1.3533990321391149</v>
      </c>
    </row>
    <row r="163" spans="1:9">
      <c r="A163" t="s">
        <v>181</v>
      </c>
      <c r="B163" t="s">
        <v>287</v>
      </c>
      <c r="C163" s="26">
        <v>1619423.7011696298</v>
      </c>
      <c r="D163" t="s">
        <v>299</v>
      </c>
      <c r="E163" s="26">
        <v>-0.13420968161208016</v>
      </c>
      <c r="F163" s="26">
        <v>2173.4233932903244</v>
      </c>
      <c r="G163" s="26">
        <v>56.490473068972577</v>
      </c>
      <c r="H163" s="26">
        <v>-0.13420968161208008</v>
      </c>
      <c r="I163" s="26">
        <v>-0.18897836049392322</v>
      </c>
    </row>
    <row r="164" spans="1:9">
      <c r="A164" t="s">
        <v>208</v>
      </c>
      <c r="B164" t="s">
        <v>20</v>
      </c>
      <c r="C164" s="26">
        <v>608186</v>
      </c>
      <c r="D164" t="s">
        <v>299</v>
      </c>
      <c r="E164" s="26">
        <v>-2.3150334115275822E-3</v>
      </c>
      <c r="F164" s="26">
        <v>14.079709104233141</v>
      </c>
      <c r="G164" s="26">
        <v>0.71744200674982661</v>
      </c>
      <c r="H164" s="26">
        <v>-0.13337670836538118</v>
      </c>
      <c r="I164" s="26">
        <v>-0.12731180668436856</v>
      </c>
    </row>
    <row r="165" spans="1:9">
      <c r="A165" t="s">
        <v>208</v>
      </c>
      <c r="B165" t="s">
        <v>21</v>
      </c>
      <c r="C165" s="26">
        <v>608186</v>
      </c>
      <c r="D165" t="s">
        <v>299</v>
      </c>
      <c r="E165" s="26">
        <v>-7.0983172045406259E-2</v>
      </c>
      <c r="F165" s="26">
        <v>431.70971473607455</v>
      </c>
      <c r="G165" s="26">
        <v>7.1001872802917347</v>
      </c>
      <c r="H165" s="26">
        <v>-0.13550317240608215</v>
      </c>
      <c r="I165" s="26">
        <v>-0.13720686725789616</v>
      </c>
    </row>
    <row r="166" spans="1:9">
      <c r="A166" t="s">
        <v>208</v>
      </c>
      <c r="B166" t="s">
        <v>23</v>
      </c>
      <c r="C166" s="26">
        <v>608186</v>
      </c>
      <c r="D166" t="s">
        <v>299</v>
      </c>
      <c r="E166" s="26">
        <v>-0.18872353039450759</v>
      </c>
      <c r="F166" s="26">
        <v>1147.79009056514</v>
      </c>
      <c r="G166" s="26">
        <v>40.552041506414412</v>
      </c>
      <c r="H166" s="26">
        <v>-2.7986213711652899</v>
      </c>
      <c r="I166" s="26">
        <v>-2.2171765939585537</v>
      </c>
    </row>
    <row r="167" spans="1:9">
      <c r="A167" t="s">
        <v>208</v>
      </c>
      <c r="B167" t="s">
        <v>22</v>
      </c>
      <c r="C167" s="26">
        <v>608186</v>
      </c>
      <c r="D167" t="s">
        <v>299</v>
      </c>
      <c r="E167" s="26">
        <v>-9.5452286557289892E-2</v>
      </c>
      <c r="F167" s="26">
        <v>580.52744352131913</v>
      </c>
      <c r="G167" s="26">
        <v>8.616556862712109</v>
      </c>
      <c r="H167" s="26">
        <v>-0.2627251810084531</v>
      </c>
      <c r="I167" s="26">
        <v>-0.19172642570161624</v>
      </c>
    </row>
    <row r="168" spans="1:9">
      <c r="A168" t="s">
        <v>208</v>
      </c>
      <c r="B168" t="s">
        <v>24</v>
      </c>
      <c r="C168" s="26">
        <v>608186</v>
      </c>
      <c r="D168" t="s">
        <v>299</v>
      </c>
      <c r="E168" s="26">
        <v>-8.2852545709824504E-2</v>
      </c>
      <c r="F168" s="26">
        <v>503.89758365075329</v>
      </c>
      <c r="G168" s="26">
        <v>13.303899617574871</v>
      </c>
      <c r="H168" s="26">
        <v>-2.9544237915049276</v>
      </c>
      <c r="I168" s="26">
        <v>-2.7245419294620596</v>
      </c>
    </row>
    <row r="169" spans="1:9">
      <c r="A169" t="s">
        <v>208</v>
      </c>
      <c r="B169" t="s">
        <v>287</v>
      </c>
      <c r="C169" s="26">
        <v>608186</v>
      </c>
      <c r="D169" t="s">
        <v>299</v>
      </c>
      <c r="E169" s="26">
        <v>-0.44032656811855575</v>
      </c>
      <c r="F169" s="26">
        <v>2678.0045415775194</v>
      </c>
      <c r="G169" s="26">
        <v>70.290127273742939</v>
      </c>
      <c r="H169" s="26">
        <v>-0.44032656811855614</v>
      </c>
      <c r="I169" s="26">
        <v>-0.56008859908733166</v>
      </c>
    </row>
    <row r="170" spans="1:9">
      <c r="A170" t="s">
        <v>77</v>
      </c>
      <c r="B170" t="s">
        <v>20</v>
      </c>
      <c r="C170" s="26">
        <v>274024.95896589197</v>
      </c>
      <c r="D170" t="s">
        <v>299</v>
      </c>
      <c r="E170" s="26">
        <v>-6.887767514794532E-4</v>
      </c>
      <c r="F170" s="26">
        <v>1.8874202106081754</v>
      </c>
      <c r="G170" s="26">
        <v>1.3126279869611182</v>
      </c>
      <c r="H170" s="26">
        <v>-4.4006560820260849E-3</v>
      </c>
      <c r="I170" s="26">
        <v>-4.5235862926552885E-3</v>
      </c>
    </row>
    <row r="171" spans="1:9">
      <c r="A171" t="s">
        <v>77</v>
      </c>
      <c r="B171" t="s">
        <v>21</v>
      </c>
      <c r="C171" s="26">
        <v>274024.95896589197</v>
      </c>
      <c r="D171" t="s">
        <v>299</v>
      </c>
      <c r="E171" s="26">
        <v>-1.6132791486476103E-3</v>
      </c>
      <c r="F171" s="26">
        <v>4.4207875250869053</v>
      </c>
      <c r="G171" s="26">
        <v>0.63980554957911018</v>
      </c>
      <c r="H171" s="26">
        <v>-4.4087008693302412E-3</v>
      </c>
      <c r="I171" s="26">
        <v>-3.8001271788906184E-3</v>
      </c>
    </row>
    <row r="172" spans="1:9">
      <c r="A172" t="s">
        <v>77</v>
      </c>
      <c r="B172" t="s">
        <v>23</v>
      </c>
      <c r="C172" s="26">
        <v>274024.95896589197</v>
      </c>
      <c r="D172" t="s">
        <v>299</v>
      </c>
      <c r="E172" s="26">
        <v>-1.6363631033902868E-3</v>
      </c>
      <c r="F172" s="26">
        <v>4.4840433225982297</v>
      </c>
      <c r="G172" s="26">
        <v>0.5907210461830914</v>
      </c>
      <c r="H172" s="26">
        <v>-1.4938702131126464E-2</v>
      </c>
      <c r="I172" s="26">
        <v>-1.9237985220630034E-2</v>
      </c>
    </row>
    <row r="173" spans="1:9">
      <c r="A173" t="s">
        <v>77</v>
      </c>
      <c r="B173" t="s">
        <v>22</v>
      </c>
      <c r="C173" s="26">
        <v>274024.95896589197</v>
      </c>
      <c r="D173" t="s">
        <v>299</v>
      </c>
      <c r="E173" s="26">
        <v>-1.6232452544896799E-3</v>
      </c>
      <c r="F173" s="26">
        <v>4.4480971425311342</v>
      </c>
      <c r="G173" s="26">
        <v>1.1321372309730648</v>
      </c>
      <c r="H173" s="26">
        <v>-5.7261551054072967E-3</v>
      </c>
      <c r="I173" s="26">
        <v>-6.8186504915804941E-3</v>
      </c>
    </row>
    <row r="174" spans="1:9">
      <c r="A174" t="s">
        <v>77</v>
      </c>
      <c r="B174" t="s">
        <v>24</v>
      </c>
      <c r="C174" s="26">
        <v>274024.95896589197</v>
      </c>
      <c r="D174" t="s">
        <v>299</v>
      </c>
      <c r="E174" s="26">
        <v>-2.2040135666471345E-4</v>
      </c>
      <c r="F174" s="26">
        <v>0.60395472716075027</v>
      </c>
      <c r="G174" s="26">
        <v>0.11185973756621692</v>
      </c>
      <c r="H174" s="26">
        <v>-2.6072252723709404E-3</v>
      </c>
      <c r="I174" s="26">
        <v>-2.3986094343902979E-3</v>
      </c>
    </row>
    <row r="175" spans="1:9">
      <c r="A175" t="s">
        <v>77</v>
      </c>
      <c r="B175" t="s">
        <v>287</v>
      </c>
      <c r="C175" s="26">
        <v>274024.95896589197</v>
      </c>
      <c r="D175" t="s">
        <v>299</v>
      </c>
      <c r="E175" s="26">
        <v>-5.7820656146717452E-3</v>
      </c>
      <c r="F175" s="26">
        <v>15.844302927985201</v>
      </c>
      <c r="G175" s="26">
        <v>3.7871515512626015</v>
      </c>
      <c r="H175" s="26">
        <v>-5.782065614671747E-3</v>
      </c>
      <c r="I175" s="26">
        <v>-5.3954558123447648E-3</v>
      </c>
    </row>
    <row r="176" spans="1:9">
      <c r="A176" t="s">
        <v>148</v>
      </c>
      <c r="B176" t="s">
        <v>20</v>
      </c>
      <c r="C176" s="26">
        <v>358581.94344625896</v>
      </c>
      <c r="D176" t="s">
        <v>299</v>
      </c>
      <c r="E176" s="26">
        <v>-3.4387251901222805E-2</v>
      </c>
      <c r="F176" s="26">
        <v>123.30647616516536</v>
      </c>
      <c r="G176" s="26">
        <v>1.8079964117900147</v>
      </c>
      <c r="H176" s="26">
        <v>-0.20748987331249097</v>
      </c>
      <c r="I176" s="26">
        <v>-9.3223661665004731E-2</v>
      </c>
    </row>
    <row r="177" spans="1:9">
      <c r="A177" t="s">
        <v>148</v>
      </c>
      <c r="B177" t="s">
        <v>21</v>
      </c>
      <c r="C177" s="26">
        <v>358581.94344625896</v>
      </c>
      <c r="D177" t="s">
        <v>299</v>
      </c>
      <c r="E177" s="26">
        <v>-6.2144428597131748E-2</v>
      </c>
      <c r="F177" s="26">
        <v>222.83869980716776</v>
      </c>
      <c r="G177" s="26">
        <v>15.553017636459458</v>
      </c>
      <c r="H177" s="26">
        <v>-0.13493550898265963</v>
      </c>
      <c r="I177" s="26">
        <v>-0.15219063106560246</v>
      </c>
    </row>
    <row r="178" spans="1:9">
      <c r="A178" t="s">
        <v>148</v>
      </c>
      <c r="B178" t="s">
        <v>23</v>
      </c>
      <c r="C178" s="26">
        <v>358581.94344625896</v>
      </c>
      <c r="D178" t="s">
        <v>299</v>
      </c>
      <c r="E178" s="26">
        <v>-6.479185082309015E-2</v>
      </c>
      <c r="F178" s="26">
        <v>232.3318778762376</v>
      </c>
      <c r="G178" s="26">
        <v>15.458879202110097</v>
      </c>
      <c r="H178" s="26">
        <v>-1.243842271244342</v>
      </c>
      <c r="I178" s="26">
        <v>-1.3468129480788313</v>
      </c>
    </row>
    <row r="179" spans="1:9">
      <c r="A179" t="s">
        <v>148</v>
      </c>
      <c r="B179" t="s">
        <v>22</v>
      </c>
      <c r="C179" s="26">
        <v>358581.94344625896</v>
      </c>
      <c r="D179" t="s">
        <v>299</v>
      </c>
      <c r="E179" s="26">
        <v>-3.5460471262933904E-2</v>
      </c>
      <c r="F179" s="26">
        <v>127.15484700983056</v>
      </c>
      <c r="G179" s="26">
        <v>4.941312826651691</v>
      </c>
      <c r="H179" s="26">
        <v>-0.12379385718950271</v>
      </c>
      <c r="I179" s="26">
        <v>-0.12676230020865623</v>
      </c>
    </row>
    <row r="180" spans="1:9">
      <c r="A180" t="s">
        <v>148</v>
      </c>
      <c r="B180" t="s">
        <v>24</v>
      </c>
      <c r="C180" s="26">
        <v>358581.94344625896</v>
      </c>
      <c r="D180" t="s">
        <v>299</v>
      </c>
      <c r="E180" s="26">
        <v>-3.4945012504753424E-2</v>
      </c>
      <c r="F180" s="26">
        <v>125.30650497708304</v>
      </c>
      <c r="G180" s="26">
        <v>6.0146095167334579</v>
      </c>
      <c r="H180" s="26">
        <v>-0.99322797395847306</v>
      </c>
      <c r="I180" s="26">
        <v>-0.92524927942627277</v>
      </c>
    </row>
    <row r="181" spans="1:9">
      <c r="A181" t="s">
        <v>148</v>
      </c>
      <c r="B181" t="s">
        <v>287</v>
      </c>
      <c r="C181" s="26">
        <v>358581.94344625896</v>
      </c>
      <c r="D181" t="s">
        <v>299</v>
      </c>
      <c r="E181" s="26">
        <v>-0.23172901508913191</v>
      </c>
      <c r="F181" s="26">
        <v>830.93840583548388</v>
      </c>
      <c r="G181" s="26">
        <v>43.775815593744717</v>
      </c>
      <c r="H181" s="26">
        <v>-0.23172901508913193</v>
      </c>
      <c r="I181" s="26">
        <v>-0.24517662739788715</v>
      </c>
    </row>
    <row r="182" spans="1:9">
      <c r="A182" t="s">
        <v>16</v>
      </c>
      <c r="B182" t="s">
        <v>20</v>
      </c>
      <c r="C182" s="26">
        <v>330910.34361095598</v>
      </c>
      <c r="D182" t="s">
        <v>299</v>
      </c>
      <c r="E182" s="26">
        <v>-1.8801769800290361E-2</v>
      </c>
      <c r="F182" s="26">
        <v>62.217001051081787</v>
      </c>
      <c r="G182" s="26">
        <v>20.450153041549754</v>
      </c>
      <c r="H182" s="26">
        <v>-0.18573797228453845</v>
      </c>
      <c r="I182" s="26">
        <v>-0.1718274466239785</v>
      </c>
    </row>
    <row r="183" spans="1:9">
      <c r="A183" t="s">
        <v>16</v>
      </c>
      <c r="B183" t="s">
        <v>21</v>
      </c>
      <c r="C183" s="26">
        <v>330910.34361095598</v>
      </c>
      <c r="D183" t="s">
        <v>299</v>
      </c>
      <c r="E183" s="26">
        <v>-7.1176810140276839E-2</v>
      </c>
      <c r="F183" s="26">
        <v>235.53142700650784</v>
      </c>
      <c r="G183" s="26">
        <v>27.672816305921742</v>
      </c>
      <c r="H183" s="26">
        <v>-0.1361876205935536</v>
      </c>
      <c r="I183" s="26">
        <v>-0.13227798492177431</v>
      </c>
    </row>
    <row r="184" spans="1:9">
      <c r="A184" t="s">
        <v>16</v>
      </c>
      <c r="B184" t="s">
        <v>23</v>
      </c>
      <c r="C184" s="26">
        <v>330910.34361095598</v>
      </c>
      <c r="D184" t="s">
        <v>299</v>
      </c>
      <c r="E184" s="26">
        <v>-9.137239402173139E-2</v>
      </c>
      <c r="F184" s="26">
        <v>302.36070302286794</v>
      </c>
      <c r="G184" s="26">
        <v>46.299610089430416</v>
      </c>
      <c r="H184" s="26">
        <v>-2.2124866085550456</v>
      </c>
      <c r="I184" s="26">
        <v>-2.1671750577946924</v>
      </c>
    </row>
    <row r="185" spans="1:9">
      <c r="A185" t="s">
        <v>16</v>
      </c>
      <c r="B185" t="s">
        <v>22</v>
      </c>
      <c r="C185" s="26">
        <v>330910.34361095598</v>
      </c>
      <c r="D185" t="s">
        <v>299</v>
      </c>
      <c r="E185" s="26">
        <v>-5.2440650180547797E-2</v>
      </c>
      <c r="F185" s="26">
        <v>173.53153570427014</v>
      </c>
      <c r="G185" s="26">
        <v>12.585677522136878</v>
      </c>
      <c r="H185" s="26">
        <v>-0.1753472768920453</v>
      </c>
      <c r="I185" s="26">
        <v>-0.16645838328924828</v>
      </c>
    </row>
    <row r="186" spans="1:9">
      <c r="A186" t="s">
        <v>16</v>
      </c>
      <c r="B186" t="s">
        <v>24</v>
      </c>
      <c r="C186" s="26">
        <v>330910.34361095598</v>
      </c>
      <c r="D186" t="s">
        <v>299</v>
      </c>
      <c r="E186" s="26">
        <v>-6.5290478742688646E-2</v>
      </c>
      <c r="F186" s="26">
        <v>216.05294755266917</v>
      </c>
      <c r="G186" s="26">
        <v>22.374376448293503</v>
      </c>
      <c r="H186" s="26">
        <v>-1.825345072811696</v>
      </c>
      <c r="I186" s="26">
        <v>-1.8227966750605156</v>
      </c>
    </row>
    <row r="187" spans="1:9">
      <c r="A187" t="s">
        <v>16</v>
      </c>
      <c r="B187" t="s">
        <v>287</v>
      </c>
      <c r="C187" s="26">
        <v>330910.34361095598</v>
      </c>
      <c r="D187" t="s">
        <v>299</v>
      </c>
      <c r="E187" s="26">
        <v>-0.29908210288553505</v>
      </c>
      <c r="F187" s="26">
        <v>989.69361433739687</v>
      </c>
      <c r="G187" s="26">
        <v>129.38263340733232</v>
      </c>
      <c r="H187" s="26">
        <v>-0.29908210288553522</v>
      </c>
      <c r="I187" s="26">
        <v>-0.29575542133087751</v>
      </c>
    </row>
    <row r="188" spans="1:9">
      <c r="A188" t="s">
        <v>211</v>
      </c>
      <c r="B188" t="s">
        <v>20</v>
      </c>
      <c r="C188" s="26">
        <v>504992.75770499703</v>
      </c>
      <c r="D188" t="s">
        <v>299</v>
      </c>
      <c r="E188" s="26">
        <v>-3.5872181159627883E-2</v>
      </c>
      <c r="F188" s="26">
        <v>181.15191688693722</v>
      </c>
      <c r="G188" s="26">
        <v>73.8593696517989</v>
      </c>
      <c r="H188" s="26">
        <v>-0.44449204343634247</v>
      </c>
      <c r="I188" s="26">
        <v>-0.40761861216328832</v>
      </c>
    </row>
    <row r="189" spans="1:9">
      <c r="A189" t="s">
        <v>211</v>
      </c>
      <c r="B189" t="s">
        <v>21</v>
      </c>
      <c r="C189" s="26">
        <v>504992.75770499703</v>
      </c>
      <c r="D189" t="s">
        <v>299</v>
      </c>
      <c r="E189" s="26">
        <v>-0.23449337247701593</v>
      </c>
      <c r="F189" s="26">
        <v>1184.1745483071331</v>
      </c>
      <c r="G189" s="26">
        <v>68.333654882170805</v>
      </c>
      <c r="H189" s="26">
        <v>-0.50148642271153054</v>
      </c>
      <c r="I189" s="26">
        <v>-0.46677906807324232</v>
      </c>
    </row>
    <row r="190" spans="1:9">
      <c r="A190" t="s">
        <v>211</v>
      </c>
      <c r="B190" t="s">
        <v>23</v>
      </c>
      <c r="C190" s="26">
        <v>504992.75770499703</v>
      </c>
      <c r="D190" t="s">
        <v>299</v>
      </c>
      <c r="E190" s="26">
        <v>-0.45960279789243397</v>
      </c>
      <c r="F190" s="26">
        <v>2320.9608435663263</v>
      </c>
      <c r="G190" s="26">
        <v>99.115844714552395</v>
      </c>
      <c r="H190" s="26">
        <v>-3.46144273718502</v>
      </c>
      <c r="I190" s="26">
        <v>-5.5268157542638052</v>
      </c>
    </row>
    <row r="191" spans="1:9">
      <c r="A191" t="s">
        <v>211</v>
      </c>
      <c r="B191" t="s">
        <v>22</v>
      </c>
      <c r="C191" s="26">
        <v>504992.75770499703</v>
      </c>
      <c r="D191" t="s">
        <v>299</v>
      </c>
      <c r="E191" s="26">
        <v>-0.10229179018492432</v>
      </c>
      <c r="F191" s="26">
        <v>516.56613216065887</v>
      </c>
      <c r="G191" s="26">
        <v>40.600737226849901</v>
      </c>
      <c r="H191" s="26">
        <v>-0.35667308294842864</v>
      </c>
      <c r="I191" s="26">
        <v>-0.49658854539453473</v>
      </c>
    </row>
    <row r="192" spans="1:9">
      <c r="A192" t="s">
        <v>211</v>
      </c>
      <c r="B192" t="s">
        <v>24</v>
      </c>
      <c r="C192" s="26">
        <v>504992.75770499703</v>
      </c>
      <c r="D192" t="s">
        <v>299</v>
      </c>
      <c r="E192" s="26">
        <v>-0.27694072646648654</v>
      </c>
      <c r="F192" s="26">
        <v>1398.5306117913631</v>
      </c>
      <c r="G192" s="26">
        <v>144.42608145071983</v>
      </c>
      <c r="H192" s="26">
        <v>-8.6200475247539128</v>
      </c>
      <c r="I192" s="26">
        <v>-6.8152900861531851</v>
      </c>
    </row>
    <row r="193" spans="1:9">
      <c r="A193" t="s">
        <v>211</v>
      </c>
      <c r="B193" t="s">
        <v>287</v>
      </c>
      <c r="C193" s="26">
        <v>504992.75770499703</v>
      </c>
      <c r="D193" t="s">
        <v>299</v>
      </c>
      <c r="E193" s="26">
        <v>-1.1092008681804888</v>
      </c>
      <c r="F193" s="26">
        <v>5601.3840527124194</v>
      </c>
      <c r="G193" s="26">
        <v>426.33568792609185</v>
      </c>
      <c r="H193" s="26">
        <v>-1.1092008681804881</v>
      </c>
      <c r="I193" s="26">
        <v>-0.95063283164397816</v>
      </c>
    </row>
    <row r="194" spans="1:9">
      <c r="A194" t="s">
        <v>220</v>
      </c>
      <c r="B194" t="s">
        <v>20</v>
      </c>
      <c r="C194" s="26">
        <v>245213.68636915702</v>
      </c>
      <c r="D194" t="s">
        <v>299</v>
      </c>
      <c r="E194" s="26">
        <v>-4.3311332412023576E-2</v>
      </c>
      <c r="F194" s="26">
        <v>106.20531482312254</v>
      </c>
      <c r="G194" s="26">
        <v>39.420685656674266</v>
      </c>
      <c r="H194" s="26">
        <v>-0.27524539580122698</v>
      </c>
      <c r="I194" s="26">
        <v>-0.15215024338646091</v>
      </c>
    </row>
    <row r="195" spans="1:9">
      <c r="A195" t="s">
        <v>220</v>
      </c>
      <c r="B195" t="s">
        <v>21</v>
      </c>
      <c r="C195" s="26">
        <v>245213.68636915702</v>
      </c>
      <c r="D195" t="s">
        <v>299</v>
      </c>
      <c r="E195" s="26">
        <v>-4.984316684092048E-2</v>
      </c>
      <c r="F195" s="26">
        <v>122.22226681375041</v>
      </c>
      <c r="G195" s="26">
        <v>16.611826565193269</v>
      </c>
      <c r="H195" s="26">
        <v>-0.14817802540199942</v>
      </c>
      <c r="I195" s="26">
        <v>-0.16972829599311193</v>
      </c>
    </row>
    <row r="196" spans="1:9">
      <c r="A196" t="s">
        <v>220</v>
      </c>
      <c r="B196" t="s">
        <v>23</v>
      </c>
      <c r="C196" s="26">
        <v>245213.68636915702</v>
      </c>
      <c r="D196" t="s">
        <v>299</v>
      </c>
      <c r="E196" s="26">
        <v>-5.9985669865438809E-2</v>
      </c>
      <c r="F196" s="26">
        <v>147.09307237027505</v>
      </c>
      <c r="G196" s="26">
        <v>35.478120161536282</v>
      </c>
      <c r="H196" s="26">
        <v>-1.2683094964889721</v>
      </c>
      <c r="I196" s="26">
        <v>-1.2492063704827769</v>
      </c>
    </row>
    <row r="197" spans="1:9">
      <c r="A197" t="s">
        <v>220</v>
      </c>
      <c r="B197" t="s">
        <v>22</v>
      </c>
      <c r="C197" s="26">
        <v>245213.68636915702</v>
      </c>
      <c r="D197" t="s">
        <v>299</v>
      </c>
      <c r="E197" s="26">
        <v>-7.3348631639838208E-2</v>
      </c>
      <c r="F197" s="26">
        <v>179.86088354538114</v>
      </c>
      <c r="G197" s="26">
        <v>19.456593444682532</v>
      </c>
      <c r="H197" s="26">
        <v>-0.1727909905372669</v>
      </c>
      <c r="I197" s="26">
        <v>-0.14248082399727424</v>
      </c>
    </row>
    <row r="198" spans="1:9">
      <c r="A198" t="s">
        <v>220</v>
      </c>
      <c r="B198" t="s">
        <v>24</v>
      </c>
      <c r="C198" s="26">
        <v>245213.68636915702</v>
      </c>
      <c r="D198" t="s">
        <v>299</v>
      </c>
      <c r="E198" s="26">
        <v>-0.18652995272180983</v>
      </c>
      <c r="F198" s="26">
        <v>457.39697325179566</v>
      </c>
      <c r="G198" s="26">
        <v>76.867760398445398</v>
      </c>
      <c r="H198" s="26">
        <v>-5.4094914694316918</v>
      </c>
      <c r="I198" s="26">
        <v>-5.4800823706957535</v>
      </c>
    </row>
    <row r="199" spans="1:9">
      <c r="A199" t="s">
        <v>220</v>
      </c>
      <c r="B199" t="s">
        <v>287</v>
      </c>
      <c r="C199" s="26">
        <v>245213.68636915702</v>
      </c>
      <c r="D199" t="s">
        <v>299</v>
      </c>
      <c r="E199" s="26">
        <v>-0.41301875348003114</v>
      </c>
      <c r="F199" s="26">
        <v>1012.7785108043254</v>
      </c>
      <c r="G199" s="26">
        <v>187.83498622653175</v>
      </c>
      <c r="H199" s="26">
        <v>-0.41301875348003098</v>
      </c>
      <c r="I199" s="26">
        <v>-0.3504732402375183</v>
      </c>
    </row>
    <row r="200" spans="1:9">
      <c r="A200" t="s">
        <v>136</v>
      </c>
      <c r="B200" t="s">
        <v>20</v>
      </c>
      <c r="C200" s="26">
        <v>179339.99485938399</v>
      </c>
      <c r="D200" t="s">
        <v>299</v>
      </c>
      <c r="E200" s="26">
        <v>-1.3601571706316949E-2</v>
      </c>
      <c r="F200" s="26">
        <v>24.393057998904247</v>
      </c>
      <c r="G200" s="26">
        <v>0.71244718663973572</v>
      </c>
      <c r="H200" s="26">
        <v>-6.2620180167630241E-2</v>
      </c>
      <c r="I200" s="26">
        <v>-1.2023226819015687E-2</v>
      </c>
    </row>
    <row r="201" spans="1:9">
      <c r="A201" t="s">
        <v>136</v>
      </c>
      <c r="B201" t="s">
        <v>21</v>
      </c>
      <c r="C201" s="26">
        <v>179339.99485938399</v>
      </c>
      <c r="D201" t="s">
        <v>299</v>
      </c>
      <c r="E201" s="26">
        <v>-7.8603457893713646E-3</v>
      </c>
      <c r="F201" s="26">
        <v>14.09674373458841</v>
      </c>
      <c r="G201" s="26">
        <v>0.37975684864454529</v>
      </c>
      <c r="H201" s="26">
        <v>-1.7643371384541674E-2</v>
      </c>
      <c r="I201" s="26">
        <v>-1.4360775599831231E-2</v>
      </c>
    </row>
    <row r="202" spans="1:9">
      <c r="A202" t="s">
        <v>136</v>
      </c>
      <c r="B202" t="s">
        <v>23</v>
      </c>
      <c r="C202" s="26">
        <v>179339.99485938399</v>
      </c>
      <c r="D202" t="s">
        <v>299</v>
      </c>
      <c r="E202" s="26">
        <v>-8.4658514573927163E-4</v>
      </c>
      <c r="F202" s="26">
        <v>1.5182657568491182</v>
      </c>
      <c r="G202" s="26">
        <v>4.955738764003037E-2</v>
      </c>
      <c r="H202" s="26">
        <v>-2.1114720577952762E-2</v>
      </c>
      <c r="I202" s="26">
        <v>-1.8091740177490215E-2</v>
      </c>
    </row>
    <row r="203" spans="1:9">
      <c r="A203" t="s">
        <v>136</v>
      </c>
      <c r="B203" t="s">
        <v>22</v>
      </c>
      <c r="C203" s="26">
        <v>179339.99485938399</v>
      </c>
      <c r="D203" t="s">
        <v>299</v>
      </c>
      <c r="E203" s="26">
        <v>-5.671399506339307E-3</v>
      </c>
      <c r="F203" s="26">
        <v>10.171087583124041</v>
      </c>
      <c r="G203" s="26">
        <v>0.43266825322681157</v>
      </c>
      <c r="H203" s="26">
        <v>-2.7000039242694125E-2</v>
      </c>
      <c r="I203" s="26">
        <v>-2.4170180220233317E-2</v>
      </c>
    </row>
    <row r="204" spans="1:9">
      <c r="A204" t="s">
        <v>136</v>
      </c>
      <c r="B204" t="s">
        <v>24</v>
      </c>
      <c r="C204" s="26">
        <v>179339.99485938399</v>
      </c>
      <c r="D204" t="s">
        <v>299</v>
      </c>
      <c r="E204" s="26">
        <v>-3.8156127211889448E-3</v>
      </c>
      <c r="F204" s="26">
        <v>6.8429196580342557</v>
      </c>
      <c r="G204" s="26">
        <v>0.13461895909157917</v>
      </c>
      <c r="H204" s="26">
        <v>-4.3790293347167691E-2</v>
      </c>
      <c r="I204" s="26">
        <v>-4.6813585126896894E-2</v>
      </c>
    </row>
    <row r="205" spans="1:9">
      <c r="A205" t="s">
        <v>136</v>
      </c>
      <c r="B205" t="s">
        <v>287</v>
      </c>
      <c r="C205" s="26">
        <v>179339.99485938399</v>
      </c>
      <c r="D205" t="s">
        <v>299</v>
      </c>
      <c r="E205" s="26">
        <v>-3.1795514868955835E-2</v>
      </c>
      <c r="F205" s="26">
        <v>57.022074731500069</v>
      </c>
      <c r="G205" s="26">
        <v>1.7090486352427021</v>
      </c>
      <c r="H205" s="26">
        <v>-3.1795514868955835E-2</v>
      </c>
      <c r="I205" s="26">
        <v>-1.5648376265826526E-2</v>
      </c>
    </row>
    <row r="206" spans="1:9">
      <c r="A206" t="s">
        <v>158</v>
      </c>
      <c r="B206" t="s">
        <v>20</v>
      </c>
      <c r="C206" s="26">
        <v>13066.749138326099</v>
      </c>
      <c r="D206" t="s">
        <v>299</v>
      </c>
      <c r="E206" s="26">
        <v>-9.9494339003437141E-2</v>
      </c>
      <c r="F206" s="26">
        <v>13.000675684414871</v>
      </c>
      <c r="G206" s="26">
        <v>0.75033862304650256</v>
      </c>
      <c r="H206" s="26">
        <v>-0.256714731787416</v>
      </c>
      <c r="I206" s="26">
        <v>-0.18622043920447381</v>
      </c>
    </row>
    <row r="207" spans="1:9">
      <c r="A207" t="s">
        <v>158</v>
      </c>
      <c r="B207" t="s">
        <v>21</v>
      </c>
      <c r="C207" s="26">
        <v>13066.749138326099</v>
      </c>
      <c r="D207" t="s">
        <v>299</v>
      </c>
      <c r="E207" s="26">
        <v>-0.10184392937959905</v>
      </c>
      <c r="F207" s="26">
        <v>13.3076907646462</v>
      </c>
      <c r="G207" s="26">
        <v>1.2368184734043419</v>
      </c>
      <c r="H207" s="26">
        <v>-0.2728051231188296</v>
      </c>
      <c r="I207" s="26">
        <v>-0.26344254353926494</v>
      </c>
    </row>
    <row r="208" spans="1:9">
      <c r="A208" t="s">
        <v>158</v>
      </c>
      <c r="B208" t="s">
        <v>23</v>
      </c>
      <c r="C208" s="26">
        <v>13066.749138326099</v>
      </c>
      <c r="D208" t="s">
        <v>299</v>
      </c>
      <c r="E208" s="26">
        <v>-0.10555891511497348</v>
      </c>
      <c r="F208" s="26">
        <v>13.793118631212176</v>
      </c>
      <c r="G208" s="26">
        <v>2.8235148905205003</v>
      </c>
      <c r="H208" s="26">
        <v>-4.5588054493721986</v>
      </c>
      <c r="I208" s="26">
        <v>-3.5606574536604993</v>
      </c>
    </row>
    <row r="209" spans="1:9">
      <c r="A209" t="s">
        <v>158</v>
      </c>
      <c r="B209" t="s">
        <v>22</v>
      </c>
      <c r="C209" s="26">
        <v>13066.749138326099</v>
      </c>
      <c r="D209" t="s">
        <v>299</v>
      </c>
      <c r="E209" s="26">
        <v>-2.9092774916981968E-2</v>
      </c>
      <c r="F209" s="26">
        <v>3.8014799157798929</v>
      </c>
      <c r="G209" s="26">
        <v>0.34551031231023432</v>
      </c>
      <c r="H209" s="26">
        <v>-0.17805838036003482</v>
      </c>
      <c r="I209" s="26">
        <v>-0.14246680948260965</v>
      </c>
    </row>
    <row r="210" spans="1:9">
      <c r="A210" t="s">
        <v>158</v>
      </c>
      <c r="B210" t="s">
        <v>24</v>
      </c>
      <c r="C210" s="26">
        <v>13066.749138326099</v>
      </c>
      <c r="D210" t="s">
        <v>299</v>
      </c>
      <c r="E210" s="26">
        <v>-0.40365154144655757</v>
      </c>
      <c r="F210" s="26">
        <v>52.744134313808075</v>
      </c>
      <c r="G210" s="26">
        <v>5.6612344359418501</v>
      </c>
      <c r="H210" s="26">
        <v>-7.6787715818241411</v>
      </c>
      <c r="I210" s="26">
        <v>-8.8037217751746546</v>
      </c>
    </row>
    <row r="211" spans="1:9">
      <c r="A211" t="s">
        <v>158</v>
      </c>
      <c r="B211" t="s">
        <v>287</v>
      </c>
      <c r="C211" s="26">
        <v>13066.749138326099</v>
      </c>
      <c r="D211" t="s">
        <v>299</v>
      </c>
      <c r="E211" s="26">
        <v>-0.73964149986154915</v>
      </c>
      <c r="F211" s="26">
        <v>96.647099309861204</v>
      </c>
      <c r="G211" s="26">
        <v>10.817416735223429</v>
      </c>
      <c r="H211" s="26">
        <v>-0.73964149986155026</v>
      </c>
      <c r="I211" s="26">
        <v>-0.85952384258910675</v>
      </c>
    </row>
    <row r="212" spans="1:9">
      <c r="A212" t="s">
        <v>200</v>
      </c>
      <c r="B212" t="s">
        <v>20</v>
      </c>
      <c r="C212" s="26">
        <v>88900.7708576351</v>
      </c>
      <c r="D212" t="s">
        <v>299</v>
      </c>
      <c r="E212" s="26">
        <v>-4.8445485063692284E-3</v>
      </c>
      <c r="F212" s="26">
        <v>4.306840966734292</v>
      </c>
      <c r="G212" s="26">
        <v>1.0153235601152204</v>
      </c>
      <c r="H212" s="26">
        <v>-4.1217523761143536E-2</v>
      </c>
      <c r="I212" s="26">
        <v>-3.8855234742849673E-2</v>
      </c>
    </row>
    <row r="213" spans="1:9">
      <c r="A213" t="s">
        <v>200</v>
      </c>
      <c r="B213" t="s">
        <v>21</v>
      </c>
      <c r="C213" s="26">
        <v>88900.7708576351</v>
      </c>
      <c r="D213" t="s">
        <v>299</v>
      </c>
      <c r="E213" s="26">
        <v>-3.0389719610442439E-2</v>
      </c>
      <c r="F213" s="26">
        <v>27.016694995157231</v>
      </c>
      <c r="G213" s="26">
        <v>1.1486882246211731</v>
      </c>
      <c r="H213" s="26">
        <v>-8.0335616395414533E-2</v>
      </c>
      <c r="I213" s="26">
        <v>-3.8696273896130333E-2</v>
      </c>
    </row>
    <row r="214" spans="1:9">
      <c r="A214" t="s">
        <v>200</v>
      </c>
      <c r="B214" t="s">
        <v>23</v>
      </c>
      <c r="C214" s="26">
        <v>88900.7708576351</v>
      </c>
      <c r="D214" t="s">
        <v>299</v>
      </c>
      <c r="E214" s="26">
        <v>-9.030976165482299E-2</v>
      </c>
      <c r="F214" s="26">
        <v>80.286074270830596</v>
      </c>
      <c r="G214" s="26">
        <v>1.8507749814361887</v>
      </c>
      <c r="H214" s="26">
        <v>-0.71587512829665123</v>
      </c>
      <c r="I214" s="26">
        <v>-0.40379363619166492</v>
      </c>
    </row>
    <row r="215" spans="1:9">
      <c r="A215" t="s">
        <v>200</v>
      </c>
      <c r="B215" t="s">
        <v>22</v>
      </c>
      <c r="C215" s="26">
        <v>88900.7708576351</v>
      </c>
      <c r="D215" t="s">
        <v>299</v>
      </c>
      <c r="E215" s="26">
        <v>-1.8407273280501731E-2</v>
      </c>
      <c r="F215" s="26">
        <v>16.364207840237537</v>
      </c>
      <c r="G215" s="26">
        <v>1.5259943483309664</v>
      </c>
      <c r="H215" s="26">
        <v>-6.9582058823637924E-2</v>
      </c>
      <c r="I215" s="26">
        <v>-7.203613515026068E-2</v>
      </c>
    </row>
    <row r="216" spans="1:9">
      <c r="A216" t="s">
        <v>200</v>
      </c>
      <c r="B216" t="s">
        <v>24</v>
      </c>
      <c r="C216" s="26">
        <v>88900.7708576351</v>
      </c>
      <c r="D216" t="s">
        <v>299</v>
      </c>
      <c r="E216" s="26">
        <v>-3.4992470225840018E-2</v>
      </c>
      <c r="F216" s="26">
        <v>31.10857577290022</v>
      </c>
      <c r="G216" s="26">
        <v>1.5021445618420242</v>
      </c>
      <c r="H216" s="26">
        <v>-0.30834204387991376</v>
      </c>
      <c r="I216" s="26">
        <v>-0.30834204334891469</v>
      </c>
    </row>
    <row r="217" spans="1:9">
      <c r="A217" t="s">
        <v>200</v>
      </c>
      <c r="B217" t="s">
        <v>287</v>
      </c>
      <c r="C217" s="26">
        <v>88900.7708576351</v>
      </c>
      <c r="D217" t="s">
        <v>299</v>
      </c>
      <c r="E217" s="26">
        <v>-0.17894377327797639</v>
      </c>
      <c r="F217" s="26">
        <v>159.08239384585985</v>
      </c>
      <c r="G217" s="26">
        <v>7.0429256763455728</v>
      </c>
      <c r="H217" s="26">
        <v>-0.17894377327797628</v>
      </c>
      <c r="I217" s="26">
        <v>-8.1463917184361342E-2</v>
      </c>
    </row>
    <row r="218" spans="1:9">
      <c r="A218" t="s">
        <v>169</v>
      </c>
      <c r="B218" t="s">
        <v>20</v>
      </c>
      <c r="C218" s="26">
        <v>314588.21050106297</v>
      </c>
      <c r="D218" t="s">
        <v>299</v>
      </c>
      <c r="E218" s="26">
        <v>-3.8741054723388552E-3</v>
      </c>
      <c r="F218" s="26">
        <v>12.187479078354558</v>
      </c>
      <c r="G218" s="26">
        <v>4.535914865929044</v>
      </c>
      <c r="H218" s="26">
        <v>-1.4477492424002618E-2</v>
      </c>
      <c r="I218" s="26">
        <v>-1.4623253695523832E-2</v>
      </c>
    </row>
    <row r="219" spans="1:9">
      <c r="A219" t="s">
        <v>169</v>
      </c>
      <c r="B219" t="s">
        <v>21</v>
      </c>
      <c r="C219" s="26">
        <v>314588.21050106297</v>
      </c>
      <c r="D219" t="s">
        <v>299</v>
      </c>
      <c r="E219" s="26">
        <v>-3.3911454293994018E-3</v>
      </c>
      <c r="F219" s="26">
        <v>10.668143721836167</v>
      </c>
      <c r="G219" s="26">
        <v>1.3635241550352077</v>
      </c>
      <c r="H219" s="26">
        <v>-8.0018180747429783E-3</v>
      </c>
      <c r="I219" s="26">
        <v>-8.4358712881005739E-3</v>
      </c>
    </row>
    <row r="220" spans="1:9">
      <c r="A220" t="s">
        <v>169</v>
      </c>
      <c r="B220" t="s">
        <v>23</v>
      </c>
      <c r="C220" s="26">
        <v>314588.21050106297</v>
      </c>
      <c r="D220" t="s">
        <v>299</v>
      </c>
      <c r="E220" s="26">
        <v>-4.7738067416428122E-4</v>
      </c>
      <c r="F220" s="26">
        <v>1.5017833201313227</v>
      </c>
      <c r="G220" s="26">
        <v>0.1518093153179052</v>
      </c>
      <c r="H220" s="26">
        <v>-1.0764324672429989E-2</v>
      </c>
      <c r="I220" s="26">
        <v>-1.0196862641522121E-2</v>
      </c>
    </row>
    <row r="221" spans="1:9">
      <c r="A221" t="s">
        <v>169</v>
      </c>
      <c r="B221" t="s">
        <v>22</v>
      </c>
      <c r="C221" s="26">
        <v>314588.21050106297</v>
      </c>
      <c r="D221" t="s">
        <v>299</v>
      </c>
      <c r="E221" s="26">
        <v>-2.5566461868173013E-3</v>
      </c>
      <c r="F221" s="26">
        <v>8.0429074879522116</v>
      </c>
      <c r="G221" s="26">
        <v>0.62874532212081391</v>
      </c>
      <c r="H221" s="26">
        <v>-1.5132648404650633E-2</v>
      </c>
      <c r="I221" s="26">
        <v>-7.1166123605541807E-3</v>
      </c>
    </row>
    <row r="222" spans="1:9">
      <c r="A222" t="s">
        <v>169</v>
      </c>
      <c r="B222" t="s">
        <v>24</v>
      </c>
      <c r="C222" s="26">
        <v>314588.21050106297</v>
      </c>
      <c r="D222" t="s">
        <v>299</v>
      </c>
      <c r="E222" s="26">
        <v>-5.4575104879223157E-4</v>
      </c>
      <c r="F222" s="26">
        <v>1.7168684581862643</v>
      </c>
      <c r="G222" s="26">
        <v>0.21006007910445135</v>
      </c>
      <c r="H222" s="26">
        <v>-5.72602449288307E-3</v>
      </c>
      <c r="I222" s="26">
        <v>-1.2847436255518012E-2</v>
      </c>
    </row>
    <row r="223" spans="1:9">
      <c r="A223" t="s">
        <v>169</v>
      </c>
      <c r="B223" t="s">
        <v>287</v>
      </c>
      <c r="C223" s="26">
        <v>314588.21050106297</v>
      </c>
      <c r="D223" t="s">
        <v>299</v>
      </c>
      <c r="E223" s="26">
        <v>-1.0845028811512071E-2</v>
      </c>
      <c r="F223" s="26">
        <v>34.117182066460522</v>
      </c>
      <c r="G223" s="26">
        <v>6.8900537375074222</v>
      </c>
      <c r="H223" s="26">
        <v>-1.0845028811512069E-2</v>
      </c>
      <c r="I223" s="26">
        <v>-1.1650288330911238E-2</v>
      </c>
    </row>
    <row r="224" spans="1:9">
      <c r="A224" t="s">
        <v>108</v>
      </c>
      <c r="B224" t="s">
        <v>20</v>
      </c>
      <c r="C224" s="26">
        <v>5536.7596588701199</v>
      </c>
      <c r="D224" t="s">
        <v>299</v>
      </c>
      <c r="E224" s="26">
        <v>-1.1849341751479288E-2</v>
      </c>
      <c r="F224" s="26">
        <v>0.65606957393755938</v>
      </c>
      <c r="G224" s="26">
        <v>0.18444560069274818</v>
      </c>
      <c r="H224" s="26">
        <v>-0.10492599521403345</v>
      </c>
      <c r="I224" s="26">
        <v>-0.10436209910794356</v>
      </c>
    </row>
    <row r="225" spans="1:9">
      <c r="A225" t="s">
        <v>108</v>
      </c>
      <c r="B225" t="s">
        <v>21</v>
      </c>
      <c r="C225" s="26">
        <v>5536.7596588701199</v>
      </c>
      <c r="D225" t="s">
        <v>299</v>
      </c>
      <c r="E225" s="26">
        <v>-5.3451756631372555E-2</v>
      </c>
      <c r="F225" s="26">
        <v>2.9594952981232701</v>
      </c>
      <c r="G225" s="26">
        <v>0.1051162285923245</v>
      </c>
      <c r="H225" s="26">
        <v>-9.5751823573176686E-2</v>
      </c>
      <c r="I225" s="26">
        <v>-0.11034685404677572</v>
      </c>
    </row>
    <row r="226" spans="1:9">
      <c r="A226" t="s">
        <v>108</v>
      </c>
      <c r="B226" t="s">
        <v>23</v>
      </c>
      <c r="C226" s="26">
        <v>5536.7596588701199</v>
      </c>
      <c r="D226" t="s">
        <v>299</v>
      </c>
      <c r="E226" s="26">
        <v>-0.10232862073345066</v>
      </c>
      <c r="F226" s="26">
        <v>5.6656897922479015</v>
      </c>
      <c r="G226" s="26">
        <v>0.10260160871297153</v>
      </c>
      <c r="H226" s="26">
        <v>-1.3663292103084179</v>
      </c>
      <c r="I226" s="26">
        <v>-1.0689733121516252</v>
      </c>
    </row>
    <row r="227" spans="1:9">
      <c r="A227" t="s">
        <v>108</v>
      </c>
      <c r="B227" t="s">
        <v>22</v>
      </c>
      <c r="C227" s="26">
        <v>5536.7596588701199</v>
      </c>
      <c r="D227" t="s">
        <v>299</v>
      </c>
      <c r="E227" s="26">
        <v>-1.7055632174087534E-2</v>
      </c>
      <c r="F227" s="26">
        <v>0.94432936178015137</v>
      </c>
      <c r="G227" s="26">
        <v>3.3807142068227602E-2</v>
      </c>
      <c r="H227" s="26">
        <v>-9.9678596973365896E-2</v>
      </c>
      <c r="I227" s="26">
        <v>-7.7076227887387536E-2</v>
      </c>
    </row>
    <row r="228" spans="1:9">
      <c r="A228" t="s">
        <v>108</v>
      </c>
      <c r="B228" t="s">
        <v>24</v>
      </c>
      <c r="C228" s="26">
        <v>5536.7596588701199</v>
      </c>
      <c r="D228" t="s">
        <v>299</v>
      </c>
      <c r="E228" s="26">
        <v>-7.2662946386643085E-2</v>
      </c>
      <c r="F228" s="26">
        <v>4.0231727024820776</v>
      </c>
      <c r="G228" s="26">
        <v>7.2384151025183918E-2</v>
      </c>
      <c r="H228" s="26">
        <v>-0.87717010920762584</v>
      </c>
      <c r="I228" s="26">
        <v>-0.75905200255375893</v>
      </c>
    </row>
    <row r="229" spans="1:9">
      <c r="A229" t="s">
        <v>108</v>
      </c>
      <c r="B229" t="s">
        <v>287</v>
      </c>
      <c r="C229" s="26">
        <v>5536.7596588701199</v>
      </c>
      <c r="D229" t="s">
        <v>299</v>
      </c>
      <c r="E229" s="26">
        <v>-0.2573482976770331</v>
      </c>
      <c r="F229" s="26">
        <v>14.248756728570958</v>
      </c>
      <c r="G229" s="26">
        <v>0.49835473109145573</v>
      </c>
      <c r="H229" s="26">
        <v>-0.25734829767703304</v>
      </c>
      <c r="I229" s="26">
        <v>-0.14876604649570205</v>
      </c>
    </row>
    <row r="230" spans="1:9">
      <c r="A230" t="s">
        <v>87</v>
      </c>
      <c r="B230" t="s">
        <v>20</v>
      </c>
      <c r="C230" s="26">
        <v>13567.351175031499</v>
      </c>
      <c r="D230" t="s">
        <v>299</v>
      </c>
      <c r="E230" s="26">
        <v>-9.3496122314821434E-2</v>
      </c>
      <c r="F230" s="26">
        <v>12.684947249488815</v>
      </c>
      <c r="G230" s="26">
        <v>4.0130246579253459E-2</v>
      </c>
      <c r="H230" s="26">
        <v>-0.20335319440058511</v>
      </c>
      <c r="I230" s="26">
        <v>-3.8357836988196108E-2</v>
      </c>
    </row>
    <row r="231" spans="1:9">
      <c r="A231" t="s">
        <v>87</v>
      </c>
      <c r="B231" t="s">
        <v>21</v>
      </c>
      <c r="C231" s="26">
        <v>13567.351175031499</v>
      </c>
      <c r="D231" t="s">
        <v>299</v>
      </c>
      <c r="E231" s="26">
        <v>-1.3855079609444303E-2</v>
      </c>
      <c r="F231" s="26">
        <v>1.8797673061934912</v>
      </c>
      <c r="G231" s="26">
        <v>3.4444565129241655E-2</v>
      </c>
      <c r="H231" s="26">
        <v>-4.1834340319896905E-2</v>
      </c>
      <c r="I231" s="26">
        <v>-6.479353983793959E-2</v>
      </c>
    </row>
    <row r="232" spans="1:9">
      <c r="A232" t="s">
        <v>87</v>
      </c>
      <c r="B232" t="s">
        <v>23</v>
      </c>
      <c r="C232" s="26">
        <v>13567.351175031499</v>
      </c>
      <c r="D232" t="s">
        <v>299</v>
      </c>
      <c r="E232" s="26">
        <v>-5.2071054750174858E-2</v>
      </c>
      <c r="F232" s="26">
        <v>7.064662858499144</v>
      </c>
      <c r="G232" s="26">
        <v>0.15430098822336413</v>
      </c>
      <c r="H232" s="26">
        <v>-2.6266235997840068</v>
      </c>
      <c r="I232" s="26">
        <v>-2.9656317642124495</v>
      </c>
    </row>
    <row r="233" spans="1:9">
      <c r="A233" t="s">
        <v>87</v>
      </c>
      <c r="B233" t="s">
        <v>22</v>
      </c>
      <c r="C233" s="26">
        <v>13567.351175031499</v>
      </c>
      <c r="D233" t="s">
        <v>299</v>
      </c>
      <c r="E233" s="26">
        <v>-3.1465027186068757E-2</v>
      </c>
      <c r="F233" s="26">
        <v>4.2689707356530802</v>
      </c>
      <c r="G233" s="26">
        <v>3.0757071555222677E-2</v>
      </c>
      <c r="H233" s="26">
        <v>-0.18216068954245782</v>
      </c>
      <c r="I233" s="26">
        <v>-9.1606255617666624E-2</v>
      </c>
    </row>
    <row r="234" spans="1:9">
      <c r="A234" t="s">
        <v>87</v>
      </c>
      <c r="B234" t="s">
        <v>24</v>
      </c>
      <c r="C234" s="26">
        <v>13567.351175031499</v>
      </c>
      <c r="D234" t="s">
        <v>299</v>
      </c>
      <c r="E234" s="26">
        <v>-1.9483382596890995E-2</v>
      </c>
      <c r="F234" s="26">
        <v>2.6433789376951733</v>
      </c>
      <c r="G234" s="26">
        <v>6.9646919269892194E-2</v>
      </c>
      <c r="H234" s="26">
        <v>-1.1820880125895612</v>
      </c>
      <c r="I234" s="26">
        <v>-1.2291739465212896</v>
      </c>
    </row>
    <row r="235" spans="1:9">
      <c r="A235" t="s">
        <v>87</v>
      </c>
      <c r="B235" t="s">
        <v>287</v>
      </c>
      <c r="C235" s="26">
        <v>13567.351175031499</v>
      </c>
      <c r="D235" t="s">
        <v>299</v>
      </c>
      <c r="E235" s="26">
        <v>-0.21037066645740038</v>
      </c>
      <c r="F235" s="26">
        <v>28.541727087529708</v>
      </c>
      <c r="G235" s="26">
        <v>0.32927979075697411</v>
      </c>
      <c r="H235" s="26">
        <v>-0.21037066645740057</v>
      </c>
      <c r="I235" s="26">
        <v>-0.16282791307858524</v>
      </c>
    </row>
    <row r="236" spans="1:9">
      <c r="A236" t="s">
        <v>82</v>
      </c>
      <c r="B236" t="s">
        <v>20</v>
      </c>
      <c r="C236" s="26">
        <v>2534.9651627808398</v>
      </c>
      <c r="D236" t="s">
        <v>299</v>
      </c>
      <c r="E236" s="26">
        <v>-2.1495864207952005E-3</v>
      </c>
      <c r="F236" s="26">
        <v>5.4491266911025883E-2</v>
      </c>
      <c r="G236" s="26">
        <v>2.4249255011415727E-2</v>
      </c>
      <c r="H236" s="26">
        <v>-9.4478519621050503E-3</v>
      </c>
      <c r="I236" s="26">
        <v>-9.1670219955451906E-3</v>
      </c>
    </row>
    <row r="237" spans="1:9">
      <c r="A237" t="s">
        <v>82</v>
      </c>
      <c r="B237" t="s">
        <v>21</v>
      </c>
      <c r="C237" s="26">
        <v>2534.9651627808398</v>
      </c>
      <c r="D237" t="s">
        <v>299</v>
      </c>
      <c r="E237" s="26">
        <v>-1.0799407201805462E-2</v>
      </c>
      <c r="F237" s="26">
        <v>0.27376121035261358</v>
      </c>
      <c r="G237" s="26">
        <v>5.9290215847384697E-2</v>
      </c>
      <c r="H237" s="26">
        <v>-3.7514917700823033E-2</v>
      </c>
      <c r="I237" s="26">
        <v>-4.8414582142562092E-2</v>
      </c>
    </row>
    <row r="238" spans="1:9">
      <c r="A238" t="s">
        <v>82</v>
      </c>
      <c r="B238" t="s">
        <v>23</v>
      </c>
      <c r="C238" s="26">
        <v>2534.9651627808398</v>
      </c>
      <c r="D238" t="s">
        <v>299</v>
      </c>
      <c r="E238" s="26">
        <v>-9.3276847373251724E-3</v>
      </c>
      <c r="F238" s="26">
        <v>0.2364535585852186</v>
      </c>
      <c r="G238" s="26">
        <v>2.7869112238517069E-2</v>
      </c>
      <c r="H238" s="26">
        <v>-0.35272417765434116</v>
      </c>
      <c r="I238" s="26">
        <v>-0.23197091737669315</v>
      </c>
    </row>
    <row r="239" spans="1:9">
      <c r="A239" t="s">
        <v>82</v>
      </c>
      <c r="B239" t="s">
        <v>22</v>
      </c>
      <c r="C239" s="26">
        <v>2534.9651627808398</v>
      </c>
      <c r="D239" t="s">
        <v>299</v>
      </c>
      <c r="E239" s="26">
        <v>-1.0165715080310445E-2</v>
      </c>
      <c r="F239" s="26">
        <v>0.25769733583342808</v>
      </c>
      <c r="G239" s="26">
        <v>8.2183232740962175E-3</v>
      </c>
      <c r="H239" s="26">
        <v>-2.6544485181953986E-2</v>
      </c>
      <c r="I239" s="26">
        <v>-1.3451668298630783E-2</v>
      </c>
    </row>
    <row r="240" spans="1:9">
      <c r="A240" t="s">
        <v>82</v>
      </c>
      <c r="B240" t="s">
        <v>24</v>
      </c>
      <c r="C240" s="26">
        <v>2534.9651627808398</v>
      </c>
      <c r="D240" t="s">
        <v>299</v>
      </c>
      <c r="E240" s="26">
        <v>-6.4412730909422285E-3</v>
      </c>
      <c r="F240" s="26">
        <v>0.1632840288949621</v>
      </c>
      <c r="G240" s="26">
        <v>2.2355828450165927E-2</v>
      </c>
      <c r="H240" s="26">
        <v>-8.5660420961313322E-2</v>
      </c>
      <c r="I240" s="26">
        <v>-0.15232831439434386</v>
      </c>
    </row>
    <row r="241" spans="1:9">
      <c r="A241" t="s">
        <v>82</v>
      </c>
      <c r="B241" t="s">
        <v>287</v>
      </c>
      <c r="C241" s="26">
        <v>2534.9651627808398</v>
      </c>
      <c r="D241" t="s">
        <v>299</v>
      </c>
      <c r="E241" s="26">
        <v>-3.8883666531178501E-2</v>
      </c>
      <c r="F241" s="26">
        <v>0.98568740057724791</v>
      </c>
      <c r="G241" s="26">
        <v>0.14198273482157964</v>
      </c>
      <c r="H241" s="26">
        <v>-3.8883666531178501E-2</v>
      </c>
      <c r="I241" s="26">
        <v>-2.9905207450249875E-2</v>
      </c>
    </row>
    <row r="242" spans="1:9">
      <c r="A242" t="s">
        <v>138</v>
      </c>
      <c r="B242" t="s">
        <v>20</v>
      </c>
      <c r="C242" s="26">
        <v>8092.8366087887498</v>
      </c>
      <c r="D242" t="s">
        <v>299</v>
      </c>
      <c r="E242" s="26">
        <v>-2.1115525791181103E-3</v>
      </c>
      <c r="F242" s="26">
        <v>0.17088450013669346</v>
      </c>
      <c r="G242" s="26">
        <v>0.16972817175258115</v>
      </c>
      <c r="H242" s="26">
        <v>-1.3035765878785022E-2</v>
      </c>
      <c r="I242" s="26">
        <v>-1.216458123358816E-2</v>
      </c>
    </row>
    <row r="243" spans="1:9">
      <c r="A243" t="s">
        <v>138</v>
      </c>
      <c r="B243" t="s">
        <v>21</v>
      </c>
      <c r="C243" s="26">
        <v>8092.8366087887498</v>
      </c>
      <c r="D243" t="s">
        <v>299</v>
      </c>
      <c r="E243" s="26">
        <v>-9.2411483890969988E-3</v>
      </c>
      <c r="F243" s="26">
        <v>0.74787103990533366</v>
      </c>
      <c r="G243" s="26">
        <v>0.20353812184825237</v>
      </c>
      <c r="H243" s="26">
        <v>-1.9118169580254855E-2</v>
      </c>
      <c r="I243" s="26">
        <v>-2.7261015802954588E-2</v>
      </c>
    </row>
    <row r="244" spans="1:9">
      <c r="A244" t="s">
        <v>138</v>
      </c>
      <c r="B244" t="s">
        <v>23</v>
      </c>
      <c r="C244" s="26">
        <v>8092.8366087887498</v>
      </c>
      <c r="D244" t="s">
        <v>299</v>
      </c>
      <c r="E244" s="26">
        <v>-4.033281466983285E-4</v>
      </c>
      <c r="F244" s="26">
        <v>3.2640687909551526E-2</v>
      </c>
      <c r="G244" s="26">
        <v>6.328035241207175E-3</v>
      </c>
      <c r="H244" s="26">
        <v>-1.0306621882015737E-2</v>
      </c>
      <c r="I244" s="26">
        <v>-9.2786241977721763E-3</v>
      </c>
    </row>
    <row r="245" spans="1:9">
      <c r="A245" t="s">
        <v>138</v>
      </c>
      <c r="B245" t="s">
        <v>22</v>
      </c>
      <c r="C245" s="26">
        <v>8092.8366087887498</v>
      </c>
      <c r="D245" t="s">
        <v>299</v>
      </c>
      <c r="E245" s="26">
        <v>-6.3438747557453389E-3</v>
      </c>
      <c r="F245" s="26">
        <v>0.51339941864866667</v>
      </c>
      <c r="G245" s="26">
        <v>7.192418750068974E-2</v>
      </c>
      <c r="H245" s="26">
        <v>-2.3572463134639066E-2</v>
      </c>
      <c r="I245" s="26">
        <v>-1.726769736720735E-2</v>
      </c>
    </row>
    <row r="246" spans="1:9">
      <c r="A246" t="s">
        <v>138</v>
      </c>
      <c r="B246" t="s">
        <v>24</v>
      </c>
      <c r="C246" s="26">
        <v>8092.8366087887498</v>
      </c>
      <c r="D246" t="s">
        <v>299</v>
      </c>
      <c r="E246" s="26">
        <v>-5.2806706289610294E-3</v>
      </c>
      <c r="F246" s="26">
        <v>0.42735604585011333</v>
      </c>
      <c r="G246" s="26">
        <v>9.9818210855930012E-2</v>
      </c>
      <c r="H246" s="26">
        <v>-0.1138237279078569</v>
      </c>
      <c r="I246" s="26">
        <v>-0.11949726591597261</v>
      </c>
    </row>
    <row r="247" spans="1:9">
      <c r="A247" t="s">
        <v>138</v>
      </c>
      <c r="B247" t="s">
        <v>287</v>
      </c>
      <c r="C247" s="26">
        <v>8092.8366087887498</v>
      </c>
      <c r="D247" t="s">
        <v>299</v>
      </c>
      <c r="E247" s="26">
        <v>-2.3380574499619809E-2</v>
      </c>
      <c r="F247" s="26">
        <v>1.892151692450359</v>
      </c>
      <c r="G247" s="26">
        <v>0.55133672719866045</v>
      </c>
      <c r="H247" s="26">
        <v>-2.3380574499619795E-2</v>
      </c>
      <c r="I247" s="26">
        <v>-2.0343412309644839E-2</v>
      </c>
    </row>
    <row r="248" spans="1:9">
      <c r="A248" t="s">
        <v>92</v>
      </c>
      <c r="B248" t="s">
        <v>20</v>
      </c>
      <c r="C248" s="26">
        <v>24542.474061242599</v>
      </c>
      <c r="D248" t="s">
        <v>299</v>
      </c>
      <c r="E248" s="26">
        <v>-0.14088807677401188</v>
      </c>
      <c r="F248" s="26">
        <v>34.577419697645425</v>
      </c>
      <c r="G248" s="26">
        <v>29.313332110188469</v>
      </c>
      <c r="H248" s="26">
        <v>-0.54966213455924562</v>
      </c>
      <c r="I248" s="26">
        <v>-0.55456388053051764</v>
      </c>
    </row>
    <row r="249" spans="1:9">
      <c r="A249" t="s">
        <v>92</v>
      </c>
      <c r="B249" t="s">
        <v>21</v>
      </c>
      <c r="C249" s="26">
        <v>24542.474061242599</v>
      </c>
      <c r="D249" t="s">
        <v>299</v>
      </c>
      <c r="E249" s="26">
        <v>-0.16052274524577506</v>
      </c>
      <c r="F249" s="26">
        <v>39.396253114338883</v>
      </c>
      <c r="G249" s="26">
        <v>18.118898451772068</v>
      </c>
      <c r="H249" s="26">
        <v>-0.57915851741103341</v>
      </c>
      <c r="I249" s="26">
        <v>-0.64801184976175463</v>
      </c>
    </row>
    <row r="250" spans="1:9">
      <c r="A250" t="s">
        <v>92</v>
      </c>
      <c r="B250" t="s">
        <v>23</v>
      </c>
      <c r="C250" s="26">
        <v>24542.474061242599</v>
      </c>
      <c r="D250" t="s">
        <v>299</v>
      </c>
      <c r="E250" s="26">
        <v>-0.36338780353020939</v>
      </c>
      <c r="F250" s="26">
        <v>89.184357423120858</v>
      </c>
      <c r="G250" s="26">
        <v>11.274829450418281</v>
      </c>
      <c r="H250" s="26">
        <v>-4.501748569693774</v>
      </c>
      <c r="I250" s="26">
        <v>-4.1943792197485781</v>
      </c>
    </row>
    <row r="251" spans="1:9">
      <c r="A251" t="s">
        <v>92</v>
      </c>
      <c r="B251" t="s">
        <v>22</v>
      </c>
      <c r="C251" s="26">
        <v>24542.474061242599</v>
      </c>
      <c r="D251" t="s">
        <v>299</v>
      </c>
      <c r="E251" s="26">
        <v>-9.1918823127242102E-2</v>
      </c>
      <c r="F251" s="26">
        <v>22.559153323402857</v>
      </c>
      <c r="G251" s="26">
        <v>7.1928940944746493</v>
      </c>
      <c r="H251" s="26">
        <v>-0.28063483039747034</v>
      </c>
      <c r="I251" s="26">
        <v>-0.49492043196152818</v>
      </c>
    </row>
    <row r="252" spans="1:9">
      <c r="A252" t="s">
        <v>92</v>
      </c>
      <c r="B252" t="s">
        <v>24</v>
      </c>
      <c r="C252" s="26">
        <v>24542.474061242599</v>
      </c>
      <c r="D252" t="s">
        <v>299</v>
      </c>
      <c r="E252" s="26">
        <v>-0.83536955396314083</v>
      </c>
      <c r="F252" s="26">
        <v>205.02035609692183</v>
      </c>
      <c r="G252" s="26">
        <v>3.1780463402107593</v>
      </c>
      <c r="H252" s="26">
        <v>-14.339495172249954</v>
      </c>
      <c r="I252" s="26">
        <v>-14.339495172249961</v>
      </c>
    </row>
    <row r="253" spans="1:9">
      <c r="A253" t="s">
        <v>92</v>
      </c>
      <c r="B253" t="s">
        <v>287</v>
      </c>
      <c r="C253" s="26">
        <v>24542.474061242599</v>
      </c>
      <c r="D253" t="s">
        <v>299</v>
      </c>
      <c r="E253" s="26">
        <v>-1.5920870026403788</v>
      </c>
      <c r="F253" s="26">
        <v>390.73753965542971</v>
      </c>
      <c r="G253" s="26">
        <v>69.078000447064227</v>
      </c>
      <c r="H253" s="26">
        <v>-1.5920870026403784</v>
      </c>
      <c r="I253" s="26">
        <v>-0.70299634228132724</v>
      </c>
    </row>
    <row r="254" spans="1:9">
      <c r="A254" t="s">
        <v>151</v>
      </c>
      <c r="B254" t="s">
        <v>20</v>
      </c>
      <c r="C254" s="26">
        <v>5327.4571497258103</v>
      </c>
      <c r="D254" t="s">
        <v>299</v>
      </c>
      <c r="E254" s="26">
        <v>-5.5416106996682028E-2</v>
      </c>
      <c r="F254" s="26">
        <v>2.9522693542944416</v>
      </c>
      <c r="G254" s="26">
        <v>1.9511417386986238</v>
      </c>
      <c r="H254" s="26">
        <v>-2.1878158556704115</v>
      </c>
      <c r="I254" s="26">
        <v>-2.187815855670479</v>
      </c>
    </row>
    <row r="255" spans="1:9">
      <c r="A255" t="s">
        <v>151</v>
      </c>
      <c r="B255" t="s">
        <v>21</v>
      </c>
      <c r="C255" s="26">
        <v>5327.4571497258103</v>
      </c>
      <c r="D255" t="s">
        <v>299</v>
      </c>
      <c r="E255" s="26">
        <v>-0.30161208188092764</v>
      </c>
      <c r="F255" s="26">
        <v>16.068254420602344</v>
      </c>
      <c r="G255" s="26">
        <v>0.58735536031648716</v>
      </c>
      <c r="H255" s="26">
        <v>-0.91669437616892424</v>
      </c>
      <c r="I255" s="26">
        <v>-1.3134904421233002</v>
      </c>
    </row>
    <row r="256" spans="1:9">
      <c r="A256" t="s">
        <v>151</v>
      </c>
      <c r="B256" t="s">
        <v>23</v>
      </c>
      <c r="C256" s="26">
        <v>5327.4571497258103</v>
      </c>
      <c r="D256" t="s">
        <v>299</v>
      </c>
      <c r="E256" s="26">
        <v>-1.13107152958171</v>
      </c>
      <c r="F256" s="26">
        <v>60.25735107121389</v>
      </c>
      <c r="G256" s="26">
        <v>0.18908625339342855</v>
      </c>
      <c r="H256" s="26">
        <v>-5.0920805934322866</v>
      </c>
      <c r="I256" s="26">
        <v>-4.2625996630042993</v>
      </c>
    </row>
    <row r="257" spans="1:9">
      <c r="A257" t="s">
        <v>151</v>
      </c>
      <c r="B257" t="s">
        <v>22</v>
      </c>
      <c r="C257" s="26">
        <v>5327.4571497258103</v>
      </c>
      <c r="D257" t="s">
        <v>299</v>
      </c>
      <c r="E257" s="26">
        <v>-0.44339513332336072</v>
      </c>
      <c r="F257" s="26">
        <v>23.621685731771667</v>
      </c>
      <c r="G257" s="26">
        <v>0.39509999306857368</v>
      </c>
      <c r="H257" s="26">
        <v>-1.1859919672940689</v>
      </c>
      <c r="I257" s="26">
        <v>-1.3510372514719431</v>
      </c>
    </row>
    <row r="258" spans="1:9">
      <c r="A258" t="s">
        <v>151</v>
      </c>
      <c r="B258" t="s">
        <v>24</v>
      </c>
      <c r="C258" s="26">
        <v>5327.4571497258103</v>
      </c>
      <c r="D258" t="s">
        <v>299</v>
      </c>
      <c r="E258" s="26">
        <v>-0.1150334163659185</v>
      </c>
      <c r="F258" s="26">
        <v>6.1283559647599866</v>
      </c>
      <c r="G258" s="26">
        <v>7.0554271219049669E-2</v>
      </c>
      <c r="H258" s="26">
        <v>-2.3161697809745365</v>
      </c>
      <c r="I258" s="26">
        <v>-1.5145971934341174</v>
      </c>
    </row>
    <row r="259" spans="1:9">
      <c r="A259" t="s">
        <v>151</v>
      </c>
      <c r="B259" t="s">
        <v>287</v>
      </c>
      <c r="C259" s="26">
        <v>5327.4571497258103</v>
      </c>
      <c r="D259" t="s">
        <v>299</v>
      </c>
      <c r="E259" s="26">
        <v>-2.0465282681485979</v>
      </c>
      <c r="F259" s="26">
        <v>109.02791654264229</v>
      </c>
      <c r="G259" s="26">
        <v>3.1932376166961634</v>
      </c>
      <c r="H259" s="26">
        <v>-2.0465282681485961</v>
      </c>
      <c r="I259" s="26">
        <v>-1.853970984450646</v>
      </c>
    </row>
    <row r="260" spans="1:9">
      <c r="A260" t="s">
        <v>161</v>
      </c>
      <c r="B260" t="s">
        <v>20</v>
      </c>
      <c r="C260" s="26">
        <v>29040.3989823466</v>
      </c>
      <c r="D260" t="s">
        <v>299</v>
      </c>
      <c r="E260" s="26">
        <v>-2.7310596108628946E-3</v>
      </c>
      <c r="F260" s="26">
        <v>0.79311060744030715</v>
      </c>
      <c r="G260" s="26">
        <v>0.85595677939352299</v>
      </c>
      <c r="H260" s="26">
        <v>-8.8878721062635394E-3</v>
      </c>
      <c r="I260" s="26">
        <v>-8.8567557261540579E-3</v>
      </c>
    </row>
    <row r="261" spans="1:9">
      <c r="A261" t="s">
        <v>161</v>
      </c>
      <c r="B261" t="s">
        <v>21</v>
      </c>
      <c r="C261" s="26">
        <v>29040.3989823466</v>
      </c>
      <c r="D261" t="s">
        <v>299</v>
      </c>
      <c r="E261" s="26">
        <v>-1.1413457454641068E-2</v>
      </c>
      <c r="F261" s="26">
        <v>3.3145135825081469</v>
      </c>
      <c r="G261" s="26">
        <v>2.2141310568815236</v>
      </c>
      <c r="H261" s="26">
        <v>-2.6462431000897249E-2</v>
      </c>
      <c r="I261" s="26">
        <v>-3.9880064597331663E-2</v>
      </c>
    </row>
    <row r="262" spans="1:9">
      <c r="A262" t="s">
        <v>161</v>
      </c>
      <c r="B262" t="s">
        <v>23</v>
      </c>
      <c r="C262" s="26">
        <v>29040.3989823466</v>
      </c>
      <c r="D262" t="s">
        <v>299</v>
      </c>
      <c r="E262" s="26">
        <v>-4.1447775174647948E-2</v>
      </c>
      <c r="F262" s="26">
        <v>12.03659928002377</v>
      </c>
      <c r="G262" s="26">
        <v>3.7882330828908835</v>
      </c>
      <c r="H262" s="26">
        <v>-0.87676174218853009</v>
      </c>
      <c r="I262" s="26">
        <v>-0.74710907414407279</v>
      </c>
    </row>
    <row r="263" spans="1:9">
      <c r="A263" t="s">
        <v>161</v>
      </c>
      <c r="B263" t="s">
        <v>22</v>
      </c>
      <c r="C263" s="26">
        <v>29040.3989823466</v>
      </c>
      <c r="D263" t="s">
        <v>299</v>
      </c>
      <c r="E263" s="26">
        <v>-2.6419894863534662E-3</v>
      </c>
      <c r="F263" s="26">
        <v>0.76724428790869614</v>
      </c>
      <c r="G263" s="26">
        <v>0.74225484308939471</v>
      </c>
      <c r="H263" s="26">
        <v>-1.8217569139941804E-2</v>
      </c>
      <c r="I263" s="26">
        <v>-2.529213985142743E-2</v>
      </c>
    </row>
    <row r="264" spans="1:9">
      <c r="A264" t="s">
        <v>161</v>
      </c>
      <c r="B264" t="s">
        <v>24</v>
      </c>
      <c r="C264" s="26">
        <v>29040.3989823466</v>
      </c>
      <c r="D264" t="s">
        <v>299</v>
      </c>
      <c r="E264" s="26">
        <v>-4.9384936338590923E-3</v>
      </c>
      <c r="F264" s="26">
        <v>1.4341582549904675</v>
      </c>
      <c r="G264" s="26">
        <v>0.31390244132058598</v>
      </c>
      <c r="H264" s="26">
        <v>-7.1453584351335725E-2</v>
      </c>
      <c r="I264" s="26">
        <v>-7.0283696241597193E-2</v>
      </c>
    </row>
    <row r="265" spans="1:9">
      <c r="A265" t="s">
        <v>161</v>
      </c>
      <c r="B265" t="s">
        <v>287</v>
      </c>
      <c r="C265" s="26">
        <v>29040.3989823466</v>
      </c>
      <c r="D265" t="s">
        <v>299</v>
      </c>
      <c r="E265" s="26">
        <v>-6.3172775360364475E-2</v>
      </c>
      <c r="F265" s="26">
        <v>18.345626012871389</v>
      </c>
      <c r="G265" s="26">
        <v>7.9144782035759107</v>
      </c>
      <c r="H265" s="26">
        <v>-6.3172775360364475E-2</v>
      </c>
      <c r="I265" s="26">
        <v>-4.1426594139388047E-2</v>
      </c>
    </row>
    <row r="266" spans="1:9">
      <c r="A266" t="s">
        <v>190</v>
      </c>
      <c r="B266" t="s">
        <v>20</v>
      </c>
      <c r="C266" s="26">
        <v>364156.65776987001</v>
      </c>
      <c r="D266" t="s">
        <v>299</v>
      </c>
      <c r="E266" s="26">
        <v>-5.3771191394913397E-5</v>
      </c>
      <c r="F266" s="26">
        <v>0.19581137342675656</v>
      </c>
      <c r="G266" s="26">
        <v>9.4722199615553393E-3</v>
      </c>
      <c r="H266" s="26">
        <v>-0.21620396647698606</v>
      </c>
      <c r="I266" s="26">
        <v>-0.21620396647702467</v>
      </c>
    </row>
    <row r="267" spans="1:9">
      <c r="A267" t="s">
        <v>190</v>
      </c>
      <c r="B267" t="s">
        <v>21</v>
      </c>
      <c r="C267" s="26">
        <v>364156.65776987001</v>
      </c>
      <c r="D267" t="s">
        <v>299</v>
      </c>
      <c r="E267" s="26">
        <v>-0.12453695997183485</v>
      </c>
      <c r="F267" s="26">
        <v>453.50963112163464</v>
      </c>
      <c r="G267" s="26">
        <v>5.5186912128344634</v>
      </c>
      <c r="H267" s="26">
        <v>-0.2009109123997416</v>
      </c>
      <c r="I267" s="26">
        <v>-0.20522086962830041</v>
      </c>
    </row>
    <row r="268" spans="1:9">
      <c r="A268" t="s">
        <v>190</v>
      </c>
      <c r="B268" t="s">
        <v>23</v>
      </c>
      <c r="C268" s="26">
        <v>364156.65776987001</v>
      </c>
      <c r="D268" t="s">
        <v>299</v>
      </c>
      <c r="E268" s="26">
        <v>-0.10342915278447971</v>
      </c>
      <c r="F268" s="26">
        <v>376.64414593965375</v>
      </c>
      <c r="G268" s="26">
        <v>6.7701219585314476</v>
      </c>
      <c r="H268" s="26">
        <v>-2.0793029196065675</v>
      </c>
      <c r="I268" s="26">
        <v>-1.6043623989601734</v>
      </c>
    </row>
    <row r="269" spans="1:9">
      <c r="A269" t="s">
        <v>190</v>
      </c>
      <c r="B269" t="s">
        <v>22</v>
      </c>
      <c r="C269" s="26">
        <v>364156.65776987001</v>
      </c>
      <c r="D269" t="s">
        <v>299</v>
      </c>
      <c r="E269" s="26">
        <v>-5.812354405937678E-2</v>
      </c>
      <c r="F269" s="26">
        <v>211.66075542402433</v>
      </c>
      <c r="G269" s="26">
        <v>1.3820657618017935</v>
      </c>
      <c r="H269" s="26">
        <v>-0.22258131143348192</v>
      </c>
      <c r="I269" s="26">
        <v>-0.20757941447374179</v>
      </c>
    </row>
    <row r="270" spans="1:9">
      <c r="A270" t="s">
        <v>190</v>
      </c>
      <c r="B270" t="s">
        <v>24</v>
      </c>
      <c r="C270" s="26">
        <v>364156.65776987001</v>
      </c>
      <c r="D270" t="s">
        <v>299</v>
      </c>
      <c r="E270" s="26">
        <v>-0.28758311828785382</v>
      </c>
      <c r="F270" s="26">
        <v>1047.2530718674204</v>
      </c>
      <c r="G270" s="26">
        <v>15.2992381589156</v>
      </c>
      <c r="H270" s="26">
        <v>-4.1670568117131932</v>
      </c>
      <c r="I270" s="26">
        <v>-4.1886151742063564</v>
      </c>
    </row>
    <row r="271" spans="1:9">
      <c r="A271" t="s">
        <v>190</v>
      </c>
      <c r="B271" t="s">
        <v>287</v>
      </c>
      <c r="C271" s="26">
        <v>364156.65776987001</v>
      </c>
      <c r="D271" t="s">
        <v>299</v>
      </c>
      <c r="E271" s="26">
        <v>-0.57372654629494002</v>
      </c>
      <c r="F271" s="26">
        <v>2089.2634157261596</v>
      </c>
      <c r="G271" s="26">
        <v>28.979589312044858</v>
      </c>
      <c r="H271" s="26">
        <v>-0.57372654629493991</v>
      </c>
      <c r="I271" s="26">
        <v>-0.69888114581147465</v>
      </c>
    </row>
    <row r="272" spans="1:9">
      <c r="A272" t="s">
        <v>120</v>
      </c>
      <c r="B272" t="s">
        <v>20</v>
      </c>
      <c r="C272" s="26">
        <v>362682.018243286</v>
      </c>
      <c r="D272" t="s">
        <v>299</v>
      </c>
      <c r="E272" s="26">
        <v>-2.0862578375678705E-4</v>
      </c>
      <c r="F272" s="26">
        <v>0.75664820310498881</v>
      </c>
      <c r="G272" s="26">
        <v>1.5643708336961382E-2</v>
      </c>
      <c r="H272" s="26">
        <v>-0.30719125160973793</v>
      </c>
      <c r="I272" s="26">
        <v>-0.30719125160982752</v>
      </c>
    </row>
    <row r="273" spans="1:9">
      <c r="A273" t="s">
        <v>120</v>
      </c>
      <c r="B273" t="s">
        <v>21</v>
      </c>
      <c r="C273" s="26">
        <v>362682.018243286</v>
      </c>
      <c r="D273" t="s">
        <v>299</v>
      </c>
      <c r="E273" s="26">
        <v>-0.27323010098552908</v>
      </c>
      <c r="F273" s="26">
        <v>990.95644470248533</v>
      </c>
      <c r="G273" s="26">
        <v>7.6932005580220277</v>
      </c>
      <c r="H273" s="26">
        <v>-0.3426579215651781</v>
      </c>
      <c r="I273" s="26">
        <v>-0.32198350765469508</v>
      </c>
    </row>
    <row r="274" spans="1:9">
      <c r="A274" t="s">
        <v>120</v>
      </c>
      <c r="B274" t="s">
        <v>23</v>
      </c>
      <c r="C274" s="26">
        <v>362682.018243286</v>
      </c>
      <c r="D274" t="s">
        <v>299</v>
      </c>
      <c r="E274" s="26">
        <v>-0.13340328697430165</v>
      </c>
      <c r="F274" s="26">
        <v>483.82973360127988</v>
      </c>
      <c r="G274" s="26">
        <v>9.0858109128230922</v>
      </c>
      <c r="H274" s="26">
        <v>-1.9033940377291148</v>
      </c>
      <c r="I274" s="26">
        <v>-0.97818481625431142</v>
      </c>
    </row>
    <row r="275" spans="1:9">
      <c r="A275" t="s">
        <v>120</v>
      </c>
      <c r="B275" t="s">
        <v>22</v>
      </c>
      <c r="C275" s="26">
        <v>362682.018243286</v>
      </c>
      <c r="D275" t="s">
        <v>299</v>
      </c>
      <c r="E275" s="26">
        <v>-1.5980171637894006E-2</v>
      </c>
      <c r="F275" s="26">
        <v>57.957209015055156</v>
      </c>
      <c r="G275" s="26">
        <v>1.2253941583441104</v>
      </c>
      <c r="H275" s="26">
        <v>-0.21247062587576637</v>
      </c>
      <c r="I275" s="26">
        <v>-0.21195902191869526</v>
      </c>
    </row>
    <row r="276" spans="1:9">
      <c r="A276" t="s">
        <v>120</v>
      </c>
      <c r="B276" t="s">
        <v>24</v>
      </c>
      <c r="C276" s="26">
        <v>362682.018243286</v>
      </c>
      <c r="D276" t="s">
        <v>299</v>
      </c>
      <c r="E276" s="26">
        <v>-0.42607528027226704</v>
      </c>
      <c r="F276" s="26">
        <v>1545.2984257271955</v>
      </c>
      <c r="G276" s="26">
        <v>25.522609154507023</v>
      </c>
      <c r="H276" s="26">
        <v>-7.5227624522539012</v>
      </c>
      <c r="I276" s="26">
        <v>-7.3539593931043701</v>
      </c>
    </row>
    <row r="277" spans="1:9">
      <c r="A277" t="s">
        <v>120</v>
      </c>
      <c r="B277" t="s">
        <v>287</v>
      </c>
      <c r="C277" s="26">
        <v>362682.018243286</v>
      </c>
      <c r="D277" t="s">
        <v>299</v>
      </c>
      <c r="E277" s="26">
        <v>-0.84889746565374835</v>
      </c>
      <c r="F277" s="26">
        <v>3078.7984612491205</v>
      </c>
      <c r="G277" s="26">
        <v>43.542658492033212</v>
      </c>
      <c r="H277" s="26">
        <v>-0.84889746565374846</v>
      </c>
      <c r="I277" s="26">
        <v>-1.0249096147442662</v>
      </c>
    </row>
    <row r="278" spans="1:9">
      <c r="A278" t="s">
        <v>171</v>
      </c>
      <c r="B278" t="s">
        <v>20</v>
      </c>
      <c r="C278" s="26">
        <v>13608151.8646379</v>
      </c>
      <c r="D278" t="s">
        <v>300</v>
      </c>
      <c r="E278" s="26">
        <v>-0.23491520175840663</v>
      </c>
      <c r="F278" s="26">
        <v>31967.617408404498</v>
      </c>
      <c r="G278" s="26">
        <v>4451.6618372830781</v>
      </c>
      <c r="H278" s="26">
        <v>-1.7146637271634992</v>
      </c>
      <c r="I278" s="26">
        <v>-1.7278748654640752</v>
      </c>
    </row>
    <row r="279" spans="1:9">
      <c r="A279" t="s">
        <v>171</v>
      </c>
      <c r="B279" t="s">
        <v>21</v>
      </c>
      <c r="C279" s="26">
        <v>13608151.8646379</v>
      </c>
      <c r="D279" t="s">
        <v>300</v>
      </c>
      <c r="E279" s="26">
        <v>-0.69108142462480804</v>
      </c>
      <c r="F279" s="26">
        <v>94043.409771246981</v>
      </c>
      <c r="G279" s="26">
        <v>3442.4646161055589</v>
      </c>
      <c r="H279" s="26">
        <v>-1.6863152603188958</v>
      </c>
      <c r="I279" s="26">
        <v>-1.6275402315649539</v>
      </c>
    </row>
    <row r="280" spans="1:9">
      <c r="A280" t="s">
        <v>171</v>
      </c>
      <c r="B280" t="s">
        <v>23</v>
      </c>
      <c r="C280" s="26">
        <v>13608151.8646379</v>
      </c>
      <c r="D280" t="s">
        <v>300</v>
      </c>
      <c r="E280" s="26">
        <v>-0.13860687266206639</v>
      </c>
      <c r="F280" s="26">
        <v>18861.83372667927</v>
      </c>
      <c r="G280" s="26">
        <v>6148.7726054360755</v>
      </c>
      <c r="H280" s="26">
        <v>-2.7522126840161762</v>
      </c>
      <c r="I280" s="26">
        <v>-2.9664595687324566</v>
      </c>
    </row>
    <row r="281" spans="1:9">
      <c r="A281" t="s">
        <v>171</v>
      </c>
      <c r="B281" t="s">
        <v>22</v>
      </c>
      <c r="C281" s="26">
        <v>13608151.8646379</v>
      </c>
      <c r="D281" t="s">
        <v>300</v>
      </c>
      <c r="E281" s="26">
        <v>-0.54226638486168632</v>
      </c>
      <c r="F281" s="26">
        <v>73792.433162860092</v>
      </c>
      <c r="G281" s="26">
        <v>4443.0472244217381</v>
      </c>
      <c r="H281" s="26">
        <v>-1.5112575910418593</v>
      </c>
      <c r="I281" s="26">
        <v>-1.5378894680597393</v>
      </c>
    </row>
    <row r="282" spans="1:9">
      <c r="A282" t="s">
        <v>171</v>
      </c>
      <c r="B282" t="s">
        <v>24</v>
      </c>
      <c r="C282" s="26">
        <v>13608151.8646379</v>
      </c>
      <c r="D282" t="s">
        <v>300</v>
      </c>
      <c r="E282" s="26">
        <v>-0.13321554118200973</v>
      </c>
      <c r="F282" s="26">
        <v>18128.173151347128</v>
      </c>
      <c r="G282" s="26">
        <v>1138.4973151361805</v>
      </c>
      <c r="H282" s="26">
        <v>-3.0276988779754048</v>
      </c>
      <c r="I282" s="26">
        <v>-2.8456740543286068</v>
      </c>
    </row>
    <row r="283" spans="1:9">
      <c r="A283" t="s">
        <v>171</v>
      </c>
      <c r="B283" t="s">
        <v>287</v>
      </c>
      <c r="C283" s="26">
        <v>13608151.8646379</v>
      </c>
      <c r="D283" t="s">
        <v>300</v>
      </c>
      <c r="E283" s="26">
        <v>-1.7400854250889763</v>
      </c>
      <c r="F283" s="26">
        <v>236793.46722053786</v>
      </c>
      <c r="G283" s="26">
        <v>19624.443598382633</v>
      </c>
      <c r="H283" s="26">
        <v>-1.7400854250889803</v>
      </c>
      <c r="I283" s="26">
        <v>-1.9520180889802903</v>
      </c>
    </row>
    <row r="284" spans="1:9">
      <c r="A284" t="s">
        <v>126</v>
      </c>
      <c r="B284" t="s">
        <v>20</v>
      </c>
      <c r="C284" s="26">
        <v>1042173.3006255501</v>
      </c>
      <c r="D284" t="s">
        <v>300</v>
      </c>
      <c r="E284" s="26">
        <v>-6.9783981948089713E-2</v>
      </c>
      <c r="F284" s="26">
        <v>727.27002797634452</v>
      </c>
      <c r="G284" s="26">
        <v>124.44623012744137</v>
      </c>
      <c r="H284" s="26">
        <v>-0.32077538161662339</v>
      </c>
      <c r="I284" s="26">
        <v>-0.32434671670204235</v>
      </c>
    </row>
    <row r="285" spans="1:9">
      <c r="A285" t="s">
        <v>126</v>
      </c>
      <c r="B285" t="s">
        <v>21</v>
      </c>
      <c r="C285" s="26">
        <v>1042173.3006255501</v>
      </c>
      <c r="D285" t="s">
        <v>300</v>
      </c>
      <c r="E285" s="26">
        <v>-4.8181285892729839E-2</v>
      </c>
      <c r="F285" s="26">
        <v>502.13249747209511</v>
      </c>
      <c r="G285" s="26">
        <v>56.20780615595072</v>
      </c>
      <c r="H285" s="26">
        <v>-0.14136356986692272</v>
      </c>
      <c r="I285" s="26">
        <v>-0.14069871179996626</v>
      </c>
    </row>
    <row r="286" spans="1:9">
      <c r="A286" t="s">
        <v>126</v>
      </c>
      <c r="B286" t="s">
        <v>23</v>
      </c>
      <c r="C286" s="26">
        <v>1042173.3006255501</v>
      </c>
      <c r="D286" t="s">
        <v>300</v>
      </c>
      <c r="E286" s="26">
        <v>-0.15213349955478195</v>
      </c>
      <c r="F286" s="26">
        <v>1585.4947136672274</v>
      </c>
      <c r="G286" s="26">
        <v>471.80166376784928</v>
      </c>
      <c r="H286" s="26">
        <v>-2.9463331412211131</v>
      </c>
      <c r="I286" s="26">
        <v>-2.8957173845941853</v>
      </c>
    </row>
    <row r="287" spans="1:9">
      <c r="A287" t="s">
        <v>126</v>
      </c>
      <c r="B287" t="s">
        <v>22</v>
      </c>
      <c r="C287" s="26">
        <v>1042173.3006255501</v>
      </c>
      <c r="D287" t="s">
        <v>300</v>
      </c>
      <c r="E287" s="26">
        <v>-5.3467268578871928E-2</v>
      </c>
      <c r="F287" s="26">
        <v>557.22159770275721</v>
      </c>
      <c r="G287" s="26">
        <v>26.359719799324367</v>
      </c>
      <c r="H287" s="26">
        <v>-0.16080252068798909</v>
      </c>
      <c r="I287" s="26">
        <v>-0.10572522603958839</v>
      </c>
    </row>
    <row r="288" spans="1:9">
      <c r="A288" t="s">
        <v>126</v>
      </c>
      <c r="B288" t="s">
        <v>24</v>
      </c>
      <c r="C288" s="26">
        <v>1042173.3006255501</v>
      </c>
      <c r="D288" t="s">
        <v>300</v>
      </c>
      <c r="E288" s="26">
        <v>-3.759621515383172E-2</v>
      </c>
      <c r="F288" s="26">
        <v>391.81771637897128</v>
      </c>
      <c r="G288" s="26">
        <v>23.216148903352206</v>
      </c>
      <c r="H288" s="26">
        <v>-0.65404918285679714</v>
      </c>
      <c r="I288" s="26">
        <v>-0.40297474754137907</v>
      </c>
    </row>
    <row r="289" spans="1:9">
      <c r="A289" t="s">
        <v>126</v>
      </c>
      <c r="B289" t="s">
        <v>287</v>
      </c>
      <c r="C289" s="26">
        <v>1042173.3006255501</v>
      </c>
      <c r="D289" t="s">
        <v>300</v>
      </c>
      <c r="E289" s="26">
        <v>-0.36116225112830508</v>
      </c>
      <c r="F289" s="26">
        <v>3763.9365531973949</v>
      </c>
      <c r="G289" s="26">
        <v>702.03156875391801</v>
      </c>
      <c r="H289" s="26">
        <v>-0.36116225112830541</v>
      </c>
      <c r="I289" s="26">
        <v>-0.56026317480731824</v>
      </c>
    </row>
    <row r="290" spans="1:9">
      <c r="A290" t="s">
        <v>124</v>
      </c>
      <c r="B290" t="s">
        <v>20</v>
      </c>
      <c r="C290" s="26">
        <v>2718732.23125757</v>
      </c>
      <c r="D290" t="s">
        <v>300</v>
      </c>
      <c r="E290" s="26">
        <v>-5.9549505897254166E-3</v>
      </c>
      <c r="F290" s="26">
        <v>161.89916103832763</v>
      </c>
      <c r="G290" s="26">
        <v>46.104502527964087</v>
      </c>
      <c r="H290" s="26">
        <v>-3.7935670428752538E-2</v>
      </c>
      <c r="I290" s="26">
        <v>-1.7154163829800589E-2</v>
      </c>
    </row>
    <row r="291" spans="1:9">
      <c r="A291" t="s">
        <v>124</v>
      </c>
      <c r="B291" t="s">
        <v>21</v>
      </c>
      <c r="C291" s="26">
        <v>2718732.23125757</v>
      </c>
      <c r="D291" t="s">
        <v>300</v>
      </c>
      <c r="E291" s="26">
        <v>-1.4042687181332003E-2</v>
      </c>
      <c r="F291" s="26">
        <v>381.78306253354839</v>
      </c>
      <c r="G291" s="26">
        <v>32.248584780057627</v>
      </c>
      <c r="H291" s="26">
        <v>-2.6607252627640712E-2</v>
      </c>
      <c r="I291" s="26">
        <v>-2.6964452906857804E-2</v>
      </c>
    </row>
    <row r="292" spans="1:9">
      <c r="A292" t="s">
        <v>124</v>
      </c>
      <c r="B292" t="s">
        <v>23</v>
      </c>
      <c r="C292" s="26">
        <v>2718732.23125757</v>
      </c>
      <c r="D292" t="s">
        <v>300</v>
      </c>
      <c r="E292" s="26">
        <v>-1.2957132653662282E-2</v>
      </c>
      <c r="F292" s="26">
        <v>352.26974170191579</v>
      </c>
      <c r="G292" s="26">
        <v>79.60427390876248</v>
      </c>
      <c r="H292" s="26">
        <v>-0.31398009647601932</v>
      </c>
      <c r="I292" s="26">
        <v>-0.28917163205162816</v>
      </c>
    </row>
    <row r="293" spans="1:9">
      <c r="A293" t="s">
        <v>124</v>
      </c>
      <c r="B293" t="s">
        <v>22</v>
      </c>
      <c r="C293" s="26">
        <v>2718732.23125757</v>
      </c>
      <c r="D293" t="s">
        <v>300</v>
      </c>
      <c r="E293" s="26">
        <v>-7.601778750997084E-3</v>
      </c>
      <c r="F293" s="26">
        <v>206.67200905224686</v>
      </c>
      <c r="G293" s="26">
        <v>28.629768357368604</v>
      </c>
      <c r="H293" s="26">
        <v>-3.4977855877245126E-2</v>
      </c>
      <c r="I293" s="26">
        <v>-2.1398865496559432E-2</v>
      </c>
    </row>
    <row r="294" spans="1:9">
      <c r="A294" t="s">
        <v>124</v>
      </c>
      <c r="B294" t="s">
        <v>24</v>
      </c>
      <c r="C294" s="26">
        <v>2718732.23125757</v>
      </c>
      <c r="D294" t="s">
        <v>300</v>
      </c>
      <c r="E294" s="26">
        <v>-3.7043181623340957E-3</v>
      </c>
      <c r="F294" s="26">
        <v>100.71049182770517</v>
      </c>
      <c r="G294" s="26">
        <v>9.0778475671096714</v>
      </c>
      <c r="H294" s="26">
        <v>-6.5389768861266642E-2</v>
      </c>
      <c r="I294" s="26">
        <v>-3.873859294842423E-2</v>
      </c>
    </row>
    <row r="295" spans="1:9">
      <c r="A295" t="s">
        <v>124</v>
      </c>
      <c r="B295" t="s">
        <v>287</v>
      </c>
      <c r="C295" s="26">
        <v>2718732.23125757</v>
      </c>
      <c r="D295" t="s">
        <v>300</v>
      </c>
      <c r="E295" s="26">
        <v>-4.4260867338050888E-2</v>
      </c>
      <c r="F295" s="26">
        <v>1203.334466153744</v>
      </c>
      <c r="G295" s="26">
        <v>195.66497714126245</v>
      </c>
      <c r="H295" s="26">
        <v>-4.4260867338050916E-2</v>
      </c>
      <c r="I295" s="26">
        <v>-3.4140591724886669E-2</v>
      </c>
    </row>
    <row r="296" spans="1:9">
      <c r="A296" t="s">
        <v>181</v>
      </c>
      <c r="B296" t="s">
        <v>20</v>
      </c>
      <c r="C296" s="26">
        <v>1619423.7011696298</v>
      </c>
      <c r="D296" t="s">
        <v>300</v>
      </c>
      <c r="E296" s="26">
        <v>-3.9174740079294772E-3</v>
      </c>
      <c r="F296" s="26">
        <v>63.44050257156978</v>
      </c>
      <c r="G296" s="26">
        <v>2.155791441527585</v>
      </c>
      <c r="H296" s="26">
        <v>-0.16606999536682363</v>
      </c>
      <c r="I296" s="26">
        <v>-0.1372121786849248</v>
      </c>
    </row>
    <row r="297" spans="1:9">
      <c r="A297" t="s">
        <v>181</v>
      </c>
      <c r="B297" t="s">
        <v>21</v>
      </c>
      <c r="C297" s="26">
        <v>1619423.7011696298</v>
      </c>
      <c r="D297" t="s">
        <v>300</v>
      </c>
      <c r="E297" s="26">
        <v>-6.3632973690412181E-2</v>
      </c>
      <c r="F297" s="26">
        <v>1030.4874577015696</v>
      </c>
      <c r="G297" s="26">
        <v>22.90520621553884</v>
      </c>
      <c r="H297" s="26">
        <v>-0.1325911794980979</v>
      </c>
      <c r="I297" s="26">
        <v>-0.16922978697812571</v>
      </c>
    </row>
    <row r="298" spans="1:9">
      <c r="A298" t="s">
        <v>181</v>
      </c>
      <c r="B298" t="s">
        <v>23</v>
      </c>
      <c r="C298" s="26">
        <v>1619423.7011696298</v>
      </c>
      <c r="D298" t="s">
        <v>300</v>
      </c>
      <c r="E298" s="26">
        <v>-6.391719680310666E-2</v>
      </c>
      <c r="F298" s="26">
        <v>1035.0902341527462</v>
      </c>
      <c r="G298" s="26">
        <v>40.4417927336508</v>
      </c>
      <c r="H298" s="26">
        <v>-0.83039542917533882</v>
      </c>
      <c r="I298" s="26">
        <v>-0.73572822023153972</v>
      </c>
    </row>
    <row r="299" spans="1:9">
      <c r="A299" t="s">
        <v>181</v>
      </c>
      <c r="B299" t="s">
        <v>22</v>
      </c>
      <c r="C299" s="26">
        <v>1619423.7011696298</v>
      </c>
      <c r="D299" t="s">
        <v>300</v>
      </c>
      <c r="E299" s="26">
        <v>-0.12260887278740716</v>
      </c>
      <c r="F299" s="26">
        <v>1985.5571456561922</v>
      </c>
      <c r="G299" s="26">
        <v>20.18696541952793</v>
      </c>
      <c r="H299" s="26">
        <v>-0.3179213824455252</v>
      </c>
      <c r="I299" s="26">
        <v>-0.25398540157690541</v>
      </c>
    </row>
    <row r="300" spans="1:9">
      <c r="A300" t="s">
        <v>181</v>
      </c>
      <c r="B300" t="s">
        <v>24</v>
      </c>
      <c r="C300" s="26">
        <v>1619423.7011696298</v>
      </c>
      <c r="D300" t="s">
        <v>300</v>
      </c>
      <c r="E300" s="26">
        <v>-5.512907892098589E-2</v>
      </c>
      <c r="F300" s="26">
        <v>892.77337028295585</v>
      </c>
      <c r="G300" s="26">
        <v>34.186694361398196</v>
      </c>
      <c r="H300" s="26">
        <v>-1.6280387254706867</v>
      </c>
      <c r="I300" s="26">
        <v>-2.5483325501873995</v>
      </c>
    </row>
    <row r="301" spans="1:9">
      <c r="A301" t="s">
        <v>181</v>
      </c>
      <c r="B301" t="s">
        <v>287</v>
      </c>
      <c r="C301" s="26">
        <v>1619423.7011696298</v>
      </c>
      <c r="D301" t="s">
        <v>300</v>
      </c>
      <c r="E301" s="26">
        <v>-0.30920559620984134</v>
      </c>
      <c r="F301" s="26">
        <v>5007.3487103650332</v>
      </c>
      <c r="G301" s="26">
        <v>119.87645017164334</v>
      </c>
      <c r="H301" s="26">
        <v>-0.30920559620984112</v>
      </c>
      <c r="I301" s="26">
        <v>-0.40102434595668823</v>
      </c>
    </row>
    <row r="302" spans="1:9">
      <c r="A302" t="s">
        <v>208</v>
      </c>
      <c r="B302" t="s">
        <v>20</v>
      </c>
      <c r="C302" s="26">
        <v>608186</v>
      </c>
      <c r="D302" t="s">
        <v>300</v>
      </c>
      <c r="E302" s="26">
        <v>-3.7686211550043173E-3</v>
      </c>
      <c r="F302" s="26">
        <v>22.920226257774559</v>
      </c>
      <c r="G302" s="26">
        <v>1.1508701128354684</v>
      </c>
      <c r="H302" s="26">
        <v>-0.21712269128718278</v>
      </c>
      <c r="I302" s="26">
        <v>-0.20422466477519507</v>
      </c>
    </row>
    <row r="303" spans="1:9">
      <c r="A303" t="s">
        <v>208</v>
      </c>
      <c r="B303" t="s">
        <v>21</v>
      </c>
      <c r="C303" s="26">
        <v>608186</v>
      </c>
      <c r="D303" t="s">
        <v>300</v>
      </c>
      <c r="E303" s="26">
        <v>-0.14295210293003599</v>
      </c>
      <c r="F303" s="26">
        <v>869.41467672606871</v>
      </c>
      <c r="G303" s="26">
        <v>14.448090511963827</v>
      </c>
      <c r="H303" s="26">
        <v>-0.27288810701147365</v>
      </c>
      <c r="I303" s="26">
        <v>-0.27920069693198812</v>
      </c>
    </row>
    <row r="304" spans="1:9">
      <c r="A304" t="s">
        <v>208</v>
      </c>
      <c r="B304" t="s">
        <v>23</v>
      </c>
      <c r="C304" s="26">
        <v>608186</v>
      </c>
      <c r="D304" t="s">
        <v>300</v>
      </c>
      <c r="E304" s="26">
        <v>-0.36102071605454511</v>
      </c>
      <c r="F304" s="26">
        <v>2195.6774521434954</v>
      </c>
      <c r="G304" s="26">
        <v>77.052058633968443</v>
      </c>
      <c r="H304" s="26">
        <v>-5.3536529826015276</v>
      </c>
      <c r="I304" s="26">
        <v>-4.2128093820513133</v>
      </c>
    </row>
    <row r="305" spans="1:9">
      <c r="A305" t="s">
        <v>208</v>
      </c>
      <c r="B305" t="s">
        <v>22</v>
      </c>
      <c r="C305" s="26">
        <v>608186</v>
      </c>
      <c r="D305" t="s">
        <v>300</v>
      </c>
      <c r="E305" s="26">
        <v>-0.2486604372196427</v>
      </c>
      <c r="F305" s="26">
        <v>1512.3179667086561</v>
      </c>
      <c r="G305" s="26">
        <v>22.497820589085727</v>
      </c>
      <c r="H305" s="26">
        <v>-0.68441899858482091</v>
      </c>
      <c r="I305" s="26">
        <v>-0.50059748880528609</v>
      </c>
    </row>
    <row r="306" spans="1:9">
      <c r="A306" t="s">
        <v>208</v>
      </c>
      <c r="B306" t="s">
        <v>24</v>
      </c>
      <c r="C306" s="26">
        <v>608186</v>
      </c>
      <c r="D306" t="s">
        <v>300</v>
      </c>
      <c r="E306" s="26">
        <v>-0.13190068901671387</v>
      </c>
      <c r="F306" s="26">
        <v>802.20152450319142</v>
      </c>
      <c r="G306" s="26">
        <v>21.055770391090483</v>
      </c>
      <c r="H306" s="26">
        <v>-4.7034225732989565</v>
      </c>
      <c r="I306" s="26">
        <v>-4.3120687119337333</v>
      </c>
    </row>
    <row r="307" spans="1:9">
      <c r="A307" t="s">
        <v>208</v>
      </c>
      <c r="B307" t="s">
        <v>287</v>
      </c>
      <c r="C307" s="26">
        <v>608186</v>
      </c>
      <c r="D307" t="s">
        <v>300</v>
      </c>
      <c r="E307" s="26">
        <v>-0.88830256637594185</v>
      </c>
      <c r="F307" s="26">
        <v>5402.5318463391859</v>
      </c>
      <c r="G307" s="26">
        <v>136.20461023894393</v>
      </c>
      <c r="H307" s="26">
        <v>-0.88830256637594252</v>
      </c>
      <c r="I307" s="26">
        <v>-1.0853110144596823</v>
      </c>
    </row>
    <row r="308" spans="1:9">
      <c r="A308" t="s">
        <v>77</v>
      </c>
      <c r="B308" t="s">
        <v>20</v>
      </c>
      <c r="C308" s="26">
        <v>274024.95896589197</v>
      </c>
      <c r="D308" t="s">
        <v>300</v>
      </c>
      <c r="E308" s="26">
        <v>-1.1710535612941698E-3</v>
      </c>
      <c r="F308" s="26">
        <v>3.208979040804965</v>
      </c>
      <c r="G308" s="26">
        <v>2.2134588586277886</v>
      </c>
      <c r="H308" s="26">
        <v>-7.4819656235758205E-3</v>
      </c>
      <c r="I308" s="26">
        <v>-7.6280349434159024E-3</v>
      </c>
    </row>
    <row r="309" spans="1:9">
      <c r="A309" t="s">
        <v>77</v>
      </c>
      <c r="B309" t="s">
        <v>21</v>
      </c>
      <c r="C309" s="26">
        <v>274024.95896589197</v>
      </c>
      <c r="D309" t="s">
        <v>300</v>
      </c>
      <c r="E309" s="26">
        <v>-3.3153520084026494E-3</v>
      </c>
      <c r="F309" s="26">
        <v>9.0848919806002364</v>
      </c>
      <c r="G309" s="26">
        <v>1.345821639634357</v>
      </c>
      <c r="H309" s="26">
        <v>-9.0600534283439074E-3</v>
      </c>
      <c r="I309" s="26">
        <v>-7.9935120820349929E-3</v>
      </c>
    </row>
    <row r="310" spans="1:9">
      <c r="A310" t="s">
        <v>77</v>
      </c>
      <c r="B310" t="s">
        <v>23</v>
      </c>
      <c r="C310" s="26">
        <v>274024.95896589197</v>
      </c>
      <c r="D310" t="s">
        <v>300</v>
      </c>
      <c r="E310" s="26">
        <v>-3.2571338735195325E-3</v>
      </c>
      <c r="F310" s="26">
        <v>8.9253597603760664</v>
      </c>
      <c r="G310" s="26">
        <v>1.1757978706677363</v>
      </c>
      <c r="H310" s="26">
        <v>-2.9735058580152567E-2</v>
      </c>
      <c r="I310" s="26">
        <v>-3.8292155332050271E-2</v>
      </c>
    </row>
    <row r="311" spans="1:9">
      <c r="A311" t="s">
        <v>77</v>
      </c>
      <c r="B311" t="s">
        <v>22</v>
      </c>
      <c r="C311" s="26">
        <v>274024.95896589197</v>
      </c>
      <c r="D311" t="s">
        <v>300</v>
      </c>
      <c r="E311" s="26">
        <v>-2.906313578118375E-3</v>
      </c>
      <c r="F311" s="26">
        <v>7.9640245898590241</v>
      </c>
      <c r="G311" s="26">
        <v>2.0096954772486306</v>
      </c>
      <c r="H311" s="26">
        <v>-1.0252303086811757E-2</v>
      </c>
      <c r="I311" s="26">
        <v>-1.2104019441256671E-2</v>
      </c>
    </row>
    <row r="312" spans="1:9">
      <c r="A312" t="s">
        <v>77</v>
      </c>
      <c r="B312" t="s">
        <v>24</v>
      </c>
      <c r="C312" s="26">
        <v>274024.95896589197</v>
      </c>
      <c r="D312" t="s">
        <v>300</v>
      </c>
      <c r="E312" s="26">
        <v>-4.0989038411071556E-4</v>
      </c>
      <c r="F312" s="26">
        <v>1.1232019568645253</v>
      </c>
      <c r="G312" s="26">
        <v>0.20705380300709209</v>
      </c>
      <c r="H312" s="26">
        <v>-4.8487749101336925E-3</v>
      </c>
      <c r="I312" s="26">
        <v>-4.4398567002287819E-3</v>
      </c>
    </row>
    <row r="313" spans="1:9">
      <c r="A313" t="s">
        <v>77</v>
      </c>
      <c r="B313" t="s">
        <v>287</v>
      </c>
      <c r="C313" s="26">
        <v>274024.95896589197</v>
      </c>
      <c r="D313" t="s">
        <v>300</v>
      </c>
      <c r="E313" s="26">
        <v>-1.105974340544544E-2</v>
      </c>
      <c r="F313" s="26">
        <v>30.306457328504813</v>
      </c>
      <c r="G313" s="26">
        <v>6.9518276491856046</v>
      </c>
      <c r="H313" s="26">
        <v>-1.1059743405445443E-2</v>
      </c>
      <c r="I313" s="26">
        <v>-9.9040871189093552E-3</v>
      </c>
    </row>
    <row r="314" spans="1:9">
      <c r="A314" t="s">
        <v>148</v>
      </c>
      <c r="B314" t="s">
        <v>20</v>
      </c>
      <c r="C314" s="26">
        <v>358581.94344625896</v>
      </c>
      <c r="D314" t="s">
        <v>300</v>
      </c>
      <c r="E314" s="26">
        <v>-6.182640050296976E-2</v>
      </c>
      <c r="F314" s="26">
        <v>221.69830848641658</v>
      </c>
      <c r="G314" s="26">
        <v>3.2779022465498429</v>
      </c>
      <c r="H314" s="26">
        <v>-0.3730554580103666</v>
      </c>
      <c r="I314" s="26">
        <v>-0.16901474361930985</v>
      </c>
    </row>
    <row r="315" spans="1:9">
      <c r="A315" t="s">
        <v>148</v>
      </c>
      <c r="B315" t="s">
        <v>21</v>
      </c>
      <c r="C315" s="26">
        <v>358581.94344625896</v>
      </c>
      <c r="D315" t="s">
        <v>300</v>
      </c>
      <c r="E315" s="26">
        <v>-0.11362238940449614</v>
      </c>
      <c r="F315" s="26">
        <v>407.42937211671847</v>
      </c>
      <c r="G315" s="26">
        <v>28.328341087778341</v>
      </c>
      <c r="H315" s="26">
        <v>-0.2467106914042696</v>
      </c>
      <c r="I315" s="26">
        <v>-0.2772007470167096</v>
      </c>
    </row>
    <row r="316" spans="1:9">
      <c r="A316" t="s">
        <v>148</v>
      </c>
      <c r="B316" t="s">
        <v>23</v>
      </c>
      <c r="C316" s="26">
        <v>358581.94344625896</v>
      </c>
      <c r="D316" t="s">
        <v>300</v>
      </c>
      <c r="E316" s="26">
        <v>-0.11467738553353123</v>
      </c>
      <c r="F316" s="26">
        <v>411.21239773949526</v>
      </c>
      <c r="G316" s="26">
        <v>27.380026093917991</v>
      </c>
      <c r="H316" s="26">
        <v>-2.2015203744042005</v>
      </c>
      <c r="I316" s="26">
        <v>-2.3854105579007032</v>
      </c>
    </row>
    <row r="317" spans="1:9">
      <c r="A317" t="s">
        <v>148</v>
      </c>
      <c r="B317" t="s">
        <v>22</v>
      </c>
      <c r="C317" s="26">
        <v>358581.94344625896</v>
      </c>
      <c r="D317" t="s">
        <v>300</v>
      </c>
      <c r="E317" s="26">
        <v>-7.3303792873737492E-2</v>
      </c>
      <c r="F317" s="26">
        <v>262.85416510646814</v>
      </c>
      <c r="G317" s="26">
        <v>9.7695591835261339</v>
      </c>
      <c r="H317" s="26">
        <v>-0.25590633579497274</v>
      </c>
      <c r="I317" s="26">
        <v>-0.25062404214702205</v>
      </c>
    </row>
    <row r="318" spans="1:9">
      <c r="A318" t="s">
        <v>148</v>
      </c>
      <c r="B318" t="s">
        <v>24</v>
      </c>
      <c r="C318" s="26">
        <v>358581.94344625896</v>
      </c>
      <c r="D318" t="s">
        <v>300</v>
      </c>
      <c r="E318" s="26">
        <v>-5.8358370226173045E-2</v>
      </c>
      <c r="F318" s="26">
        <v>209.26257812057426</v>
      </c>
      <c r="G318" s="26">
        <v>10.069454683004267</v>
      </c>
      <c r="H318" s="26">
        <v>-1.6586963823628864</v>
      </c>
      <c r="I318" s="26">
        <v>-1.5490208738812938</v>
      </c>
    </row>
    <row r="319" spans="1:9">
      <c r="A319" t="s">
        <v>148</v>
      </c>
      <c r="B319" t="s">
        <v>287</v>
      </c>
      <c r="C319" s="26">
        <v>358581.94344625896</v>
      </c>
      <c r="D319" t="s">
        <v>300</v>
      </c>
      <c r="E319" s="26">
        <v>-0.42178833854090764</v>
      </c>
      <c r="F319" s="26">
        <v>1512.4568215696727</v>
      </c>
      <c r="G319" s="26">
        <v>78.825283294776582</v>
      </c>
      <c r="H319" s="26">
        <v>-0.42178833854090775</v>
      </c>
      <c r="I319" s="26">
        <v>-0.44147931568539217</v>
      </c>
    </row>
    <row r="320" spans="1:9">
      <c r="A320" t="s">
        <v>16</v>
      </c>
      <c r="B320" t="s">
        <v>20</v>
      </c>
      <c r="C320" s="26">
        <v>330910.34361095598</v>
      </c>
      <c r="D320" t="s">
        <v>300</v>
      </c>
      <c r="E320" s="26">
        <v>-3.5718346541321409E-2</v>
      </c>
      <c r="F320" s="26">
        <v>118.19570327203868</v>
      </c>
      <c r="G320" s="26">
        <v>38.559111561112331</v>
      </c>
      <c r="H320" s="26">
        <v>-0.35285259475089631</v>
      </c>
      <c r="I320" s="26">
        <v>-0.32398357460570704</v>
      </c>
    </row>
    <row r="321" spans="1:9">
      <c r="A321" t="s">
        <v>16</v>
      </c>
      <c r="B321" t="s">
        <v>21</v>
      </c>
      <c r="C321" s="26">
        <v>330910.34361095598</v>
      </c>
      <c r="D321" t="s">
        <v>300</v>
      </c>
      <c r="E321" s="26">
        <v>-0.14041821671798452</v>
      </c>
      <c r="F321" s="26">
        <v>464.65840343385941</v>
      </c>
      <c r="G321" s="26">
        <v>54.585392563236269</v>
      </c>
      <c r="H321" s="26">
        <v>-0.26867209678438508</v>
      </c>
      <c r="I321" s="26">
        <v>-0.26092196958224978</v>
      </c>
    </row>
    <row r="322" spans="1:9">
      <c r="A322" t="s">
        <v>16</v>
      </c>
      <c r="B322" t="s">
        <v>23</v>
      </c>
      <c r="C322" s="26">
        <v>330910.34361095598</v>
      </c>
      <c r="D322" t="s">
        <v>300</v>
      </c>
      <c r="E322" s="26">
        <v>-0.17882895776891097</v>
      </c>
      <c r="F322" s="26">
        <v>591.76351862899469</v>
      </c>
      <c r="G322" s="26">
        <v>90.550374187975876</v>
      </c>
      <c r="H322" s="26">
        <v>-4.3301554974193959</v>
      </c>
      <c r="I322" s="26">
        <v>-4.2384484887693752</v>
      </c>
    </row>
    <row r="323" spans="1:9">
      <c r="A323" t="s">
        <v>16</v>
      </c>
      <c r="B323" t="s">
        <v>22</v>
      </c>
      <c r="C323" s="26">
        <v>330910.34361095598</v>
      </c>
      <c r="D323" t="s">
        <v>300</v>
      </c>
      <c r="E323" s="26">
        <v>-0.10576001313915386</v>
      </c>
      <c r="F323" s="26">
        <v>349.9708228817662</v>
      </c>
      <c r="G323" s="26">
        <v>25.51654645940101</v>
      </c>
      <c r="H323" s="26">
        <v>-0.35363273041371435</v>
      </c>
      <c r="I323" s="26">
        <v>-0.33748227406002423</v>
      </c>
    </row>
    <row r="324" spans="1:9">
      <c r="A324" t="s">
        <v>16</v>
      </c>
      <c r="B324" t="s">
        <v>24</v>
      </c>
      <c r="C324" s="26">
        <v>330910.34361095598</v>
      </c>
      <c r="D324" t="s">
        <v>300</v>
      </c>
      <c r="E324" s="26">
        <v>-0.12521422925366549</v>
      </c>
      <c r="F324" s="26">
        <v>414.3468362731146</v>
      </c>
      <c r="G324" s="26">
        <v>42.916656163808653</v>
      </c>
      <c r="H324" s="26">
        <v>-3.5006509496560692</v>
      </c>
      <c r="I324" s="26">
        <v>-3.4963360136935697</v>
      </c>
    </row>
    <row r="325" spans="1:9">
      <c r="A325" t="s">
        <v>16</v>
      </c>
      <c r="B325" t="s">
        <v>287</v>
      </c>
      <c r="C325" s="26">
        <v>330910.34361095598</v>
      </c>
      <c r="D325" t="s">
        <v>300</v>
      </c>
      <c r="E325" s="26">
        <v>-0.58593976342103615</v>
      </c>
      <c r="F325" s="26">
        <v>1938.9352844897733</v>
      </c>
      <c r="G325" s="26">
        <v>252.12808093553414</v>
      </c>
      <c r="H325" s="26">
        <v>-0.58593976342103649</v>
      </c>
      <c r="I325" s="26">
        <v>-0.5763389169215084</v>
      </c>
    </row>
    <row r="326" spans="1:9">
      <c r="A326" t="s">
        <v>211</v>
      </c>
      <c r="B326" t="s">
        <v>20</v>
      </c>
      <c r="C326" s="26">
        <v>504992.75770499703</v>
      </c>
      <c r="D326" t="s">
        <v>300</v>
      </c>
      <c r="E326" s="26">
        <v>-6.7334713362057E-2</v>
      </c>
      <c r="F326" s="26">
        <v>340.0354258998068</v>
      </c>
      <c r="G326" s="26">
        <v>138.35311736609037</v>
      </c>
      <c r="H326" s="26">
        <v>-0.83434414549024838</v>
      </c>
      <c r="I326" s="26">
        <v>-0.7635497832583622</v>
      </c>
    </row>
    <row r="327" spans="1:9">
      <c r="A327" t="s">
        <v>211</v>
      </c>
      <c r="B327" t="s">
        <v>21</v>
      </c>
      <c r="C327" s="26">
        <v>504992.75770499703</v>
      </c>
      <c r="D327" t="s">
        <v>300</v>
      </c>
      <c r="E327" s="26">
        <v>-0.44978092702484956</v>
      </c>
      <c r="F327" s="26">
        <v>2271.3611070138882</v>
      </c>
      <c r="G327" s="26">
        <v>130.94830503460446</v>
      </c>
      <c r="H327" s="26">
        <v>-0.96189937359392164</v>
      </c>
      <c r="I327" s="26">
        <v>-0.89449229512486395</v>
      </c>
    </row>
    <row r="328" spans="1:9">
      <c r="A328" t="s">
        <v>211</v>
      </c>
      <c r="B328" t="s">
        <v>23</v>
      </c>
      <c r="C328" s="26">
        <v>504992.75770499703</v>
      </c>
      <c r="D328" t="s">
        <v>300</v>
      </c>
      <c r="E328" s="26">
        <v>-0.93698092592491666</v>
      </c>
      <c r="F328" s="26">
        <v>4731.6858169980524</v>
      </c>
      <c r="G328" s="26">
        <v>205.31695468774092</v>
      </c>
      <c r="H328" s="26">
        <v>-7.0567582177399313</v>
      </c>
      <c r="I328" s="26">
        <v>-11.448714209657219</v>
      </c>
    </row>
    <row r="329" spans="1:9">
      <c r="A329" t="s">
        <v>211</v>
      </c>
      <c r="B329" t="s">
        <v>22</v>
      </c>
      <c r="C329" s="26">
        <v>504992.75770499703</v>
      </c>
      <c r="D329" t="s">
        <v>300</v>
      </c>
      <c r="E329" s="26">
        <v>-0.20459248277888617</v>
      </c>
      <c r="F329" s="26">
        <v>1033.1772208422183</v>
      </c>
      <c r="G329" s="26">
        <v>78.193933177517437</v>
      </c>
      <c r="H329" s="26">
        <v>-0.71337720699674756</v>
      </c>
      <c r="I329" s="26">
        <v>-0.95639178466990515</v>
      </c>
    </row>
    <row r="330" spans="1:9">
      <c r="A330" t="s">
        <v>211</v>
      </c>
      <c r="B330" t="s">
        <v>24</v>
      </c>
      <c r="C330" s="26">
        <v>504992.75770499703</v>
      </c>
      <c r="D330" t="s">
        <v>300</v>
      </c>
      <c r="E330" s="26">
        <v>-0.50646975836272379</v>
      </c>
      <c r="F330" s="26">
        <v>2557.6355996977536</v>
      </c>
      <c r="G330" s="26">
        <v>264.54092837177069</v>
      </c>
      <c r="H330" s="26">
        <v>-15.764360275358879</v>
      </c>
      <c r="I330" s="26">
        <v>-12.483362758333028</v>
      </c>
    </row>
    <row r="331" spans="1:9">
      <c r="A331" t="s">
        <v>211</v>
      </c>
      <c r="B331" t="s">
        <v>287</v>
      </c>
      <c r="C331" s="26">
        <v>504992.75770499703</v>
      </c>
      <c r="D331" t="s">
        <v>300</v>
      </c>
      <c r="E331" s="26">
        <v>-2.1651588074534343</v>
      </c>
      <c r="F331" s="26">
        <v>10933.895170451724</v>
      </c>
      <c r="G331" s="26">
        <v>817.35323863772385</v>
      </c>
      <c r="H331" s="26">
        <v>-2.1651588074534329</v>
      </c>
      <c r="I331" s="26">
        <v>-1.8225141495408999</v>
      </c>
    </row>
    <row r="332" spans="1:9">
      <c r="A332" t="s">
        <v>220</v>
      </c>
      <c r="B332" t="s">
        <v>20</v>
      </c>
      <c r="C332" s="26">
        <v>245213.68636915702</v>
      </c>
      <c r="D332" t="s">
        <v>300</v>
      </c>
      <c r="E332" s="26">
        <v>-8.0199275195238104E-2</v>
      </c>
      <c r="F332" s="26">
        <v>196.6595991475883</v>
      </c>
      <c r="G332" s="26">
        <v>63.008329557622744</v>
      </c>
      <c r="H332" s="26">
        <v>-0.50966987194226288</v>
      </c>
      <c r="I332" s="26">
        <v>-0.24319040924503862</v>
      </c>
    </row>
    <row r="333" spans="1:9">
      <c r="A333" t="s">
        <v>220</v>
      </c>
      <c r="B333" t="s">
        <v>21</v>
      </c>
      <c r="C333" s="26">
        <v>245213.68636915702</v>
      </c>
      <c r="D333" t="s">
        <v>300</v>
      </c>
      <c r="E333" s="26">
        <v>-9.4815727010516521E-2</v>
      </c>
      <c r="F333" s="26">
        <v>232.50113946020406</v>
      </c>
      <c r="G333" s="26">
        <v>31.495882657081381</v>
      </c>
      <c r="H333" s="26">
        <v>-0.28187629510608964</v>
      </c>
      <c r="I333" s="26">
        <v>-0.32180341356238051</v>
      </c>
    </row>
    <row r="334" spans="1:9">
      <c r="A334" t="s">
        <v>220</v>
      </c>
      <c r="B334" t="s">
        <v>23</v>
      </c>
      <c r="C334" s="26">
        <v>245213.68636915702</v>
      </c>
      <c r="D334" t="s">
        <v>300</v>
      </c>
      <c r="E334" s="26">
        <v>-0.1150556650128937</v>
      </c>
      <c r="F334" s="26">
        <v>282.1322375546651</v>
      </c>
      <c r="G334" s="26">
        <v>67.918406867569885</v>
      </c>
      <c r="H334" s="26">
        <v>-2.4326842208822863</v>
      </c>
      <c r="I334" s="26">
        <v>-2.391448761820067</v>
      </c>
    </row>
    <row r="335" spans="1:9">
      <c r="A335" t="s">
        <v>220</v>
      </c>
      <c r="B335" t="s">
        <v>22</v>
      </c>
      <c r="C335" s="26">
        <v>245213.68636915702</v>
      </c>
      <c r="D335" t="s">
        <v>300</v>
      </c>
      <c r="E335" s="26">
        <v>-0.14076803037340568</v>
      </c>
      <c r="F335" s="26">
        <v>345.18247650788265</v>
      </c>
      <c r="G335" s="26">
        <v>38.348810598457362</v>
      </c>
      <c r="H335" s="26">
        <v>-0.331614194571967</v>
      </c>
      <c r="I335" s="26">
        <v>-0.28082871489905686</v>
      </c>
    </row>
    <row r="336" spans="1:9">
      <c r="A336" t="s">
        <v>220</v>
      </c>
      <c r="B336" t="s">
        <v>24</v>
      </c>
      <c r="C336" s="26">
        <v>245213.68636915702</v>
      </c>
      <c r="D336" t="s">
        <v>300</v>
      </c>
      <c r="E336" s="26">
        <v>-0.35177816774245774</v>
      </c>
      <c r="F336" s="26">
        <v>862.60821296315737</v>
      </c>
      <c r="G336" s="26">
        <v>144.9609705309513</v>
      </c>
      <c r="H336" s="26">
        <v>-10.201798530304545</v>
      </c>
      <c r="I336" s="26">
        <v>-10.334606536314269</v>
      </c>
    </row>
    <row r="337" spans="1:9">
      <c r="A337" t="s">
        <v>220</v>
      </c>
      <c r="B337" t="s">
        <v>287</v>
      </c>
      <c r="C337" s="26">
        <v>245213.68636915702</v>
      </c>
      <c r="D337" t="s">
        <v>300</v>
      </c>
      <c r="E337" s="26">
        <v>-0.78261686533451169</v>
      </c>
      <c r="F337" s="26">
        <v>1919.0836656334973</v>
      </c>
      <c r="G337" s="26">
        <v>345.73240021168266</v>
      </c>
      <c r="H337" s="26">
        <v>-0.78261686533451147</v>
      </c>
      <c r="I337" s="26">
        <v>-0.64508724914085036</v>
      </c>
    </row>
    <row r="338" spans="1:9">
      <c r="A338" t="s">
        <v>136</v>
      </c>
      <c r="B338" t="s">
        <v>20</v>
      </c>
      <c r="C338" s="26">
        <v>179339.99485938399</v>
      </c>
      <c r="D338" t="s">
        <v>300</v>
      </c>
      <c r="E338" s="26">
        <v>-3.8463364231987721E-2</v>
      </c>
      <c r="F338" s="26">
        <v>68.980195436392918</v>
      </c>
      <c r="G338" s="26">
        <v>4.7558619805355704</v>
      </c>
      <c r="H338" s="26">
        <v>-0.17708121164715424</v>
      </c>
      <c r="I338" s="26">
        <v>-8.0259713820481457E-2</v>
      </c>
    </row>
    <row r="339" spans="1:9">
      <c r="A339" t="s">
        <v>136</v>
      </c>
      <c r="B339" t="s">
        <v>21</v>
      </c>
      <c r="C339" s="26">
        <v>179339.99485938399</v>
      </c>
      <c r="D339" t="s">
        <v>300</v>
      </c>
      <c r="E339" s="26">
        <v>-1.9629368086360784E-2</v>
      </c>
      <c r="F339" s="26">
        <v>35.20330771700899</v>
      </c>
      <c r="G339" s="26">
        <v>0.9279076372583912</v>
      </c>
      <c r="H339" s="26">
        <v>-4.4060177563668132E-2</v>
      </c>
      <c r="I339" s="26">
        <v>-3.5089487927866383E-2</v>
      </c>
    </row>
    <row r="340" spans="1:9">
      <c r="A340" t="s">
        <v>136</v>
      </c>
      <c r="B340" t="s">
        <v>23</v>
      </c>
      <c r="C340" s="26">
        <v>179339.99485938399</v>
      </c>
      <c r="D340" t="s">
        <v>300</v>
      </c>
      <c r="E340" s="26">
        <v>-1.6233582275242511E-3</v>
      </c>
      <c r="F340" s="26">
        <v>2.9113305617913792</v>
      </c>
      <c r="G340" s="26">
        <v>9.7114190315832793E-2</v>
      </c>
      <c r="H340" s="26">
        <v>-4.048825513252232E-2</v>
      </c>
      <c r="I340" s="26">
        <v>-3.5453133879925935E-2</v>
      </c>
    </row>
    <row r="341" spans="1:9">
      <c r="A341" t="s">
        <v>136</v>
      </c>
      <c r="B341" t="s">
        <v>22</v>
      </c>
      <c r="C341" s="26">
        <v>179339.99485938399</v>
      </c>
      <c r="D341" t="s">
        <v>300</v>
      </c>
      <c r="E341" s="26">
        <v>-1.7386407378089018E-2</v>
      </c>
      <c r="F341" s="26">
        <v>31.180782098096405</v>
      </c>
      <c r="G341" s="26">
        <v>1.1156739017645645</v>
      </c>
      <c r="H341" s="26">
        <v>-8.27721060689081E-2</v>
      </c>
      <c r="I341" s="26">
        <v>-6.2324977789679381E-2</v>
      </c>
    </row>
    <row r="342" spans="1:9">
      <c r="A342" t="s">
        <v>136</v>
      </c>
      <c r="B342" t="s">
        <v>24</v>
      </c>
      <c r="C342" s="26">
        <v>179339.99485938399</v>
      </c>
      <c r="D342" t="s">
        <v>300</v>
      </c>
      <c r="E342" s="26">
        <v>-8.8816031565939028E-3</v>
      </c>
      <c r="F342" s="26">
        <v>15.928266644466392</v>
      </c>
      <c r="G342" s="26">
        <v>0.30589541983239954</v>
      </c>
      <c r="H342" s="26">
        <v>-0.10193068218390558</v>
      </c>
      <c r="I342" s="26">
        <v>-0.10637477345601958</v>
      </c>
    </row>
    <row r="343" spans="1:9">
      <c r="A343" t="s">
        <v>136</v>
      </c>
      <c r="B343" t="s">
        <v>287</v>
      </c>
      <c r="C343" s="26">
        <v>179339.99485938399</v>
      </c>
      <c r="D343" t="s">
        <v>300</v>
      </c>
      <c r="E343" s="26">
        <v>-8.598410108055568E-2</v>
      </c>
      <c r="F343" s="26">
        <v>154.20388245775609</v>
      </c>
      <c r="G343" s="26">
        <v>7.2024531297067584</v>
      </c>
      <c r="H343" s="26">
        <v>-8.5984101080555667E-2</v>
      </c>
      <c r="I343" s="26">
        <v>-6.5947038771442423E-2</v>
      </c>
    </row>
    <row r="344" spans="1:9">
      <c r="A344" t="s">
        <v>158</v>
      </c>
      <c r="B344" t="s">
        <v>20</v>
      </c>
      <c r="C344" s="26">
        <v>13066.749138326099</v>
      </c>
      <c r="D344" t="s">
        <v>300</v>
      </c>
      <c r="E344" s="26">
        <v>-0.37559087225566462</v>
      </c>
      <c r="F344" s="26">
        <v>49.077517064098537</v>
      </c>
      <c r="G344" s="26">
        <v>1.6310309821718647</v>
      </c>
      <c r="H344" s="26">
        <v>-0.9690974481430914</v>
      </c>
      <c r="I344" s="26">
        <v>-0.40479231180043501</v>
      </c>
    </row>
    <row r="345" spans="1:9">
      <c r="A345" t="s">
        <v>158</v>
      </c>
      <c r="B345" t="s">
        <v>21</v>
      </c>
      <c r="C345" s="26">
        <v>13066.749138326099</v>
      </c>
      <c r="D345" t="s">
        <v>300</v>
      </c>
      <c r="E345" s="26">
        <v>-0.2161480928794732</v>
      </c>
      <c r="F345" s="26">
        <v>28.24352906383686</v>
      </c>
      <c r="G345" s="26">
        <v>2.542725837137696</v>
      </c>
      <c r="H345" s="26">
        <v>-0.57898696023502783</v>
      </c>
      <c r="I345" s="26">
        <v>-0.5416010323768583</v>
      </c>
    </row>
    <row r="346" spans="1:9">
      <c r="A346" t="s">
        <v>158</v>
      </c>
      <c r="B346" t="s">
        <v>23</v>
      </c>
      <c r="C346" s="26">
        <v>13066.749138326099</v>
      </c>
      <c r="D346" t="s">
        <v>300</v>
      </c>
      <c r="E346" s="26">
        <v>-0.18539413928062271</v>
      </c>
      <c r="F346" s="26">
        <v>24.224987096957854</v>
      </c>
      <c r="G346" s="26">
        <v>4.9441936803389437</v>
      </c>
      <c r="H346" s="26">
        <v>-8.0066739177227806</v>
      </c>
      <c r="I346" s="26">
        <v>-6.2349875112557598</v>
      </c>
    </row>
    <row r="347" spans="1:9">
      <c r="A347" t="s">
        <v>158</v>
      </c>
      <c r="B347" t="s">
        <v>22</v>
      </c>
      <c r="C347" s="26">
        <v>13066.749138326099</v>
      </c>
      <c r="D347" t="s">
        <v>300</v>
      </c>
      <c r="E347" s="26">
        <v>-7.2903013475215162E-2</v>
      </c>
      <c r="F347" s="26">
        <v>9.5260538850864354</v>
      </c>
      <c r="G347" s="26">
        <v>0.89729901892929598</v>
      </c>
      <c r="H347" s="26">
        <v>-0.44619299945792967</v>
      </c>
      <c r="I347" s="26">
        <v>-0.36998990717229008</v>
      </c>
    </row>
    <row r="348" spans="1:9">
      <c r="A348" t="s">
        <v>158</v>
      </c>
      <c r="B348" t="s">
        <v>24</v>
      </c>
      <c r="C348" s="26">
        <v>13066.749138326099</v>
      </c>
      <c r="D348" t="s">
        <v>300</v>
      </c>
      <c r="E348" s="26">
        <v>-0.66022167327682069</v>
      </c>
      <c r="F348" s="26">
        <v>86.269509803941105</v>
      </c>
      <c r="G348" s="26">
        <v>9.2861714791041798</v>
      </c>
      <c r="H348" s="26">
        <v>-12.559574043231166</v>
      </c>
      <c r="I348" s="26">
        <v>-14.440820457737185</v>
      </c>
    </row>
    <row r="349" spans="1:9">
      <c r="A349" t="s">
        <v>158</v>
      </c>
      <c r="B349" t="s">
        <v>287</v>
      </c>
      <c r="C349" s="26">
        <v>13066.749138326099</v>
      </c>
      <c r="D349" t="s">
        <v>300</v>
      </c>
      <c r="E349" s="26">
        <v>-1.5102577911677968</v>
      </c>
      <c r="F349" s="26">
        <v>197.34159691392085</v>
      </c>
      <c r="G349" s="26">
        <v>19.30142099768198</v>
      </c>
      <c r="H349" s="26">
        <v>-1.5102577911677992</v>
      </c>
      <c r="I349" s="26">
        <v>-1.5336407896108504</v>
      </c>
    </row>
    <row r="350" spans="1:9">
      <c r="A350" t="s">
        <v>200</v>
      </c>
      <c r="B350" t="s">
        <v>20</v>
      </c>
      <c r="C350" s="26">
        <v>88900.7708576351</v>
      </c>
      <c r="D350" t="s">
        <v>300</v>
      </c>
      <c r="E350" s="26">
        <v>-9.8289533150207678E-3</v>
      </c>
      <c r="F350" s="26">
        <v>8.7380152642905422</v>
      </c>
      <c r="G350" s="26">
        <v>2.0747126934448659</v>
      </c>
      <c r="H350" s="26">
        <v>-8.3624947975319594E-2</v>
      </c>
      <c r="I350" s="26">
        <v>-7.939680698300948E-2</v>
      </c>
    </row>
    <row r="351" spans="1:9">
      <c r="A351" t="s">
        <v>200</v>
      </c>
      <c r="B351" t="s">
        <v>21</v>
      </c>
      <c r="C351" s="26">
        <v>88900.7708576351</v>
      </c>
      <c r="D351" t="s">
        <v>300</v>
      </c>
      <c r="E351" s="26">
        <v>-6.1039733478272067E-2</v>
      </c>
      <c r="F351" s="26">
        <v>54.264793591629832</v>
      </c>
      <c r="G351" s="26">
        <v>2.3178145250418112</v>
      </c>
      <c r="H351" s="26">
        <v>-0.16135932402297723</v>
      </c>
      <c r="I351" s="26">
        <v>-7.808105261201434E-2</v>
      </c>
    </row>
    <row r="352" spans="1:9">
      <c r="A352" t="s">
        <v>200</v>
      </c>
      <c r="B352" t="s">
        <v>23</v>
      </c>
      <c r="C352" s="26">
        <v>88900.7708576351</v>
      </c>
      <c r="D352" t="s">
        <v>300</v>
      </c>
      <c r="E352" s="26">
        <v>-0.18061413782443905</v>
      </c>
      <c r="F352" s="26">
        <v>160.56736080379781</v>
      </c>
      <c r="G352" s="26">
        <v>3.7024352242922021</v>
      </c>
      <c r="H352" s="26">
        <v>-1.4317075664694132</v>
      </c>
      <c r="I352" s="26">
        <v>-0.80778041467846395</v>
      </c>
    </row>
    <row r="353" spans="1:9">
      <c r="A353" t="s">
        <v>200</v>
      </c>
      <c r="B353" t="s">
        <v>22</v>
      </c>
      <c r="C353" s="26">
        <v>88900.7708576351</v>
      </c>
      <c r="D353" t="s">
        <v>300</v>
      </c>
      <c r="E353" s="26">
        <v>-3.6396145327431489E-2</v>
      </c>
      <c r="F353" s="26">
        <v>32.356453758551737</v>
      </c>
      <c r="G353" s="26">
        <v>3.0624322994256294</v>
      </c>
      <c r="H353" s="26">
        <v>-0.13758250266266395</v>
      </c>
      <c r="I353" s="26">
        <v>-0.14456527132700886</v>
      </c>
    </row>
    <row r="354" spans="1:9">
      <c r="A354" t="s">
        <v>200</v>
      </c>
      <c r="B354" t="s">
        <v>24</v>
      </c>
      <c r="C354" s="26">
        <v>88900.7708576351</v>
      </c>
      <c r="D354" t="s">
        <v>300</v>
      </c>
      <c r="E354" s="26">
        <v>-7.003852213386251E-2</v>
      </c>
      <c r="F354" s="26">
        <v>62.264786074299153</v>
      </c>
      <c r="G354" s="26">
        <v>3.0065892594938926</v>
      </c>
      <c r="H354" s="26">
        <v>-0.61715623177515522</v>
      </c>
      <c r="I354" s="26">
        <v>-0.61715623072018477</v>
      </c>
    </row>
    <row r="355" spans="1:9">
      <c r="A355" t="s">
        <v>200</v>
      </c>
      <c r="B355" t="s">
        <v>287</v>
      </c>
      <c r="C355" s="26">
        <v>88900.7708576351</v>
      </c>
      <c r="D355" t="s">
        <v>300</v>
      </c>
      <c r="E355" s="26">
        <v>-0.35791749207902568</v>
      </c>
      <c r="F355" s="26">
        <v>318.19140949256888</v>
      </c>
      <c r="G355" s="26">
        <v>14.163984001698399</v>
      </c>
      <c r="H355" s="26">
        <v>-0.35791749207902551</v>
      </c>
      <c r="I355" s="26">
        <v>-0.16383157692410691</v>
      </c>
    </row>
    <row r="356" spans="1:9">
      <c r="A356" t="s">
        <v>169</v>
      </c>
      <c r="B356" t="s">
        <v>20</v>
      </c>
      <c r="C356" s="26">
        <v>314588.21050106297</v>
      </c>
      <c r="D356" t="s">
        <v>300</v>
      </c>
      <c r="E356" s="26">
        <v>-6.8841919986731828E-3</v>
      </c>
      <c r="F356" s="26">
        <v>21.656856416083329</v>
      </c>
      <c r="G356" s="26">
        <v>7.9921877430226687</v>
      </c>
      <c r="H356" s="26">
        <v>-2.5726154906670802E-2</v>
      </c>
      <c r="I356" s="26">
        <v>-2.5765869158247284E-2</v>
      </c>
    </row>
    <row r="357" spans="1:9">
      <c r="A357" t="s">
        <v>169</v>
      </c>
      <c r="B357" t="s">
        <v>21</v>
      </c>
      <c r="C357" s="26">
        <v>314588.21050106297</v>
      </c>
      <c r="D357" t="s">
        <v>300</v>
      </c>
      <c r="E357" s="26">
        <v>-5.9861726128914976E-3</v>
      </c>
      <c r="F357" s="26">
        <v>18.831793300400086</v>
      </c>
      <c r="G357" s="26">
        <v>2.314531812674872</v>
      </c>
      <c r="H357" s="26">
        <v>-1.4125098793197463E-2</v>
      </c>
      <c r="I357" s="26">
        <v>-1.4319579445539904E-2</v>
      </c>
    </row>
    <row r="358" spans="1:9">
      <c r="A358" t="s">
        <v>169</v>
      </c>
      <c r="B358" t="s">
        <v>23</v>
      </c>
      <c r="C358" s="26">
        <v>314588.21050106297</v>
      </c>
      <c r="D358" t="s">
        <v>300</v>
      </c>
      <c r="E358" s="26">
        <v>-7.6858553603970667E-4</v>
      </c>
      <c r="F358" s="26">
        <v>2.4178794839973157</v>
      </c>
      <c r="G358" s="26">
        <v>0.24454294368729279</v>
      </c>
      <c r="H358" s="26">
        <v>-1.7330622491051967E-2</v>
      </c>
      <c r="I358" s="26">
        <v>-1.6425677182661653E-2</v>
      </c>
    </row>
    <row r="359" spans="1:9">
      <c r="A359" t="s">
        <v>169</v>
      </c>
      <c r="B359" t="s">
        <v>22</v>
      </c>
      <c r="C359" s="26">
        <v>314588.21050106297</v>
      </c>
      <c r="D359" t="s">
        <v>300</v>
      </c>
      <c r="E359" s="26">
        <v>-4.6263813862535011E-3</v>
      </c>
      <c r="F359" s="26">
        <v>14.55405041396916</v>
      </c>
      <c r="G359" s="26">
        <v>1.2500843108663204</v>
      </c>
      <c r="H359" s="26">
        <v>-2.7383297409309188E-2</v>
      </c>
      <c r="I359" s="26">
        <v>-1.4149394270541654E-2</v>
      </c>
    </row>
    <row r="360" spans="1:9">
      <c r="A360" t="s">
        <v>169</v>
      </c>
      <c r="B360" t="s">
        <v>24</v>
      </c>
      <c r="C360" s="26">
        <v>314588.21050106297</v>
      </c>
      <c r="D360" t="s">
        <v>300</v>
      </c>
      <c r="E360" s="26">
        <v>-1.0655232829313093E-3</v>
      </c>
      <c r="F360" s="26">
        <v>3.3520106282457842</v>
      </c>
      <c r="G360" s="26">
        <v>0.39598170513848174</v>
      </c>
      <c r="H360" s="26">
        <v>-1.1179479048742235E-2</v>
      </c>
      <c r="I360" s="26">
        <v>-2.4218546126455152E-2</v>
      </c>
    </row>
    <row r="361" spans="1:9">
      <c r="A361" t="s">
        <v>169</v>
      </c>
      <c r="B361" t="s">
        <v>287</v>
      </c>
      <c r="C361" s="26">
        <v>314588.21050106297</v>
      </c>
      <c r="D361" t="s">
        <v>300</v>
      </c>
      <c r="E361" s="26">
        <v>-1.93308548167892E-2</v>
      </c>
      <c r="F361" s="26">
        <v>60.812590242695677</v>
      </c>
      <c r="G361" s="26">
        <v>12.197328515389636</v>
      </c>
      <c r="H361" s="26">
        <v>-1.9330854816789197E-2</v>
      </c>
      <c r="I361" s="26">
        <v>-2.0624279502723067E-2</v>
      </c>
    </row>
    <row r="362" spans="1:9">
      <c r="A362" t="s">
        <v>108</v>
      </c>
      <c r="B362" t="s">
        <v>20</v>
      </c>
      <c r="C362" s="26">
        <v>5536.7596588701199</v>
      </c>
      <c r="D362" t="s">
        <v>300</v>
      </c>
      <c r="E362" s="26">
        <v>-2.2977982427163951E-2</v>
      </c>
      <c r="F362" s="26">
        <v>1.2722356614494787</v>
      </c>
      <c r="G362" s="26">
        <v>0.35645787161879561</v>
      </c>
      <c r="H362" s="26">
        <v>-0.20347017790079</v>
      </c>
      <c r="I362" s="26">
        <v>-0.20168923295523192</v>
      </c>
    </row>
    <row r="363" spans="1:9">
      <c r="A363" t="s">
        <v>108</v>
      </c>
      <c r="B363" t="s">
        <v>21</v>
      </c>
      <c r="C363" s="26">
        <v>5536.7596588701199</v>
      </c>
      <c r="D363" t="s">
        <v>300</v>
      </c>
      <c r="E363" s="26">
        <v>-0.10750432936090258</v>
      </c>
      <c r="F363" s="26">
        <v>5.9522563395933199</v>
      </c>
      <c r="G363" s="26">
        <v>0.21113246455119739</v>
      </c>
      <c r="H363" s="26">
        <v>-0.19257993052142461</v>
      </c>
      <c r="I363" s="26">
        <v>-0.2216385001855766</v>
      </c>
    </row>
    <row r="364" spans="1:9">
      <c r="A364" t="s">
        <v>108</v>
      </c>
      <c r="B364" t="s">
        <v>23</v>
      </c>
      <c r="C364" s="26">
        <v>5536.7596588701199</v>
      </c>
      <c r="D364" t="s">
        <v>300</v>
      </c>
      <c r="E364" s="26">
        <v>-0.20528360581903587</v>
      </c>
      <c r="F364" s="26">
        <v>11.366059873262332</v>
      </c>
      <c r="G364" s="26">
        <v>0.20578610676189379</v>
      </c>
      <c r="H364" s="26">
        <v>-2.741021866781586</v>
      </c>
      <c r="I364" s="26">
        <v>-2.144019561676116</v>
      </c>
    </row>
    <row r="365" spans="1:9">
      <c r="A365" t="s">
        <v>108</v>
      </c>
      <c r="B365" t="s">
        <v>22</v>
      </c>
      <c r="C365" s="26">
        <v>5536.7596588701199</v>
      </c>
      <c r="D365" t="s">
        <v>300</v>
      </c>
      <c r="E365" s="26">
        <v>-3.3416597519671375E-2</v>
      </c>
      <c r="F365" s="26">
        <v>1.8501966908361578</v>
      </c>
      <c r="G365" s="26">
        <v>6.6877682616966028E-2</v>
      </c>
      <c r="H365" s="26">
        <v>-0.19529733769969179</v>
      </c>
      <c r="I365" s="26">
        <v>-0.15247309268446224</v>
      </c>
    </row>
    <row r="366" spans="1:9">
      <c r="A366" t="s">
        <v>108</v>
      </c>
      <c r="B366" t="s">
        <v>24</v>
      </c>
      <c r="C366" s="26">
        <v>5536.7596588701199</v>
      </c>
      <c r="D366" t="s">
        <v>300</v>
      </c>
      <c r="E366" s="26">
        <v>-0.14568378189875883</v>
      </c>
      <c r="F366" s="26">
        <v>8.0661608656868093</v>
      </c>
      <c r="G366" s="26">
        <v>0.14511103998405961</v>
      </c>
      <c r="H366" s="26">
        <v>-1.7586605723079307</v>
      </c>
      <c r="I366" s="26">
        <v>-1.5216981056286301</v>
      </c>
    </row>
    <row r="367" spans="1:9">
      <c r="A367" t="s">
        <v>108</v>
      </c>
      <c r="B367" t="s">
        <v>287</v>
      </c>
      <c r="C367" s="26">
        <v>5536.7596588701199</v>
      </c>
      <c r="D367" t="s">
        <v>300</v>
      </c>
      <c r="E367" s="26">
        <v>-0.51486629702553255</v>
      </c>
      <c r="F367" s="26">
        <v>28.506909430828095</v>
      </c>
      <c r="G367" s="26">
        <v>0.98536516553291242</v>
      </c>
      <c r="H367" s="26">
        <v>-0.51486629702553244</v>
      </c>
      <c r="I367" s="26">
        <v>-0.29414565747147109</v>
      </c>
    </row>
    <row r="368" spans="1:9">
      <c r="A368" t="s">
        <v>87</v>
      </c>
      <c r="B368" t="s">
        <v>20</v>
      </c>
      <c r="C368" s="26">
        <v>13567.351175031499</v>
      </c>
      <c r="D368" t="s">
        <v>300</v>
      </c>
      <c r="E368" s="26">
        <v>-0.17812851984319136</v>
      </c>
      <c r="F368" s="26">
        <v>24.167321830011442</v>
      </c>
      <c r="G368" s="26">
        <v>6.9242061706433766E-2</v>
      </c>
      <c r="H368" s="26">
        <v>-0.38742787002428164</v>
      </c>
      <c r="I368" s="26">
        <v>-6.61838872685893E-2</v>
      </c>
    </row>
    <row r="369" spans="1:9">
      <c r="A369" t="s">
        <v>87</v>
      </c>
      <c r="B369" t="s">
        <v>21</v>
      </c>
      <c r="C369" s="26">
        <v>13567.351175031499</v>
      </c>
      <c r="D369" t="s">
        <v>300</v>
      </c>
      <c r="E369" s="26">
        <v>-2.5079421353913986E-2</v>
      </c>
      <c r="F369" s="26">
        <v>3.4026131677513503</v>
      </c>
      <c r="G369" s="26">
        <v>6.274045601500744E-2</v>
      </c>
      <c r="H369" s="26">
        <v>-7.5725371309346645E-2</v>
      </c>
      <c r="I369" s="26">
        <v>-0.11802083205305898</v>
      </c>
    </row>
    <row r="370" spans="1:9">
      <c r="A370" t="s">
        <v>87</v>
      </c>
      <c r="B370" t="s">
        <v>23</v>
      </c>
      <c r="C370" s="26">
        <v>13567.351175031499</v>
      </c>
      <c r="D370" t="s">
        <v>300</v>
      </c>
      <c r="E370" s="26">
        <v>-9.2602993954099058E-2</v>
      </c>
      <c r="F370" s="26">
        <v>12.563773388345808</v>
      </c>
      <c r="G370" s="26">
        <v>0.27608333029743637</v>
      </c>
      <c r="H370" s="26">
        <v>-4.671178843936814</v>
      </c>
      <c r="I370" s="26">
        <v>-5.3062621524782845</v>
      </c>
    </row>
    <row r="371" spans="1:9">
      <c r="A371" t="s">
        <v>87</v>
      </c>
      <c r="B371" t="s">
        <v>22</v>
      </c>
      <c r="C371" s="26">
        <v>13567.351175031499</v>
      </c>
      <c r="D371" t="s">
        <v>300</v>
      </c>
      <c r="E371" s="26">
        <v>-5.729096559150982E-2</v>
      </c>
      <c r="F371" s="26">
        <v>7.7728664933665996</v>
      </c>
      <c r="G371" s="26">
        <v>5.6061865457337101E-2</v>
      </c>
      <c r="H371" s="26">
        <v>-0.33167496519193534</v>
      </c>
      <c r="I371" s="26">
        <v>-0.16697355495198332</v>
      </c>
    </row>
    <row r="372" spans="1:9">
      <c r="A372" t="s">
        <v>87</v>
      </c>
      <c r="B372" t="s">
        <v>24</v>
      </c>
      <c r="C372" s="26">
        <v>13567.351175031499</v>
      </c>
      <c r="D372" t="s">
        <v>300</v>
      </c>
      <c r="E372" s="26">
        <v>-3.2974706254885841E-2</v>
      </c>
      <c r="F372" s="26">
        <v>4.4737941965354393</v>
      </c>
      <c r="G372" s="26">
        <v>0.11806695974077352</v>
      </c>
      <c r="H372" s="26">
        <v>-2.000628216826299</v>
      </c>
      <c r="I372" s="26">
        <v>-2.0837221858436616</v>
      </c>
    </row>
    <row r="373" spans="1:9">
      <c r="A373" t="s">
        <v>87</v>
      </c>
      <c r="B373" t="s">
        <v>287</v>
      </c>
      <c r="C373" s="26">
        <v>13567.351175031499</v>
      </c>
      <c r="D373" t="s">
        <v>300</v>
      </c>
      <c r="E373" s="26">
        <v>-0.3860766069976001</v>
      </c>
      <c r="F373" s="26">
        <v>52.380369076010638</v>
      </c>
      <c r="G373" s="26">
        <v>0.58219467321698826</v>
      </c>
      <c r="H373" s="26">
        <v>-0.38607660699760044</v>
      </c>
      <c r="I373" s="26">
        <v>-0.28789359780466062</v>
      </c>
    </row>
    <row r="374" spans="1:9">
      <c r="A374" t="s">
        <v>82</v>
      </c>
      <c r="B374" t="s">
        <v>20</v>
      </c>
      <c r="C374" s="26">
        <v>2534.9651627808398</v>
      </c>
      <c r="D374" t="s">
        <v>300</v>
      </c>
      <c r="E374" s="26">
        <v>-4.4191905207764852E-3</v>
      </c>
      <c r="F374" s="26">
        <v>0.11202494017859706</v>
      </c>
      <c r="G374" s="26">
        <v>4.9109657723111155E-2</v>
      </c>
      <c r="H374" s="26">
        <v>-1.9423205054109344E-2</v>
      </c>
      <c r="I374" s="26">
        <v>-1.856507807475E-2</v>
      </c>
    </row>
    <row r="375" spans="1:9">
      <c r="A375" t="s">
        <v>82</v>
      </c>
      <c r="B375" t="s">
        <v>21</v>
      </c>
      <c r="C375" s="26">
        <v>2534.9651627808398</v>
      </c>
      <c r="D375" t="s">
        <v>300</v>
      </c>
      <c r="E375" s="26">
        <v>-2.2061761499284606E-2</v>
      </c>
      <c r="F375" s="26">
        <v>0.55925796830266061</v>
      </c>
      <c r="G375" s="26">
        <v>0.12022844130395349</v>
      </c>
      <c r="H375" s="26">
        <v>-7.6638018320346432E-2</v>
      </c>
      <c r="I375" s="26">
        <v>-9.8174878674171961E-2</v>
      </c>
    </row>
    <row r="376" spans="1:9">
      <c r="A376" t="s">
        <v>82</v>
      </c>
      <c r="B376" t="s">
        <v>23</v>
      </c>
      <c r="C376" s="26">
        <v>2534.9651627808398</v>
      </c>
      <c r="D376" t="s">
        <v>300</v>
      </c>
      <c r="E376" s="26">
        <v>-1.872682850870816E-2</v>
      </c>
      <c r="F376" s="26">
        <v>0.47471857878946255</v>
      </c>
      <c r="G376" s="26">
        <v>5.6489417336983649E-2</v>
      </c>
      <c r="H376" s="26">
        <v>-0.70815056166897627</v>
      </c>
      <c r="I376" s="26">
        <v>-0.47019445218008987</v>
      </c>
    </row>
    <row r="377" spans="1:9">
      <c r="A377" t="s">
        <v>82</v>
      </c>
      <c r="B377" t="s">
        <v>22</v>
      </c>
      <c r="C377" s="26">
        <v>2534.9651627808398</v>
      </c>
      <c r="D377" t="s">
        <v>300</v>
      </c>
      <c r="E377" s="26">
        <v>-2.2373264972192917E-2</v>
      </c>
      <c r="F377" s="26">
        <v>0.56715447282173881</v>
      </c>
      <c r="G377" s="26">
        <v>1.767261194730041E-2</v>
      </c>
      <c r="H377" s="26">
        <v>-5.8420563220051284E-2</v>
      </c>
      <c r="I377" s="26">
        <v>-2.8926352244478686E-2</v>
      </c>
    </row>
    <row r="378" spans="1:9">
      <c r="A378" t="s">
        <v>82</v>
      </c>
      <c r="B378" t="s">
        <v>24</v>
      </c>
      <c r="C378" s="26">
        <v>2534.9651627808398</v>
      </c>
      <c r="D378" t="s">
        <v>300</v>
      </c>
      <c r="E378" s="26">
        <v>-1.3129565779851995E-2</v>
      </c>
      <c r="F378" s="26">
        <v>0.33282991854364252</v>
      </c>
      <c r="G378" s="26">
        <v>4.4881827824785336E-2</v>
      </c>
      <c r="H378" s="26">
        <v>-0.17460587617732215</v>
      </c>
      <c r="I378" s="26">
        <v>-0.30581614073156693</v>
      </c>
    </row>
    <row r="379" spans="1:9">
      <c r="A379" t="s">
        <v>82</v>
      </c>
      <c r="B379" t="s">
        <v>287</v>
      </c>
      <c r="C379" s="26">
        <v>2534.9651627808398</v>
      </c>
      <c r="D379" t="s">
        <v>300</v>
      </c>
      <c r="E379" s="26">
        <v>-8.071061128081411E-2</v>
      </c>
      <c r="F379" s="26">
        <v>2.0459858786361003</v>
      </c>
      <c r="G379" s="26">
        <v>0.28838195613613404</v>
      </c>
      <c r="H379" s="26">
        <v>-8.071061128081411E-2</v>
      </c>
      <c r="I379" s="26">
        <v>-6.0740640289802243E-2</v>
      </c>
    </row>
    <row r="380" spans="1:9">
      <c r="A380" t="s">
        <v>138</v>
      </c>
      <c r="B380" t="s">
        <v>20</v>
      </c>
      <c r="C380" s="26">
        <v>8092.8366087887498</v>
      </c>
      <c r="D380" t="s">
        <v>300</v>
      </c>
      <c r="E380" s="26">
        <v>-5.3427183712212714E-3</v>
      </c>
      <c r="F380" s="26">
        <v>0.43237746825067708</v>
      </c>
      <c r="G380" s="26">
        <v>0.43446987153087946</v>
      </c>
      <c r="H380" s="26">
        <v>-3.2983514846981435E-2</v>
      </c>
      <c r="I380" s="26">
        <v>-3.1138873359741005E-2</v>
      </c>
    </row>
    <row r="381" spans="1:9">
      <c r="A381" t="s">
        <v>138</v>
      </c>
      <c r="B381" t="s">
        <v>21</v>
      </c>
      <c r="C381" s="26">
        <v>8092.8366087887498</v>
      </c>
      <c r="D381" t="s">
        <v>300</v>
      </c>
      <c r="E381" s="26">
        <v>-2.0663365968169846E-2</v>
      </c>
      <c r="F381" s="26">
        <v>1.6722524456800452</v>
      </c>
      <c r="G381" s="26">
        <v>0.42775165093550882</v>
      </c>
      <c r="H381" s="26">
        <v>-4.274855440525397E-2</v>
      </c>
      <c r="I381" s="26">
        <v>-5.7291206236965403E-2</v>
      </c>
    </row>
    <row r="382" spans="1:9">
      <c r="A382" t="s">
        <v>138</v>
      </c>
      <c r="B382" t="s">
        <v>23</v>
      </c>
      <c r="C382" s="26">
        <v>8092.8366087887498</v>
      </c>
      <c r="D382" t="s">
        <v>300</v>
      </c>
      <c r="E382" s="26">
        <v>-8.4880804279144969E-4</v>
      </c>
      <c r="F382" s="26">
        <v>6.8692648025369715E-2</v>
      </c>
      <c r="G382" s="26">
        <v>1.3389271582997964E-2</v>
      </c>
      <c r="H382" s="26">
        <v>-2.1690386894839441E-2</v>
      </c>
      <c r="I382" s="26">
        <v>-1.9632321023049272E-2</v>
      </c>
    </row>
    <row r="383" spans="1:9">
      <c r="A383" t="s">
        <v>138</v>
      </c>
      <c r="B383" t="s">
        <v>22</v>
      </c>
      <c r="C383" s="26">
        <v>8092.8366087887498</v>
      </c>
      <c r="D383" t="s">
        <v>300</v>
      </c>
      <c r="E383" s="26">
        <v>-1.709171523156033E-2</v>
      </c>
      <c r="F383" s="26">
        <v>1.3832045873296372</v>
      </c>
      <c r="G383" s="26">
        <v>0.1800332707250103</v>
      </c>
      <c r="H383" s="26">
        <v>-6.3509108031936407E-2</v>
      </c>
      <c r="I383" s="26">
        <v>-4.3222734144590449E-2</v>
      </c>
    </row>
    <row r="384" spans="1:9">
      <c r="A384" t="s">
        <v>138</v>
      </c>
      <c r="B384" t="s">
        <v>24</v>
      </c>
      <c r="C384" s="26">
        <v>8092.8366087887498</v>
      </c>
      <c r="D384" t="s">
        <v>300</v>
      </c>
      <c r="E384" s="26">
        <v>-1.0932145748193199E-2</v>
      </c>
      <c r="F384" s="26">
        <v>0.88472069323592195</v>
      </c>
      <c r="G384" s="26">
        <v>0.20443939309875692</v>
      </c>
      <c r="H384" s="26">
        <v>-0.23564006743139754</v>
      </c>
      <c r="I384" s="26">
        <v>-0.24474440396534988</v>
      </c>
    </row>
    <row r="385" spans="1:9">
      <c r="A385" t="s">
        <v>138</v>
      </c>
      <c r="B385" t="s">
        <v>287</v>
      </c>
      <c r="C385" s="26">
        <v>8092.8366087887498</v>
      </c>
      <c r="D385" t="s">
        <v>300</v>
      </c>
      <c r="E385" s="26">
        <v>-5.4878753361936115E-2</v>
      </c>
      <c r="F385" s="26">
        <v>4.4412478425216531</v>
      </c>
      <c r="G385" s="26">
        <v>1.2600834578731535</v>
      </c>
      <c r="H385" s="26">
        <v>-5.4878753361936081E-2</v>
      </c>
      <c r="I385" s="26">
        <v>-4.6494993102173345E-2</v>
      </c>
    </row>
    <row r="386" spans="1:9">
      <c r="A386" t="s">
        <v>92</v>
      </c>
      <c r="B386" t="s">
        <v>20</v>
      </c>
      <c r="C386" s="26">
        <v>24542.474061242599</v>
      </c>
      <c r="D386" t="s">
        <v>300</v>
      </c>
      <c r="E386" s="26">
        <v>-0.27637546958291753</v>
      </c>
      <c r="F386" s="26">
        <v>67.829377934024976</v>
      </c>
      <c r="G386" s="26">
        <v>57.563889281328784</v>
      </c>
      <c r="H386" s="26">
        <v>-1.0782539873436763</v>
      </c>
      <c r="I386" s="26">
        <v>-1.0890216676249949</v>
      </c>
    </row>
    <row r="387" spans="1:9">
      <c r="A387" t="s">
        <v>92</v>
      </c>
      <c r="B387" t="s">
        <v>21</v>
      </c>
      <c r="C387" s="26">
        <v>24542.474061242599</v>
      </c>
      <c r="D387" t="s">
        <v>300</v>
      </c>
      <c r="E387" s="26">
        <v>-0.29438291604350753</v>
      </c>
      <c r="F387" s="26">
        <v>72.248850810707424</v>
      </c>
      <c r="G387" s="26">
        <v>33.073464342545364</v>
      </c>
      <c r="H387" s="26">
        <v>-1.062119719830682</v>
      </c>
      <c r="I387" s="26">
        <v>-1.1828531885472406</v>
      </c>
    </row>
    <row r="388" spans="1:9">
      <c r="A388" t="s">
        <v>92</v>
      </c>
      <c r="B388" t="s">
        <v>23</v>
      </c>
      <c r="C388" s="26">
        <v>24542.474061242599</v>
      </c>
      <c r="D388" t="s">
        <v>300</v>
      </c>
      <c r="E388" s="26">
        <v>-0.71008163124402834</v>
      </c>
      <c r="F388" s="26">
        <v>174.27160016171399</v>
      </c>
      <c r="G388" s="26">
        <v>21.957761031084431</v>
      </c>
      <c r="H388" s="26">
        <v>-8.7966875518783993</v>
      </c>
      <c r="I388" s="26">
        <v>-8.1685649424673912</v>
      </c>
    </row>
    <row r="389" spans="1:9">
      <c r="A389" t="s">
        <v>92</v>
      </c>
      <c r="B389" t="s">
        <v>22</v>
      </c>
      <c r="C389" s="26">
        <v>24542.474061242599</v>
      </c>
      <c r="D389" t="s">
        <v>300</v>
      </c>
      <c r="E389" s="26">
        <v>-0.1666248379847998</v>
      </c>
      <c r="F389" s="26">
        <v>40.893857642006999</v>
      </c>
      <c r="G389" s="26">
        <v>13.321779936231746</v>
      </c>
      <c r="H389" s="26">
        <v>-0.50871770935469818</v>
      </c>
      <c r="I389" s="26">
        <v>-0.91662980073638733</v>
      </c>
    </row>
    <row r="390" spans="1:9">
      <c r="A390" t="s">
        <v>92</v>
      </c>
      <c r="B390" t="s">
        <v>24</v>
      </c>
      <c r="C390" s="26">
        <v>24542.474061242599</v>
      </c>
      <c r="D390" t="s">
        <v>300</v>
      </c>
      <c r="E390" s="26">
        <v>-1.451026949250634</v>
      </c>
      <c r="F390" s="26">
        <v>356.11791264147666</v>
      </c>
      <c r="G390" s="26">
        <v>5.5202285787598129</v>
      </c>
      <c r="H390" s="26">
        <v>-24.907532043599133</v>
      </c>
      <c r="I390" s="26">
        <v>-24.907532043599183</v>
      </c>
    </row>
    <row r="391" spans="1:9">
      <c r="A391" t="s">
        <v>92</v>
      </c>
      <c r="B391" t="s">
        <v>287</v>
      </c>
      <c r="C391" s="26">
        <v>24542.474061242599</v>
      </c>
      <c r="D391" t="s">
        <v>300</v>
      </c>
      <c r="E391" s="26">
        <v>-2.8984918041058867</v>
      </c>
      <c r="F391" s="26">
        <v>711.36159918992985</v>
      </c>
      <c r="G391" s="26">
        <v>131.43712316995015</v>
      </c>
      <c r="H391" s="26">
        <v>-2.8984918041058858</v>
      </c>
      <c r="I391" s="26">
        <v>-1.3376156841607332</v>
      </c>
    </row>
    <row r="392" spans="1:9">
      <c r="A392" t="s">
        <v>151</v>
      </c>
      <c r="B392" t="s">
        <v>20</v>
      </c>
      <c r="C392" s="26">
        <v>5327.4571497258103</v>
      </c>
      <c r="D392" t="s">
        <v>300</v>
      </c>
      <c r="E392" s="26">
        <v>-0.11104143972095795</v>
      </c>
      <c r="F392" s="26">
        <v>5.9156851195726503</v>
      </c>
      <c r="G392" s="26">
        <v>3.9096500910415131</v>
      </c>
      <c r="H392" s="26">
        <v>-4.3838918975764152</v>
      </c>
      <c r="I392" s="26">
        <v>-4.3838918975764658</v>
      </c>
    </row>
    <row r="393" spans="1:9">
      <c r="A393" t="s">
        <v>151</v>
      </c>
      <c r="B393" t="s">
        <v>21</v>
      </c>
      <c r="C393" s="26">
        <v>5327.4571497258103</v>
      </c>
      <c r="D393" t="s">
        <v>300</v>
      </c>
      <c r="E393" s="26">
        <v>-0.6047479097651598</v>
      </c>
      <c r="F393" s="26">
        <v>32.217685756601398</v>
      </c>
      <c r="G393" s="26">
        <v>1.1773608044500192</v>
      </c>
      <c r="H393" s="26">
        <v>-1.8380198976925979</v>
      </c>
      <c r="I393" s="26">
        <v>-2.6329072109641065</v>
      </c>
    </row>
    <row r="394" spans="1:9">
      <c r="A394" t="s">
        <v>151</v>
      </c>
      <c r="B394" t="s">
        <v>23</v>
      </c>
      <c r="C394" s="26">
        <v>5327.4571497258103</v>
      </c>
      <c r="D394" t="s">
        <v>300</v>
      </c>
      <c r="E394" s="26">
        <v>-2.2662888782425314</v>
      </c>
      <c r="F394" s="26">
        <v>120.7355688773726</v>
      </c>
      <c r="G394" s="26">
        <v>0.37895906562532522</v>
      </c>
      <c r="H394" s="26">
        <v>-10.202825651776383</v>
      </c>
      <c r="I394" s="26">
        <v>-8.5429308394296797</v>
      </c>
    </row>
    <row r="395" spans="1:9">
      <c r="A395" t="s">
        <v>151</v>
      </c>
      <c r="B395" t="s">
        <v>22</v>
      </c>
      <c r="C395" s="26">
        <v>5327.4571497258103</v>
      </c>
      <c r="D395" t="s">
        <v>300</v>
      </c>
      <c r="E395" s="26">
        <v>-0.88902012366304861</v>
      </c>
      <c r="F395" s="26">
        <v>47.362166140588322</v>
      </c>
      <c r="G395" s="26">
        <v>0.79204471782764407</v>
      </c>
      <c r="H395" s="26">
        <v>-2.3779483494200204</v>
      </c>
      <c r="I395" s="26">
        <v>-2.7083825294600987</v>
      </c>
    </row>
    <row r="396" spans="1:9">
      <c r="A396" t="s">
        <v>151</v>
      </c>
      <c r="B396" t="s">
        <v>24</v>
      </c>
      <c r="C396" s="26">
        <v>5327.4571497258103</v>
      </c>
      <c r="D396" t="s">
        <v>300</v>
      </c>
      <c r="E396" s="26">
        <v>-0.22995877710682469</v>
      </c>
      <c r="F396" s="26">
        <v>12.250955312399572</v>
      </c>
      <c r="G396" s="26">
        <v>0.14086054502809942</v>
      </c>
      <c r="H396" s="26">
        <v>-4.6301638882950655</v>
      </c>
      <c r="I396" s="26">
        <v>-3.0238705960519616</v>
      </c>
    </row>
    <row r="397" spans="1:9">
      <c r="A397" t="s">
        <v>151</v>
      </c>
      <c r="B397" t="s">
        <v>287</v>
      </c>
      <c r="C397" s="26">
        <v>5327.4571497258103</v>
      </c>
      <c r="D397" t="s">
        <v>300</v>
      </c>
      <c r="E397" s="26">
        <v>-4.101057128498522</v>
      </c>
      <c r="F397" s="26">
        <v>218.48206120653452</v>
      </c>
      <c r="G397" s="26">
        <v>6.3988752239726017</v>
      </c>
      <c r="H397" s="26">
        <v>-4.1010571284985184</v>
      </c>
      <c r="I397" s="26">
        <v>-3.7151413149891273</v>
      </c>
    </row>
    <row r="398" spans="1:9">
      <c r="A398" t="s">
        <v>161</v>
      </c>
      <c r="B398" t="s">
        <v>20</v>
      </c>
      <c r="C398" s="26">
        <v>29040.3989823466</v>
      </c>
      <c r="D398" t="s">
        <v>300</v>
      </c>
      <c r="E398" s="26">
        <v>-5.3521592754579954E-3</v>
      </c>
      <c r="F398" s="26">
        <v>1.5542884077636727</v>
      </c>
      <c r="G398" s="26">
        <v>1.6802058337876247</v>
      </c>
      <c r="H398" s="26">
        <v>-1.7417894118244084E-2</v>
      </c>
      <c r="I398" s="26">
        <v>-1.7385425289884213E-2</v>
      </c>
    </row>
    <row r="399" spans="1:9">
      <c r="A399" t="s">
        <v>161</v>
      </c>
      <c r="B399" t="s">
        <v>21</v>
      </c>
      <c r="C399" s="26">
        <v>29040.3989823466</v>
      </c>
      <c r="D399" t="s">
        <v>300</v>
      </c>
      <c r="E399" s="26">
        <v>-2.3056784582867151E-2</v>
      </c>
      <c r="F399" s="26">
        <v>6.6957822353648</v>
      </c>
      <c r="G399" s="26">
        <v>4.4597965628386582</v>
      </c>
      <c r="H399" s="26">
        <v>-5.3457821484108839E-2</v>
      </c>
      <c r="I399" s="26">
        <v>-8.0328115386026314E-2</v>
      </c>
    </row>
    <row r="400" spans="1:9">
      <c r="A400" t="s">
        <v>161</v>
      </c>
      <c r="B400" t="s">
        <v>23</v>
      </c>
      <c r="C400" s="26">
        <v>29040.3989823466</v>
      </c>
      <c r="D400" t="s">
        <v>300</v>
      </c>
      <c r="E400" s="26">
        <v>-8.2876278541132498E-2</v>
      </c>
      <c r="F400" s="26">
        <v>24.067601950065779</v>
      </c>
      <c r="G400" s="26">
        <v>7.5745417532176873</v>
      </c>
      <c r="H400" s="26">
        <v>-1.7531158199359829</v>
      </c>
      <c r="I400" s="26">
        <v>-1.4938386188195092</v>
      </c>
    </row>
    <row r="401" spans="1:9">
      <c r="A401" t="s">
        <v>161</v>
      </c>
      <c r="B401" t="s">
        <v>22</v>
      </c>
      <c r="C401" s="26">
        <v>29040.3989823466</v>
      </c>
      <c r="D401" t="s">
        <v>300</v>
      </c>
      <c r="E401" s="26">
        <v>-5.4712564643013351E-3</v>
      </c>
      <c r="F401" s="26">
        <v>1.5888747065805375</v>
      </c>
      <c r="G401" s="26">
        <v>1.5509367663582125</v>
      </c>
      <c r="H401" s="26">
        <v>-3.7726491129354958E-2</v>
      </c>
      <c r="I401" s="26">
        <v>-5.2847765104751532E-2</v>
      </c>
    </row>
    <row r="402" spans="1:9">
      <c r="A402" t="s">
        <v>161</v>
      </c>
      <c r="B402" t="s">
        <v>24</v>
      </c>
      <c r="C402" s="26">
        <v>29040.3989823466</v>
      </c>
      <c r="D402" t="s">
        <v>300</v>
      </c>
      <c r="E402" s="26">
        <v>-9.8815094037602285E-3</v>
      </c>
      <c r="F402" s="26">
        <v>2.869629756330069</v>
      </c>
      <c r="G402" s="26">
        <v>0.6189169322849537</v>
      </c>
      <c r="H402" s="26">
        <v>-0.14297259813380669</v>
      </c>
      <c r="I402" s="26">
        <v>-0.13857735379340652</v>
      </c>
    </row>
    <row r="403" spans="1:9">
      <c r="A403" t="s">
        <v>161</v>
      </c>
      <c r="B403" t="s">
        <v>287</v>
      </c>
      <c r="C403" s="26">
        <v>29040.3989823466</v>
      </c>
      <c r="D403" t="s">
        <v>300</v>
      </c>
      <c r="E403" s="26">
        <v>-0.12663798826751924</v>
      </c>
      <c r="F403" s="26">
        <v>36.776177056104864</v>
      </c>
      <c r="G403" s="26">
        <v>15.884397848487136</v>
      </c>
      <c r="H403" s="26">
        <v>-0.12663798826751924</v>
      </c>
      <c r="I403" s="26">
        <v>-8.3143384300500306E-2</v>
      </c>
    </row>
    <row r="404" spans="1:9">
      <c r="A404" t="s">
        <v>190</v>
      </c>
      <c r="B404" t="s">
        <v>20</v>
      </c>
      <c r="C404" s="26">
        <v>364156.65776987001</v>
      </c>
      <c r="D404" t="s">
        <v>300</v>
      </c>
      <c r="E404" s="26">
        <v>-9.1023335407588475E-5</v>
      </c>
      <c r="F404" s="26">
        <v>0.33146753601093287</v>
      </c>
      <c r="G404" s="26">
        <v>1.6034479286185288E-2</v>
      </c>
      <c r="H404" s="26">
        <v>-0.36598791372413875</v>
      </c>
      <c r="I404" s="26">
        <v>-0.36598791372426226</v>
      </c>
    </row>
    <row r="405" spans="1:9">
      <c r="A405" t="s">
        <v>190</v>
      </c>
      <c r="B405" t="s">
        <v>21</v>
      </c>
      <c r="C405" s="26">
        <v>364156.65776987001</v>
      </c>
      <c r="D405" t="s">
        <v>300</v>
      </c>
      <c r="E405" s="26">
        <v>-0.22255898268155405</v>
      </c>
      <c r="F405" s="26">
        <v>810.46335289977117</v>
      </c>
      <c r="G405" s="26">
        <v>9.8430958303681191</v>
      </c>
      <c r="H405" s="26">
        <v>-0.35904624846649469</v>
      </c>
      <c r="I405" s="26">
        <v>-0.36603038804654253</v>
      </c>
    </row>
    <row r="406" spans="1:9">
      <c r="A406" t="s">
        <v>190</v>
      </c>
      <c r="B406" t="s">
        <v>23</v>
      </c>
      <c r="C406" s="26">
        <v>364156.65776987001</v>
      </c>
      <c r="D406" t="s">
        <v>300</v>
      </c>
      <c r="E406" s="26">
        <v>-0.15258887719379055</v>
      </c>
      <c r="F406" s="26">
        <v>555.66255531747902</v>
      </c>
      <c r="G406" s="26">
        <v>10.173184130310766</v>
      </c>
      <c r="H406" s="26">
        <v>-3.0675925433679718</v>
      </c>
      <c r="I406" s="26">
        <v>-2.4108094649316105</v>
      </c>
    </row>
    <row r="407" spans="1:9">
      <c r="A407" t="s">
        <v>190</v>
      </c>
      <c r="B407" t="s">
        <v>22</v>
      </c>
      <c r="C407" s="26">
        <v>364156.65776987001</v>
      </c>
      <c r="D407" t="s">
        <v>300</v>
      </c>
      <c r="E407" s="26">
        <v>-0.11589412262769837</v>
      </c>
      <c r="F407" s="26">
        <v>422.03616351274104</v>
      </c>
      <c r="G407" s="26">
        <v>2.7487155258742195</v>
      </c>
      <c r="H407" s="26">
        <v>-0.44381095852575342</v>
      </c>
      <c r="I407" s="26">
        <v>-0.4128434226400306</v>
      </c>
    </row>
    <row r="408" spans="1:9">
      <c r="A408" t="s">
        <v>190</v>
      </c>
      <c r="B408" t="s">
        <v>24</v>
      </c>
      <c r="C408" s="26">
        <v>364156.65776987001</v>
      </c>
      <c r="D408" t="s">
        <v>300</v>
      </c>
      <c r="E408" s="26">
        <v>-0.48457955470751524</v>
      </c>
      <c r="F408" s="26">
        <v>1764.6287106590064</v>
      </c>
      <c r="G408" s="26">
        <v>25.778506248671924</v>
      </c>
      <c r="H408" s="26">
        <v>-7.0215197132667777</v>
      </c>
      <c r="I408" s="26">
        <v>-7.0576221717705359</v>
      </c>
    </row>
    <row r="409" spans="1:9">
      <c r="A409" t="s">
        <v>190</v>
      </c>
      <c r="B409" t="s">
        <v>287</v>
      </c>
      <c r="C409" s="26">
        <v>364156.65776987001</v>
      </c>
      <c r="D409" t="s">
        <v>300</v>
      </c>
      <c r="E409" s="26">
        <v>-0.97571256054596545</v>
      </c>
      <c r="F409" s="26">
        <v>3553.1222499250075</v>
      </c>
      <c r="G409" s="26">
        <v>48.559536214511212</v>
      </c>
      <c r="H409" s="26">
        <v>-0.97571256054596522</v>
      </c>
      <c r="I409" s="26">
        <v>-1.1710774760899021</v>
      </c>
    </row>
    <row r="410" spans="1:9">
      <c r="A410" t="s">
        <v>120</v>
      </c>
      <c r="B410" t="s">
        <v>20</v>
      </c>
      <c r="C410" s="26">
        <v>362682.018243286</v>
      </c>
      <c r="D410" t="s">
        <v>300</v>
      </c>
      <c r="E410" s="26">
        <v>-3.6256710334628693E-4</v>
      </c>
      <c r="F410" s="26">
        <v>1.314965687902534</v>
      </c>
      <c r="G410" s="26">
        <v>2.7186927306823705E-2</v>
      </c>
      <c r="H410" s="26">
        <v>-0.53386230725587258</v>
      </c>
      <c r="I410" s="26">
        <v>-0.53386230725590067</v>
      </c>
    </row>
    <row r="411" spans="1:9">
      <c r="A411" t="s">
        <v>120</v>
      </c>
      <c r="B411" t="s">
        <v>21</v>
      </c>
      <c r="C411" s="26">
        <v>362682.018243286</v>
      </c>
      <c r="D411" t="s">
        <v>300</v>
      </c>
      <c r="E411" s="26">
        <v>-0.4769085316658811</v>
      </c>
      <c r="F411" s="26">
        <v>1729.6614878202383</v>
      </c>
      <c r="G411" s="26">
        <v>13.46288308086271</v>
      </c>
      <c r="H411" s="26">
        <v>-0.59809108018441448</v>
      </c>
      <c r="I411" s="26">
        <v>-0.56346201880842894</v>
      </c>
    </row>
    <row r="412" spans="1:9">
      <c r="A412" t="s">
        <v>120</v>
      </c>
      <c r="B412" t="s">
        <v>23</v>
      </c>
      <c r="C412" s="26">
        <v>362682.018243286</v>
      </c>
      <c r="D412" t="s">
        <v>300</v>
      </c>
      <c r="E412" s="26">
        <v>-0.20449333916038129</v>
      </c>
      <c r="F412" s="26">
        <v>741.66056963995879</v>
      </c>
      <c r="G412" s="26">
        <v>14.02882425923795</v>
      </c>
      <c r="H412" s="26">
        <v>-2.9177047383260328</v>
      </c>
      <c r="I412" s="26">
        <v>-1.51035312224243</v>
      </c>
    </row>
    <row r="413" spans="1:9">
      <c r="A413" t="s">
        <v>120</v>
      </c>
      <c r="B413" t="s">
        <v>22</v>
      </c>
      <c r="C413" s="26">
        <v>362682.018243286</v>
      </c>
      <c r="D413" t="s">
        <v>300</v>
      </c>
      <c r="E413" s="26">
        <v>-2.7691041337701977E-2</v>
      </c>
      <c r="F413" s="26">
        <v>100.43042759616016</v>
      </c>
      <c r="G413" s="26">
        <v>2.1379593608387419</v>
      </c>
      <c r="H413" s="26">
        <v>-0.3681770770359909</v>
      </c>
      <c r="I413" s="26">
        <v>-0.36980735703657897</v>
      </c>
    </row>
    <row r="414" spans="1:9">
      <c r="A414" t="s">
        <v>120</v>
      </c>
      <c r="B414" t="s">
        <v>24</v>
      </c>
      <c r="C414" s="26">
        <v>362682.018243286</v>
      </c>
      <c r="D414" t="s">
        <v>300</v>
      </c>
      <c r="E414" s="26">
        <v>-0.74107468577961089</v>
      </c>
      <c r="F414" s="26">
        <v>2687.7446270755831</v>
      </c>
      <c r="G414" s="26">
        <v>44.390383330794947</v>
      </c>
      <c r="H414" s="26">
        <v>-13.084375176462409</v>
      </c>
      <c r="I414" s="26">
        <v>-12.790427282837435</v>
      </c>
    </row>
    <row r="415" spans="1:9">
      <c r="A415" t="s">
        <v>120</v>
      </c>
      <c r="B415" t="s">
        <v>287</v>
      </c>
      <c r="C415" s="26">
        <v>362682.018243286</v>
      </c>
      <c r="D415" t="s">
        <v>300</v>
      </c>
      <c r="E415" s="26">
        <v>-1.4505301650469211</v>
      </c>
      <c r="F415" s="26">
        <v>5260.8120778198409</v>
      </c>
      <c r="G415" s="26">
        <v>74.047236959041186</v>
      </c>
      <c r="H415" s="26">
        <v>-1.4505301650469213</v>
      </c>
      <c r="I415" s="26">
        <v>-1.742928147541883</v>
      </c>
    </row>
    <row r="416" spans="1:9">
      <c r="A416" t="s">
        <v>171</v>
      </c>
      <c r="B416" t="s">
        <v>20</v>
      </c>
      <c r="C416" s="26">
        <v>13608151.8646379</v>
      </c>
      <c r="D416" t="s">
        <v>316</v>
      </c>
      <c r="E416" s="26">
        <v>-0.23516917618367283</v>
      </c>
      <c r="F416" s="26">
        <v>32002.178633892061</v>
      </c>
      <c r="G416" s="26">
        <v>4455.5992345587774</v>
      </c>
      <c r="H416" s="26">
        <v>-1.7165175055966166</v>
      </c>
      <c r="I416" s="26">
        <v>-1.7294031328924431</v>
      </c>
    </row>
    <row r="417" spans="1:9">
      <c r="A417" t="s">
        <v>171</v>
      </c>
      <c r="B417" t="s">
        <v>21</v>
      </c>
      <c r="C417" s="26">
        <v>13608151.8646379</v>
      </c>
      <c r="D417" t="s">
        <v>316</v>
      </c>
      <c r="E417" s="26">
        <v>-0.69132482177282362</v>
      </c>
      <c r="F417" s="26">
        <v>94076.531624783122</v>
      </c>
      <c r="G417" s="26">
        <v>3444.3395914082475</v>
      </c>
      <c r="H417" s="26">
        <v>-1.6869091763328292</v>
      </c>
      <c r="I417" s="26">
        <v>-1.6284266888211996</v>
      </c>
    </row>
    <row r="418" spans="1:9">
      <c r="A418" t="s">
        <v>171</v>
      </c>
      <c r="B418" t="s">
        <v>23</v>
      </c>
      <c r="C418" s="26">
        <v>13608151.8646379</v>
      </c>
      <c r="D418" t="s">
        <v>316</v>
      </c>
      <c r="E418" s="26">
        <v>-0.13863752798828252</v>
      </c>
      <c r="F418" s="26">
        <v>18866.00535002536</v>
      </c>
      <c r="G418" s="26">
        <v>6149.9632928592182</v>
      </c>
      <c r="H418" s="26">
        <v>-2.7528213838304372</v>
      </c>
      <c r="I418" s="26">
        <v>-2.9670340128250268</v>
      </c>
    </row>
    <row r="419" spans="1:9">
      <c r="A419" t="s">
        <v>171</v>
      </c>
      <c r="B419" t="s">
        <v>22</v>
      </c>
      <c r="C419" s="26">
        <v>13608151.8646379</v>
      </c>
      <c r="D419" t="s">
        <v>316</v>
      </c>
      <c r="E419" s="26">
        <v>-0.54266414826570708</v>
      </c>
      <c r="F419" s="26">
        <v>73846.561410941198</v>
      </c>
      <c r="G419" s="26">
        <v>4445.5291427091452</v>
      </c>
      <c r="H419" s="26">
        <v>-1.5123661291709898</v>
      </c>
      <c r="I419" s="26">
        <v>-1.5387485442302125</v>
      </c>
    </row>
    <row r="420" spans="1:9">
      <c r="A420" t="s">
        <v>171</v>
      </c>
      <c r="B420" t="s">
        <v>24</v>
      </c>
      <c r="C420" s="26">
        <v>13608151.8646379</v>
      </c>
      <c r="D420" t="s">
        <v>316</v>
      </c>
      <c r="E420" s="26">
        <v>-0.13326211385159836</v>
      </c>
      <c r="F420" s="26">
        <v>18134.510830952164</v>
      </c>
      <c r="G420" s="26">
        <v>1138.9047492489897</v>
      </c>
      <c r="H420" s="26">
        <v>-3.0287573732395963</v>
      </c>
      <c r="I420" s="26">
        <v>-2.8466924358989938</v>
      </c>
    </row>
    <row r="421" spans="1:9">
      <c r="A421" t="s">
        <v>171</v>
      </c>
      <c r="B421" t="s">
        <v>287</v>
      </c>
      <c r="C421" s="26">
        <v>13608151.8646379</v>
      </c>
      <c r="D421" t="s">
        <v>316</v>
      </c>
      <c r="E421" s="26">
        <v>-1.7410577880620843</v>
      </c>
      <c r="F421" s="26">
        <v>236925.78785059392</v>
      </c>
      <c r="G421" s="26">
        <v>19634.336010784373</v>
      </c>
      <c r="H421" s="26">
        <v>-1.7410577880620883</v>
      </c>
      <c r="I421" s="26">
        <v>-1.9530020744805692</v>
      </c>
    </row>
    <row r="422" spans="1:9">
      <c r="A422" t="s">
        <v>126</v>
      </c>
      <c r="B422" t="s">
        <v>20</v>
      </c>
      <c r="C422" s="26">
        <v>1042173.3006255501</v>
      </c>
      <c r="D422" t="s">
        <v>316</v>
      </c>
      <c r="E422" s="26">
        <v>-0.26906699744946</v>
      </c>
      <c r="F422" s="26">
        <v>2804.144408213102</v>
      </c>
      <c r="G422" s="26">
        <v>626.62268320497151</v>
      </c>
      <c r="H422" s="26">
        <v>-1.2368177678868073</v>
      </c>
      <c r="I422" s="26">
        <v>-1.6331793233143499</v>
      </c>
    </row>
    <row r="423" spans="1:9">
      <c r="A423" t="s">
        <v>126</v>
      </c>
      <c r="B423" t="s">
        <v>21</v>
      </c>
      <c r="C423" s="26">
        <v>1042173.3006255501</v>
      </c>
      <c r="D423" t="s">
        <v>316</v>
      </c>
      <c r="E423" s="26">
        <v>-0.40689947341872645</v>
      </c>
      <c r="F423" s="26">
        <v>4240.5976723559243</v>
      </c>
      <c r="G423" s="26">
        <v>427.58296851163959</v>
      </c>
      <c r="H423" s="26">
        <v>-1.1938403277053595</v>
      </c>
      <c r="I423" s="26">
        <v>-1.0703206008481447</v>
      </c>
    </row>
    <row r="424" spans="1:9">
      <c r="A424" t="s">
        <v>126</v>
      </c>
      <c r="B424" t="s">
        <v>23</v>
      </c>
      <c r="C424" s="26">
        <v>1042173.3006255501</v>
      </c>
      <c r="D424" t="s">
        <v>316</v>
      </c>
      <c r="E424" s="26">
        <v>-0.23455382826205601</v>
      </c>
      <c r="F424" s="26">
        <v>2444.4573737422534</v>
      </c>
      <c r="G424" s="26">
        <v>733.87169749950499</v>
      </c>
      <c r="H424" s="26">
        <v>-4.5425479570982414</v>
      </c>
      <c r="I424" s="26">
        <v>-4.5041914764349222</v>
      </c>
    </row>
    <row r="425" spans="1:9">
      <c r="A425" t="s">
        <v>126</v>
      </c>
      <c r="B425" t="s">
        <v>22</v>
      </c>
      <c r="C425" s="26">
        <v>1042173.3006255501</v>
      </c>
      <c r="D425" t="s">
        <v>316</v>
      </c>
      <c r="E425" s="26">
        <v>-0.25797655109139489</v>
      </c>
      <c r="F425" s="26">
        <v>2688.5627373491488</v>
      </c>
      <c r="G425" s="26">
        <v>144.45823737746451</v>
      </c>
      <c r="H425" s="26">
        <v>-0.7758630802824027</v>
      </c>
      <c r="I425" s="26">
        <v>-0.57940220595229608</v>
      </c>
    </row>
    <row r="426" spans="1:9">
      <c r="A426" t="s">
        <v>126</v>
      </c>
      <c r="B426" t="s">
        <v>24</v>
      </c>
      <c r="C426" s="26">
        <v>1042173.3006255501</v>
      </c>
      <c r="D426" t="s">
        <v>316</v>
      </c>
      <c r="E426" s="26">
        <v>-0.11235356927633208</v>
      </c>
      <c r="F426" s="26">
        <v>1170.918901297764</v>
      </c>
      <c r="G426" s="26">
        <v>93.354130214954296</v>
      </c>
      <c r="H426" s="26">
        <v>-1.9545786690376503</v>
      </c>
      <c r="I426" s="26">
        <v>-1.6203960963518944</v>
      </c>
    </row>
    <row r="427" spans="1:9">
      <c r="A427" t="s">
        <v>126</v>
      </c>
      <c r="B427" t="s">
        <v>287</v>
      </c>
      <c r="C427" s="26">
        <v>1042173.3006255501</v>
      </c>
      <c r="D427" t="s">
        <v>316</v>
      </c>
      <c r="E427" s="26">
        <v>-1.2808504194979695</v>
      </c>
      <c r="F427" s="26">
        <v>13348.681092958193</v>
      </c>
      <c r="G427" s="26">
        <v>2025.889716808535</v>
      </c>
      <c r="H427" s="26">
        <v>-1.2808504194979708</v>
      </c>
      <c r="I427" s="26">
        <v>-1.6167811464138153</v>
      </c>
    </row>
    <row r="428" spans="1:9">
      <c r="A428" t="s">
        <v>124</v>
      </c>
      <c r="B428" t="s">
        <v>20</v>
      </c>
      <c r="C428" s="26">
        <v>2718732.23125757</v>
      </c>
      <c r="D428" t="s">
        <v>316</v>
      </c>
      <c r="E428" s="26">
        <v>-0.2536871741368491</v>
      </c>
      <c r="F428" s="26">
        <v>6897.0749698250347</v>
      </c>
      <c r="G428" s="26">
        <v>4575.7855696444622</v>
      </c>
      <c r="H428" s="26">
        <v>-1.6160995603660948</v>
      </c>
      <c r="I428" s="26">
        <v>-1.7025186480237833</v>
      </c>
    </row>
    <row r="429" spans="1:9">
      <c r="A429" t="s">
        <v>124</v>
      </c>
      <c r="B429" t="s">
        <v>21</v>
      </c>
      <c r="C429" s="26">
        <v>2718732.23125757</v>
      </c>
      <c r="D429" t="s">
        <v>316</v>
      </c>
      <c r="E429" s="26">
        <v>-0.58341449841410631</v>
      </c>
      <c r="F429" s="26">
        <v>15861.478010213992</v>
      </c>
      <c r="G429" s="26">
        <v>1390.6459279140743</v>
      </c>
      <c r="H429" s="26">
        <v>-1.1054192652363846</v>
      </c>
      <c r="I429" s="26">
        <v>-1.1627799138814059</v>
      </c>
    </row>
    <row r="430" spans="1:9">
      <c r="A430" t="s">
        <v>124</v>
      </c>
      <c r="B430" t="s">
        <v>23</v>
      </c>
      <c r="C430" s="26">
        <v>2718732.23125757</v>
      </c>
      <c r="D430" t="s">
        <v>316</v>
      </c>
      <c r="E430" s="26">
        <v>-6.7527501875269139E-2</v>
      </c>
      <c r="F430" s="26">
        <v>1835.891958446002</v>
      </c>
      <c r="G430" s="26">
        <v>451.45545173354367</v>
      </c>
      <c r="H430" s="26">
        <v>-1.6363413202834531</v>
      </c>
      <c r="I430" s="26">
        <v>-1.6399635769056835</v>
      </c>
    </row>
    <row r="431" spans="1:9">
      <c r="A431" t="s">
        <v>124</v>
      </c>
      <c r="B431" t="s">
        <v>22</v>
      </c>
      <c r="C431" s="26">
        <v>2718732.23125757</v>
      </c>
      <c r="D431" t="s">
        <v>316</v>
      </c>
      <c r="E431" s="26">
        <v>-0.12474132979079837</v>
      </c>
      <c r="F431" s="26">
        <v>3391.3827387217361</v>
      </c>
      <c r="G431" s="26">
        <v>824.1252563343478</v>
      </c>
      <c r="H431" s="26">
        <v>-0.57396885627408645</v>
      </c>
      <c r="I431" s="26">
        <v>-0.61597932936391941</v>
      </c>
    </row>
    <row r="432" spans="1:9">
      <c r="A432" t="s">
        <v>124</v>
      </c>
      <c r="B432" t="s">
        <v>24</v>
      </c>
      <c r="C432" s="26">
        <v>2718732.23125757</v>
      </c>
      <c r="D432" t="s">
        <v>316</v>
      </c>
      <c r="E432" s="26">
        <v>-7.1036134945000023E-2</v>
      </c>
      <c r="F432" s="26">
        <v>1931.2822965893376</v>
      </c>
      <c r="G432" s="26">
        <v>291.65732954198666</v>
      </c>
      <c r="H432" s="26">
        <v>-1.2539518047025568</v>
      </c>
      <c r="I432" s="26">
        <v>-1.2446116203236472</v>
      </c>
    </row>
    <row r="433" spans="1:9">
      <c r="A433" t="s">
        <v>124</v>
      </c>
      <c r="B433" t="s">
        <v>287</v>
      </c>
      <c r="C433" s="26">
        <v>2718732.23125757</v>
      </c>
      <c r="D433" t="s">
        <v>316</v>
      </c>
      <c r="E433" s="26">
        <v>-1.1004066391620231</v>
      </c>
      <c r="F433" s="26">
        <v>29917.109973796109</v>
      </c>
      <c r="G433" s="26">
        <v>7533.6695351684157</v>
      </c>
      <c r="H433" s="26">
        <v>-1.1004066391620237</v>
      </c>
      <c r="I433" s="26">
        <v>-1.3145118740627273</v>
      </c>
    </row>
    <row r="434" spans="1:9">
      <c r="A434" t="s">
        <v>181</v>
      </c>
      <c r="B434" t="s">
        <v>20</v>
      </c>
      <c r="C434" s="26">
        <v>1619423.7011696298</v>
      </c>
      <c r="D434" t="s">
        <v>316</v>
      </c>
      <c r="E434" s="26">
        <v>-3.5512680035705194E-2</v>
      </c>
      <c r="F434" s="26">
        <v>575.10075741874527</v>
      </c>
      <c r="G434" s="26">
        <v>24.255836177017102</v>
      </c>
      <c r="H434" s="26">
        <v>-1.5054574955840321</v>
      </c>
      <c r="I434" s="26">
        <v>-1.5438395679476251</v>
      </c>
    </row>
    <row r="435" spans="1:9">
      <c r="A435" t="s">
        <v>181</v>
      </c>
      <c r="B435" t="s">
        <v>21</v>
      </c>
      <c r="C435" s="26">
        <v>1619423.7011696298</v>
      </c>
      <c r="D435" t="s">
        <v>316</v>
      </c>
      <c r="E435" s="26">
        <v>-0.48087537478712011</v>
      </c>
      <c r="F435" s="26">
        <v>7787.4097923909094</v>
      </c>
      <c r="G435" s="26">
        <v>134.513645416543</v>
      </c>
      <c r="H435" s="26">
        <v>-1.0019936117525978</v>
      </c>
      <c r="I435" s="26">
        <v>-0.99382277309731681</v>
      </c>
    </row>
    <row r="436" spans="1:9">
      <c r="A436" t="s">
        <v>181</v>
      </c>
      <c r="B436" t="s">
        <v>23</v>
      </c>
      <c r="C436" s="26">
        <v>1619423.7011696298</v>
      </c>
      <c r="D436" t="s">
        <v>316</v>
      </c>
      <c r="E436" s="26">
        <v>-0.16433027353310581</v>
      </c>
      <c r="F436" s="26">
        <v>2661.2033977919987</v>
      </c>
      <c r="G436" s="26">
        <v>112.65661647120214</v>
      </c>
      <c r="H436" s="26">
        <v>-2.1349357425260505</v>
      </c>
      <c r="I436" s="26">
        <v>-2.0494801622554699</v>
      </c>
    </row>
    <row r="437" spans="1:9">
      <c r="A437" t="s">
        <v>181</v>
      </c>
      <c r="B437" t="s">
        <v>22</v>
      </c>
      <c r="C437" s="26">
        <v>1619423.7011696298</v>
      </c>
      <c r="D437" t="s">
        <v>316</v>
      </c>
      <c r="E437" s="26">
        <v>-0.25841366616735989</v>
      </c>
      <c r="F437" s="26">
        <v>4184.8121569755913</v>
      </c>
      <c r="G437" s="26">
        <v>42.218721141489148</v>
      </c>
      <c r="H437" s="26">
        <v>-0.67005941840109184</v>
      </c>
      <c r="I437" s="26">
        <v>-0.53118131528632995</v>
      </c>
    </row>
    <row r="438" spans="1:9">
      <c r="A438" t="s">
        <v>181</v>
      </c>
      <c r="B438" t="s">
        <v>24</v>
      </c>
      <c r="C438" s="26">
        <v>1619423.7011696298</v>
      </c>
      <c r="D438" t="s">
        <v>316</v>
      </c>
      <c r="E438" s="26">
        <v>-8.1659241584891989E-2</v>
      </c>
      <c r="F438" s="26">
        <v>1322.4091124211075</v>
      </c>
      <c r="G438" s="26">
        <v>42.885712325855565</v>
      </c>
      <c r="H438" s="26">
        <v>-2.4115114961981119</v>
      </c>
      <c r="I438" s="26">
        <v>-3.1967716885008879</v>
      </c>
    </row>
    <row r="439" spans="1:9">
      <c r="A439" t="s">
        <v>181</v>
      </c>
      <c r="B439" t="s">
        <v>287</v>
      </c>
      <c r="C439" s="26">
        <v>1619423.7011696298</v>
      </c>
      <c r="D439" t="s">
        <v>316</v>
      </c>
      <c r="E439" s="26">
        <v>-1.0207912361081832</v>
      </c>
      <c r="F439" s="26">
        <v>16530.935216998354</v>
      </c>
      <c r="G439" s="26">
        <v>356.53053153210692</v>
      </c>
      <c r="H439" s="26">
        <v>-1.0207912361081826</v>
      </c>
      <c r="I439" s="26">
        <v>-1.1927065158880952</v>
      </c>
    </row>
    <row r="440" spans="1:9">
      <c r="A440" t="s">
        <v>208</v>
      </c>
      <c r="B440" t="s">
        <v>20</v>
      </c>
      <c r="C440" s="26">
        <v>608186</v>
      </c>
      <c r="D440" t="s">
        <v>316</v>
      </c>
      <c r="E440" s="26">
        <v>-2.8516665759201153E-2</v>
      </c>
      <c r="F440" s="26">
        <v>173.43436881425515</v>
      </c>
      <c r="G440" s="26">
        <v>9.4809282191408819</v>
      </c>
      <c r="H440" s="26">
        <v>-1.6429391444542045</v>
      </c>
      <c r="I440" s="26">
        <v>-1.682413476305596</v>
      </c>
    </row>
    <row r="441" spans="1:9">
      <c r="A441" t="s">
        <v>208</v>
      </c>
      <c r="B441" t="s">
        <v>21</v>
      </c>
      <c r="C441" s="26">
        <v>608186</v>
      </c>
      <c r="D441" t="s">
        <v>316</v>
      </c>
      <c r="E441" s="26">
        <v>-0.60665405773894931</v>
      </c>
      <c r="F441" s="26">
        <v>3689.5850476002065</v>
      </c>
      <c r="G441" s="26">
        <v>53.920836477884173</v>
      </c>
      <c r="H441" s="26">
        <v>-1.1580709484786968</v>
      </c>
      <c r="I441" s="26">
        <v>-1.0419878745440352</v>
      </c>
    </row>
    <row r="442" spans="1:9">
      <c r="A442" t="s">
        <v>208</v>
      </c>
      <c r="B442" t="s">
        <v>23</v>
      </c>
      <c r="C442" s="26">
        <v>608186</v>
      </c>
      <c r="D442" t="s">
        <v>316</v>
      </c>
      <c r="E442" s="26">
        <v>-0.45684860616816564</v>
      </c>
      <c r="F442" s="26">
        <v>2778.4892639099203</v>
      </c>
      <c r="G442" s="26">
        <v>103.02797942784224</v>
      </c>
      <c r="H442" s="26">
        <v>-6.7747051463939369</v>
      </c>
      <c r="I442" s="26">
        <v>-5.6330388316978457</v>
      </c>
    </row>
    <row r="443" spans="1:9">
      <c r="A443" t="s">
        <v>208</v>
      </c>
      <c r="B443" t="s">
        <v>22</v>
      </c>
      <c r="C443" s="26">
        <v>608186</v>
      </c>
      <c r="D443" t="s">
        <v>316</v>
      </c>
      <c r="E443" s="26">
        <v>-0.34275309671201409</v>
      </c>
      <c r="F443" s="26">
        <v>2084.5763487689301</v>
      </c>
      <c r="G443" s="26">
        <v>33.562608788042127</v>
      </c>
      <c r="H443" s="26">
        <v>-0.94340190919181732</v>
      </c>
      <c r="I443" s="26">
        <v>-0.74679934487516042</v>
      </c>
    </row>
    <row r="444" spans="1:9">
      <c r="A444" t="s">
        <v>208</v>
      </c>
      <c r="B444" t="s">
        <v>24</v>
      </c>
      <c r="C444" s="26">
        <v>608186</v>
      </c>
      <c r="D444" t="s">
        <v>316</v>
      </c>
      <c r="E444" s="26">
        <v>-0.14919998965797518</v>
      </c>
      <c r="F444" s="26">
        <v>907.41344910125292</v>
      </c>
      <c r="G444" s="26">
        <v>23.789757266869024</v>
      </c>
      <c r="H444" s="26">
        <v>-5.3202951745336868</v>
      </c>
      <c r="I444" s="26">
        <v>-4.8719693494744316</v>
      </c>
    </row>
    <row r="445" spans="1:9">
      <c r="A445" t="s">
        <v>208</v>
      </c>
      <c r="B445" t="s">
        <v>287</v>
      </c>
      <c r="C445" s="26">
        <v>608186</v>
      </c>
      <c r="D445" t="s">
        <v>316</v>
      </c>
      <c r="E445" s="26">
        <v>-1.5839724160363056</v>
      </c>
      <c r="F445" s="26">
        <v>9633.4984781945641</v>
      </c>
      <c r="G445" s="26">
        <v>223.78211017977844</v>
      </c>
      <c r="H445" s="26">
        <v>-1.5839724160363069</v>
      </c>
      <c r="I445" s="26">
        <v>-1.7831495467816469</v>
      </c>
    </row>
    <row r="446" spans="1:9">
      <c r="A446" t="s">
        <v>77</v>
      </c>
      <c r="B446" t="s">
        <v>20</v>
      </c>
      <c r="C446" s="26">
        <v>274024.95896589197</v>
      </c>
      <c r="D446" t="s">
        <v>316</v>
      </c>
      <c r="E446" s="26">
        <v>-0.23274201307446901</v>
      </c>
      <c r="F446" s="26">
        <v>637.77120582370469</v>
      </c>
      <c r="G446" s="26">
        <v>457.20267822223542</v>
      </c>
      <c r="H446" s="26">
        <v>-1.4870094746653335</v>
      </c>
      <c r="I446" s="26">
        <v>-1.5756145600395868</v>
      </c>
    </row>
    <row r="447" spans="1:9">
      <c r="A447" t="s">
        <v>77</v>
      </c>
      <c r="B447" t="s">
        <v>21</v>
      </c>
      <c r="C447" s="26">
        <v>274024.95896589197</v>
      </c>
      <c r="D447" t="s">
        <v>316</v>
      </c>
      <c r="E447" s="26">
        <v>-0.41636790263752915</v>
      </c>
      <c r="F447" s="26">
        <v>1140.9519743496342</v>
      </c>
      <c r="G447" s="26">
        <v>201.10660833340248</v>
      </c>
      <c r="H447" s="26">
        <v>-1.1378325541851062</v>
      </c>
      <c r="I447" s="26">
        <v>-1.194473365673391</v>
      </c>
    </row>
    <row r="448" spans="1:9">
      <c r="A448" t="s">
        <v>77</v>
      </c>
      <c r="B448" t="s">
        <v>23</v>
      </c>
      <c r="C448" s="26">
        <v>274024.95896589197</v>
      </c>
      <c r="D448" t="s">
        <v>316</v>
      </c>
      <c r="E448" s="26">
        <v>-0.18588148502416466</v>
      </c>
      <c r="F448" s="26">
        <v>509.36166306265784</v>
      </c>
      <c r="G448" s="26">
        <v>50.62478935103303</v>
      </c>
      <c r="H448" s="26">
        <v>-1.6969510805482531</v>
      </c>
      <c r="I448" s="26">
        <v>-1.6486951931467499</v>
      </c>
    </row>
    <row r="449" spans="1:9">
      <c r="A449" t="s">
        <v>77</v>
      </c>
      <c r="B449" t="s">
        <v>22</v>
      </c>
      <c r="C449" s="26">
        <v>274024.95896589197</v>
      </c>
      <c r="D449" t="s">
        <v>316</v>
      </c>
      <c r="E449" s="26">
        <v>-0.14567494944942599</v>
      </c>
      <c r="F449" s="26">
        <v>399.1857204523734</v>
      </c>
      <c r="G449" s="26">
        <v>118.38713178578654</v>
      </c>
      <c r="H449" s="26">
        <v>-0.51388251603546198</v>
      </c>
      <c r="I449" s="26">
        <v>-0.71302352070352815</v>
      </c>
    </row>
    <row r="450" spans="1:9">
      <c r="A450" t="s">
        <v>77</v>
      </c>
      <c r="B450" t="s">
        <v>24</v>
      </c>
      <c r="C450" s="26">
        <v>274024.95896589197</v>
      </c>
      <c r="D450" t="s">
        <v>316</v>
      </c>
      <c r="E450" s="26">
        <v>-0.12172525184919032</v>
      </c>
      <c r="F450" s="26">
        <v>333.55757143087243</v>
      </c>
      <c r="G450" s="26">
        <v>67.611881996645181</v>
      </c>
      <c r="H450" s="26">
        <v>-1.4399419210006033</v>
      </c>
      <c r="I450" s="26">
        <v>-1.4498022395058385</v>
      </c>
    </row>
    <row r="451" spans="1:9">
      <c r="A451" t="s">
        <v>77</v>
      </c>
      <c r="B451" t="s">
        <v>287</v>
      </c>
      <c r="C451" s="26">
        <v>274024.95896589197</v>
      </c>
      <c r="D451" t="s">
        <v>316</v>
      </c>
      <c r="E451" s="26">
        <v>-1.1023916020347797</v>
      </c>
      <c r="F451" s="26">
        <v>3020.8281351192441</v>
      </c>
      <c r="G451" s="26">
        <v>894.93308968910276</v>
      </c>
      <c r="H451" s="26">
        <v>-1.1023916020347799</v>
      </c>
      <c r="I451" s="26">
        <v>-1.2749877777700571</v>
      </c>
    </row>
    <row r="452" spans="1:9">
      <c r="A452" t="s">
        <v>148</v>
      </c>
      <c r="B452" t="s">
        <v>20</v>
      </c>
      <c r="C452" s="26">
        <v>358581.94344625896</v>
      </c>
      <c r="D452" t="s">
        <v>316</v>
      </c>
      <c r="E452" s="26">
        <v>-0.16293881284841966</v>
      </c>
      <c r="F452" s="26">
        <v>584.26916174012592</v>
      </c>
      <c r="G452" s="26">
        <v>20.562891173763916</v>
      </c>
      <c r="H452" s="26">
        <v>-0.9831595072708923</v>
      </c>
      <c r="I452" s="26">
        <v>-1.0602609591129646</v>
      </c>
    </row>
    <row r="453" spans="1:9">
      <c r="A453" t="s">
        <v>148</v>
      </c>
      <c r="B453" t="s">
        <v>21</v>
      </c>
      <c r="C453" s="26">
        <v>358581.94344625896</v>
      </c>
      <c r="D453" t="s">
        <v>316</v>
      </c>
      <c r="E453" s="26">
        <v>-0.49436598252695857</v>
      </c>
      <c r="F453" s="26">
        <v>1772.7071478823609</v>
      </c>
      <c r="G453" s="26">
        <v>101.03158014162983</v>
      </c>
      <c r="H453" s="26">
        <v>-1.0734272883646183</v>
      </c>
      <c r="I453" s="26">
        <v>-0.98862229174517235</v>
      </c>
    </row>
    <row r="454" spans="1:9">
      <c r="A454" t="s">
        <v>148</v>
      </c>
      <c r="B454" t="s">
        <v>23</v>
      </c>
      <c r="C454" s="26">
        <v>358581.94344625896</v>
      </c>
      <c r="D454" t="s">
        <v>316</v>
      </c>
      <c r="E454" s="26">
        <v>-0.18987902006996174</v>
      </c>
      <c r="F454" s="26">
        <v>680.87188036358089</v>
      </c>
      <c r="G454" s="26">
        <v>43.822478596357143</v>
      </c>
      <c r="H454" s="26">
        <v>-3.6452045833718163</v>
      </c>
      <c r="I454" s="26">
        <v>-3.8179146637244621</v>
      </c>
    </row>
    <row r="455" spans="1:9">
      <c r="A455" t="s">
        <v>148</v>
      </c>
      <c r="B455" t="s">
        <v>22</v>
      </c>
      <c r="C455" s="26">
        <v>358581.94344625896</v>
      </c>
      <c r="D455" t="s">
        <v>316</v>
      </c>
      <c r="E455" s="26">
        <v>-0.18388469090720233</v>
      </c>
      <c r="F455" s="26">
        <v>659.37729835519235</v>
      </c>
      <c r="G455" s="26">
        <v>26.075923307805251</v>
      </c>
      <c r="H455" s="26">
        <v>-0.64194846697642671</v>
      </c>
      <c r="I455" s="26">
        <v>-0.66894044852483558</v>
      </c>
    </row>
    <row r="456" spans="1:9">
      <c r="A456" t="s">
        <v>148</v>
      </c>
      <c r="B456" t="s">
        <v>24</v>
      </c>
      <c r="C456" s="26">
        <v>358581.94344625896</v>
      </c>
      <c r="D456" t="s">
        <v>316</v>
      </c>
      <c r="E456" s="26">
        <v>-8.3524971433375561E-2</v>
      </c>
      <c r="F456" s="26">
        <v>299.50546582873068</v>
      </c>
      <c r="G456" s="26">
        <v>14.757139574726708</v>
      </c>
      <c r="H456" s="26">
        <v>-2.3739965221196111</v>
      </c>
      <c r="I456" s="26">
        <v>-2.2701445072903659</v>
      </c>
    </row>
    <row r="457" spans="1:9">
      <c r="A457" t="s">
        <v>148</v>
      </c>
      <c r="B457" t="s">
        <v>287</v>
      </c>
      <c r="C457" s="26">
        <v>358581.94344625896</v>
      </c>
      <c r="D457" t="s">
        <v>316</v>
      </c>
      <c r="E457" s="26">
        <v>-1.1145934777859179</v>
      </c>
      <c r="F457" s="26">
        <v>3996.7309541699906</v>
      </c>
      <c r="G457" s="26">
        <v>206.25001279428287</v>
      </c>
      <c r="H457" s="26">
        <v>-1.1145934777859181</v>
      </c>
      <c r="I457" s="26">
        <v>-1.1551511228702074</v>
      </c>
    </row>
    <row r="458" spans="1:9">
      <c r="A458" t="s">
        <v>16</v>
      </c>
      <c r="B458" t="s">
        <v>20</v>
      </c>
      <c r="C458" s="26">
        <v>330910.34361095598</v>
      </c>
      <c r="D458" t="s">
        <v>316</v>
      </c>
      <c r="E458" s="26">
        <v>-0.16407605969179159</v>
      </c>
      <c r="F458" s="26">
        <v>542.9446529094248</v>
      </c>
      <c r="G458" s="26">
        <v>193.10317968619313</v>
      </c>
      <c r="H458" s="26">
        <v>-1.6208662775522134</v>
      </c>
      <c r="I458" s="26">
        <v>-1.6225025912048334</v>
      </c>
    </row>
    <row r="459" spans="1:9">
      <c r="A459" t="s">
        <v>16</v>
      </c>
      <c r="B459" t="s">
        <v>21</v>
      </c>
      <c r="C459" s="26">
        <v>330910.34361095598</v>
      </c>
      <c r="D459" t="s">
        <v>316</v>
      </c>
      <c r="E459" s="26">
        <v>-0.73621109899890325</v>
      </c>
      <c r="F459" s="26">
        <v>2436.1986773992662</v>
      </c>
      <c r="G459" s="26">
        <v>282.22736081560845</v>
      </c>
      <c r="H459" s="26">
        <v>-1.4086447205153694</v>
      </c>
      <c r="I459" s="26">
        <v>-1.3490663966316427</v>
      </c>
    </row>
    <row r="460" spans="1:9">
      <c r="A460" t="s">
        <v>16</v>
      </c>
      <c r="B460" t="s">
        <v>23</v>
      </c>
      <c r="C460" s="26">
        <v>330910.34361095598</v>
      </c>
      <c r="D460" t="s">
        <v>316</v>
      </c>
      <c r="E460" s="26">
        <v>-0.23168659488180632</v>
      </c>
      <c r="F460" s="26">
        <v>766.6749072239088</v>
      </c>
      <c r="G460" s="26">
        <v>117.34479686207476</v>
      </c>
      <c r="H460" s="26">
        <v>-5.610047695979163</v>
      </c>
      <c r="I460" s="26">
        <v>-5.4926319342703964</v>
      </c>
    </row>
    <row r="461" spans="1:9">
      <c r="A461" t="s">
        <v>16</v>
      </c>
      <c r="B461" t="s">
        <v>22</v>
      </c>
      <c r="C461" s="26">
        <v>330910.34361095598</v>
      </c>
      <c r="D461" t="s">
        <v>316</v>
      </c>
      <c r="E461" s="26">
        <v>-0.35865797052304388</v>
      </c>
      <c r="F461" s="26">
        <v>1186.8363226458857</v>
      </c>
      <c r="G461" s="26">
        <v>76.514705318076921</v>
      </c>
      <c r="H461" s="26">
        <v>-1.1992547432253489</v>
      </c>
      <c r="I461" s="26">
        <v>-1.0119847837113376</v>
      </c>
    </row>
    <row r="462" spans="1:9">
      <c r="A462" t="s">
        <v>16</v>
      </c>
      <c r="B462" t="s">
        <v>24</v>
      </c>
      <c r="C462" s="26">
        <v>330910.34361095598</v>
      </c>
      <c r="D462" t="s">
        <v>316</v>
      </c>
      <c r="E462" s="26">
        <v>-0.17711555517472982</v>
      </c>
      <c r="F462" s="26">
        <v>586.09369221715087</v>
      </c>
      <c r="G462" s="26">
        <v>60.908166259259588</v>
      </c>
      <c r="H462" s="26">
        <v>-4.9516715481689522</v>
      </c>
      <c r="I462" s="26">
        <v>-4.9620691418141947</v>
      </c>
    </row>
    <row r="463" spans="1:9">
      <c r="A463" t="s">
        <v>16</v>
      </c>
      <c r="B463" t="s">
        <v>287</v>
      </c>
      <c r="C463" s="26">
        <v>330910.34361095598</v>
      </c>
      <c r="D463" t="s">
        <v>316</v>
      </c>
      <c r="E463" s="26">
        <v>-1.6677472792702752</v>
      </c>
      <c r="F463" s="26">
        <v>5518.7482523956369</v>
      </c>
      <c r="G463" s="26">
        <v>730.09820894121287</v>
      </c>
      <c r="H463" s="26">
        <v>-1.6677472792702761</v>
      </c>
      <c r="I463" s="26">
        <v>-1.6689295751039359</v>
      </c>
    </row>
    <row r="464" spans="1:9">
      <c r="A464" t="s">
        <v>211</v>
      </c>
      <c r="B464" t="s">
        <v>20</v>
      </c>
      <c r="C464" s="26">
        <v>504992.75770499703</v>
      </c>
      <c r="D464" t="s">
        <v>316</v>
      </c>
      <c r="E464" s="26">
        <v>-0.13751938037460237</v>
      </c>
      <c r="F464" s="26">
        <v>694.46291133252907</v>
      </c>
      <c r="G464" s="26">
        <v>298.33236234476175</v>
      </c>
      <c r="H464" s="26">
        <v>-1.7040020544834009</v>
      </c>
      <c r="I464" s="26">
        <v>-1.6464508711035992</v>
      </c>
    </row>
    <row r="465" spans="1:9">
      <c r="A465" t="s">
        <v>211</v>
      </c>
      <c r="B465" t="s">
        <v>21</v>
      </c>
      <c r="C465" s="26">
        <v>504992.75770499703</v>
      </c>
      <c r="D465" t="s">
        <v>316</v>
      </c>
      <c r="E465" s="26">
        <v>-0.72977437960597191</v>
      </c>
      <c r="F465" s="26">
        <v>3685.3077645967305</v>
      </c>
      <c r="G465" s="26">
        <v>208.05890001611263</v>
      </c>
      <c r="H465" s="26">
        <v>-1.5606920534651634</v>
      </c>
      <c r="I465" s="26">
        <v>-1.4212255969818506</v>
      </c>
    </row>
    <row r="466" spans="1:9">
      <c r="A466" t="s">
        <v>211</v>
      </c>
      <c r="B466" t="s">
        <v>23</v>
      </c>
      <c r="C466" s="26">
        <v>504992.75770499703</v>
      </c>
      <c r="D466" t="s">
        <v>316</v>
      </c>
      <c r="E466" s="26">
        <v>-1.0902428838972682</v>
      </c>
      <c r="F466" s="26">
        <v>5505.6476050753045</v>
      </c>
      <c r="G466" s="26">
        <v>224.43161528130111</v>
      </c>
      <c r="H466" s="26">
        <v>-8.2110320684276559</v>
      </c>
      <c r="I466" s="26">
        <v>-12.51457010394072</v>
      </c>
    </row>
    <row r="467" spans="1:9">
      <c r="A467" t="s">
        <v>211</v>
      </c>
      <c r="B467" t="s">
        <v>22</v>
      </c>
      <c r="C467" s="26">
        <v>504992.75770499703</v>
      </c>
      <c r="D467" t="s">
        <v>316</v>
      </c>
      <c r="E467" s="26">
        <v>-0.34007770815504484</v>
      </c>
      <c r="F467" s="26">
        <v>1717.3677967521126</v>
      </c>
      <c r="G467" s="26">
        <v>126.59452093032952</v>
      </c>
      <c r="H467" s="26">
        <v>-1.1857898311332165</v>
      </c>
      <c r="I467" s="26">
        <v>-1.5483804801981886</v>
      </c>
    </row>
    <row r="468" spans="1:9">
      <c r="A468" t="s">
        <v>211</v>
      </c>
      <c r="B468" t="s">
        <v>24</v>
      </c>
      <c r="C468" s="26">
        <v>504992.75770499703</v>
      </c>
      <c r="D468" t="s">
        <v>316</v>
      </c>
      <c r="E468" s="26">
        <v>-0.52897806826123972</v>
      </c>
      <c r="F468" s="26">
        <v>2671.3009345670562</v>
      </c>
      <c r="G468" s="26">
        <v>278.67644854692298</v>
      </c>
      <c r="H468" s="26">
        <v>-16.464953154935134</v>
      </c>
      <c r="I468" s="26">
        <v>-13.150400661353373</v>
      </c>
    </row>
    <row r="469" spans="1:9">
      <c r="A469" t="s">
        <v>211</v>
      </c>
      <c r="B469" t="s">
        <v>287</v>
      </c>
      <c r="C469" s="26">
        <v>504992.75770499703</v>
      </c>
      <c r="D469" t="s">
        <v>316</v>
      </c>
      <c r="E469" s="26">
        <v>-2.8265924202941282</v>
      </c>
      <c r="F469" s="26">
        <v>14274.087012323736</v>
      </c>
      <c r="G469" s="26">
        <v>1136.0938471194274</v>
      </c>
      <c r="H469" s="26">
        <v>-2.8265924202941264</v>
      </c>
      <c r="I469" s="26">
        <v>-2.5332341192315782</v>
      </c>
    </row>
    <row r="470" spans="1:9">
      <c r="A470" t="s">
        <v>220</v>
      </c>
      <c r="B470" t="s">
        <v>20</v>
      </c>
      <c r="C470" s="26">
        <v>245213.68636915702</v>
      </c>
      <c r="D470" t="s">
        <v>316</v>
      </c>
      <c r="E470" s="26">
        <v>-0.19870932356327592</v>
      </c>
      <c r="F470" s="26">
        <v>487.26245746872485</v>
      </c>
      <c r="G470" s="26">
        <v>298.97544869180052</v>
      </c>
      <c r="H470" s="26">
        <v>-1.2628063688565838</v>
      </c>
      <c r="I470" s="26">
        <v>-1.1539420618203298</v>
      </c>
    </row>
    <row r="471" spans="1:9">
      <c r="A471" t="s">
        <v>220</v>
      </c>
      <c r="B471" t="s">
        <v>21</v>
      </c>
      <c r="C471" s="26">
        <v>245213.68636915702</v>
      </c>
      <c r="D471" t="s">
        <v>316</v>
      </c>
      <c r="E471" s="26">
        <v>-0.43218433602730177</v>
      </c>
      <c r="F471" s="26">
        <v>1059.7751422826116</v>
      </c>
      <c r="G471" s="26">
        <v>150.10924045326166</v>
      </c>
      <c r="H471" s="26">
        <v>-1.2848345235885723</v>
      </c>
      <c r="I471" s="26">
        <v>-1.5337136765162216</v>
      </c>
    </row>
    <row r="472" spans="1:9">
      <c r="A472" t="s">
        <v>220</v>
      </c>
      <c r="B472" t="s">
        <v>23</v>
      </c>
      <c r="C472" s="26">
        <v>245213.68636915702</v>
      </c>
      <c r="D472" t="s">
        <v>316</v>
      </c>
      <c r="E472" s="26">
        <v>-0.17181658637130776</v>
      </c>
      <c r="F472" s="26">
        <v>421.31778523473042</v>
      </c>
      <c r="G472" s="26">
        <v>101.58943602924434</v>
      </c>
      <c r="H472" s="26">
        <v>-3.6328111136856975</v>
      </c>
      <c r="I472" s="26">
        <v>-3.577026349864791</v>
      </c>
    </row>
    <row r="473" spans="1:9">
      <c r="A473" t="s">
        <v>220</v>
      </c>
      <c r="B473" t="s">
        <v>22</v>
      </c>
      <c r="C473" s="26">
        <v>245213.68636915702</v>
      </c>
      <c r="D473" t="s">
        <v>316</v>
      </c>
      <c r="E473" s="26">
        <v>-0.34074168325469362</v>
      </c>
      <c r="F473" s="26">
        <v>835.54524250515078</v>
      </c>
      <c r="G473" s="26">
        <v>111.67945025873287</v>
      </c>
      <c r="H473" s="26">
        <v>-0.80270199526034436</v>
      </c>
      <c r="I473" s="26">
        <v>-0.81782970598975258</v>
      </c>
    </row>
    <row r="474" spans="1:9">
      <c r="A474" t="s">
        <v>220</v>
      </c>
      <c r="B474" t="s">
        <v>24</v>
      </c>
      <c r="C474" s="26">
        <v>245213.68636915702</v>
      </c>
      <c r="D474" t="s">
        <v>316</v>
      </c>
      <c r="E474" s="26">
        <v>-0.37586620472106413</v>
      </c>
      <c r="F474" s="26">
        <v>921.67537641236379</v>
      </c>
      <c r="G474" s="26">
        <v>155.62963764387669</v>
      </c>
      <c r="H474" s="26">
        <v>-10.900367466015698</v>
      </c>
      <c r="I474" s="26">
        <v>-11.095200760229584</v>
      </c>
    </row>
    <row r="475" spans="1:9">
      <c r="A475" t="s">
        <v>220</v>
      </c>
      <c r="B475" t="s">
        <v>287</v>
      </c>
      <c r="C475" s="26">
        <v>245213.68636915702</v>
      </c>
      <c r="D475" t="s">
        <v>316</v>
      </c>
      <c r="E475" s="26">
        <v>-1.5193181339376429</v>
      </c>
      <c r="F475" s="26">
        <v>3725.5760039035808</v>
      </c>
      <c r="G475" s="26">
        <v>817.98321307691606</v>
      </c>
      <c r="H475" s="26">
        <v>-1.5193181339376423</v>
      </c>
      <c r="I475" s="26">
        <v>-1.5262397751674512</v>
      </c>
    </row>
    <row r="476" spans="1:9">
      <c r="A476" t="s">
        <v>136</v>
      </c>
      <c r="B476" t="s">
        <v>20</v>
      </c>
      <c r="C476" s="26">
        <v>179339.99485938399</v>
      </c>
      <c r="D476" t="s">
        <v>316</v>
      </c>
      <c r="E476" s="26">
        <v>-0.14915197081581577</v>
      </c>
      <c r="F476" s="26">
        <v>267.48913679375391</v>
      </c>
      <c r="G476" s="26">
        <v>100.90545282258529</v>
      </c>
      <c r="H476" s="26">
        <v>-0.68667970779478316</v>
      </c>
      <c r="I476" s="26">
        <v>-1.7028759033824565</v>
      </c>
    </row>
    <row r="477" spans="1:9">
      <c r="A477" t="s">
        <v>136</v>
      </c>
      <c r="B477" t="s">
        <v>21</v>
      </c>
      <c r="C477" s="26">
        <v>179339.99485938399</v>
      </c>
      <c r="D477" t="s">
        <v>316</v>
      </c>
      <c r="E477" s="26">
        <v>-0.47413021186631238</v>
      </c>
      <c r="F477" s="26">
        <v>850.30509758783114</v>
      </c>
      <c r="G477" s="26">
        <v>26.611542027113778</v>
      </c>
      <c r="H477" s="26">
        <v>-1.0642350396213032</v>
      </c>
      <c r="I477" s="26">
        <v>-1.0063344078741427</v>
      </c>
    </row>
    <row r="478" spans="1:9">
      <c r="A478" t="s">
        <v>136</v>
      </c>
      <c r="B478" t="s">
        <v>23</v>
      </c>
      <c r="C478" s="26">
        <v>179339.99485938399</v>
      </c>
      <c r="D478" t="s">
        <v>316</v>
      </c>
      <c r="E478" s="26">
        <v>-7.5948051580918191E-2</v>
      </c>
      <c r="F478" s="26">
        <v>136.20523180102097</v>
      </c>
      <c r="G478" s="26">
        <v>5.1882304051817858</v>
      </c>
      <c r="H478" s="26">
        <v>-1.8942239840160258</v>
      </c>
      <c r="I478" s="26">
        <v>-1.8940489186658458</v>
      </c>
    </row>
    <row r="479" spans="1:9">
      <c r="A479" t="s">
        <v>136</v>
      </c>
      <c r="B479" t="s">
        <v>22</v>
      </c>
      <c r="C479" s="26">
        <v>179339.99485938399</v>
      </c>
      <c r="D479" t="s">
        <v>316</v>
      </c>
      <c r="E479" s="26">
        <v>-0.15520384851160807</v>
      </c>
      <c r="F479" s="26">
        <v>278.34257394228405</v>
      </c>
      <c r="G479" s="26">
        <v>15.17218168297001</v>
      </c>
      <c r="H479" s="26">
        <v>-0.73888464315493119</v>
      </c>
      <c r="I479" s="26">
        <v>-0.84756476324892371</v>
      </c>
    </row>
    <row r="480" spans="1:9">
      <c r="A480" t="s">
        <v>136</v>
      </c>
      <c r="B480" t="s">
        <v>24</v>
      </c>
      <c r="C480" s="26">
        <v>179339.99485938399</v>
      </c>
      <c r="D480" t="s">
        <v>316</v>
      </c>
      <c r="E480" s="26">
        <v>-9.0457906125125026E-2</v>
      </c>
      <c r="F480" s="26">
        <v>162.22720419470562</v>
      </c>
      <c r="G480" s="26">
        <v>2.8347356144362195</v>
      </c>
      <c r="H480" s="26">
        <v>-1.0381499733430699</v>
      </c>
      <c r="I480" s="26">
        <v>-0.98577598500356689</v>
      </c>
    </row>
    <row r="481" spans="1:9">
      <c r="A481" t="s">
        <v>136</v>
      </c>
      <c r="B481" t="s">
        <v>287</v>
      </c>
      <c r="C481" s="26">
        <v>179339.99485938399</v>
      </c>
      <c r="D481" t="s">
        <v>316</v>
      </c>
      <c r="E481" s="26">
        <v>-0.94489198889977977</v>
      </c>
      <c r="F481" s="26">
        <v>1694.5692443195962</v>
      </c>
      <c r="G481" s="26">
        <v>150.7121425522871</v>
      </c>
      <c r="H481" s="26">
        <v>-0.94489198889977954</v>
      </c>
      <c r="I481" s="26">
        <v>-1.3799492102529647</v>
      </c>
    </row>
    <row r="482" spans="1:9">
      <c r="A482" t="s">
        <v>158</v>
      </c>
      <c r="B482" t="s">
        <v>20</v>
      </c>
      <c r="C482" s="26">
        <v>13066.749138326099</v>
      </c>
      <c r="D482" t="s">
        <v>316</v>
      </c>
      <c r="E482" s="26">
        <v>-0.49213177716405232</v>
      </c>
      <c r="F482" s="26">
        <v>64.305624752012719</v>
      </c>
      <c r="G482" s="26">
        <v>4.7112434845649318</v>
      </c>
      <c r="H482" s="26">
        <v>-1.2697956330396807</v>
      </c>
      <c r="I482" s="26">
        <v>-1.1692451966990436</v>
      </c>
    </row>
    <row r="483" spans="1:9">
      <c r="A483" t="s">
        <v>158</v>
      </c>
      <c r="B483" t="s">
        <v>21</v>
      </c>
      <c r="C483" s="26">
        <v>13066.749138326099</v>
      </c>
      <c r="D483" t="s">
        <v>316</v>
      </c>
      <c r="E483" s="26">
        <v>-0.50240878748452256</v>
      </c>
      <c r="F483" s="26">
        <v>65.648495909508441</v>
      </c>
      <c r="G483" s="26">
        <v>5.4319404474327859</v>
      </c>
      <c r="H483" s="26">
        <v>-1.3457816480630833</v>
      </c>
      <c r="I483" s="26">
        <v>-1.157004231903707</v>
      </c>
    </row>
    <row r="484" spans="1:9">
      <c r="A484" t="s">
        <v>158</v>
      </c>
      <c r="B484" t="s">
        <v>23</v>
      </c>
      <c r="C484" s="26">
        <v>13066.749138326099</v>
      </c>
      <c r="D484" t="s">
        <v>316</v>
      </c>
      <c r="E484" s="26">
        <v>-0.20814302375606625</v>
      </c>
      <c r="F484" s="26">
        <v>27.197526763131673</v>
      </c>
      <c r="G484" s="26">
        <v>5.7763050305209971</v>
      </c>
      <c r="H484" s="26">
        <v>-8.9891370133394179</v>
      </c>
      <c r="I484" s="26">
        <v>-7.2843403909762001</v>
      </c>
    </row>
    <row r="485" spans="1:9">
      <c r="A485" t="s">
        <v>158</v>
      </c>
      <c r="B485" t="s">
        <v>22</v>
      </c>
      <c r="C485" s="26">
        <v>13066.749138326099</v>
      </c>
      <c r="D485" t="s">
        <v>316</v>
      </c>
      <c r="E485" s="26">
        <v>-0.20691324574876938</v>
      </c>
      <c r="F485" s="26">
        <v>27.036834755959884</v>
      </c>
      <c r="G485" s="26">
        <v>2.5906749772175321</v>
      </c>
      <c r="H485" s="26">
        <v>-1.2663844379986604</v>
      </c>
      <c r="I485" s="26">
        <v>-1.0682320766137132</v>
      </c>
    </row>
    <row r="486" spans="1:9">
      <c r="A486" t="s">
        <v>158</v>
      </c>
      <c r="B486" t="s">
        <v>24</v>
      </c>
      <c r="C486" s="26">
        <v>13066.749138326099</v>
      </c>
      <c r="D486" t="s">
        <v>316</v>
      </c>
      <c r="E486" s="26">
        <v>-0.70393184677160714</v>
      </c>
      <c r="F486" s="26">
        <v>91.981008522431964</v>
      </c>
      <c r="G486" s="26">
        <v>9.8023218509789167</v>
      </c>
      <c r="H486" s="26">
        <v>-13.391084402055862</v>
      </c>
      <c r="I486" s="26">
        <v>-15.243480075450424</v>
      </c>
    </row>
    <row r="487" spans="1:9">
      <c r="A487" t="s">
        <v>158</v>
      </c>
      <c r="B487" t="s">
        <v>287</v>
      </c>
      <c r="C487" s="26">
        <v>13066.749138326099</v>
      </c>
      <c r="D487" t="s">
        <v>316</v>
      </c>
      <c r="E487" s="26">
        <v>-2.1135286809250182</v>
      </c>
      <c r="F487" s="26">
        <v>276.16949070304474</v>
      </c>
      <c r="G487" s="26">
        <v>28.312485790715165</v>
      </c>
      <c r="H487" s="26">
        <v>-2.1135286809250213</v>
      </c>
      <c r="I487" s="26">
        <v>-2.2496365976957389</v>
      </c>
    </row>
    <row r="488" spans="1:9">
      <c r="A488" t="s">
        <v>200</v>
      </c>
      <c r="B488" t="s">
        <v>20</v>
      </c>
      <c r="C488" s="26">
        <v>88900.7708576351</v>
      </c>
      <c r="D488" t="s">
        <v>316</v>
      </c>
      <c r="E488" s="26">
        <v>-0.16080531527307407</v>
      </c>
      <c r="F488" s="26">
        <v>142.95716485781327</v>
      </c>
      <c r="G488" s="26">
        <v>39.304319580652972</v>
      </c>
      <c r="H488" s="26">
        <v>-1.3681351099018086</v>
      </c>
      <c r="I488" s="26">
        <v>-1.5041299381853679</v>
      </c>
    </row>
    <row r="489" spans="1:9">
      <c r="A489" t="s">
        <v>200</v>
      </c>
      <c r="B489" t="s">
        <v>21</v>
      </c>
      <c r="C489" s="26">
        <v>88900.7708576351</v>
      </c>
      <c r="D489" t="s">
        <v>316</v>
      </c>
      <c r="E489" s="26">
        <v>-0.51486125719814479</v>
      </c>
      <c r="F489" s="26">
        <v>457.71562649646199</v>
      </c>
      <c r="G489" s="26">
        <v>27.681324301764501</v>
      </c>
      <c r="H489" s="26">
        <v>-1.361042384903032</v>
      </c>
      <c r="I489" s="26">
        <v>-0.93251074053792793</v>
      </c>
    </row>
    <row r="490" spans="1:9">
      <c r="A490" t="s">
        <v>200</v>
      </c>
      <c r="B490" t="s">
        <v>23</v>
      </c>
      <c r="C490" s="26">
        <v>88900.7708576351</v>
      </c>
      <c r="D490" t="s">
        <v>316</v>
      </c>
      <c r="E490" s="26">
        <v>-0.40682090190537845</v>
      </c>
      <c r="F490" s="26">
        <v>361.66691780386492</v>
      </c>
      <c r="G490" s="26">
        <v>11.645804564875903</v>
      </c>
      <c r="H490" s="26">
        <v>-3.224822654924135</v>
      </c>
      <c r="I490" s="26">
        <v>-2.5408284739075206</v>
      </c>
    </row>
    <row r="491" spans="1:9">
      <c r="A491" t="s">
        <v>200</v>
      </c>
      <c r="B491" t="s">
        <v>22</v>
      </c>
      <c r="C491" s="26">
        <v>88900.7708576351</v>
      </c>
      <c r="D491" t="s">
        <v>316</v>
      </c>
      <c r="E491" s="26">
        <v>-0.26060234354375839</v>
      </c>
      <c r="F491" s="26">
        <v>231.67749228346366</v>
      </c>
      <c r="G491" s="26">
        <v>20.122004599630714</v>
      </c>
      <c r="H491" s="26">
        <v>-0.98511318443061835</v>
      </c>
      <c r="I491" s="26">
        <v>-0.9498799549412138</v>
      </c>
    </row>
    <row r="492" spans="1:9">
      <c r="A492" t="s">
        <v>200</v>
      </c>
      <c r="B492" t="s">
        <v>24</v>
      </c>
      <c r="C492" s="26">
        <v>88900.7708576351</v>
      </c>
      <c r="D492" t="s">
        <v>316</v>
      </c>
      <c r="E492" s="26">
        <v>-0.22982228363740556</v>
      </c>
      <c r="F492" s="26">
        <v>204.31378175627412</v>
      </c>
      <c r="G492" s="26">
        <v>9.8657308829660657</v>
      </c>
      <c r="H492" s="26">
        <v>-2.025117752720921</v>
      </c>
      <c r="I492" s="26">
        <v>-2.025117752883872</v>
      </c>
    </row>
    <row r="493" spans="1:9">
      <c r="A493" t="s">
        <v>200</v>
      </c>
      <c r="B493" t="s">
        <v>287</v>
      </c>
      <c r="C493" s="26">
        <v>88900.7708576351</v>
      </c>
      <c r="D493" t="s">
        <v>316</v>
      </c>
      <c r="E493" s="26">
        <v>-1.5729121015577612</v>
      </c>
      <c r="F493" s="26">
        <v>1398.3309831978779</v>
      </c>
      <c r="G493" s="26">
        <v>108.61918392989016</v>
      </c>
      <c r="H493" s="26">
        <v>-1.5729121015577603</v>
      </c>
      <c r="I493" s="26">
        <v>-1.256373361146814</v>
      </c>
    </row>
    <row r="494" spans="1:9">
      <c r="A494" t="s">
        <v>169</v>
      </c>
      <c r="B494" t="s">
        <v>20</v>
      </c>
      <c r="C494" s="26">
        <v>314588.21050106297</v>
      </c>
      <c r="D494" t="s">
        <v>316</v>
      </c>
      <c r="E494" s="26">
        <v>-0.48082990711667389</v>
      </c>
      <c r="F494" s="26">
        <v>1512.6342003522677</v>
      </c>
      <c r="G494" s="26">
        <v>560.10792088500557</v>
      </c>
      <c r="H494" s="26">
        <v>-1.7968564323348022</v>
      </c>
      <c r="I494" s="26">
        <v>-1.8057217708155184</v>
      </c>
    </row>
    <row r="495" spans="1:9">
      <c r="A495" t="s">
        <v>169</v>
      </c>
      <c r="B495" t="s">
        <v>21</v>
      </c>
      <c r="C495" s="26">
        <v>314588.21050106297</v>
      </c>
      <c r="D495" t="s">
        <v>316</v>
      </c>
      <c r="E495" s="26">
        <v>-0.618933371049324</v>
      </c>
      <c r="F495" s="26">
        <v>1947.0914161779726</v>
      </c>
      <c r="G495" s="26">
        <v>242.32565794645939</v>
      </c>
      <c r="H495" s="26">
        <v>-1.4604481991800704</v>
      </c>
      <c r="I495" s="26">
        <v>-1.4992239431122019</v>
      </c>
    </row>
    <row r="496" spans="1:9">
      <c r="A496" t="s">
        <v>169</v>
      </c>
      <c r="B496" t="s">
        <v>23</v>
      </c>
      <c r="C496" s="26">
        <v>314588.21050106297</v>
      </c>
      <c r="D496" t="s">
        <v>316</v>
      </c>
      <c r="E496" s="26">
        <v>-8.0651399870616314E-2</v>
      </c>
      <c r="F496" s="26">
        <v>253.71979559702851</v>
      </c>
      <c r="G496" s="26">
        <v>27.371738463634301</v>
      </c>
      <c r="H496" s="26">
        <v>-1.8185860896298718</v>
      </c>
      <c r="I496" s="26">
        <v>-1.8385291889952124</v>
      </c>
    </row>
    <row r="497" spans="1:9">
      <c r="A497" t="s">
        <v>169</v>
      </c>
      <c r="B497" t="s">
        <v>22</v>
      </c>
      <c r="C497" s="26">
        <v>314588.21050106297</v>
      </c>
      <c r="D497" t="s">
        <v>316</v>
      </c>
      <c r="E497" s="26">
        <v>-0.21333896198339947</v>
      </c>
      <c r="F497" s="26">
        <v>671.13922280511952</v>
      </c>
      <c r="G497" s="26">
        <v>87.306659499791721</v>
      </c>
      <c r="H497" s="26">
        <v>-1.2627416023985851</v>
      </c>
      <c r="I497" s="26">
        <v>-0.98820242520313228</v>
      </c>
    </row>
    <row r="498" spans="1:9">
      <c r="A498" t="s">
        <v>169</v>
      </c>
      <c r="B498" t="s">
        <v>24</v>
      </c>
      <c r="C498" s="26">
        <v>314588.21050106297</v>
      </c>
      <c r="D498" t="s">
        <v>316</v>
      </c>
      <c r="E498" s="26">
        <v>-0.17979558534181478</v>
      </c>
      <c r="F498" s="26">
        <v>565.61571448672657</v>
      </c>
      <c r="G498" s="26">
        <v>29.519425027878682</v>
      </c>
      <c r="H498" s="26">
        <v>-1.8864167602752835</v>
      </c>
      <c r="I498" s="26">
        <v>-1.8054307746720153</v>
      </c>
    </row>
    <row r="499" spans="1:9">
      <c r="A499" t="s">
        <v>169</v>
      </c>
      <c r="B499" t="s">
        <v>287</v>
      </c>
      <c r="C499" s="26">
        <v>314588.21050106297</v>
      </c>
      <c r="D499" t="s">
        <v>316</v>
      </c>
      <c r="E499" s="26">
        <v>-1.5735492253618282</v>
      </c>
      <c r="F499" s="26">
        <v>4950.200349419114</v>
      </c>
      <c r="G499" s="26">
        <v>946.6314018227697</v>
      </c>
      <c r="H499" s="26">
        <v>-1.5735492253618277</v>
      </c>
      <c r="I499" s="26">
        <v>-1.600644812723869</v>
      </c>
    </row>
    <row r="500" spans="1:9">
      <c r="A500" t="s">
        <v>108</v>
      </c>
      <c r="B500" t="s">
        <v>20</v>
      </c>
      <c r="C500" s="26">
        <v>5536.7596588701199</v>
      </c>
      <c r="D500" t="s">
        <v>316</v>
      </c>
      <c r="E500" s="26">
        <v>-0.18816424692714315</v>
      </c>
      <c r="F500" s="26">
        <v>10.418202116278822</v>
      </c>
      <c r="G500" s="26">
        <v>3.002101593791779</v>
      </c>
      <c r="H500" s="26">
        <v>-1.6661955817136294</v>
      </c>
      <c r="I500" s="26">
        <v>-1.6986343013153316</v>
      </c>
    </row>
    <row r="501" spans="1:9">
      <c r="A501" t="s">
        <v>108</v>
      </c>
      <c r="B501" t="s">
        <v>21</v>
      </c>
      <c r="C501" s="26">
        <v>5536.7596588701199</v>
      </c>
      <c r="D501" t="s">
        <v>316</v>
      </c>
      <c r="E501" s="26">
        <v>-0.68469884895697775</v>
      </c>
      <c r="F501" s="26">
        <v>37.910129653798002</v>
      </c>
      <c r="G501" s="26">
        <v>1.2811010542537753</v>
      </c>
      <c r="H501" s="26">
        <v>-1.2265483403702719</v>
      </c>
      <c r="I501" s="26">
        <v>-1.3448491536085632</v>
      </c>
    </row>
    <row r="502" spans="1:9">
      <c r="A502" t="s">
        <v>108</v>
      </c>
      <c r="B502" t="s">
        <v>23</v>
      </c>
      <c r="C502" s="26">
        <v>5536.7596588701199</v>
      </c>
      <c r="D502" t="s">
        <v>316</v>
      </c>
      <c r="E502" s="26">
        <v>-0.21420922554488142</v>
      </c>
      <c r="F502" s="26">
        <v>11.860249985547103</v>
      </c>
      <c r="G502" s="26">
        <v>0.25104133383754856</v>
      </c>
      <c r="H502" s="26">
        <v>-2.8602000093590636</v>
      </c>
      <c r="I502" s="26">
        <v>-2.6155192836207339</v>
      </c>
    </row>
    <row r="503" spans="1:9">
      <c r="A503" t="s">
        <v>108</v>
      </c>
      <c r="B503" t="s">
        <v>22</v>
      </c>
      <c r="C503" s="26">
        <v>5536.7596588701199</v>
      </c>
      <c r="D503" t="s">
        <v>316</v>
      </c>
      <c r="E503" s="26">
        <v>-0.18983000968310781</v>
      </c>
      <c r="F503" s="26">
        <v>10.510431396563556</v>
      </c>
      <c r="G503" s="26">
        <v>0.39794030143194759</v>
      </c>
      <c r="H503" s="26">
        <v>-1.109427597612046</v>
      </c>
      <c r="I503" s="26">
        <v>-0.90725614418528999</v>
      </c>
    </row>
    <row r="504" spans="1:9">
      <c r="A504" t="s">
        <v>108</v>
      </c>
      <c r="B504" t="s">
        <v>24</v>
      </c>
      <c r="C504" s="26">
        <v>5536.7596588701199</v>
      </c>
      <c r="D504" t="s">
        <v>316</v>
      </c>
      <c r="E504" s="26">
        <v>-0.18487576083968998</v>
      </c>
      <c r="F504" s="26">
        <v>10.236126545201158</v>
      </c>
      <c r="G504" s="26">
        <v>0.19727544489447613</v>
      </c>
      <c r="H504" s="26">
        <v>-2.2317769838659256</v>
      </c>
      <c r="I504" s="26">
        <v>-2.0687169688532703</v>
      </c>
    </row>
    <row r="505" spans="1:9">
      <c r="A505" t="s">
        <v>108</v>
      </c>
      <c r="B505" t="s">
        <v>287</v>
      </c>
      <c r="C505" s="26">
        <v>5536.7596588701199</v>
      </c>
      <c r="D505" t="s">
        <v>316</v>
      </c>
      <c r="E505" s="26">
        <v>-1.4617780919518009</v>
      </c>
      <c r="F505" s="26">
        <v>80.935139697388678</v>
      </c>
      <c r="G505" s="26">
        <v>5.1294597282095262</v>
      </c>
      <c r="H505" s="26">
        <v>-1.4617780919518006</v>
      </c>
      <c r="I505" s="26">
        <v>-1.5312174176683215</v>
      </c>
    </row>
    <row r="506" spans="1:9">
      <c r="A506" t="s">
        <v>87</v>
      </c>
      <c r="B506" t="s">
        <v>20</v>
      </c>
      <c r="C506" s="26">
        <v>13567.351175031499</v>
      </c>
      <c r="D506" t="s">
        <v>316</v>
      </c>
      <c r="E506" s="26">
        <v>-0.2185384819141955</v>
      </c>
      <c r="F506" s="26">
        <v>29.649883293881604</v>
      </c>
      <c r="G506" s="26">
        <v>0.84930069886292436</v>
      </c>
      <c r="H506" s="26">
        <v>-0.47531916079969067</v>
      </c>
      <c r="I506" s="26">
        <v>-0.81179012186251864</v>
      </c>
    </row>
    <row r="507" spans="1:9">
      <c r="A507" t="s">
        <v>87</v>
      </c>
      <c r="B507" t="s">
        <v>21</v>
      </c>
      <c r="C507" s="26">
        <v>13567.351175031499</v>
      </c>
      <c r="D507" t="s">
        <v>316</v>
      </c>
      <c r="E507" s="26">
        <v>-0.16495117914239082</v>
      </c>
      <c r="F507" s="26">
        <v>22.379505741603474</v>
      </c>
      <c r="G507" s="26">
        <v>0.36036487196882511</v>
      </c>
      <c r="H507" s="26">
        <v>-0.49805731608407749</v>
      </c>
      <c r="I507" s="26">
        <v>-0.67788098355997839</v>
      </c>
    </row>
    <row r="508" spans="1:9">
      <c r="A508" t="s">
        <v>87</v>
      </c>
      <c r="B508" t="s">
        <v>23</v>
      </c>
      <c r="C508" s="26">
        <v>13567.351175031499</v>
      </c>
      <c r="D508" t="s">
        <v>316</v>
      </c>
      <c r="E508" s="26">
        <v>-0.10854897636658847</v>
      </c>
      <c r="F508" s="26">
        <v>14.727220820557006</v>
      </c>
      <c r="G508" s="26">
        <v>0.31949856976264712</v>
      </c>
      <c r="H508" s="26">
        <v>-5.4755430713820958</v>
      </c>
      <c r="I508" s="26">
        <v>-6.1406937053244448</v>
      </c>
    </row>
    <row r="509" spans="1:9">
      <c r="A509" t="s">
        <v>87</v>
      </c>
      <c r="B509" t="s">
        <v>22</v>
      </c>
      <c r="C509" s="26">
        <v>13567.351175031499</v>
      </c>
      <c r="D509" t="s">
        <v>316</v>
      </c>
      <c r="E509" s="26">
        <v>-9.08113970213109E-2</v>
      </c>
      <c r="F509" s="26">
        <v>12.320701140833343</v>
      </c>
      <c r="G509" s="26">
        <v>0.14922914549726637</v>
      </c>
      <c r="H509" s="26">
        <v>-0.52573502008731887</v>
      </c>
      <c r="I509" s="26">
        <v>-0.44446114525188818</v>
      </c>
    </row>
    <row r="510" spans="1:9">
      <c r="A510" t="s">
        <v>87</v>
      </c>
      <c r="B510" t="s">
        <v>24</v>
      </c>
      <c r="C510" s="26">
        <v>13567.351175031499</v>
      </c>
      <c r="D510" t="s">
        <v>316</v>
      </c>
      <c r="E510" s="26">
        <v>-3.4934445982551084E-2</v>
      </c>
      <c r="F510" s="26">
        <v>4.7396789675043882</v>
      </c>
      <c r="G510" s="26">
        <v>0.12679314642892786</v>
      </c>
      <c r="H510" s="26">
        <v>-2.1195287633996784</v>
      </c>
      <c r="I510" s="26">
        <v>-2.2377275810858452</v>
      </c>
    </row>
    <row r="511" spans="1:9">
      <c r="A511" t="s">
        <v>87</v>
      </c>
      <c r="B511" t="s">
        <v>287</v>
      </c>
      <c r="C511" s="26">
        <v>13567.351175031499</v>
      </c>
      <c r="D511" t="s">
        <v>316</v>
      </c>
      <c r="E511" s="26">
        <v>-0.61778448042703671</v>
      </c>
      <c r="F511" s="26">
        <v>83.816989964379815</v>
      </c>
      <c r="G511" s="26">
        <v>1.8051864325205904</v>
      </c>
      <c r="H511" s="26">
        <v>-0.61778448042703726</v>
      </c>
      <c r="I511" s="26">
        <v>-0.89265951867068405</v>
      </c>
    </row>
    <row r="512" spans="1:9">
      <c r="A512" t="s">
        <v>82</v>
      </c>
      <c r="B512" t="s">
        <v>20</v>
      </c>
      <c r="C512" s="26">
        <v>2534.9651627808398</v>
      </c>
      <c r="D512" t="s">
        <v>316</v>
      </c>
      <c r="E512" s="26">
        <v>-0.31565256824967974</v>
      </c>
      <c r="F512" s="26">
        <v>8.0016826405523958</v>
      </c>
      <c r="G512" s="26">
        <v>4.1562458985234549</v>
      </c>
      <c r="H512" s="26">
        <v>-1.38735465921766</v>
      </c>
      <c r="I512" s="26">
        <v>-1.5711986843605141</v>
      </c>
    </row>
    <row r="513" spans="1:9">
      <c r="A513" t="s">
        <v>82</v>
      </c>
      <c r="B513" t="s">
        <v>21</v>
      </c>
      <c r="C513" s="26">
        <v>2534.9651627808398</v>
      </c>
      <c r="D513" t="s">
        <v>316</v>
      </c>
      <c r="E513" s="26">
        <v>-0.2111162036697643</v>
      </c>
      <c r="F513" s="26">
        <v>5.3517222160139708</v>
      </c>
      <c r="G513" s="26">
        <v>1.084430513370525</v>
      </c>
      <c r="H513" s="26">
        <v>-0.73337423600966922</v>
      </c>
      <c r="I513" s="26">
        <v>-0.88551288635246117</v>
      </c>
    </row>
    <row r="514" spans="1:9">
      <c r="A514" t="s">
        <v>82</v>
      </c>
      <c r="B514" t="s">
        <v>23</v>
      </c>
      <c r="C514" s="26">
        <v>2534.9651627808398</v>
      </c>
      <c r="D514" t="s">
        <v>316</v>
      </c>
      <c r="E514" s="26">
        <v>-2.8698557842860621E-2</v>
      </c>
      <c r="F514" s="26">
        <v>0.72749844353702531</v>
      </c>
      <c r="G514" s="26">
        <v>0.15052515728573468</v>
      </c>
      <c r="H514" s="26">
        <v>-1.0852291324214887</v>
      </c>
      <c r="I514" s="26">
        <v>-1.2529089023361326</v>
      </c>
    </row>
    <row r="515" spans="1:9">
      <c r="A515" t="s">
        <v>82</v>
      </c>
      <c r="B515" t="s">
        <v>22</v>
      </c>
      <c r="C515" s="26">
        <v>2534.9651627808398</v>
      </c>
      <c r="D515" t="s">
        <v>316</v>
      </c>
      <c r="E515" s="26">
        <v>-0.14765120569317955</v>
      </c>
      <c r="F515" s="26">
        <v>3.7429066267479816</v>
      </c>
      <c r="G515" s="26">
        <v>0.46714030134346102</v>
      </c>
      <c r="H515" s="26">
        <v>-0.38554348716810138</v>
      </c>
      <c r="I515" s="26">
        <v>-0.76461051397198865</v>
      </c>
    </row>
    <row r="516" spans="1:9">
      <c r="A516" t="s">
        <v>82</v>
      </c>
      <c r="B516" t="s">
        <v>24</v>
      </c>
      <c r="C516" s="26">
        <v>2534.9651627808398</v>
      </c>
      <c r="D516" t="s">
        <v>316</v>
      </c>
      <c r="E516" s="26">
        <v>-6.3505830727533935E-2</v>
      </c>
      <c r="F516" s="26">
        <v>1.6098506852775551</v>
      </c>
      <c r="G516" s="26">
        <v>0.13672045622381757</v>
      </c>
      <c r="H516" s="26">
        <v>-0.8445436355226339</v>
      </c>
      <c r="I516" s="26">
        <v>-0.93158688734012152</v>
      </c>
    </row>
    <row r="517" spans="1:9">
      <c r="A517" t="s">
        <v>82</v>
      </c>
      <c r="B517" t="s">
        <v>287</v>
      </c>
      <c r="C517" s="26">
        <v>2534.9651627808398</v>
      </c>
      <c r="D517" t="s">
        <v>316</v>
      </c>
      <c r="E517" s="26">
        <v>-0.76662436618301777</v>
      </c>
      <c r="F517" s="26">
        <v>19.433660612128918</v>
      </c>
      <c r="G517" s="26">
        <v>5.995062326746992</v>
      </c>
      <c r="H517" s="26">
        <v>-0.76662436618301777</v>
      </c>
      <c r="I517" s="26">
        <v>-1.2627139685951279</v>
      </c>
    </row>
    <row r="518" spans="1:9">
      <c r="A518" t="s">
        <v>138</v>
      </c>
      <c r="B518" t="s">
        <v>20</v>
      </c>
      <c r="C518" s="26">
        <v>8092.8366087887498</v>
      </c>
      <c r="D518" t="s">
        <v>316</v>
      </c>
      <c r="E518" s="26">
        <v>-0.229461579441433</v>
      </c>
      <c r="F518" s="26">
        <v>18.569950704141171</v>
      </c>
      <c r="G518" s="26">
        <v>20.487411528752276</v>
      </c>
      <c r="H518" s="26">
        <v>-1.4165914963974178</v>
      </c>
      <c r="I518" s="26">
        <v>-1.4683524793441818</v>
      </c>
    </row>
    <row r="519" spans="1:9">
      <c r="A519" t="s">
        <v>138</v>
      </c>
      <c r="B519" t="s">
        <v>21</v>
      </c>
      <c r="C519" s="26">
        <v>8092.8366087887498</v>
      </c>
      <c r="D519" t="s">
        <v>316</v>
      </c>
      <c r="E519" s="26">
        <v>-0.46941923115911471</v>
      </c>
      <c r="F519" s="26">
        <v>37.989331387939522</v>
      </c>
      <c r="G519" s="26">
        <v>7.2910243379032726</v>
      </c>
      <c r="H519" s="26">
        <v>-0.97113866022551198</v>
      </c>
      <c r="I519" s="26">
        <v>-0.976528268466059</v>
      </c>
    </row>
    <row r="520" spans="1:9">
      <c r="A520" t="s">
        <v>138</v>
      </c>
      <c r="B520" t="s">
        <v>23</v>
      </c>
      <c r="C520" s="26">
        <v>8092.8366087887498</v>
      </c>
      <c r="D520" t="s">
        <v>316</v>
      </c>
      <c r="E520" s="26">
        <v>-5.9107119843116604E-2</v>
      </c>
      <c r="F520" s="26">
        <v>4.7834426330643796</v>
      </c>
      <c r="G520" s="26">
        <v>0.98125685092746195</v>
      </c>
      <c r="H520" s="26">
        <v>-1.5104195919498835</v>
      </c>
      <c r="I520" s="26">
        <v>-1.4387899583676154</v>
      </c>
    </row>
    <row r="521" spans="1:9">
      <c r="A521" t="s">
        <v>138</v>
      </c>
      <c r="B521" t="s">
        <v>22</v>
      </c>
      <c r="C521" s="26">
        <v>8092.8366087887498</v>
      </c>
      <c r="D521" t="s">
        <v>316</v>
      </c>
      <c r="E521" s="26">
        <v>-9.9746395236398486E-2</v>
      </c>
      <c r="F521" s="26">
        <v>8.0723127896383744</v>
      </c>
      <c r="G521" s="26">
        <v>2.8028983494533519</v>
      </c>
      <c r="H521" s="26">
        <v>-0.37063597801859377</v>
      </c>
      <c r="I521" s="26">
        <v>-0.67292523045799202</v>
      </c>
    </row>
    <row r="522" spans="1:9">
      <c r="A522" t="s">
        <v>138</v>
      </c>
      <c r="B522" t="s">
        <v>24</v>
      </c>
      <c r="C522" s="26">
        <v>8092.8366087887498</v>
      </c>
      <c r="D522" t="s">
        <v>316</v>
      </c>
      <c r="E522" s="26">
        <v>-4.8616227287455675E-2</v>
      </c>
      <c r="F522" s="26">
        <v>3.9344318397311588</v>
      </c>
      <c r="G522" s="26">
        <v>0.88321618143073177</v>
      </c>
      <c r="H522" s="26">
        <v>-1.0479123989148766</v>
      </c>
      <c r="I522" s="26">
        <v>-1.0573413206739319</v>
      </c>
    </row>
    <row r="523" spans="1:9">
      <c r="A523" t="s">
        <v>138</v>
      </c>
      <c r="B523" t="s">
        <v>287</v>
      </c>
      <c r="C523" s="26">
        <v>8092.8366087887498</v>
      </c>
      <c r="D523" t="s">
        <v>316</v>
      </c>
      <c r="E523" s="26">
        <v>-0.90635055296751854</v>
      </c>
      <c r="F523" s="26">
        <v>73.349469354514611</v>
      </c>
      <c r="G523" s="26">
        <v>32.445807248467098</v>
      </c>
      <c r="H523" s="26">
        <v>-0.90635055296751799</v>
      </c>
      <c r="I523" s="26">
        <v>-1.1971965624865648</v>
      </c>
    </row>
    <row r="524" spans="1:9">
      <c r="A524" t="s">
        <v>92</v>
      </c>
      <c r="B524" t="s">
        <v>20</v>
      </c>
      <c r="C524" s="26">
        <v>24542.474061242599</v>
      </c>
      <c r="D524" t="s">
        <v>316</v>
      </c>
      <c r="E524" s="26">
        <v>-0.62844700811848753</v>
      </c>
      <c r="F524" s="26">
        <v>154.23644395613496</v>
      </c>
      <c r="G524" s="26">
        <v>130.05473103668089</v>
      </c>
      <c r="H524" s="26">
        <v>-2.4518293659005916</v>
      </c>
      <c r="I524" s="26">
        <v>-2.4604386855081</v>
      </c>
    </row>
    <row r="525" spans="1:9">
      <c r="A525" t="s">
        <v>92</v>
      </c>
      <c r="B525" t="s">
        <v>21</v>
      </c>
      <c r="C525" s="26">
        <v>24542.474061242599</v>
      </c>
      <c r="D525" t="s">
        <v>316</v>
      </c>
      <c r="E525" s="26">
        <v>-0.59497044328586579</v>
      </c>
      <c r="F525" s="26">
        <v>146.02046671549374</v>
      </c>
      <c r="G525" s="26">
        <v>64.450313772898085</v>
      </c>
      <c r="H525" s="26">
        <v>-2.146625385139286</v>
      </c>
      <c r="I525" s="26">
        <v>-2.3050279329545287</v>
      </c>
    </row>
    <row r="526" spans="1:9">
      <c r="A526" t="s">
        <v>92</v>
      </c>
      <c r="B526" t="s">
        <v>23</v>
      </c>
      <c r="C526" s="26">
        <v>24542.474061242599</v>
      </c>
      <c r="D526" t="s">
        <v>316</v>
      </c>
      <c r="E526" s="26">
        <v>-0.7856148465942191</v>
      </c>
      <c r="F526" s="26">
        <v>192.80931994665704</v>
      </c>
      <c r="G526" s="26">
        <v>24.880816281316271</v>
      </c>
      <c r="H526" s="26">
        <v>-9.7324139050024812</v>
      </c>
      <c r="I526" s="26">
        <v>-9.255978481950649</v>
      </c>
    </row>
    <row r="527" spans="1:9">
      <c r="A527" t="s">
        <v>92</v>
      </c>
      <c r="B527" t="s">
        <v>22</v>
      </c>
      <c r="C527" s="26">
        <v>24542.474061242599</v>
      </c>
      <c r="D527" t="s">
        <v>316</v>
      </c>
      <c r="E527" s="26">
        <v>-0.30209516833034633</v>
      </c>
      <c r="F527" s="26">
        <v>74.141628327742424</v>
      </c>
      <c r="G527" s="26">
        <v>25.204963421515988</v>
      </c>
      <c r="H527" s="26">
        <v>-0.92231844843057065</v>
      </c>
      <c r="I527" s="26">
        <v>-1.7342743018743574</v>
      </c>
    </row>
    <row r="528" spans="1:9">
      <c r="A528" t="s">
        <v>92</v>
      </c>
      <c r="B528" t="s">
        <v>24</v>
      </c>
      <c r="C528" s="26">
        <v>24542.474061242599</v>
      </c>
      <c r="D528" t="s">
        <v>316</v>
      </c>
      <c r="E528" s="26">
        <v>-1.4993233183843535</v>
      </c>
      <c r="F528" s="26">
        <v>367.97103650864176</v>
      </c>
      <c r="G528" s="26">
        <v>5.7039653434559909</v>
      </c>
      <c r="H528" s="26">
        <v>-25.736561002991554</v>
      </c>
      <c r="I528" s="26">
        <v>-25.736561002991561</v>
      </c>
    </row>
    <row r="529" spans="1:9">
      <c r="A529" t="s">
        <v>92</v>
      </c>
      <c r="B529" t="s">
        <v>287</v>
      </c>
      <c r="C529" s="26">
        <v>24542.474061242599</v>
      </c>
      <c r="D529" t="s">
        <v>316</v>
      </c>
      <c r="E529" s="26">
        <v>-3.8104507847132716</v>
      </c>
      <c r="F529" s="26">
        <v>935.17889545466983</v>
      </c>
      <c r="G529" s="26">
        <v>250.29478985586721</v>
      </c>
      <c r="H529" s="26">
        <v>-3.8104507847132703</v>
      </c>
      <c r="I529" s="26">
        <v>-2.5472121460085795</v>
      </c>
    </row>
    <row r="530" spans="1:9">
      <c r="A530" t="s">
        <v>151</v>
      </c>
      <c r="B530" t="s">
        <v>20</v>
      </c>
      <c r="C530" s="26">
        <v>5327.4571497258103</v>
      </c>
      <c r="D530" t="s">
        <v>316</v>
      </c>
      <c r="E530" s="26">
        <v>-0.13434616573136826</v>
      </c>
      <c r="F530" s="26">
        <v>7.1572344116382647</v>
      </c>
      <c r="G530" s="26">
        <v>4.730184518524311</v>
      </c>
      <c r="H530" s="26">
        <v>-5.3039574135586731</v>
      </c>
      <c r="I530" s="26">
        <v>-5.3039574135587717</v>
      </c>
    </row>
    <row r="531" spans="1:9">
      <c r="A531" t="s">
        <v>151</v>
      </c>
      <c r="B531" t="s">
        <v>21</v>
      </c>
      <c r="C531" s="26">
        <v>5327.4571497258103</v>
      </c>
      <c r="D531" t="s">
        <v>316</v>
      </c>
      <c r="E531" s="26">
        <v>-0.91298312832939033</v>
      </c>
      <c r="F531" s="26">
        <v>48.638784945974479</v>
      </c>
      <c r="G531" s="26">
        <v>1.6933851924456178</v>
      </c>
      <c r="H531" s="26">
        <v>-2.7748440780534471</v>
      </c>
      <c r="I531" s="26">
        <v>-3.7868816995420711</v>
      </c>
    </row>
    <row r="532" spans="1:9">
      <c r="A532" t="s">
        <v>151</v>
      </c>
      <c r="B532" t="s">
        <v>23</v>
      </c>
      <c r="C532" s="26">
        <v>5327.4571497258103</v>
      </c>
      <c r="D532" t="s">
        <v>316</v>
      </c>
      <c r="E532" s="26">
        <v>-2.2974669728147763</v>
      </c>
      <c r="F532" s="26">
        <v>122.39656850580994</v>
      </c>
      <c r="G532" s="26">
        <v>0.39196341387028766</v>
      </c>
      <c r="H532" s="26">
        <v>-10.343189338916698</v>
      </c>
      <c r="I532" s="26">
        <v>-8.8360898049903884</v>
      </c>
    </row>
    <row r="533" spans="1:9">
      <c r="A533" t="s">
        <v>151</v>
      </c>
      <c r="B533" t="s">
        <v>22</v>
      </c>
      <c r="C533" s="26">
        <v>5327.4571497258103</v>
      </c>
      <c r="D533" t="s">
        <v>316</v>
      </c>
      <c r="E533" s="26">
        <v>-1.3626895302726687</v>
      </c>
      <c r="F533" s="26">
        <v>72.596700809076353</v>
      </c>
      <c r="G533" s="26">
        <v>1.1643525279044775</v>
      </c>
      <c r="H533" s="26">
        <v>-3.644917851726825</v>
      </c>
      <c r="I533" s="26">
        <v>-3.9814823250868785</v>
      </c>
    </row>
    <row r="534" spans="1:9">
      <c r="A534" t="s">
        <v>151</v>
      </c>
      <c r="B534" t="s">
        <v>24</v>
      </c>
      <c r="C534" s="26">
        <v>5327.4571497258103</v>
      </c>
      <c r="D534" t="s">
        <v>316</v>
      </c>
      <c r="E534" s="26">
        <v>-0.25676428800382156</v>
      </c>
      <c r="F534" s="26">
        <v>13.679007419202161</v>
      </c>
      <c r="G534" s="26">
        <v>0.16422224422999648</v>
      </c>
      <c r="H534" s="26">
        <v>-5.1698863121315739</v>
      </c>
      <c r="I534" s="26">
        <v>-3.5253790580299773</v>
      </c>
    </row>
    <row r="535" spans="1:9">
      <c r="A535" t="s">
        <v>151</v>
      </c>
      <c r="B535" t="s">
        <v>287</v>
      </c>
      <c r="C535" s="26">
        <v>5327.4571497258103</v>
      </c>
      <c r="D535" t="s">
        <v>316</v>
      </c>
      <c r="E535" s="26">
        <v>-4.9642500851520266</v>
      </c>
      <c r="F535" s="26">
        <v>264.46829609170129</v>
      </c>
      <c r="G535" s="26">
        <v>8.1441078969746901</v>
      </c>
      <c r="H535" s="26">
        <v>-4.9642500851520222</v>
      </c>
      <c r="I535" s="26">
        <v>-4.7284109570425086</v>
      </c>
    </row>
    <row r="536" spans="1:9">
      <c r="A536" t="s">
        <v>161</v>
      </c>
      <c r="B536" t="s">
        <v>20</v>
      </c>
      <c r="C536" s="26">
        <v>29040.3989823466</v>
      </c>
      <c r="D536" t="s">
        <v>316</v>
      </c>
      <c r="E536" s="26">
        <v>-0.3755513409193505</v>
      </c>
      <c r="F536" s="26">
        <v>109.06160778653208</v>
      </c>
      <c r="G536" s="26">
        <v>116.96851407847907</v>
      </c>
      <c r="H536" s="26">
        <v>-1.2221821428395514</v>
      </c>
      <c r="I536" s="26">
        <v>-1.2102965731264121</v>
      </c>
    </row>
    <row r="537" spans="1:9">
      <c r="A537" t="s">
        <v>161</v>
      </c>
      <c r="B537" t="s">
        <v>21</v>
      </c>
      <c r="C537" s="26">
        <v>29040.3989823466</v>
      </c>
      <c r="D537" t="s">
        <v>316</v>
      </c>
      <c r="E537" s="26">
        <v>-0.43026031084710015</v>
      </c>
      <c r="F537" s="26">
        <v>124.94931093268258</v>
      </c>
      <c r="G537" s="26">
        <v>61.531626685874322</v>
      </c>
      <c r="H537" s="26">
        <v>-0.99757096685774171</v>
      </c>
      <c r="I537" s="26">
        <v>-1.108283648966887</v>
      </c>
    </row>
    <row r="538" spans="1:9">
      <c r="A538" t="s">
        <v>161</v>
      </c>
      <c r="B538" t="s">
        <v>23</v>
      </c>
      <c r="C538" s="26">
        <v>29040.3989823466</v>
      </c>
      <c r="D538" t="s">
        <v>316</v>
      </c>
      <c r="E538" s="26">
        <v>-0.11984804261201866</v>
      </c>
      <c r="F538" s="26">
        <v>34.804349747062986</v>
      </c>
      <c r="G538" s="26">
        <v>12.254076575649265</v>
      </c>
      <c r="H538" s="26">
        <v>-2.535194668365965</v>
      </c>
      <c r="I538" s="26">
        <v>-2.4167287504752508</v>
      </c>
    </row>
    <row r="539" spans="1:9">
      <c r="A539" t="s">
        <v>161</v>
      </c>
      <c r="B539" t="s">
        <v>22</v>
      </c>
      <c r="C539" s="26">
        <v>29040.3989823466</v>
      </c>
      <c r="D539" t="s">
        <v>316</v>
      </c>
      <c r="E539" s="26">
        <v>-9.0075556636301846E-2</v>
      </c>
      <c r="F539" s="26">
        <v>26.158301032751638</v>
      </c>
      <c r="G539" s="26">
        <v>27.837533465946038</v>
      </c>
      <c r="H539" s="26">
        <v>-0.6211068171605254</v>
      </c>
      <c r="I539" s="26">
        <v>-0.94855667981771941</v>
      </c>
    </row>
    <row r="540" spans="1:9">
      <c r="A540" t="s">
        <v>161</v>
      </c>
      <c r="B540" t="s">
        <v>24</v>
      </c>
      <c r="C540" s="26">
        <v>29040.3989823466</v>
      </c>
      <c r="D540" t="s">
        <v>316</v>
      </c>
      <c r="E540" s="26">
        <v>-9.2036715098171407E-2</v>
      </c>
      <c r="F540" s="26">
        <v>26.727829274754608</v>
      </c>
      <c r="G540" s="26">
        <v>4.5606640744948805</v>
      </c>
      <c r="H540" s="26">
        <v>-1.3316516479030225</v>
      </c>
      <c r="I540" s="26">
        <v>-1.0211463380891581</v>
      </c>
    </row>
    <row r="541" spans="1:9">
      <c r="A541" t="s">
        <v>161</v>
      </c>
      <c r="B541" t="s">
        <v>287</v>
      </c>
      <c r="C541" s="26">
        <v>29040.3989823466</v>
      </c>
      <c r="D541" t="s">
        <v>316</v>
      </c>
      <c r="E541" s="26">
        <v>-1.1077719661129426</v>
      </c>
      <c r="F541" s="26">
        <v>321.70139877378392</v>
      </c>
      <c r="G541" s="26">
        <v>223.15241488044359</v>
      </c>
      <c r="H541" s="26">
        <v>-1.1077719661129426</v>
      </c>
      <c r="I541" s="26">
        <v>-1.1680421987010665</v>
      </c>
    </row>
    <row r="542" spans="1:9">
      <c r="A542" t="s">
        <v>190</v>
      </c>
      <c r="B542" t="s">
        <v>20</v>
      </c>
      <c r="C542" s="26">
        <v>364156.65776987001</v>
      </c>
      <c r="D542" t="s">
        <v>316</v>
      </c>
      <c r="E542" s="26">
        <v>-3.3096164700091601E-4</v>
      </c>
      <c r="F542" s="26">
        <v>1.205218872218651</v>
      </c>
      <c r="G542" s="26">
        <v>5.8301507515558626E-2</v>
      </c>
      <c r="H542" s="26">
        <v>-1.3307352687767127</v>
      </c>
      <c r="I542" s="26">
        <v>-1.3307352687768554</v>
      </c>
    </row>
    <row r="543" spans="1:9">
      <c r="A543" t="s">
        <v>190</v>
      </c>
      <c r="B543" t="s">
        <v>21</v>
      </c>
      <c r="C543" s="26">
        <v>364156.65776987001</v>
      </c>
      <c r="D543" t="s">
        <v>316</v>
      </c>
      <c r="E543" s="26">
        <v>-0.50549256683848698</v>
      </c>
      <c r="F543" s="26">
        <v>1840.7848366741603</v>
      </c>
      <c r="G543" s="26">
        <v>21.325526341551324</v>
      </c>
      <c r="H543" s="26">
        <v>-0.81549262835527914</v>
      </c>
      <c r="I543" s="26">
        <v>-0.79302191268037969</v>
      </c>
    </row>
    <row r="544" spans="1:9">
      <c r="A544" t="s">
        <v>190</v>
      </c>
      <c r="B544" t="s">
        <v>23</v>
      </c>
      <c r="C544" s="26">
        <v>364156.65776987001</v>
      </c>
      <c r="D544" t="s">
        <v>316</v>
      </c>
      <c r="E544" s="26">
        <v>-0.24265056232370588</v>
      </c>
      <c r="F544" s="26">
        <v>883.62817781780279</v>
      </c>
      <c r="G544" s="26">
        <v>17.661914873825907</v>
      </c>
      <c r="H544" s="26">
        <v>-4.8781606452408983</v>
      </c>
      <c r="I544" s="26">
        <v>-4.1854655338215325</v>
      </c>
    </row>
    <row r="545" spans="1:9">
      <c r="A545" t="s">
        <v>190</v>
      </c>
      <c r="B545" t="s">
        <v>22</v>
      </c>
      <c r="C545" s="26">
        <v>364156.65776987001</v>
      </c>
      <c r="D545" t="s">
        <v>316</v>
      </c>
      <c r="E545" s="26">
        <v>-0.155024661757625</v>
      </c>
      <c r="F545" s="26">
        <v>564.53262697561297</v>
      </c>
      <c r="G545" s="26">
        <v>3.7006106146666204</v>
      </c>
      <c r="H545" s="26">
        <v>-0.59365947271375141</v>
      </c>
      <c r="I545" s="26">
        <v>-0.55581333813403344</v>
      </c>
    </row>
    <row r="546" spans="1:9">
      <c r="A546" t="s">
        <v>190</v>
      </c>
      <c r="B546" t="s">
        <v>24</v>
      </c>
      <c r="C546" s="26">
        <v>364156.65776987001</v>
      </c>
      <c r="D546" t="s">
        <v>316</v>
      </c>
      <c r="E546" s="26">
        <v>-0.50964218216199453</v>
      </c>
      <c r="F546" s="26">
        <v>1855.8959371465521</v>
      </c>
      <c r="G546" s="26">
        <v>27.104769750893766</v>
      </c>
      <c r="H546" s="26">
        <v>-7.3846752179271116</v>
      </c>
      <c r="I546" s="26">
        <v>-7.4207257049464808</v>
      </c>
    </row>
    <row r="547" spans="1:9">
      <c r="A547" t="s">
        <v>190</v>
      </c>
      <c r="B547" t="s">
        <v>287</v>
      </c>
      <c r="C547" s="26">
        <v>364156.65776987001</v>
      </c>
      <c r="D547" t="s">
        <v>316</v>
      </c>
      <c r="E547" s="26">
        <v>-1.4131409347288131</v>
      </c>
      <c r="F547" s="26">
        <v>5146.0467974863459</v>
      </c>
      <c r="G547" s="26">
        <v>69.851123088453164</v>
      </c>
      <c r="H547" s="26">
        <v>-1.4131409347288129</v>
      </c>
      <c r="I547" s="26">
        <v>-1.6845522693444903</v>
      </c>
    </row>
    <row r="548" spans="1:9">
      <c r="A548" t="s">
        <v>120</v>
      </c>
      <c r="B548" t="s">
        <v>20</v>
      </c>
      <c r="C548" s="26">
        <v>362682.018243286</v>
      </c>
      <c r="D548" t="s">
        <v>316</v>
      </c>
      <c r="E548" s="26">
        <v>-1.2826674746622096E-3</v>
      </c>
      <c r="F548" s="26">
        <v>4.6520042844550913</v>
      </c>
      <c r="G548" s="26">
        <v>9.6180230006035927E-2</v>
      </c>
      <c r="H548" s="26">
        <v>-1.8886650530211251</v>
      </c>
      <c r="I548" s="26">
        <v>-1.8886650530211941</v>
      </c>
    </row>
    <row r="549" spans="1:9">
      <c r="A549" t="s">
        <v>120</v>
      </c>
      <c r="B549" t="s">
        <v>21</v>
      </c>
      <c r="C549" s="26">
        <v>362682.018243286</v>
      </c>
      <c r="D549" t="s">
        <v>316</v>
      </c>
      <c r="E549" s="26">
        <v>-1.0420484544218971</v>
      </c>
      <c r="F549" s="26">
        <v>3779.3223655703046</v>
      </c>
      <c r="G549" s="26">
        <v>29.771992249044374</v>
      </c>
      <c r="H549" s="26">
        <v>-1.3068331647007099</v>
      </c>
      <c r="I549" s="26">
        <v>-1.2460471323888569</v>
      </c>
    </row>
    <row r="550" spans="1:9">
      <c r="A550" t="s">
        <v>120</v>
      </c>
      <c r="B550" t="s">
        <v>23</v>
      </c>
      <c r="C550" s="26">
        <v>362682.018243286</v>
      </c>
      <c r="D550" t="s">
        <v>316</v>
      </c>
      <c r="E550" s="26">
        <v>-0.30230479221234041</v>
      </c>
      <c r="F550" s="26">
        <v>1096.4051216418882</v>
      </c>
      <c r="G550" s="26">
        <v>28.572059063481902</v>
      </c>
      <c r="H550" s="26">
        <v>-4.313275573073037</v>
      </c>
      <c r="I550" s="26">
        <v>-3.0760880468659564</v>
      </c>
    </row>
    <row r="551" spans="1:9">
      <c r="A551" t="s">
        <v>120</v>
      </c>
      <c r="B551" t="s">
        <v>22</v>
      </c>
      <c r="C551" s="26">
        <v>362682.018243286</v>
      </c>
      <c r="D551" t="s">
        <v>316</v>
      </c>
      <c r="E551" s="26">
        <v>-5.0718872964531522E-2</v>
      </c>
      <c r="F551" s="26">
        <v>183.94823209801129</v>
      </c>
      <c r="G551" s="26">
        <v>3.9459954936018464</v>
      </c>
      <c r="H551" s="26">
        <v>-0.67435262440696053</v>
      </c>
      <c r="I551" s="26">
        <v>-0.68254719481415627</v>
      </c>
    </row>
    <row r="552" spans="1:9">
      <c r="A552" t="s">
        <v>120</v>
      </c>
      <c r="B552" t="s">
        <v>24</v>
      </c>
      <c r="C552" s="26">
        <v>362682.018243286</v>
      </c>
      <c r="D552" t="s">
        <v>316</v>
      </c>
      <c r="E552" s="26">
        <v>-0.77279711449061939</v>
      </c>
      <c r="F552" s="26">
        <v>2802.7961717604562</v>
      </c>
      <c r="G552" s="26">
        <v>46.319349547958943</v>
      </c>
      <c r="H552" s="26">
        <v>-13.644464687989533</v>
      </c>
      <c r="I552" s="26">
        <v>-13.346230145539236</v>
      </c>
    </row>
    <row r="553" spans="1:9">
      <c r="A553" t="s">
        <v>120</v>
      </c>
      <c r="B553" t="s">
        <v>287</v>
      </c>
      <c r="C553" s="26">
        <v>362682.018243286</v>
      </c>
      <c r="D553" t="s">
        <v>316</v>
      </c>
      <c r="E553" s="26">
        <v>-2.169151901564049</v>
      </c>
      <c r="F553" s="26">
        <v>7867.1238953551092</v>
      </c>
      <c r="G553" s="26">
        <v>108.70557658409308</v>
      </c>
      <c r="H553" s="26">
        <v>-2.1691519015640495</v>
      </c>
      <c r="I553" s="26">
        <v>-2.5587181507932257</v>
      </c>
    </row>
    <row r="554" spans="1:9">
      <c r="A554" t="s">
        <v>140</v>
      </c>
      <c r="B554" t="s">
        <v>20</v>
      </c>
      <c r="C554" s="33">
        <v>17953.786416143103</v>
      </c>
      <c r="D554" t="s">
        <v>298</v>
      </c>
      <c r="E554" s="26">
        <v>-1.4286954736562623E-2</v>
      </c>
      <c r="F554" s="26">
        <v>2.5650493387734934</v>
      </c>
      <c r="G554" s="26">
        <v>0.82268209495512679</v>
      </c>
      <c r="H554" s="26">
        <v>-5.7720096557878645E-2</v>
      </c>
      <c r="I554" s="26">
        <v>-4.0026994586991868E-2</v>
      </c>
    </row>
    <row r="555" spans="1:9">
      <c r="A555" t="s">
        <v>140</v>
      </c>
      <c r="B555" t="s">
        <v>21</v>
      </c>
      <c r="C555" s="33">
        <v>17953.786416143103</v>
      </c>
      <c r="D555" t="s">
        <v>298</v>
      </c>
      <c r="E555" s="26">
        <v>-2.7509095110652915E-2</v>
      </c>
      <c r="F555" s="26">
        <v>4.9389241811802895</v>
      </c>
      <c r="G555" s="26">
        <v>0.77226014641100615</v>
      </c>
      <c r="H555" s="26">
        <v>-6.7649895179707029E-2</v>
      </c>
      <c r="I555" s="26">
        <v>-7.2874802401950378E-2</v>
      </c>
    </row>
    <row r="556" spans="1:9">
      <c r="A556" t="s">
        <v>140</v>
      </c>
      <c r="B556" t="s">
        <v>23</v>
      </c>
      <c r="C556" s="33">
        <v>17953.786416143103</v>
      </c>
      <c r="D556" t="s">
        <v>298</v>
      </c>
      <c r="E556" s="26">
        <v>-1.6704553908217213E-3</v>
      </c>
      <c r="F556" s="26">
        <v>0.29990999304508037</v>
      </c>
      <c r="G556" s="26">
        <v>4.1911974866141399E-2</v>
      </c>
      <c r="H556" s="26">
        <v>-3.5819108992118286E-2</v>
      </c>
      <c r="I556" s="26">
        <v>-4.2601157109680231E-2</v>
      </c>
    </row>
    <row r="557" spans="1:9">
      <c r="A557" t="s">
        <v>140</v>
      </c>
      <c r="B557" t="s">
        <v>22</v>
      </c>
      <c r="C557" s="33">
        <v>17953.786416143103</v>
      </c>
      <c r="D557" t="s">
        <v>298</v>
      </c>
      <c r="E557" s="26">
        <v>-1.5173354161370778E-2</v>
      </c>
      <c r="F557" s="26">
        <v>2.7241915982974709</v>
      </c>
      <c r="G557" s="26">
        <v>1.1711638716204664</v>
      </c>
      <c r="H557" s="26">
        <v>-5.3476596324565556E-2</v>
      </c>
      <c r="I557" s="26">
        <v>-0.17781011318590303</v>
      </c>
    </row>
    <row r="558" spans="1:9">
      <c r="A558" t="s">
        <v>140</v>
      </c>
      <c r="B558" t="s">
        <v>24</v>
      </c>
      <c r="C558" s="33">
        <v>17953.786416143103</v>
      </c>
      <c r="D558" t="s">
        <v>298</v>
      </c>
      <c r="E558" s="26">
        <v>-9.1462638075241381E-2</v>
      </c>
      <c r="F558" s="26">
        <v>16.421006690598816</v>
      </c>
      <c r="G558" s="26">
        <v>1.4753944176807652</v>
      </c>
      <c r="H558" s="26">
        <v>-5.9139991978193009</v>
      </c>
      <c r="I558" s="26">
        <v>-1.3270071618104649</v>
      </c>
    </row>
    <row r="559" spans="1:9">
      <c r="A559" t="s">
        <v>140</v>
      </c>
      <c r="B559" t="s">
        <v>287</v>
      </c>
      <c r="C559" s="33">
        <v>17953.786416143103</v>
      </c>
      <c r="D559" t="s">
        <v>298</v>
      </c>
      <c r="E559" s="26">
        <v>-0.1501024974746494</v>
      </c>
      <c r="F559" s="26">
        <v>26.949081801895151</v>
      </c>
      <c r="G559" s="26">
        <v>4.2834125055335059</v>
      </c>
      <c r="H559" s="26">
        <v>-0.15010249747464938</v>
      </c>
      <c r="I559" s="26">
        <v>-0.10753560602588404</v>
      </c>
    </row>
    <row r="560" spans="1:9">
      <c r="A560" t="s">
        <v>140</v>
      </c>
      <c r="B560" t="s">
        <v>20</v>
      </c>
      <c r="C560" s="33">
        <v>17953.786416143103</v>
      </c>
      <c r="D560" t="s">
        <v>299</v>
      </c>
      <c r="E560" s="26">
        <v>-2.3807660144477986E-2</v>
      </c>
      <c r="F560" s="26">
        <v>4.2743764530208042</v>
      </c>
      <c r="G560" s="26">
        <v>1.4303463140590011</v>
      </c>
      <c r="H560" s="26">
        <v>-9.6184279134004597E-2</v>
      </c>
      <c r="I560" s="26">
        <v>-6.9592451958597978E-2</v>
      </c>
    </row>
    <row r="561" spans="1:9">
      <c r="A561" t="s">
        <v>140</v>
      </c>
      <c r="B561" t="s">
        <v>21</v>
      </c>
      <c r="C561" s="33">
        <v>17953.786416143103</v>
      </c>
      <c r="D561" t="s">
        <v>299</v>
      </c>
      <c r="E561" s="26">
        <v>-3.9681178675525661E-2</v>
      </c>
      <c r="F561" s="26">
        <v>7.1242740668119993</v>
      </c>
      <c r="G561" s="26">
        <v>1.115839399988336</v>
      </c>
      <c r="H561" s="26">
        <v>-9.7583274448274748E-2</v>
      </c>
      <c r="I561" s="26">
        <v>-0.10529686940905947</v>
      </c>
    </row>
    <row r="562" spans="1:9">
      <c r="A562" t="s">
        <v>140</v>
      </c>
      <c r="B562" t="s">
        <v>23</v>
      </c>
      <c r="C562" s="33">
        <v>17953.786416143103</v>
      </c>
      <c r="D562" t="s">
        <v>299</v>
      </c>
      <c r="E562" s="26">
        <v>-2.3464193421409078E-3</v>
      </c>
      <c r="F562" s="26">
        <v>0.42127111711504867</v>
      </c>
      <c r="G562" s="26">
        <v>6.0041492217108861E-2</v>
      </c>
      <c r="H562" s="26">
        <v>-5.031361544830952E-2</v>
      </c>
      <c r="I562" s="26">
        <v>-6.1028788340561989E-2</v>
      </c>
    </row>
    <row r="563" spans="1:9">
      <c r="A563" t="s">
        <v>140</v>
      </c>
      <c r="B563" t="s">
        <v>22</v>
      </c>
      <c r="C563" s="33">
        <v>17953.786416143103</v>
      </c>
      <c r="D563" t="s">
        <v>299</v>
      </c>
      <c r="E563" s="26">
        <v>-2.4186059077648581E-2</v>
      </c>
      <c r="F563" s="26">
        <v>4.3423133892832162</v>
      </c>
      <c r="G563" s="26">
        <v>1.685630484144955</v>
      </c>
      <c r="H563" s="26">
        <v>-8.524075192750008E-2</v>
      </c>
      <c r="I563" s="26">
        <v>-0.25591819764788015</v>
      </c>
    </row>
    <row r="564" spans="1:9">
      <c r="A564" t="s">
        <v>140</v>
      </c>
      <c r="B564" t="s">
        <v>24</v>
      </c>
      <c r="C564" s="33">
        <v>17953.786416143103</v>
      </c>
      <c r="D564" t="s">
        <v>299</v>
      </c>
      <c r="E564" s="26">
        <v>-0.1287035255683176</v>
      </c>
      <c r="F564" s="26">
        <v>23.107156090581871</v>
      </c>
      <c r="G564" s="26">
        <v>2.086433009803768</v>
      </c>
      <c r="H564" s="26">
        <v>-8.3220051704761335</v>
      </c>
      <c r="I564" s="26">
        <v>-1.8765907702156137</v>
      </c>
    </row>
    <row r="565" spans="1:9">
      <c r="A565" t="s">
        <v>140</v>
      </c>
      <c r="B565" t="s">
        <v>287</v>
      </c>
      <c r="C565" s="33">
        <v>17953.786416143103</v>
      </c>
      <c r="D565" t="s">
        <v>299</v>
      </c>
      <c r="E565" s="26">
        <v>-0.21872484280811072</v>
      </c>
      <c r="F565" s="26">
        <v>39.269391116812933</v>
      </c>
      <c r="G565" s="26">
        <v>6.378290700213169</v>
      </c>
      <c r="H565" s="26">
        <v>-0.21872484280811066</v>
      </c>
      <c r="I565" s="26">
        <v>-0.16012778479089171</v>
      </c>
    </row>
    <row r="566" spans="1:9">
      <c r="A566" t="s">
        <v>140</v>
      </c>
      <c r="B566" t="s">
        <v>20</v>
      </c>
      <c r="C566" s="33">
        <v>17953.786416143103</v>
      </c>
      <c r="D566" t="s">
        <v>300</v>
      </c>
      <c r="E566" s="26">
        <v>-5.6413357623584515E-2</v>
      </c>
      <c r="F566" s="26">
        <v>10.128333737913346</v>
      </c>
      <c r="G566" s="26">
        <v>3.3924396535922696</v>
      </c>
      <c r="H566" s="26">
        <v>-0.22791312139138625</v>
      </c>
      <c r="I566" s="26">
        <v>-0.16505666585394804</v>
      </c>
    </row>
    <row r="567" spans="1:9">
      <c r="A567" t="s">
        <v>140</v>
      </c>
      <c r="B567" t="s">
        <v>21</v>
      </c>
      <c r="C567" s="33">
        <v>17953.786416143103</v>
      </c>
      <c r="D567" t="s">
        <v>300</v>
      </c>
      <c r="E567" s="26">
        <v>-7.5649777750208078E-2</v>
      </c>
      <c r="F567" s="26">
        <v>13.581999521559306</v>
      </c>
      <c r="G567" s="26">
        <v>2.1267809568175871</v>
      </c>
      <c r="H567" s="26">
        <v>-0.18603663677718996</v>
      </c>
      <c r="I567" s="26">
        <v>-0.20069498950658751</v>
      </c>
    </row>
    <row r="568" spans="1:9">
      <c r="A568" t="s">
        <v>140</v>
      </c>
      <c r="B568" t="s">
        <v>23</v>
      </c>
      <c r="C568" s="33">
        <v>17953.786416143103</v>
      </c>
      <c r="D568" t="s">
        <v>300</v>
      </c>
      <c r="E568" s="26">
        <v>-4.3695765045965191E-3</v>
      </c>
      <c r="F568" s="26">
        <v>0.78450443292523042</v>
      </c>
      <c r="G568" s="26">
        <v>0.11429155440000005</v>
      </c>
      <c r="H568" s="26">
        <v>-9.3695610147691705E-2</v>
      </c>
      <c r="I568" s="26">
        <v>-0.11617091489614705</v>
      </c>
    </row>
    <row r="569" spans="1:9">
      <c r="A569" t="s">
        <v>140</v>
      </c>
      <c r="B569" t="s">
        <v>22</v>
      </c>
      <c r="C569" s="33">
        <v>17953.786416143103</v>
      </c>
      <c r="D569" t="s">
        <v>300</v>
      </c>
      <c r="E569" s="26">
        <v>-4.9433815705102614E-2</v>
      </c>
      <c r="F569" s="26">
        <v>8.8752416890439285</v>
      </c>
      <c r="G569" s="26">
        <v>3.220950351674114</v>
      </c>
      <c r="H569" s="26">
        <v>-0.1742233245945615</v>
      </c>
      <c r="I569" s="26">
        <v>-0.4890157222873644</v>
      </c>
    </row>
    <row r="570" spans="1:9">
      <c r="A570" t="s">
        <v>140</v>
      </c>
      <c r="B570" t="s">
        <v>24</v>
      </c>
      <c r="C570" s="33">
        <v>17953.786416143103</v>
      </c>
      <c r="D570" t="s">
        <v>300</v>
      </c>
      <c r="E570" s="26">
        <v>-0.24036576137339485</v>
      </c>
      <c r="F570" s="26">
        <v>43.154755414515513</v>
      </c>
      <c r="G570" s="26">
        <v>3.9168509858530953</v>
      </c>
      <c r="H570" s="26">
        <v>-15.54211588316611</v>
      </c>
      <c r="I570" s="26">
        <v>-3.522915125395353</v>
      </c>
    </row>
    <row r="571" spans="1:9">
      <c r="A571" t="s">
        <v>140</v>
      </c>
      <c r="B571" t="s">
        <v>287</v>
      </c>
      <c r="C571" s="33">
        <v>17953.786416143103</v>
      </c>
      <c r="D571" t="s">
        <v>300</v>
      </c>
      <c r="E571" s="26">
        <v>-0.42623228895688653</v>
      </c>
      <c r="F571" s="26">
        <v>76.524834795957318</v>
      </c>
      <c r="G571" s="26">
        <v>12.771313502337065</v>
      </c>
      <c r="H571" s="26">
        <v>-0.42623228895688642</v>
      </c>
      <c r="I571" s="26">
        <v>-0.32062542084055395</v>
      </c>
    </row>
  </sheetData>
  <autoFilter ref="A1:I1" xr:uid="{00000000-0009-0000-0000-000003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26"/>
  <sheetViews>
    <sheetView topLeftCell="A6" workbookViewId="0">
      <selection activeCell="A3" sqref="A3:A26"/>
    </sheetView>
  </sheetViews>
  <sheetFormatPr baseColWidth="10" defaultColWidth="8.83203125" defaultRowHeight="15"/>
  <sheetData>
    <row r="2" spans="1:1">
      <c r="A2" t="s">
        <v>288</v>
      </c>
    </row>
    <row r="3" spans="1:1">
      <c r="A3" t="s">
        <v>171</v>
      </c>
    </row>
    <row r="4" spans="1:1">
      <c r="A4" t="s">
        <v>77</v>
      </c>
    </row>
    <row r="5" spans="1:1">
      <c r="A5" t="s">
        <v>82</v>
      </c>
    </row>
    <row r="6" spans="1:1">
      <c r="A6" s="27" t="s">
        <v>87</v>
      </c>
    </row>
    <row r="7" spans="1:1">
      <c r="A7" t="s">
        <v>92</v>
      </c>
    </row>
    <row r="8" spans="1:1">
      <c r="A8" s="27" t="s">
        <v>108</v>
      </c>
    </row>
    <row r="9" spans="1:1">
      <c r="A9" t="s">
        <v>120</v>
      </c>
    </row>
    <row r="10" spans="1:1">
      <c r="A10" t="s">
        <v>124</v>
      </c>
    </row>
    <row r="11" spans="1:1">
      <c r="A11" t="s">
        <v>126</v>
      </c>
    </row>
    <row r="12" spans="1:1">
      <c r="A12" t="s">
        <v>136</v>
      </c>
    </row>
    <row r="13" spans="1:1">
      <c r="A13" t="s">
        <v>138</v>
      </c>
    </row>
    <row r="14" spans="1:1">
      <c r="A14" s="56" t="s">
        <v>140</v>
      </c>
    </row>
    <row r="15" spans="1:1">
      <c r="A15" t="s">
        <v>148</v>
      </c>
    </row>
    <row r="16" spans="1:1">
      <c r="A16" s="27" t="s">
        <v>151</v>
      </c>
    </row>
    <row r="17" spans="1:1">
      <c r="A17" t="s">
        <v>158</v>
      </c>
    </row>
    <row r="18" spans="1:1">
      <c r="A18" t="s">
        <v>161</v>
      </c>
    </row>
    <row r="19" spans="1:1">
      <c r="A19" t="s">
        <v>169</v>
      </c>
    </row>
    <row r="20" spans="1:1">
      <c r="A20" t="s">
        <v>16</v>
      </c>
    </row>
    <row r="21" spans="1:1">
      <c r="A21" t="s">
        <v>181</v>
      </c>
    </row>
    <row r="22" spans="1:1">
      <c r="A22" t="s">
        <v>190</v>
      </c>
    </row>
    <row r="23" spans="1:1">
      <c r="A23" t="s">
        <v>200</v>
      </c>
    </row>
    <row r="24" spans="1:1">
      <c r="A24" t="s">
        <v>208</v>
      </c>
    </row>
    <row r="25" spans="1:1">
      <c r="A25" t="s">
        <v>211</v>
      </c>
    </row>
    <row r="26" spans="1:1">
      <c r="A26" t="s">
        <v>220</v>
      </c>
    </row>
  </sheetData>
  <sortState xmlns:xlrd2="http://schemas.microsoft.com/office/spreadsheetml/2017/richdata2" ref="A4:A26">
    <sortCondition ref="A4"/>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C75"/>
  <sheetViews>
    <sheetView workbookViewId="0">
      <pane xSplit="2" topLeftCell="AO1" activePane="topRight" state="frozen"/>
      <selection activeCell="A3" sqref="A3:A26"/>
      <selection pane="topRight" activeCell="A3" sqref="A3:A26"/>
    </sheetView>
  </sheetViews>
  <sheetFormatPr baseColWidth="10" defaultColWidth="8.83203125" defaultRowHeight="15" outlineLevelCol="1"/>
  <cols>
    <col min="1" max="1" width="8.83203125" style="57"/>
    <col min="2" max="2" width="26.6640625" style="57" customWidth="1"/>
    <col min="3" max="12" width="8.83203125" style="57"/>
    <col min="13" max="13" width="8.83203125" style="58"/>
    <col min="14" max="16" width="8.83203125" style="57"/>
    <col min="17" max="17" width="8.83203125" style="58"/>
    <col min="18" max="20" width="8.83203125" style="57"/>
    <col min="21" max="21" width="8.83203125" style="59"/>
    <col min="22" max="22" width="8.83203125" style="57"/>
    <col min="23" max="23" width="18.1640625" style="57" bestFit="1" customWidth="1"/>
    <col min="24" max="45" width="8.83203125" style="57"/>
    <col min="46" max="46" width="8.83203125" style="58"/>
    <col min="47" max="47" width="8.83203125" style="57"/>
    <col min="48" max="48" width="14.6640625" style="57" bestFit="1" customWidth="1"/>
    <col min="49" max="50" width="8.83203125" style="57"/>
    <col min="51" max="54" width="0" style="57" hidden="1" customWidth="1" outlineLevel="1"/>
    <col min="55" max="55" width="8.83203125" style="57" collapsed="1"/>
    <col min="56" max="16384" width="8.83203125" style="57"/>
  </cols>
  <sheetData>
    <row r="1" spans="1:54">
      <c r="F1" s="57">
        <v>1</v>
      </c>
      <c r="G1" s="57">
        <v>2</v>
      </c>
      <c r="H1" s="57">
        <v>3</v>
      </c>
      <c r="I1" s="57">
        <v>4</v>
      </c>
      <c r="J1" s="57">
        <v>5</v>
      </c>
      <c r="K1" s="57">
        <v>6</v>
      </c>
      <c r="L1" s="57">
        <v>7</v>
      </c>
      <c r="M1" s="58">
        <v>8</v>
      </c>
      <c r="N1" s="57">
        <v>9</v>
      </c>
      <c r="O1" s="57">
        <v>10</v>
      </c>
      <c r="P1" s="57">
        <v>11</v>
      </c>
      <c r="Q1" s="58">
        <v>12</v>
      </c>
      <c r="R1" s="57">
        <v>13</v>
      </c>
      <c r="S1" s="57">
        <v>14</v>
      </c>
      <c r="T1" s="57">
        <v>15</v>
      </c>
      <c r="U1" s="58">
        <v>16</v>
      </c>
      <c r="V1" s="57">
        <v>17</v>
      </c>
      <c r="W1" s="57">
        <v>18</v>
      </c>
      <c r="X1" s="57">
        <v>19</v>
      </c>
      <c r="Y1" s="57">
        <v>20</v>
      </c>
      <c r="Z1" s="57">
        <v>21</v>
      </c>
      <c r="AA1" s="57">
        <v>22</v>
      </c>
      <c r="AB1" s="57">
        <v>23</v>
      </c>
      <c r="AC1" s="57">
        <v>24</v>
      </c>
      <c r="AD1" s="57">
        <v>25</v>
      </c>
      <c r="AE1" s="57">
        <v>26</v>
      </c>
      <c r="AF1" s="57">
        <v>27</v>
      </c>
      <c r="AG1" s="57">
        <v>28</v>
      </c>
      <c r="AH1" s="57">
        <v>29</v>
      </c>
      <c r="AI1" s="57">
        <v>30</v>
      </c>
      <c r="AJ1" s="57">
        <v>31</v>
      </c>
      <c r="AK1" s="57">
        <v>32</v>
      </c>
      <c r="AL1" s="57">
        <v>33</v>
      </c>
      <c r="AM1" s="57">
        <v>34</v>
      </c>
      <c r="AN1" s="57">
        <v>35</v>
      </c>
      <c r="AO1" s="57">
        <v>36</v>
      </c>
      <c r="AP1" s="57">
        <v>37</v>
      </c>
      <c r="AQ1" s="57">
        <v>38</v>
      </c>
      <c r="AR1" s="57">
        <v>39</v>
      </c>
      <c r="AS1" s="57">
        <v>40</v>
      </c>
      <c r="AT1" s="58">
        <v>41</v>
      </c>
      <c r="AV1" s="61">
        <f>SUM(AV3:AV65)</f>
        <v>155387131.43751064</v>
      </c>
    </row>
    <row r="2" spans="1:54">
      <c r="A2" s="27" t="s">
        <v>27</v>
      </c>
      <c r="B2" s="27" t="s">
        <v>28</v>
      </c>
      <c r="C2" s="27" t="s">
        <v>29</v>
      </c>
      <c r="D2" s="27" t="s">
        <v>30</v>
      </c>
      <c r="E2" s="27" t="s">
        <v>31</v>
      </c>
      <c r="F2" s="27" t="s">
        <v>32</v>
      </c>
      <c r="G2" s="27" t="s">
        <v>33</v>
      </c>
      <c r="H2" s="27" t="s">
        <v>34</v>
      </c>
      <c r="I2" s="27" t="s">
        <v>35</v>
      </c>
      <c r="J2" s="28" t="s">
        <v>36</v>
      </c>
      <c r="K2" s="29" t="s">
        <v>37</v>
      </c>
      <c r="L2" s="30" t="s">
        <v>38</v>
      </c>
      <c r="M2" s="38" t="s">
        <v>39</v>
      </c>
      <c r="N2" s="28" t="s">
        <v>40</v>
      </c>
      <c r="O2" s="29" t="s">
        <v>41</v>
      </c>
      <c r="P2" s="30" t="s">
        <v>42</v>
      </c>
      <c r="Q2" s="38" t="s">
        <v>43</v>
      </c>
      <c r="R2" s="28" t="s">
        <v>44</v>
      </c>
      <c r="S2" s="29" t="s">
        <v>45</v>
      </c>
      <c r="T2" s="30" t="s">
        <v>46</v>
      </c>
      <c r="U2" s="38" t="s">
        <v>47</v>
      </c>
      <c r="V2" s="27" t="s">
        <v>48</v>
      </c>
      <c r="W2" s="31" t="s">
        <v>49</v>
      </c>
      <c r="X2" s="32" t="s">
        <v>50</v>
      </c>
      <c r="Y2" s="32" t="s">
        <v>51</v>
      </c>
      <c r="Z2" s="32"/>
      <c r="AA2" s="67" t="s">
        <v>52</v>
      </c>
      <c r="AB2" s="67" t="s">
        <v>53</v>
      </c>
      <c r="AC2" s="67" t="s">
        <v>54</v>
      </c>
      <c r="AD2" s="67" t="s">
        <v>55</v>
      </c>
      <c r="AE2" s="67" t="s">
        <v>56</v>
      </c>
      <c r="AF2" s="67" t="s">
        <v>57</v>
      </c>
      <c r="AG2" s="67" t="s">
        <v>58</v>
      </c>
      <c r="AH2" s="67" t="s">
        <v>59</v>
      </c>
      <c r="AI2" s="67" t="s">
        <v>60</v>
      </c>
      <c r="AJ2" s="67" t="s">
        <v>61</v>
      </c>
      <c r="AK2" s="67" t="s">
        <v>62</v>
      </c>
      <c r="AL2" s="67" t="s">
        <v>63</v>
      </c>
      <c r="AM2" s="67" t="s">
        <v>64</v>
      </c>
      <c r="AN2" s="67" t="s">
        <v>65</v>
      </c>
      <c r="AO2" s="67" t="s">
        <v>66</v>
      </c>
      <c r="AP2" s="67" t="s">
        <v>67</v>
      </c>
      <c r="AQ2" s="57" t="s">
        <v>68</v>
      </c>
      <c r="AR2" s="57" t="s">
        <v>69</v>
      </c>
      <c r="AS2" s="57" t="s">
        <v>70</v>
      </c>
      <c r="AT2" s="58" t="s">
        <v>71</v>
      </c>
      <c r="AU2" s="57" t="s">
        <v>72</v>
      </c>
      <c r="AX2" s="118" t="s">
        <v>321</v>
      </c>
      <c r="AY2" s="58" t="s">
        <v>71</v>
      </c>
      <c r="AZ2" s="38" t="s">
        <v>39</v>
      </c>
      <c r="BA2" s="38" t="s">
        <v>43</v>
      </c>
      <c r="BB2" s="38" t="s">
        <v>47</v>
      </c>
    </row>
    <row r="3" spans="1:54">
      <c r="A3" s="27">
        <v>1</v>
      </c>
      <c r="B3" s="27" t="s">
        <v>73</v>
      </c>
      <c r="C3" s="27" t="s">
        <v>74</v>
      </c>
      <c r="D3" s="27" t="s">
        <v>74</v>
      </c>
      <c r="E3" s="27" t="s">
        <v>74</v>
      </c>
      <c r="F3" s="27" t="str">
        <f t="shared" ref="F3:F34" si="0">LOWER(E3)</f>
        <v>aus</v>
      </c>
      <c r="G3" s="27">
        <v>1351495.4259839088</v>
      </c>
      <c r="H3" s="27">
        <v>13551.352649487442</v>
      </c>
      <c r="I3" s="27">
        <v>355426.55174190114</v>
      </c>
      <c r="J3" s="28">
        <v>-0.10809999910718564</v>
      </c>
      <c r="K3" s="29">
        <v>-0.17467017687572503</v>
      </c>
      <c r="L3" s="30">
        <v>-0.37578257684708022</v>
      </c>
      <c r="M3" s="38" t="s">
        <v>318</v>
      </c>
      <c r="N3" s="28">
        <v>-0.14260438931081426</v>
      </c>
      <c r="O3" s="29">
        <v>-0.22341336030921402</v>
      </c>
      <c r="P3" s="30">
        <v>-0.46161804923142979</v>
      </c>
      <c r="Q3" s="38" t="s">
        <v>318</v>
      </c>
      <c r="R3" s="28">
        <v>-0.47087669058444059</v>
      </c>
      <c r="S3" s="29">
        <v>-0.75102130539616441</v>
      </c>
      <c r="T3" s="30">
        <v>-1.5921020134800914</v>
      </c>
      <c r="U3" s="38" t="s">
        <v>318</v>
      </c>
      <c r="V3" s="27">
        <v>0</v>
      </c>
      <c r="W3" s="33">
        <v>1433904.3485001202</v>
      </c>
      <c r="X3" s="27">
        <v>253827.86300000001</v>
      </c>
      <c r="Y3" s="27">
        <v>312657.93349352764</v>
      </c>
      <c r="Z3" s="27">
        <v>312657.93349352764</v>
      </c>
      <c r="AA3" s="57">
        <v>-1190.97344</v>
      </c>
      <c r="AB3" s="57">
        <v>-1786.4601600000001</v>
      </c>
      <c r="AC3" s="57">
        <v>-3572.9200639999999</v>
      </c>
      <c r="AD3" s="57">
        <v>-3572.9200639999999</v>
      </c>
      <c r="AE3" s="57">
        <v>-30.534128974355866</v>
      </c>
      <c r="AF3" s="57">
        <v>-87.240368498126145</v>
      </c>
      <c r="AG3" s="57">
        <v>-103.42217145522841</v>
      </c>
      <c r="AH3" s="57">
        <v>-114.84857284029664</v>
      </c>
      <c r="AI3" s="60">
        <v>-8.3058081331978062E-2</v>
      </c>
      <c r="AJ3" s="60">
        <v>-0.12458712199796709</v>
      </c>
      <c r="AK3" s="60">
        <v>-0.24917422614258153</v>
      </c>
      <c r="AL3" s="60">
        <v>-0.24917422614258153</v>
      </c>
      <c r="AM3" s="60">
        <v>-2.1294397360810645E-3</v>
      </c>
      <c r="AN3" s="60">
        <v>-6.0841135316578492E-3</v>
      </c>
      <c r="AO3" s="60">
        <v>-7.2126269484717818E-3</v>
      </c>
      <c r="AP3" s="60">
        <v>-8.0095002822489179E-3</v>
      </c>
      <c r="AQ3" s="57">
        <v>-19.324823689156414</v>
      </c>
      <c r="AR3" s="57">
        <v>-30.2755323215716</v>
      </c>
      <c r="AS3" s="57">
        <v>-62.555489745035608</v>
      </c>
      <c r="AT3" s="58" t="s">
        <v>318</v>
      </c>
      <c r="AU3" s="57">
        <v>1</v>
      </c>
      <c r="AV3" s="61">
        <v>1433904.3485001202</v>
      </c>
      <c r="AX3" s="57" t="str">
        <f>IFERROR(MATCH(B3,'DMC list'!$A$3:$A$26,0),"NA")</f>
        <v>NA</v>
      </c>
      <c r="AY3" s="57" t="str">
        <f>IF($AX3="NA","NA",AT3)</f>
        <v>NA</v>
      </c>
      <c r="AZ3" s="57" t="str">
        <f>IF($AX3="NA","NA",M3)</f>
        <v>NA</v>
      </c>
      <c r="BA3" s="57" t="str">
        <f>IF($AX3="NA","NA",Q3)</f>
        <v>NA</v>
      </c>
      <c r="BB3" s="57" t="str">
        <f>IF($AX3="NA","NA",U3)</f>
        <v>NA</v>
      </c>
    </row>
    <row r="4" spans="1:54">
      <c r="A4" s="27">
        <v>2</v>
      </c>
      <c r="B4" s="27" t="s">
        <v>75</v>
      </c>
      <c r="C4" s="27" t="s">
        <v>76</v>
      </c>
      <c r="D4" s="27" t="s">
        <v>76</v>
      </c>
      <c r="E4" s="27" t="s">
        <v>76</v>
      </c>
      <c r="F4" s="27" t="str">
        <f t="shared" si="0"/>
        <v>aut</v>
      </c>
      <c r="G4" s="27">
        <v>408081.56518634863</v>
      </c>
      <c r="H4" s="27">
        <v>5181.0756749704806</v>
      </c>
      <c r="I4" s="27">
        <v>229591.56843035624</v>
      </c>
      <c r="J4" s="28">
        <v>-2.0196996885662968E-2</v>
      </c>
      <c r="K4" s="29">
        <v>-3.4694937818134673E-2</v>
      </c>
      <c r="L4" s="30">
        <v>-8.1226744157934627E-2</v>
      </c>
      <c r="M4" s="38" t="s">
        <v>318</v>
      </c>
      <c r="N4" s="28">
        <v>-1.994057905810908E-2</v>
      </c>
      <c r="O4" s="29">
        <v>-3.395394171213751E-2</v>
      </c>
      <c r="P4" s="30">
        <v>-7.785976340258384E-2</v>
      </c>
      <c r="Q4" s="38" t="s">
        <v>318</v>
      </c>
      <c r="R4" s="28">
        <v>-4.5504310138432758E-2</v>
      </c>
      <c r="S4" s="29">
        <v>-7.8908624484112191E-2</v>
      </c>
      <c r="T4" s="30">
        <v>-0.18772723416192466</v>
      </c>
      <c r="U4" s="38" t="s">
        <v>318</v>
      </c>
      <c r="V4" s="27">
        <v>0</v>
      </c>
      <c r="W4" s="33">
        <v>455285.81803512498</v>
      </c>
      <c r="X4" s="27">
        <v>176991.97099999999</v>
      </c>
      <c r="Y4" s="27">
        <v>253848.50055801141</v>
      </c>
      <c r="Z4" s="27">
        <v>253848.50055801141</v>
      </c>
      <c r="AA4" s="57">
        <v>-58.426048000000002</v>
      </c>
      <c r="AB4" s="57">
        <v>-87.639167999999998</v>
      </c>
      <c r="AC4" s="57">
        <v>-175.27830399999999</v>
      </c>
      <c r="AD4" s="57">
        <v>-175.27830399999999</v>
      </c>
      <c r="AE4" s="57">
        <v>-5.3256049533587841</v>
      </c>
      <c r="AF4" s="57">
        <v>-15.216014152435832</v>
      </c>
      <c r="AG4" s="57">
        <v>-50.997577667806027</v>
      </c>
      <c r="AH4" s="57">
        <v>-51.25799760130667</v>
      </c>
      <c r="AI4" s="60">
        <v>-1.2832828453156973E-2</v>
      </c>
      <c r="AJ4" s="60">
        <v>-1.9249263765391149E-2</v>
      </c>
      <c r="AK4" s="60">
        <v>-3.8498520502230398E-2</v>
      </c>
      <c r="AL4" s="60">
        <v>-3.8498520502230398E-2</v>
      </c>
      <c r="AM4" s="60">
        <v>-1.1697278374148518E-3</v>
      </c>
      <c r="AN4" s="60">
        <v>-3.3420795354670873E-3</v>
      </c>
      <c r="AO4" s="60">
        <v>-1.1201222539260293E-2</v>
      </c>
      <c r="AP4" s="60">
        <v>-1.1258421758560498E-2</v>
      </c>
      <c r="AQ4" s="57">
        <v>-1.0331364910279472</v>
      </c>
      <c r="AR4" s="57">
        <v>-1.7591794147412119</v>
      </c>
      <c r="AS4" s="57">
        <v>-4.0339732622408402</v>
      </c>
      <c r="AT4" s="58" t="s">
        <v>318</v>
      </c>
      <c r="AU4" s="57">
        <v>1</v>
      </c>
      <c r="AV4" s="61">
        <v>455285.81803512498</v>
      </c>
      <c r="AX4" s="57" t="str">
        <f>IFERROR(MATCH(B4,'DMC list'!$A$3:$A$26,0),"NA")</f>
        <v>NA</v>
      </c>
      <c r="AY4" s="57" t="str">
        <f t="shared" ref="AY4:AY65" si="1">IF(AX4="NA","NA",AT4)</f>
        <v>NA</v>
      </c>
      <c r="AZ4" s="57" t="str">
        <f t="shared" ref="AZ4:AZ65" si="2">IF($AX4="NA","NA",M4)</f>
        <v>NA</v>
      </c>
      <c r="BA4" s="57" t="str">
        <f t="shared" ref="BA4:BA65" si="3">IF($AX4="NA","NA",Q4)</f>
        <v>NA</v>
      </c>
      <c r="BB4" s="57" t="str">
        <f t="shared" ref="BB4:BB65" si="4">IF($AX4="NA","NA",U4)</f>
        <v>NA</v>
      </c>
    </row>
    <row r="5" spans="1:54">
      <c r="A5" s="27">
        <v>44</v>
      </c>
      <c r="B5" s="27" t="s">
        <v>77</v>
      </c>
      <c r="C5" s="27" t="s">
        <v>78</v>
      </c>
      <c r="D5" s="27" t="s">
        <v>79</v>
      </c>
      <c r="E5" s="27" t="s">
        <v>78</v>
      </c>
      <c r="F5" s="27" t="str">
        <f t="shared" si="0"/>
        <v>ban</v>
      </c>
      <c r="G5" s="27">
        <v>254992.29042731979</v>
      </c>
      <c r="H5" s="27">
        <v>70191.503088778234</v>
      </c>
      <c r="I5" s="27">
        <v>38522.886224177761</v>
      </c>
      <c r="J5" s="28">
        <v>-3.0553316678788934E-3</v>
      </c>
      <c r="K5" s="29">
        <v>-5.7820656146717452E-3</v>
      </c>
      <c r="L5" s="30">
        <v>-1.105974340544544E-2</v>
      </c>
      <c r="M5" s="38">
        <v>-1.1398896484460226E-2</v>
      </c>
      <c r="N5" s="28">
        <v>-2.6629657925360964E-3</v>
      </c>
      <c r="O5" s="29">
        <v>-5.3954558123447656E-3</v>
      </c>
      <c r="P5" s="30">
        <v>-9.904087118909357E-3</v>
      </c>
      <c r="Q5" s="38">
        <v>-1.032475926904133E-2</v>
      </c>
      <c r="R5" s="28">
        <v>-1.5299437627518092E-2</v>
      </c>
      <c r="S5" s="29">
        <v>-2.8654591072020414E-2</v>
      </c>
      <c r="T5" s="30">
        <v>-5.3062461254733788E-2</v>
      </c>
      <c r="U5" s="38">
        <v>-5.5460394322593989E-2</v>
      </c>
      <c r="V5" s="27">
        <v>1</v>
      </c>
      <c r="W5" s="33">
        <v>274024.95896589197</v>
      </c>
      <c r="X5" s="27">
        <v>45126.993000000002</v>
      </c>
      <c r="Y5" s="27">
        <v>40558.319574121961</v>
      </c>
      <c r="Z5" s="27">
        <v>40558.319574121961</v>
      </c>
      <c r="AA5" s="57">
        <v>-3.1276290000000002</v>
      </c>
      <c r="AB5" s="57">
        <v>-4.6914420000000003</v>
      </c>
      <c r="AC5" s="57">
        <v>-9.3828849999999999</v>
      </c>
      <c r="AD5" s="57">
        <v>-9.3828849999999999</v>
      </c>
      <c r="AE5" s="57">
        <v>-0.24779534392643043</v>
      </c>
      <c r="AF5" s="57">
        <v>-0.70798669692705474</v>
      </c>
      <c r="AG5" s="57">
        <v>-0.94009288230258647</v>
      </c>
      <c r="AH5" s="57">
        <v>-1.4327276468167476</v>
      </c>
      <c r="AI5" s="60">
        <v>-1.1413664696102728E-3</v>
      </c>
      <c r="AJ5" s="60">
        <v>-1.7120491570200166E-3</v>
      </c>
      <c r="AK5" s="60">
        <v>-3.4240986789702945E-3</v>
      </c>
      <c r="AL5" s="60">
        <v>-3.4240986789702945E-3</v>
      </c>
      <c r="AM5" s="60">
        <v>-9.0428019718186931E-5</v>
      </c>
      <c r="AN5" s="60">
        <v>-2.5836577062134629E-4</v>
      </c>
      <c r="AO5" s="60">
        <v>-3.4306834160299988E-4</v>
      </c>
      <c r="AP5" s="60">
        <v>-5.2284567516168478E-4</v>
      </c>
      <c r="AQ5" s="57">
        <v>-1.8691757165210818</v>
      </c>
      <c r="AR5" s="57">
        <v>-3.7871515331756411</v>
      </c>
      <c r="AS5" s="57">
        <v>-6.9518276159845485</v>
      </c>
      <c r="AT5" s="58">
        <v>-894.93308968910276</v>
      </c>
      <c r="AU5" s="57">
        <v>0</v>
      </c>
      <c r="AV5" s="61">
        <v>0</v>
      </c>
      <c r="AX5" s="57">
        <f>IFERROR(MATCH(B5,'DMC list'!$A$3:$A$26,0),"NA")</f>
        <v>2</v>
      </c>
      <c r="AY5" s="57">
        <f t="shared" si="1"/>
        <v>-894.93308968910276</v>
      </c>
      <c r="AZ5" s="57">
        <f t="shared" si="2"/>
        <v>-1.1398896484460226E-2</v>
      </c>
      <c r="BA5" s="57">
        <f t="shared" si="3"/>
        <v>-1.032475926904133E-2</v>
      </c>
      <c r="BB5" s="57">
        <f t="shared" si="4"/>
        <v>-5.5460394322593989E-2</v>
      </c>
    </row>
    <row r="6" spans="1:54">
      <c r="A6" s="27">
        <v>3</v>
      </c>
      <c r="B6" s="27" t="s">
        <v>80</v>
      </c>
      <c r="C6" s="27" t="s">
        <v>81</v>
      </c>
      <c r="D6" s="27" t="s">
        <v>81</v>
      </c>
      <c r="E6" s="27" t="s">
        <v>81</v>
      </c>
      <c r="F6" s="27" t="str">
        <f t="shared" si="0"/>
        <v>bel</v>
      </c>
      <c r="G6" s="27">
        <v>474029.81645327021</v>
      </c>
      <c r="H6" s="27">
        <v>5183.5987900221107</v>
      </c>
      <c r="I6" s="27">
        <v>466802.59901592834</v>
      </c>
      <c r="J6" s="28">
        <v>-1.7501920575495811E-2</v>
      </c>
      <c r="K6" s="29">
        <v>-3.1868238034019891E-2</v>
      </c>
      <c r="L6" s="30">
        <v>-6.9390008241761489E-2</v>
      </c>
      <c r="M6" s="38" t="s">
        <v>318</v>
      </c>
      <c r="N6" s="28">
        <v>-1.6894132539344138E-2</v>
      </c>
      <c r="O6" s="29">
        <v>-3.0848770849007251E-2</v>
      </c>
      <c r="P6" s="30">
        <v>-6.6806305564953927E-2</v>
      </c>
      <c r="Q6" s="38" t="s">
        <v>318</v>
      </c>
      <c r="R6" s="28">
        <v>-3.4692872344068676E-2</v>
      </c>
      <c r="S6" s="29">
        <v>-6.3185058215172563E-2</v>
      </c>
      <c r="T6" s="30">
        <v>-0.13662197035209739</v>
      </c>
      <c r="U6" s="38" t="s">
        <v>318</v>
      </c>
      <c r="V6" s="27">
        <v>0</v>
      </c>
      <c r="W6" s="33">
        <v>542761.09210346895</v>
      </c>
      <c r="X6" s="27">
        <v>466653.58</v>
      </c>
      <c r="Y6" s="27">
        <v>448188.98526607628</v>
      </c>
      <c r="Z6" s="27">
        <v>448188.98526607628</v>
      </c>
      <c r="AA6" s="57">
        <v>-24.644224000000001</v>
      </c>
      <c r="AB6" s="57">
        <v>-36.966335999999998</v>
      </c>
      <c r="AC6" s="57">
        <v>-73.932671999999997</v>
      </c>
      <c r="AD6" s="57">
        <v>-73.932671999999997</v>
      </c>
      <c r="AE6" s="57">
        <v>-14.042857367172303</v>
      </c>
      <c r="AF6" s="57">
        <v>-40.122449620520257</v>
      </c>
      <c r="AG6" s="57">
        <v>-69.037874211319377</v>
      </c>
      <c r="AH6" s="57">
        <v>-70.909214792601318</v>
      </c>
      <c r="AI6" s="60">
        <v>-4.5405288548763488E-3</v>
      </c>
      <c r="AJ6" s="60">
        <v>-6.8107932823145215E-3</v>
      </c>
      <c r="AK6" s="60">
        <v>-1.3621586564629043E-2</v>
      </c>
      <c r="AL6" s="60">
        <v>-1.3621586564629043E-2</v>
      </c>
      <c r="AM6" s="60">
        <v>-2.5872999320473125E-3</v>
      </c>
      <c r="AN6" s="60">
        <v>-7.3922855201403303E-3</v>
      </c>
      <c r="AO6" s="60">
        <v>-1.2719753721432631E-2</v>
      </c>
      <c r="AP6" s="60">
        <v>-1.3064535358972191E-2</v>
      </c>
      <c r="AQ6" s="57">
        <v>-0.87572404989417452</v>
      </c>
      <c r="AR6" s="57">
        <v>-1.5990765124658335</v>
      </c>
      <c r="AS6" s="57">
        <v>-3.4629708469234259</v>
      </c>
      <c r="AT6" s="58" t="s">
        <v>318</v>
      </c>
      <c r="AU6" s="57">
        <v>1</v>
      </c>
      <c r="AV6" s="61">
        <v>542761.09210346895</v>
      </c>
      <c r="AX6" s="57" t="str">
        <f>IFERROR(MATCH(B6,'DMC list'!$A$3:$A$26,0),"NA")</f>
        <v>NA</v>
      </c>
      <c r="AY6" s="57" t="str">
        <f t="shared" si="1"/>
        <v>NA</v>
      </c>
      <c r="AZ6" s="57" t="str">
        <f t="shared" si="2"/>
        <v>NA</v>
      </c>
      <c r="BA6" s="57" t="str">
        <f t="shared" si="3"/>
        <v>NA</v>
      </c>
      <c r="BB6" s="57" t="str">
        <f t="shared" si="4"/>
        <v>NA</v>
      </c>
    </row>
    <row r="7" spans="1:54">
      <c r="A7" s="27">
        <v>56</v>
      </c>
      <c r="B7" s="27" t="s">
        <v>82</v>
      </c>
      <c r="C7" s="27" t="s">
        <v>83</v>
      </c>
      <c r="D7" s="27" t="s">
        <v>84</v>
      </c>
      <c r="E7" s="27" t="s">
        <v>84</v>
      </c>
      <c r="F7" s="27" t="str">
        <f t="shared" si="0"/>
        <v>btn</v>
      </c>
      <c r="G7" s="27">
        <v>2447.9082385630218</v>
      </c>
      <c r="H7" s="27">
        <v>474.77587479851593</v>
      </c>
      <c r="I7" s="27">
        <v>754.09335789948511</v>
      </c>
      <c r="J7" s="28">
        <v>-2.4295470986558342E-2</v>
      </c>
      <c r="K7" s="29">
        <v>-3.8883666531178501E-2</v>
      </c>
      <c r="L7" s="30">
        <v>-8.071061128081411E-2</v>
      </c>
      <c r="M7" s="38">
        <v>-8.1744069642169612E-2</v>
      </c>
      <c r="N7" s="28">
        <v>-1.9440051259114563E-2</v>
      </c>
      <c r="O7" s="29">
        <v>-2.9905207450249879E-2</v>
      </c>
      <c r="P7" s="30">
        <v>-6.0740640289802243E-2</v>
      </c>
      <c r="Q7" s="38">
        <v>-6.1545103045828602E-2</v>
      </c>
      <c r="R7" s="28">
        <v>-6.387205129569877E-2</v>
      </c>
      <c r="S7" s="29">
        <v>-0.10090609204412011</v>
      </c>
      <c r="T7" s="30">
        <v>-0.2080473727375339</v>
      </c>
      <c r="U7" s="38">
        <v>-0.21035457538876931</v>
      </c>
      <c r="V7" s="27">
        <v>1</v>
      </c>
      <c r="W7" s="33">
        <v>2534.9651627808398</v>
      </c>
      <c r="X7" s="27">
        <v>300.28199999999998</v>
      </c>
      <c r="Y7" s="27" t="e">
        <v>#VALUE!</v>
      </c>
      <c r="Z7" s="27">
        <v>754.09335789948511</v>
      </c>
      <c r="AA7" s="57">
        <v>-0.23600974999999999</v>
      </c>
      <c r="AB7" s="57">
        <v>-0.35401474999999999</v>
      </c>
      <c r="AC7" s="57">
        <v>-0.70802949999999998</v>
      </c>
      <c r="AD7" s="57">
        <v>-0.70802949999999998</v>
      </c>
      <c r="AE7" s="57">
        <v>-4.0240711932271189E-4</v>
      </c>
      <c r="AF7" s="57">
        <v>-1.1497346268316E-3</v>
      </c>
      <c r="AG7" s="57">
        <v>-3.3090690678831969E-3</v>
      </c>
      <c r="AH7" s="57">
        <v>-4.3343849361123787E-3</v>
      </c>
      <c r="AI7" s="60">
        <v>-9.3101772547082608E-3</v>
      </c>
      <c r="AJ7" s="60">
        <v>-1.3965270813096625E-2</v>
      </c>
      <c r="AK7" s="60">
        <v>-2.793054162619325E-2</v>
      </c>
      <c r="AL7" s="60">
        <v>-2.793054162619325E-2</v>
      </c>
      <c r="AM7" s="60">
        <v>-1.5874266251504379E-5</v>
      </c>
      <c r="AN7" s="60">
        <v>-4.5355046440573123E-5</v>
      </c>
      <c r="AO7" s="60">
        <v>-1.305370628546694E-4</v>
      </c>
      <c r="AP7" s="60">
        <v>-1.7098400403095035E-4</v>
      </c>
      <c r="AQ7" s="57">
        <v>-9.2296673426741069E-2</v>
      </c>
      <c r="AR7" s="57">
        <v>-0.14198271028223483</v>
      </c>
      <c r="AS7" s="57">
        <v>-0.28838190629412841</v>
      </c>
      <c r="AT7" s="58">
        <v>-5.995062326746992</v>
      </c>
      <c r="AU7" s="57">
        <v>0</v>
      </c>
      <c r="AV7" s="61">
        <v>0</v>
      </c>
      <c r="AX7" s="57">
        <f>IFERROR(MATCH(B7,'DMC list'!$A$3:$A$26,0),"NA")</f>
        <v>3</v>
      </c>
      <c r="AY7" s="57">
        <f t="shared" si="1"/>
        <v>-5.995062326746992</v>
      </c>
      <c r="AZ7" s="57">
        <f t="shared" si="2"/>
        <v>-8.1744069642169612E-2</v>
      </c>
      <c r="BA7" s="57">
        <f t="shared" si="3"/>
        <v>-6.1545103045828602E-2</v>
      </c>
      <c r="BB7" s="57">
        <f t="shared" si="4"/>
        <v>-0.21035457538876931</v>
      </c>
    </row>
    <row r="8" spans="1:54">
      <c r="A8" s="27">
        <v>5</v>
      </c>
      <c r="B8" s="27" t="s">
        <v>85</v>
      </c>
      <c r="C8" s="27" t="s">
        <v>86</v>
      </c>
      <c r="D8" s="27" t="s">
        <v>86</v>
      </c>
      <c r="E8" s="27" t="s">
        <v>86</v>
      </c>
      <c r="F8" s="27" t="str">
        <f t="shared" si="0"/>
        <v>bra</v>
      </c>
      <c r="G8" s="27">
        <v>1596440.6936129744</v>
      </c>
      <c r="H8" s="27">
        <v>114639.74637982502</v>
      </c>
      <c r="I8" s="27">
        <v>276654.6046953827</v>
      </c>
      <c r="J8" s="28">
        <v>-1.3887656968942138E-2</v>
      </c>
      <c r="K8" s="29">
        <v>-2.8696839332119247E-2</v>
      </c>
      <c r="L8" s="30">
        <v>-5.6937436056635433E-2</v>
      </c>
      <c r="M8" s="38" t="s">
        <v>318</v>
      </c>
      <c r="N8" s="28">
        <v>-1.7007228934475586E-2</v>
      </c>
      <c r="O8" s="29">
        <v>-3.7220372430330252E-2</v>
      </c>
      <c r="P8" s="30">
        <v>-6.402393823189137E-2</v>
      </c>
      <c r="Q8" s="38" t="s">
        <v>318</v>
      </c>
      <c r="R8" s="28">
        <v>-4.4635027118275522E-2</v>
      </c>
      <c r="S8" s="29">
        <v>-9.4641584242298293E-2</v>
      </c>
      <c r="T8" s="30">
        <v>-0.1887697103658651</v>
      </c>
      <c r="U8" s="38" t="s">
        <v>318</v>
      </c>
      <c r="V8" s="27">
        <v>0</v>
      </c>
      <c r="W8" s="33">
        <v>1868626.0879084801</v>
      </c>
      <c r="X8" s="27">
        <v>239889.21</v>
      </c>
      <c r="Y8" s="27">
        <v>276656.63145218685</v>
      </c>
      <c r="Z8" s="27">
        <v>276656.63145218685</v>
      </c>
      <c r="AA8" s="57">
        <v>-4.3994600000000004</v>
      </c>
      <c r="AB8" s="57">
        <v>-6.5991879999999998</v>
      </c>
      <c r="AC8" s="57">
        <v>-13.198372000000001</v>
      </c>
      <c r="AD8" s="57">
        <v>-13.198372000000001</v>
      </c>
      <c r="AE8" s="57">
        <v>-19.145837812085915</v>
      </c>
      <c r="AF8" s="57">
        <v>-54.702393748841928</v>
      </c>
      <c r="AG8" s="57">
        <v>-77.480533052462874</v>
      </c>
      <c r="AH8" s="57">
        <v>-79.867867128552803</v>
      </c>
      <c r="AI8" s="60">
        <v>-2.3543822000923886E-4</v>
      </c>
      <c r="AJ8" s="60">
        <v>-3.5315722298334999E-4</v>
      </c>
      <c r="AK8" s="60">
        <v>-7.0631423190568334E-4</v>
      </c>
      <c r="AL8" s="60">
        <v>-7.0631423190568334E-4</v>
      </c>
      <c r="AM8" s="60">
        <v>-1.0245943763696199E-3</v>
      </c>
      <c r="AN8" s="60">
        <v>-2.9274125039145389E-3</v>
      </c>
      <c r="AO8" s="60">
        <v>-4.1463904177419172E-3</v>
      </c>
      <c r="AP8" s="60">
        <v>-4.2741492075574882E-3</v>
      </c>
      <c r="AQ8" s="57">
        <v>-19.497044116719032</v>
      </c>
      <c r="AR8" s="57">
        <v>-42.669340555756918</v>
      </c>
      <c r="AS8" s="57">
        <v>-73.396880411416092</v>
      </c>
      <c r="AT8" s="58" t="s">
        <v>318</v>
      </c>
      <c r="AU8" s="57">
        <v>1</v>
      </c>
      <c r="AV8" s="61">
        <v>1868626.0879084801</v>
      </c>
      <c r="AX8" s="57" t="str">
        <f>IFERROR(MATCH(B8,'DMC list'!$A$3:$A$26,0),"NA")</f>
        <v>NA</v>
      </c>
      <c r="AY8" s="57" t="str">
        <f t="shared" si="1"/>
        <v>NA</v>
      </c>
      <c r="AZ8" s="57" t="str">
        <f t="shared" si="2"/>
        <v>NA</v>
      </c>
      <c r="BA8" s="57" t="str">
        <f t="shared" si="3"/>
        <v>NA</v>
      </c>
      <c r="BB8" s="57" t="str">
        <f t="shared" si="4"/>
        <v>NA</v>
      </c>
    </row>
    <row r="9" spans="1:54">
      <c r="A9" s="27">
        <v>55</v>
      </c>
      <c r="B9" s="27" t="s">
        <v>87</v>
      </c>
      <c r="C9" s="27" t="s">
        <v>88</v>
      </c>
      <c r="D9" s="27" t="s">
        <v>89</v>
      </c>
      <c r="E9" s="27" t="s">
        <v>89</v>
      </c>
      <c r="F9" s="27" t="str">
        <f t="shared" si="0"/>
        <v>brn</v>
      </c>
      <c r="G9" s="27">
        <v>13783.987406273976</v>
      </c>
      <c r="H9" s="27">
        <v>202.22565460290426</v>
      </c>
      <c r="I9" s="27">
        <v>7045.7373624955389</v>
      </c>
      <c r="J9" s="28">
        <v>-0.15065948113797475</v>
      </c>
      <c r="K9" s="29">
        <v>-0.21037066645740038</v>
      </c>
      <c r="L9" s="30">
        <v>-0.3860766069976001</v>
      </c>
      <c r="M9" s="38">
        <v>-0.39088145535850938</v>
      </c>
      <c r="N9" s="28">
        <v>-0.12102545253728796</v>
      </c>
      <c r="O9" s="29">
        <v>-0.16282791307858521</v>
      </c>
      <c r="P9" s="30">
        <v>-0.28789359780466051</v>
      </c>
      <c r="Q9" s="38">
        <v>-0.29427316401393366</v>
      </c>
      <c r="R9" s="28">
        <v>-0.31549835745459626</v>
      </c>
      <c r="S9" s="29">
        <v>-0.42952821991654638</v>
      </c>
      <c r="T9" s="30">
        <v>-0.7668502703202883</v>
      </c>
      <c r="U9" s="38">
        <v>-0.77315521706432278</v>
      </c>
      <c r="V9" s="27">
        <v>1</v>
      </c>
      <c r="W9" s="33">
        <v>13567.351175031499</v>
      </c>
      <c r="X9" s="27">
        <v>6502.0169999999998</v>
      </c>
      <c r="Y9" s="27">
        <v>7045.8343094373176</v>
      </c>
      <c r="Z9" s="27">
        <v>7045.8343094373176</v>
      </c>
      <c r="AA9" s="57">
        <v>-11.7003103671875</v>
      </c>
      <c r="AB9" s="57">
        <v>-15.301010185546872</v>
      </c>
      <c r="AC9" s="57">
        <v>-26.103109517578122</v>
      </c>
      <c r="AD9" s="57">
        <v>-26.103109517578122</v>
      </c>
      <c r="AE9" s="57">
        <v>-2.3138120251892342E-2</v>
      </c>
      <c r="AF9" s="57">
        <v>-6.6108915005800795E-2</v>
      </c>
      <c r="AG9" s="57">
        <v>-0.19938807875953035</v>
      </c>
      <c r="AH9" s="57">
        <v>-0.20130810759832363</v>
      </c>
      <c r="AI9" s="60">
        <v>-8.6238722770882612E-2</v>
      </c>
      <c r="AJ9" s="60">
        <v>-0.11277816862075397</v>
      </c>
      <c r="AK9" s="60">
        <v>-0.19239650526343452</v>
      </c>
      <c r="AL9" s="60">
        <v>-0.19239650526343452</v>
      </c>
      <c r="AM9" s="60">
        <v>-1.7054265017090649E-4</v>
      </c>
      <c r="AN9" s="60">
        <v>-4.8726471477692336E-4</v>
      </c>
      <c r="AO9" s="60">
        <v>-1.4696168484712893E-3</v>
      </c>
      <c r="AP9" s="60">
        <v>-1.4837686811615697E-3</v>
      </c>
      <c r="AQ9" s="57">
        <v>-0.24474451362965777</v>
      </c>
      <c r="AR9" s="57">
        <v>-0.32927981309941695</v>
      </c>
      <c r="AS9" s="57">
        <v>-0.58219471272032708</v>
      </c>
      <c r="AT9" s="58">
        <v>-1.8051864325205904</v>
      </c>
      <c r="AU9" s="57">
        <v>0</v>
      </c>
      <c r="AV9" s="61">
        <v>0</v>
      </c>
      <c r="AX9" s="57">
        <f>IFERROR(MATCH(B9,'DMC list'!$A$3:$A$26,0),"NA")</f>
        <v>4</v>
      </c>
      <c r="AY9" s="57">
        <f t="shared" si="1"/>
        <v>-1.8051864325205904</v>
      </c>
      <c r="AZ9" s="57">
        <f t="shared" si="2"/>
        <v>-0.39088145535850938</v>
      </c>
      <c r="BA9" s="57">
        <f t="shared" si="3"/>
        <v>-0.29427316401393366</v>
      </c>
      <c r="BB9" s="57">
        <f t="shared" si="4"/>
        <v>-0.77315521706432278</v>
      </c>
    </row>
    <row r="10" spans="1:54">
      <c r="A10" s="27">
        <v>4</v>
      </c>
      <c r="B10" s="27" t="s">
        <v>90</v>
      </c>
      <c r="C10" s="27" t="s">
        <v>91</v>
      </c>
      <c r="D10" s="27" t="s">
        <v>91</v>
      </c>
      <c r="E10" s="27" t="s">
        <v>91</v>
      </c>
      <c r="F10" s="27" t="str">
        <f t="shared" si="0"/>
        <v>bgr</v>
      </c>
      <c r="G10" s="27">
        <v>56433.65877945126</v>
      </c>
      <c r="H10" s="27">
        <v>4256.389880738182</v>
      </c>
      <c r="I10" s="27">
        <v>42006.121149639075</v>
      </c>
      <c r="J10" s="28">
        <v>-1.4464281955366408E-2</v>
      </c>
      <c r="K10" s="29">
        <v>-2.6610424616570639E-2</v>
      </c>
      <c r="L10" s="30">
        <v>-6.3980576187349897E-2</v>
      </c>
      <c r="M10" s="38" t="s">
        <v>318</v>
      </c>
      <c r="N10" s="28">
        <v>-1.2071861657768187E-2</v>
      </c>
      <c r="O10" s="29">
        <v>-2.2679401940549578E-2</v>
      </c>
      <c r="P10" s="30">
        <v>-4.9958036793585424E-2</v>
      </c>
      <c r="Q10" s="38" t="s">
        <v>318</v>
      </c>
      <c r="R10" s="28">
        <v>-2.5988143403247951E-2</v>
      </c>
      <c r="S10" s="29">
        <v>-4.6680196447376233E-2</v>
      </c>
      <c r="T10" s="30">
        <v>-0.11697364104847684</v>
      </c>
      <c r="U10" s="38" t="s">
        <v>318</v>
      </c>
      <c r="V10" s="27">
        <v>0</v>
      </c>
      <c r="W10" s="33">
        <v>65132.951116475604</v>
      </c>
      <c r="X10" s="27">
        <v>33314.36</v>
      </c>
      <c r="Y10" s="27">
        <v>43600.060350030173</v>
      </c>
      <c r="Z10" s="27">
        <v>43600.060350030173</v>
      </c>
      <c r="AA10" s="57">
        <v>-1.3740490000000001</v>
      </c>
      <c r="AB10" s="57">
        <v>-2.0610740000000001</v>
      </c>
      <c r="AC10" s="57">
        <v>-4.1221480000000001</v>
      </c>
      <c r="AD10" s="57">
        <v>-4.1221480000000001</v>
      </c>
      <c r="AE10" s="57">
        <v>-0.29382578274244509</v>
      </c>
      <c r="AF10" s="57">
        <v>-0.83950223640673727</v>
      </c>
      <c r="AG10" s="57">
        <v>-1.534862517687074</v>
      </c>
      <c r="AH10" s="57">
        <v>-1.5662369409183867</v>
      </c>
      <c r="AI10" s="60">
        <v>-2.1096065454531965E-3</v>
      </c>
      <c r="AJ10" s="60">
        <v>-3.1644105858403895E-3</v>
      </c>
      <c r="AK10" s="60">
        <v>-6.3288211716807791E-3</v>
      </c>
      <c r="AL10" s="60">
        <v>-6.3288211716807791E-3</v>
      </c>
      <c r="AM10" s="60">
        <v>-4.5111695033901332E-4</v>
      </c>
      <c r="AN10" s="60">
        <v>-1.2889055723967991E-3</v>
      </c>
      <c r="AO10" s="60">
        <v>-2.3565069467562099E-3</v>
      </c>
      <c r="AP10" s="60">
        <v>-2.4046767635593925E-3</v>
      </c>
      <c r="AQ10" s="57">
        <v>-0.51382549801795763</v>
      </c>
      <c r="AR10" s="57">
        <v>-0.96532376920949103</v>
      </c>
      <c r="AS10" s="57">
        <v>-2.1264088226976279</v>
      </c>
      <c r="AT10" s="58" t="s">
        <v>318</v>
      </c>
      <c r="AU10" s="57">
        <v>1</v>
      </c>
      <c r="AV10" s="61">
        <v>65132.951116475604</v>
      </c>
      <c r="AX10" s="57" t="str">
        <f>IFERROR(MATCH(B10,'DMC list'!$A$3:$A$26,0),"NA")</f>
        <v>NA</v>
      </c>
      <c r="AY10" s="57" t="str">
        <f t="shared" si="1"/>
        <v>NA</v>
      </c>
      <c r="AZ10" s="57" t="str">
        <f t="shared" si="2"/>
        <v>NA</v>
      </c>
      <c r="BA10" s="57" t="str">
        <f t="shared" si="3"/>
        <v>NA</v>
      </c>
      <c r="BB10" s="57" t="str">
        <f t="shared" si="4"/>
        <v>NA</v>
      </c>
    </row>
    <row r="11" spans="1:54">
      <c r="A11" s="27">
        <v>58</v>
      </c>
      <c r="B11" s="27" t="s">
        <v>92</v>
      </c>
      <c r="C11" s="27" t="s">
        <v>93</v>
      </c>
      <c r="D11" s="27" t="s">
        <v>94</v>
      </c>
      <c r="E11" s="27" t="s">
        <v>93</v>
      </c>
      <c r="F11" s="27" t="str">
        <f t="shared" si="0"/>
        <v>cam</v>
      </c>
      <c r="G11" s="27">
        <v>22617.260897354361</v>
      </c>
      <c r="H11" s="27">
        <v>9826.2245196638869</v>
      </c>
      <c r="I11" s="27">
        <v>10849.946391101321</v>
      </c>
      <c r="J11" s="28">
        <v>-1.1543894513114541</v>
      </c>
      <c r="K11" s="29">
        <v>-1.5920870026403788</v>
      </c>
      <c r="L11" s="30">
        <v>-2.8984918041058867</v>
      </c>
      <c r="M11" s="38">
        <v>-2.9009898278473201</v>
      </c>
      <c r="N11" s="28">
        <v>-0.48923773142578264</v>
      </c>
      <c r="O11" s="29">
        <v>-0.70299634228132746</v>
      </c>
      <c r="P11" s="30">
        <v>-1.3376156841607338</v>
      </c>
      <c r="Q11" s="38">
        <v>-1.3392414528279557</v>
      </c>
      <c r="R11" s="28">
        <v>-3.424731118632546</v>
      </c>
      <c r="S11" s="29">
        <v>-4.6938168396787274</v>
      </c>
      <c r="T11" s="30">
        <v>-8.4203459038738959</v>
      </c>
      <c r="U11" s="38">
        <v>-8.4284872192413758</v>
      </c>
      <c r="V11" s="27">
        <v>1</v>
      </c>
      <c r="W11" s="33">
        <v>24542.474061242599</v>
      </c>
      <c r="X11" s="27">
        <v>20852.031999999999</v>
      </c>
      <c r="Y11" s="27">
        <v>15117.115447411243</v>
      </c>
      <c r="Z11" s="27">
        <v>15117.115447411243</v>
      </c>
      <c r="AA11" s="57">
        <v>-345.73455196875</v>
      </c>
      <c r="AB11" s="57">
        <v>-473.43585065625001</v>
      </c>
      <c r="AC11" s="57">
        <v>-856.53962293749987</v>
      </c>
      <c r="AD11" s="57">
        <v>-856.53962293749987</v>
      </c>
      <c r="AE11" s="57">
        <v>-0.50055830133827506</v>
      </c>
      <c r="AF11" s="57">
        <v>-1.4301665752529518</v>
      </c>
      <c r="AG11" s="57">
        <v>-2.3689025610828911</v>
      </c>
      <c r="AH11" s="57">
        <v>-2.9558262557294479</v>
      </c>
      <c r="AI11" s="60">
        <v>-1.4087192314271728</v>
      </c>
      <c r="AJ11" s="60">
        <v>-1.9290469635410492</v>
      </c>
      <c r="AK11" s="60">
        <v>-3.4900296555274539</v>
      </c>
      <c r="AL11" s="60">
        <v>-3.4900296555274539</v>
      </c>
      <c r="AM11" s="60">
        <v>-2.0395592558810328E-3</v>
      </c>
      <c r="AN11" s="60">
        <v>-5.8273121596630981E-3</v>
      </c>
      <c r="AO11" s="60">
        <v>-9.6522565539708775E-3</v>
      </c>
      <c r="AP11" s="60">
        <v>-1.2043717550046348E-2</v>
      </c>
      <c r="AQ11" s="57">
        <v>-48.073597924807608</v>
      </c>
      <c r="AR11" s="57">
        <v>-69.077998957588065</v>
      </c>
      <c r="AS11" s="57">
        <v>-131.43712033587187</v>
      </c>
      <c r="AT11" s="58">
        <v>-250.29478985586721</v>
      </c>
      <c r="AU11" s="57">
        <v>0</v>
      </c>
      <c r="AV11" s="61">
        <v>0</v>
      </c>
      <c r="AX11" s="57">
        <f>IFERROR(MATCH(B11,'DMC list'!$A$3:$A$26,0),"NA")</f>
        <v>5</v>
      </c>
      <c r="AY11" s="57">
        <f t="shared" si="1"/>
        <v>-250.29478985586721</v>
      </c>
      <c r="AZ11" s="57">
        <f t="shared" si="2"/>
        <v>-2.9009898278473201</v>
      </c>
      <c r="BA11" s="57">
        <f t="shared" si="3"/>
        <v>-1.3392414528279557</v>
      </c>
      <c r="BB11" s="57">
        <f t="shared" si="4"/>
        <v>-8.4284872192413758</v>
      </c>
    </row>
    <row r="12" spans="1:54">
      <c r="A12" s="27">
        <v>6</v>
      </c>
      <c r="B12" s="27" t="s">
        <v>95</v>
      </c>
      <c r="C12" s="27" t="s">
        <v>96</v>
      </c>
      <c r="D12" s="27" t="s">
        <v>96</v>
      </c>
      <c r="E12" s="27" t="s">
        <v>96</v>
      </c>
      <c r="F12" s="27" t="str">
        <f t="shared" si="0"/>
        <v>can</v>
      </c>
      <c r="G12" s="27">
        <v>1593774.194716004</v>
      </c>
      <c r="H12" s="27">
        <v>20252.286557478641</v>
      </c>
      <c r="I12" s="27">
        <v>540578.51530596649</v>
      </c>
      <c r="J12" s="28">
        <v>-1.4080406818990962E-2</v>
      </c>
      <c r="K12" s="29">
        <v>-2.4475331790955596E-2</v>
      </c>
      <c r="L12" s="30">
        <v>-5.1722284483560831E-2</v>
      </c>
      <c r="M12" s="38" t="s">
        <v>318</v>
      </c>
      <c r="N12" s="28">
        <v>-1.5939720004467129E-2</v>
      </c>
      <c r="O12" s="29">
        <v>-2.7767668702092893E-2</v>
      </c>
      <c r="P12" s="30">
        <v>-5.5920057401931789E-2</v>
      </c>
      <c r="Q12" s="38" t="s">
        <v>318</v>
      </c>
      <c r="R12" s="28">
        <v>-3.7171539459709413E-2</v>
      </c>
      <c r="S12" s="29">
        <v>-6.5538147796285723E-2</v>
      </c>
      <c r="T12" s="30">
        <v>-0.13697962446087095</v>
      </c>
      <c r="U12" s="38" t="s">
        <v>318</v>
      </c>
      <c r="V12" s="27">
        <v>0</v>
      </c>
      <c r="W12" s="33">
        <v>1713341.7048770101</v>
      </c>
      <c r="X12" s="27">
        <v>450722.77600000001</v>
      </c>
      <c r="Y12" s="27">
        <v>550512.46560361399</v>
      </c>
      <c r="Z12" s="27">
        <v>550512.46560361399</v>
      </c>
      <c r="AA12" s="57">
        <v>-60.28416</v>
      </c>
      <c r="AB12" s="57">
        <v>-90.426240000000007</v>
      </c>
      <c r="AC12" s="57">
        <v>-180.85248000000001</v>
      </c>
      <c r="AD12" s="57">
        <v>-180.85248000000001</v>
      </c>
      <c r="AE12" s="57">
        <v>-18.073744710151601</v>
      </c>
      <c r="AF12" s="57">
        <v>-51.639270600357747</v>
      </c>
      <c r="AG12" s="57">
        <v>-83.238205941657299</v>
      </c>
      <c r="AH12" s="57">
        <v>-85.872844466506052</v>
      </c>
      <c r="AI12" s="60">
        <v>-3.5185135474378368E-3</v>
      </c>
      <c r="AJ12" s="60">
        <v>-5.2777703211567559E-3</v>
      </c>
      <c r="AK12" s="60">
        <v>-1.0555540642313512E-2</v>
      </c>
      <c r="AL12" s="60">
        <v>-1.0555540642313512E-2</v>
      </c>
      <c r="AM12" s="60">
        <v>-1.054882669271685E-3</v>
      </c>
      <c r="AN12" s="60">
        <v>-3.013950483628985E-3</v>
      </c>
      <c r="AO12" s="60">
        <v>-4.8582373092723166E-3</v>
      </c>
      <c r="AP12" s="60">
        <v>-5.0120092344726015E-3</v>
      </c>
      <c r="AQ12" s="57">
        <v>-3.2281577717644301</v>
      </c>
      <c r="AR12" s="57">
        <v>-5.6235878358791629</v>
      </c>
      <c r="AS12" s="57">
        <v>-11.32509026814577</v>
      </c>
      <c r="AT12" s="58" t="s">
        <v>318</v>
      </c>
      <c r="AU12" s="57">
        <v>1</v>
      </c>
      <c r="AV12" s="61">
        <v>1713341.7048770101</v>
      </c>
      <c r="AX12" s="57" t="str">
        <f>IFERROR(MATCH(B12,'DMC list'!$A$3:$A$26,0),"NA")</f>
        <v>NA</v>
      </c>
      <c r="AY12" s="57" t="str">
        <f t="shared" si="1"/>
        <v>NA</v>
      </c>
      <c r="AZ12" s="57" t="str">
        <f t="shared" si="2"/>
        <v>NA</v>
      </c>
      <c r="BA12" s="57" t="str">
        <f t="shared" si="3"/>
        <v>NA</v>
      </c>
      <c r="BB12" s="57" t="str">
        <f t="shared" si="4"/>
        <v>NA</v>
      </c>
    </row>
    <row r="13" spans="1:54">
      <c r="A13" s="27">
        <v>19</v>
      </c>
      <c r="B13" s="27" t="s">
        <v>97</v>
      </c>
      <c r="C13" s="27" t="s">
        <v>98</v>
      </c>
      <c r="D13" s="27" t="s">
        <v>98</v>
      </c>
      <c r="E13" s="27" t="s">
        <v>98</v>
      </c>
      <c r="F13" s="27" t="str">
        <f t="shared" si="0"/>
        <v>hrv</v>
      </c>
      <c r="G13" s="27">
        <v>50987.950083215052</v>
      </c>
      <c r="H13" s="27">
        <v>1798.5536365948844</v>
      </c>
      <c r="I13" s="27">
        <v>27775.329279244939</v>
      </c>
      <c r="J13" s="28">
        <v>-2.9544781310915001E-2</v>
      </c>
      <c r="K13" s="29">
        <v>-4.7036499732407658E-2</v>
      </c>
      <c r="L13" s="30">
        <v>-9.8270522856174547E-2</v>
      </c>
      <c r="M13" s="38" t="s">
        <v>318</v>
      </c>
      <c r="N13" s="28">
        <v>-1.9615336342426237E-2</v>
      </c>
      <c r="O13" s="29">
        <v>-3.2391825987091852E-2</v>
      </c>
      <c r="P13" s="30">
        <v>-6.6447912856009178E-2</v>
      </c>
      <c r="Q13" s="38" t="s">
        <v>318</v>
      </c>
      <c r="R13" s="28">
        <v>-7.2146776862002993E-2</v>
      </c>
      <c r="S13" s="29">
        <v>-0.11357109558414466</v>
      </c>
      <c r="T13" s="30">
        <v>-0.23589540872792669</v>
      </c>
      <c r="U13" s="38" t="s">
        <v>318</v>
      </c>
      <c r="V13" s="27">
        <v>0</v>
      </c>
      <c r="W13" s="33">
        <v>60971.699315177597</v>
      </c>
      <c r="X13" s="27">
        <v>17210.469000000001</v>
      </c>
      <c r="Y13" s="27">
        <v>30800.860009555669</v>
      </c>
      <c r="Z13" s="27">
        <v>30800.860009555669</v>
      </c>
      <c r="AA13" s="57">
        <v>-13.89424</v>
      </c>
      <c r="AB13" s="57">
        <v>-20.841360000000002</v>
      </c>
      <c r="AC13" s="57">
        <v>-41.682720000000003</v>
      </c>
      <c r="AD13" s="57">
        <v>-41.682720000000003</v>
      </c>
      <c r="AE13" s="57">
        <v>-0.27045021048902385</v>
      </c>
      <c r="AF13" s="57">
        <v>-0.77271488711229352</v>
      </c>
      <c r="AG13" s="57">
        <v>-1.4686469504751578</v>
      </c>
      <c r="AH13" s="57">
        <v>-1.4726778478284608</v>
      </c>
      <c r="AI13" s="60">
        <v>-2.2788015023457495E-2</v>
      </c>
      <c r="AJ13" s="60">
        <v>-3.4182022535186242E-2</v>
      </c>
      <c r="AK13" s="60">
        <v>-6.8364045070372484E-2</v>
      </c>
      <c r="AL13" s="60">
        <v>-6.8364045070372484E-2</v>
      </c>
      <c r="AM13" s="60">
        <v>-4.4356679168641944E-4</v>
      </c>
      <c r="AN13" s="60">
        <v>-1.2673336905339339E-3</v>
      </c>
      <c r="AO13" s="60">
        <v>-2.4087354739505671E-3</v>
      </c>
      <c r="AP13" s="60">
        <v>-2.4153465695876861E-3</v>
      </c>
      <c r="AQ13" s="57">
        <v>-0.35279234511702506</v>
      </c>
      <c r="AR13" s="57">
        <v>-0.58258436425032734</v>
      </c>
      <c r="AS13" s="57">
        <v>-1.1951013531131529</v>
      </c>
      <c r="AT13" s="58" t="s">
        <v>318</v>
      </c>
      <c r="AU13" s="57">
        <v>1</v>
      </c>
      <c r="AV13" s="61">
        <v>60971.699315177597</v>
      </c>
      <c r="AX13" s="57" t="str">
        <f>IFERROR(MATCH(B13,'DMC list'!$A$3:$A$26,0),"NA")</f>
        <v>NA</v>
      </c>
      <c r="AY13" s="57" t="str">
        <f t="shared" si="1"/>
        <v>NA</v>
      </c>
      <c r="AZ13" s="57" t="str">
        <f t="shared" si="2"/>
        <v>NA</v>
      </c>
      <c r="BA13" s="57" t="str">
        <f t="shared" si="3"/>
        <v>NA</v>
      </c>
      <c r="BB13" s="57" t="str">
        <f t="shared" si="4"/>
        <v>NA</v>
      </c>
    </row>
    <row r="14" spans="1:54">
      <c r="A14" s="27">
        <v>9</v>
      </c>
      <c r="B14" s="27" t="s">
        <v>99</v>
      </c>
      <c r="C14" s="27" t="s">
        <v>100</v>
      </c>
      <c r="D14" s="27" t="s">
        <v>100</v>
      </c>
      <c r="E14" s="27" t="s">
        <v>100</v>
      </c>
      <c r="F14" s="27" t="str">
        <f t="shared" si="0"/>
        <v>cyp</v>
      </c>
      <c r="G14" s="27">
        <v>17538.913879651336</v>
      </c>
      <c r="H14" s="27">
        <v>366.79386843523559</v>
      </c>
      <c r="I14" s="27">
        <v>9058.3042674215249</v>
      </c>
      <c r="J14" s="28">
        <v>-1.2362204517188974E-2</v>
      </c>
      <c r="K14" s="29">
        <v>-2.1133706286234247E-2</v>
      </c>
      <c r="L14" s="30">
        <v>-4.3931862977728511E-2</v>
      </c>
      <c r="M14" s="38" t="s">
        <v>318</v>
      </c>
      <c r="N14" s="28">
        <v>-1.1313675227633369E-2</v>
      </c>
      <c r="O14" s="29">
        <v>-1.9105385318256139E-2</v>
      </c>
      <c r="P14" s="30">
        <v>-3.9635250788132209E-2</v>
      </c>
      <c r="Q14" s="38" t="s">
        <v>318</v>
      </c>
      <c r="R14" s="28">
        <v>-3.1125913663797702E-2</v>
      </c>
      <c r="S14" s="29">
        <v>-5.3322825819297599E-2</v>
      </c>
      <c r="T14" s="30">
        <v>-0.10837994307315048</v>
      </c>
      <c r="U14" s="38" t="s">
        <v>318</v>
      </c>
      <c r="V14" s="27">
        <v>0</v>
      </c>
      <c r="W14" s="33">
        <v>24961.988663202599</v>
      </c>
      <c r="X14" s="27">
        <v>5065.3689999999997</v>
      </c>
      <c r="Y14" s="27">
        <v>18238.666745394425</v>
      </c>
      <c r="Z14" s="27">
        <v>18238.666745394425</v>
      </c>
      <c r="AA14" s="57">
        <v>-0.35916599999999999</v>
      </c>
      <c r="AB14" s="57">
        <v>-0.53874924999999996</v>
      </c>
      <c r="AC14" s="57">
        <v>-1.0774984999999999</v>
      </c>
      <c r="AD14" s="57">
        <v>-1.0774984999999999</v>
      </c>
      <c r="AE14" s="57">
        <v>-0.127024586107227</v>
      </c>
      <c r="AF14" s="57">
        <v>-0.36292738887865439</v>
      </c>
      <c r="AG14" s="57">
        <v>-0.37091968022788224</v>
      </c>
      <c r="AH14" s="57">
        <v>-0.39530739137820792</v>
      </c>
      <c r="AI14" s="60">
        <v>-1.4388517070735634E-3</v>
      </c>
      <c r="AJ14" s="60">
        <v>-2.1582785621331139E-3</v>
      </c>
      <c r="AK14" s="60">
        <v>-4.3165571242662279E-3</v>
      </c>
      <c r="AL14" s="60">
        <v>-4.3165571242662279E-3</v>
      </c>
      <c r="AM14" s="60">
        <v>-5.0887206072038125E-4</v>
      </c>
      <c r="AN14" s="60">
        <v>-1.4539201734902604E-3</v>
      </c>
      <c r="AO14" s="60">
        <v>-1.4859380205338721E-3</v>
      </c>
      <c r="AP14" s="60">
        <v>-1.5836374125149143E-3</v>
      </c>
      <c r="AQ14" s="57">
        <v>-4.1497867029635378E-2</v>
      </c>
      <c r="AR14" s="57">
        <v>-7.0077381888289242E-2</v>
      </c>
      <c r="AS14" s="57">
        <v>-0.14537966962979734</v>
      </c>
      <c r="AT14" s="58" t="s">
        <v>318</v>
      </c>
      <c r="AU14" s="57">
        <v>1</v>
      </c>
      <c r="AV14" s="61">
        <v>24961.988663202599</v>
      </c>
      <c r="AX14" s="57" t="str">
        <f>IFERROR(MATCH(B14,'DMC list'!$A$3:$A$26,0),"NA")</f>
        <v>NA</v>
      </c>
      <c r="AY14" s="57" t="str">
        <f t="shared" si="1"/>
        <v>NA</v>
      </c>
      <c r="AZ14" s="57" t="str">
        <f t="shared" si="2"/>
        <v>NA</v>
      </c>
      <c r="BA14" s="57" t="str">
        <f t="shared" si="3"/>
        <v>NA</v>
      </c>
      <c r="BB14" s="57" t="str">
        <f t="shared" si="4"/>
        <v>NA</v>
      </c>
    </row>
    <row r="15" spans="1:54">
      <c r="A15" s="27">
        <v>10</v>
      </c>
      <c r="B15" s="27" t="s">
        <v>101</v>
      </c>
      <c r="C15" s="27" t="s">
        <v>102</v>
      </c>
      <c r="D15" s="27" t="s">
        <v>102</v>
      </c>
      <c r="E15" s="27" t="s">
        <v>102</v>
      </c>
      <c r="F15" s="27" t="str">
        <f t="shared" si="0"/>
        <v>cze</v>
      </c>
      <c r="G15" s="27">
        <v>218679.89932773847</v>
      </c>
      <c r="H15" s="27">
        <v>6584.830223003557</v>
      </c>
      <c r="I15" s="27">
        <v>196752.59437113992</v>
      </c>
      <c r="J15" s="28">
        <v>-2.2225220150480181E-2</v>
      </c>
      <c r="K15" s="29">
        <v>-3.8455493797298165E-2</v>
      </c>
      <c r="L15" s="30">
        <v>-8.7049633448856689E-2</v>
      </c>
      <c r="M15" s="38" t="s">
        <v>318</v>
      </c>
      <c r="N15" s="28">
        <v>-2.3565768250583229E-2</v>
      </c>
      <c r="O15" s="29">
        <v>-4.0570984533393487E-2</v>
      </c>
      <c r="P15" s="30">
        <v>-9.1161934705569853E-2</v>
      </c>
      <c r="Q15" s="38" t="s">
        <v>318</v>
      </c>
      <c r="R15" s="28">
        <v>-3.9844444262166732E-2</v>
      </c>
      <c r="S15" s="29">
        <v>-6.9486363356689965E-2</v>
      </c>
      <c r="T15" s="30">
        <v>-0.16171864562962157</v>
      </c>
      <c r="U15" s="38" t="s">
        <v>318</v>
      </c>
      <c r="V15" s="27">
        <v>0</v>
      </c>
      <c r="W15" s="33">
        <v>245225.88290336999</v>
      </c>
      <c r="X15" s="27">
        <v>202521.57800000001</v>
      </c>
      <c r="Y15" s="27">
        <v>192222.91848028227</v>
      </c>
      <c r="Z15" s="27">
        <v>192222.91848028227</v>
      </c>
      <c r="AA15" s="57">
        <v>-37.400224000000001</v>
      </c>
      <c r="AB15" s="57">
        <v>-56.100320000000004</v>
      </c>
      <c r="AC15" s="57">
        <v>-112.20064000000001</v>
      </c>
      <c r="AD15" s="57">
        <v>-112.20064000000001</v>
      </c>
      <c r="AE15" s="57">
        <v>-3.2360688863935465</v>
      </c>
      <c r="AF15" s="57">
        <v>-9.2459111039758746</v>
      </c>
      <c r="AG15" s="57">
        <v>-25.663239371746052</v>
      </c>
      <c r="AH15" s="57">
        <v>-25.842082387677003</v>
      </c>
      <c r="AI15" s="60">
        <v>-1.5251336260755708E-2</v>
      </c>
      <c r="AJ15" s="60">
        <v>-2.2876997866536807E-2</v>
      </c>
      <c r="AK15" s="60">
        <v>-4.5753995733073614E-2</v>
      </c>
      <c r="AL15" s="60">
        <v>-4.5753995733073614E-2</v>
      </c>
      <c r="AM15" s="60">
        <v>-1.3196277848324448E-3</v>
      </c>
      <c r="AN15" s="60">
        <v>-3.770365099518952E-3</v>
      </c>
      <c r="AO15" s="60">
        <v>-1.0465143021570249E-2</v>
      </c>
      <c r="AP15" s="60">
        <v>-1.0538072931665188E-2</v>
      </c>
      <c r="AQ15" s="57">
        <v>-1.5517658300473809</v>
      </c>
      <c r="AR15" s="57">
        <v>-2.6715304513249931</v>
      </c>
      <c r="AS15" s="57">
        <v>-6.0028586283671324</v>
      </c>
      <c r="AT15" s="58" t="s">
        <v>318</v>
      </c>
      <c r="AU15" s="57">
        <v>1</v>
      </c>
      <c r="AV15" s="61">
        <v>245225.88290336999</v>
      </c>
      <c r="AX15" s="57" t="str">
        <f>IFERROR(MATCH(B15,'DMC list'!$A$3:$A$26,0),"NA")</f>
        <v>NA</v>
      </c>
      <c r="AY15" s="57" t="str">
        <f t="shared" si="1"/>
        <v>NA</v>
      </c>
      <c r="AZ15" s="57" t="str">
        <f t="shared" si="2"/>
        <v>NA</v>
      </c>
      <c r="BA15" s="57" t="str">
        <f t="shared" si="3"/>
        <v>NA</v>
      </c>
      <c r="BB15" s="57" t="str">
        <f t="shared" si="4"/>
        <v>NA</v>
      </c>
    </row>
    <row r="16" spans="1:54">
      <c r="A16" s="27">
        <v>12</v>
      </c>
      <c r="B16" s="27" t="s">
        <v>103</v>
      </c>
      <c r="C16" s="27" t="s">
        <v>104</v>
      </c>
      <c r="D16" s="27" t="s">
        <v>105</v>
      </c>
      <c r="E16" s="27" t="s">
        <v>105</v>
      </c>
      <c r="F16" s="27" t="str">
        <f t="shared" si="0"/>
        <v>dnk</v>
      </c>
      <c r="G16" s="27">
        <v>300743.47655014758</v>
      </c>
      <c r="H16" s="27">
        <v>3307.0003201908335</v>
      </c>
      <c r="I16" s="27">
        <v>196122.36456848297</v>
      </c>
      <c r="J16" s="28">
        <v>-1.7567691252702473E-2</v>
      </c>
      <c r="K16" s="29">
        <v>-3.4546199317205539E-2</v>
      </c>
      <c r="L16" s="30">
        <v>-6.7663424319054991E-2</v>
      </c>
      <c r="M16" s="38" t="s">
        <v>318</v>
      </c>
      <c r="N16" s="28">
        <v>-1.3521565880671282E-2</v>
      </c>
      <c r="O16" s="29">
        <v>-2.6672290322800791E-2</v>
      </c>
      <c r="P16" s="30">
        <v>-5.3807413866031203E-2</v>
      </c>
      <c r="Q16" s="38" t="s">
        <v>318</v>
      </c>
      <c r="R16" s="28">
        <v>-5.4335663879579846E-2</v>
      </c>
      <c r="S16" s="29">
        <v>-0.10358317466508532</v>
      </c>
      <c r="T16" s="30">
        <v>-0.1958812887072213</v>
      </c>
      <c r="U16" s="38" t="s">
        <v>318</v>
      </c>
      <c r="V16" s="27">
        <v>0</v>
      </c>
      <c r="W16" s="33">
        <v>355675.32908595202</v>
      </c>
      <c r="X16" s="27">
        <v>107969.443</v>
      </c>
      <c r="Y16" s="27">
        <v>197903.54544263438</v>
      </c>
      <c r="Z16" s="27">
        <v>197903.54544263438</v>
      </c>
      <c r="AA16" s="57">
        <v>-4.660628</v>
      </c>
      <c r="AB16" s="57">
        <v>-6.9909439999999998</v>
      </c>
      <c r="AC16" s="57">
        <v>-13.981888</v>
      </c>
      <c r="AD16" s="57">
        <v>-13.981888</v>
      </c>
      <c r="AE16" s="57">
        <v>-20.415019910864999</v>
      </c>
      <c r="AF16" s="57">
        <v>-58.328628316757772</v>
      </c>
      <c r="AG16" s="57">
        <v>-81.959725474230368</v>
      </c>
      <c r="AH16" s="57">
        <v>-83.27855582683307</v>
      </c>
      <c r="AI16" s="60">
        <v>-1.3103602130564752E-3</v>
      </c>
      <c r="AJ16" s="60">
        <v>-1.9655408818952912E-3</v>
      </c>
      <c r="AK16" s="60">
        <v>-3.9310817637905823E-3</v>
      </c>
      <c r="AL16" s="60">
        <v>-3.9310817637905823E-3</v>
      </c>
      <c r="AM16" s="60">
        <v>-5.7397908264622804E-3</v>
      </c>
      <c r="AN16" s="60">
        <v>-1.6399402361320977E-2</v>
      </c>
      <c r="AO16" s="60">
        <v>-2.3043410316048119E-2</v>
      </c>
      <c r="AP16" s="60">
        <v>-2.3414206445201063E-2</v>
      </c>
      <c r="AQ16" s="57">
        <v>-0.44715822696861379</v>
      </c>
      <c r="AR16" s="57">
        <v>-0.88205272637725085</v>
      </c>
      <c r="AS16" s="57">
        <v>-1.7794113488360588</v>
      </c>
      <c r="AT16" s="58" t="s">
        <v>318</v>
      </c>
      <c r="AU16" s="57">
        <v>1</v>
      </c>
      <c r="AV16" s="61">
        <v>355675.32908595202</v>
      </c>
      <c r="AX16" s="57" t="str">
        <f>IFERROR(MATCH(B16,'DMC list'!$A$3:$A$26,0),"NA")</f>
        <v>NA</v>
      </c>
      <c r="AY16" s="57" t="str">
        <f t="shared" si="1"/>
        <v>NA</v>
      </c>
      <c r="AZ16" s="57" t="str">
        <f t="shared" si="2"/>
        <v>NA</v>
      </c>
      <c r="BA16" s="57" t="str">
        <f t="shared" si="3"/>
        <v>NA</v>
      </c>
      <c r="BB16" s="57" t="str">
        <f t="shared" si="4"/>
        <v>NA</v>
      </c>
    </row>
    <row r="17" spans="1:54">
      <c r="A17" s="27">
        <v>14</v>
      </c>
      <c r="B17" s="27" t="s">
        <v>106</v>
      </c>
      <c r="C17" s="27" t="s">
        <v>107</v>
      </c>
      <c r="D17" s="27" t="s">
        <v>107</v>
      </c>
      <c r="E17" s="27" t="s">
        <v>107</v>
      </c>
      <c r="F17" s="27" t="str">
        <f t="shared" si="0"/>
        <v>est</v>
      </c>
      <c r="G17" s="27">
        <v>26326.150727285221</v>
      </c>
      <c r="H17" s="27">
        <v>929.36456532506486</v>
      </c>
      <c r="I17" s="27">
        <v>22787.297409727322</v>
      </c>
      <c r="J17" s="28">
        <v>-1.7957212340995829E-2</v>
      </c>
      <c r="K17" s="29">
        <v>-3.0101907988510996E-2</v>
      </c>
      <c r="L17" s="30">
        <v>-6.5695462223133216E-2</v>
      </c>
      <c r="M17" s="38" t="s">
        <v>318</v>
      </c>
      <c r="N17" s="28">
        <v>-1.6736722296933938E-2</v>
      </c>
      <c r="O17" s="29">
        <v>-2.8093624899622433E-2</v>
      </c>
      <c r="P17" s="30">
        <v>-6.1068659439932581E-2</v>
      </c>
      <c r="Q17" s="38" t="s">
        <v>318</v>
      </c>
      <c r="R17" s="28">
        <v>-2.8405001680215917E-2</v>
      </c>
      <c r="S17" s="29">
        <v>-4.8341936173614236E-2</v>
      </c>
      <c r="T17" s="30">
        <v>-0.10967166320255896</v>
      </c>
      <c r="U17" s="38" t="s">
        <v>318</v>
      </c>
      <c r="V17" s="27">
        <v>0</v>
      </c>
      <c r="W17" s="33">
        <v>30732.144528979501</v>
      </c>
      <c r="X17" s="27">
        <v>17197.365000000002</v>
      </c>
      <c r="Y17" s="27">
        <v>22820.678848527965</v>
      </c>
      <c r="Z17" s="27">
        <v>22820.678848527965</v>
      </c>
      <c r="AA17" s="57">
        <v>-1.014465</v>
      </c>
      <c r="AB17" s="57">
        <v>-1.521695</v>
      </c>
      <c r="AC17" s="57">
        <v>-3.04339</v>
      </c>
      <c r="AD17" s="57">
        <v>-3.04339</v>
      </c>
      <c r="AE17" s="57">
        <v>-0.23139093041652714</v>
      </c>
      <c r="AF17" s="57">
        <v>-0.66111694404673571</v>
      </c>
      <c r="AG17" s="57">
        <v>-1.4344897525547644</v>
      </c>
      <c r="AH17" s="57">
        <v>-1.4484076642472168</v>
      </c>
      <c r="AI17" s="60">
        <v>-3.30098994244736E-3</v>
      </c>
      <c r="AJ17" s="60">
        <v>-4.9514767788661372E-3</v>
      </c>
      <c r="AK17" s="60">
        <v>-9.9029535577322744E-3</v>
      </c>
      <c r="AL17" s="60">
        <v>-9.9029535577322744E-3</v>
      </c>
      <c r="AM17" s="60">
        <v>-7.5292803012276717E-4</v>
      </c>
      <c r="AN17" s="60">
        <v>-2.1512229432063294E-3</v>
      </c>
      <c r="AO17" s="60">
        <v>-4.6677177090654479E-3</v>
      </c>
      <c r="AP17" s="60">
        <v>-4.7130055075766397E-3</v>
      </c>
      <c r="AQ17" s="57">
        <v>-0.15554516642456331</v>
      </c>
      <c r="AR17" s="57">
        <v>-0.26109219493243019</v>
      </c>
      <c r="AS17" s="57">
        <v>-0.56755048135377362</v>
      </c>
      <c r="AT17" s="58" t="s">
        <v>318</v>
      </c>
      <c r="AU17" s="57">
        <v>1</v>
      </c>
      <c r="AV17" s="61">
        <v>30732.144528979501</v>
      </c>
      <c r="AX17" s="57" t="str">
        <f>IFERROR(MATCH(B17,'DMC list'!$A$3:$A$26,0),"NA")</f>
        <v>NA</v>
      </c>
      <c r="AY17" s="57" t="str">
        <f t="shared" si="1"/>
        <v>NA</v>
      </c>
      <c r="AZ17" s="57" t="str">
        <f t="shared" si="2"/>
        <v>NA</v>
      </c>
      <c r="BA17" s="57" t="str">
        <f t="shared" si="3"/>
        <v>NA</v>
      </c>
      <c r="BB17" s="57" t="str">
        <f t="shared" si="4"/>
        <v>NA</v>
      </c>
    </row>
    <row r="18" spans="1:54">
      <c r="A18" s="27">
        <v>53</v>
      </c>
      <c r="B18" s="27" t="s">
        <v>108</v>
      </c>
      <c r="C18" s="27" t="s">
        <v>109</v>
      </c>
      <c r="D18" s="27" t="s">
        <v>110</v>
      </c>
      <c r="E18" s="27" t="s">
        <v>109</v>
      </c>
      <c r="F18" s="27" t="str">
        <f t="shared" si="0"/>
        <v>fij</v>
      </c>
      <c r="G18" s="27">
        <v>4185.7284623593896</v>
      </c>
      <c r="H18" s="27">
        <v>334.99226306402704</v>
      </c>
      <c r="I18" s="27">
        <v>2549.7703102412352</v>
      </c>
      <c r="J18" s="28">
        <v>-0.16909955209453148</v>
      </c>
      <c r="K18" s="29">
        <v>-0.2573482976770331</v>
      </c>
      <c r="L18" s="30">
        <v>-0.51486629702553255</v>
      </c>
      <c r="M18" s="38">
        <v>-0.51589190477266067</v>
      </c>
      <c r="N18" s="28">
        <v>-9.6026365409198317E-2</v>
      </c>
      <c r="O18" s="29">
        <v>-0.14876604649570213</v>
      </c>
      <c r="P18" s="30">
        <v>-0.29414565747147103</v>
      </c>
      <c r="Q18" s="38">
        <v>-0.29502993279995432</v>
      </c>
      <c r="R18" s="28">
        <v>-0.52321598962186988</v>
      </c>
      <c r="S18" s="29">
        <v>-0.79168588693911812</v>
      </c>
      <c r="T18" s="30">
        <v>-1.5828433045055239</v>
      </c>
      <c r="U18" s="38">
        <v>-1.5847406133245436</v>
      </c>
      <c r="V18" s="27">
        <v>1</v>
      </c>
      <c r="W18" s="33">
        <v>5536.7596588701199</v>
      </c>
      <c r="X18" s="27">
        <v>1015.64</v>
      </c>
      <c r="Y18" s="27" t="e">
        <v>#VALUE!</v>
      </c>
      <c r="Z18" s="27">
        <v>2549.7703102412352</v>
      </c>
      <c r="AA18" s="57">
        <v>-11.572552</v>
      </c>
      <c r="AB18" s="57">
        <v>-17.358820000000001</v>
      </c>
      <c r="AC18" s="57">
        <v>-34.717644</v>
      </c>
      <c r="AD18" s="57">
        <v>-34.717644</v>
      </c>
      <c r="AE18" s="57">
        <v>-4.1511549583731266E-2</v>
      </c>
      <c r="AF18" s="57">
        <v>-0.11860442738182986</v>
      </c>
      <c r="AG18" s="57">
        <v>-0.13535094627211919</v>
      </c>
      <c r="AH18" s="57">
        <v>-0.14078531187544563</v>
      </c>
      <c r="AI18" s="60">
        <v>-0.20901308189276899</v>
      </c>
      <c r="AJ18" s="60">
        <v>-0.31351947835030997</v>
      </c>
      <c r="AK18" s="60">
        <v>-0.62703902894504171</v>
      </c>
      <c r="AL18" s="60">
        <v>-0.62703902894504171</v>
      </c>
      <c r="AM18" s="60">
        <v>-7.4974447404860776E-4</v>
      </c>
      <c r="AN18" s="60">
        <v>-2.1421270687056212E-3</v>
      </c>
      <c r="AO18" s="60">
        <v>-2.4445877121518421E-3</v>
      </c>
      <c r="AP18" s="60">
        <v>-2.5427383623181418E-3</v>
      </c>
      <c r="AQ18" s="57">
        <v>-0.32168089462240551</v>
      </c>
      <c r="AR18" s="57">
        <v>-0.49835474582683525</v>
      </c>
      <c r="AS18" s="57">
        <v>-0.98536519466824213</v>
      </c>
      <c r="AT18" s="58">
        <v>-5.1294597282095262</v>
      </c>
      <c r="AU18" s="57">
        <v>0</v>
      </c>
      <c r="AV18" s="61">
        <v>0</v>
      </c>
      <c r="AX18" s="57">
        <f>IFERROR(MATCH(B18,'DMC list'!$A$3:$A$26,0),"NA")</f>
        <v>6</v>
      </c>
      <c r="AY18" s="57">
        <f t="shared" si="1"/>
        <v>-5.1294597282095262</v>
      </c>
      <c r="AZ18" s="57">
        <f t="shared" si="2"/>
        <v>-0.51589190477266067</v>
      </c>
      <c r="BA18" s="57">
        <f t="shared" si="3"/>
        <v>-0.29502993279995432</v>
      </c>
      <c r="BB18" s="57">
        <f t="shared" si="4"/>
        <v>-1.5847406133245436</v>
      </c>
    </row>
    <row r="19" spans="1:54">
      <c r="A19" s="27">
        <v>15</v>
      </c>
      <c r="B19" s="27" t="s">
        <v>111</v>
      </c>
      <c r="C19" s="27" t="s">
        <v>112</v>
      </c>
      <c r="D19" s="27" t="s">
        <v>112</v>
      </c>
      <c r="E19" s="27" t="s">
        <v>112</v>
      </c>
      <c r="F19" s="27" t="str">
        <f t="shared" si="0"/>
        <v>fin</v>
      </c>
      <c r="G19" s="27">
        <v>238035.10842278771</v>
      </c>
      <c r="H19" s="27">
        <v>2843.1383180212606</v>
      </c>
      <c r="I19" s="27">
        <v>107272.6276768426</v>
      </c>
      <c r="J19" s="28">
        <v>-1.9201793723392754E-2</v>
      </c>
      <c r="K19" s="29">
        <v>-3.2995459072010444E-2</v>
      </c>
      <c r="L19" s="30">
        <v>-7.9165765573263755E-2</v>
      </c>
      <c r="M19" s="38" t="s">
        <v>318</v>
      </c>
      <c r="N19" s="28">
        <v>-1.8501818913504147E-2</v>
      </c>
      <c r="O19" s="29">
        <v>-3.1804784420404325E-2</v>
      </c>
      <c r="P19" s="30">
        <v>-7.4871219660688312E-2</v>
      </c>
      <c r="Q19" s="38" t="s">
        <v>318</v>
      </c>
      <c r="R19" s="28">
        <v>-5.3935251165614442E-2</v>
      </c>
      <c r="S19" s="29">
        <v>-9.0299512607682916E-2</v>
      </c>
      <c r="T19" s="30">
        <v>-0.22487341035517899</v>
      </c>
      <c r="U19" s="38" t="s">
        <v>318</v>
      </c>
      <c r="V19" s="27">
        <v>0</v>
      </c>
      <c r="W19" s="33">
        <v>276743.12051576399</v>
      </c>
      <c r="X19" s="27">
        <v>75258.289999999994</v>
      </c>
      <c r="Y19" s="27">
        <v>106715.59775131558</v>
      </c>
      <c r="Z19" s="27">
        <v>106715.59775131558</v>
      </c>
      <c r="AA19" s="57">
        <v>-27.642431999999999</v>
      </c>
      <c r="AB19" s="57">
        <v>-41.463647999999999</v>
      </c>
      <c r="AC19" s="57">
        <v>-82.927295999999998</v>
      </c>
      <c r="AD19" s="57">
        <v>-82.927295999999998</v>
      </c>
      <c r="AE19" s="57">
        <v>-1.5849225565434892</v>
      </c>
      <c r="AF19" s="57">
        <v>-4.5283501615553234</v>
      </c>
      <c r="AG19" s="57">
        <v>-30.909939733376603</v>
      </c>
      <c r="AH19" s="57">
        <v>-32.311272330617129</v>
      </c>
      <c r="AI19" s="60">
        <v>-9.9884802731439234E-3</v>
      </c>
      <c r="AJ19" s="60">
        <v>-1.4982720409715886E-2</v>
      </c>
      <c r="AK19" s="60">
        <v>-2.9965440819431772E-2</v>
      </c>
      <c r="AL19" s="60">
        <v>-2.9965440819431772E-2</v>
      </c>
      <c r="AM19" s="60">
        <v>-5.7270531371825305E-4</v>
      </c>
      <c r="AN19" s="60">
        <v>-1.6363008963387682E-3</v>
      </c>
      <c r="AO19" s="60">
        <v>-1.1169180890845631E-2</v>
      </c>
      <c r="AP19" s="60">
        <v>-1.1675546720149307E-2</v>
      </c>
      <c r="AQ19" s="57">
        <v>-0.52603230306074134</v>
      </c>
      <c r="AR19" s="57">
        <v>-0.9042540128205715</v>
      </c>
      <c r="AS19" s="57">
        <v>-2.128692335342897</v>
      </c>
      <c r="AT19" s="58" t="s">
        <v>318</v>
      </c>
      <c r="AU19" s="57">
        <v>1</v>
      </c>
      <c r="AV19" s="61">
        <v>276743.12051576399</v>
      </c>
      <c r="AX19" s="57" t="str">
        <f>IFERROR(MATCH(B19,'DMC list'!$A$3:$A$26,0),"NA")</f>
        <v>NA</v>
      </c>
      <c r="AY19" s="57" t="str">
        <f t="shared" si="1"/>
        <v>NA</v>
      </c>
      <c r="AZ19" s="57" t="str">
        <f t="shared" si="2"/>
        <v>NA</v>
      </c>
      <c r="BA19" s="57" t="str">
        <f t="shared" si="3"/>
        <v>NA</v>
      </c>
      <c r="BB19" s="57" t="str">
        <f t="shared" si="4"/>
        <v>NA</v>
      </c>
    </row>
    <row r="20" spans="1:54">
      <c r="A20" s="27">
        <v>16</v>
      </c>
      <c r="B20" s="27" t="s">
        <v>113</v>
      </c>
      <c r="C20" s="27" t="s">
        <v>114</v>
      </c>
      <c r="D20" s="27" t="s">
        <v>114</v>
      </c>
      <c r="E20" s="27" t="s">
        <v>114</v>
      </c>
      <c r="F20" s="27" t="str">
        <f t="shared" si="0"/>
        <v>fra</v>
      </c>
      <c r="G20" s="27">
        <v>2466369.9408396417</v>
      </c>
      <c r="H20" s="27">
        <v>29337.153677156261</v>
      </c>
      <c r="I20" s="27">
        <v>868267.03672577441</v>
      </c>
      <c r="J20" s="28">
        <v>-1.2781469356933051E-2</v>
      </c>
      <c r="K20" s="29">
        <v>-2.2966511633766853E-2</v>
      </c>
      <c r="L20" s="30">
        <v>-5.0395825411424969E-2</v>
      </c>
      <c r="M20" s="38" t="s">
        <v>318</v>
      </c>
      <c r="N20" s="28">
        <v>-1.304929745026503E-2</v>
      </c>
      <c r="O20" s="29">
        <v>-2.321288368954955E-2</v>
      </c>
      <c r="P20" s="30">
        <v>-5.0405494476129999E-2</v>
      </c>
      <c r="Q20" s="38" t="s">
        <v>318</v>
      </c>
      <c r="R20" s="28">
        <v>-4.5610983819513215E-2</v>
      </c>
      <c r="S20" s="29">
        <v>-8.2042182529829838E-2</v>
      </c>
      <c r="T20" s="30">
        <v>-0.18197152493464713</v>
      </c>
      <c r="U20" s="38" t="s">
        <v>318</v>
      </c>
      <c r="V20" s="27">
        <v>0</v>
      </c>
      <c r="W20" s="33">
        <v>2777535.2392779798</v>
      </c>
      <c r="X20" s="27">
        <v>568974.86300000001</v>
      </c>
      <c r="Y20" s="27">
        <v>870409.42246507341</v>
      </c>
      <c r="Z20" s="27">
        <v>870409.42246507341</v>
      </c>
      <c r="AA20" s="57">
        <v>-145.888768</v>
      </c>
      <c r="AB20" s="57">
        <v>-218.83328</v>
      </c>
      <c r="AC20" s="57">
        <v>-437.66668800000002</v>
      </c>
      <c r="AD20" s="57">
        <v>-437.66668800000002</v>
      </c>
      <c r="AE20" s="57">
        <v>-47.631533574388413</v>
      </c>
      <c r="AF20" s="57">
        <v>-136.0900959267741</v>
      </c>
      <c r="AG20" s="57">
        <v>-316.45948380130665</v>
      </c>
      <c r="AH20" s="57">
        <v>-320.75549347562838</v>
      </c>
      <c r="AI20" s="60">
        <v>-5.2524542600555372E-3</v>
      </c>
      <c r="AJ20" s="60">
        <v>-7.8786859984856829E-3</v>
      </c>
      <c r="AK20" s="60">
        <v>-1.5757376605373744E-2</v>
      </c>
      <c r="AL20" s="60">
        <v>-1.5757376605373744E-2</v>
      </c>
      <c r="AM20" s="60">
        <v>-1.7148849419015915E-3</v>
      </c>
      <c r="AN20" s="60">
        <v>-4.8996712625741772E-3</v>
      </c>
      <c r="AO20" s="60">
        <v>-1.1393536230473544E-2</v>
      </c>
      <c r="AP20" s="60">
        <v>-1.1548206083571015E-2</v>
      </c>
      <c r="AQ20" s="57">
        <v>-3.8282924467734851</v>
      </c>
      <c r="AR20" s="57">
        <v>-6.8099993609026912</v>
      </c>
      <c r="AS20" s="57">
        <v>-14.787537376192768</v>
      </c>
      <c r="AT20" s="58" t="s">
        <v>318</v>
      </c>
      <c r="AU20" s="57">
        <v>1</v>
      </c>
      <c r="AV20" s="61">
        <v>2777535.2392779798</v>
      </c>
      <c r="AX20" s="57" t="str">
        <f>IFERROR(MATCH(B20,'DMC list'!$A$3:$A$26,0),"NA")</f>
        <v>NA</v>
      </c>
      <c r="AY20" s="57" t="str">
        <f t="shared" si="1"/>
        <v>NA</v>
      </c>
      <c r="AZ20" s="57" t="str">
        <f t="shared" si="2"/>
        <v>NA</v>
      </c>
      <c r="BA20" s="57" t="str">
        <f t="shared" si="3"/>
        <v>NA</v>
      </c>
      <c r="BB20" s="57" t="str">
        <f t="shared" si="4"/>
        <v>NA</v>
      </c>
    </row>
    <row r="21" spans="1:54">
      <c r="A21" s="27">
        <v>11</v>
      </c>
      <c r="B21" s="27" t="s">
        <v>115</v>
      </c>
      <c r="C21" s="27" t="s">
        <v>116</v>
      </c>
      <c r="D21" s="27" t="s">
        <v>117</v>
      </c>
      <c r="E21" s="27" t="s">
        <v>117</v>
      </c>
      <c r="F21" s="27" t="str">
        <f t="shared" si="0"/>
        <v>deu</v>
      </c>
      <c r="G21" s="27">
        <v>3603915.3887614319</v>
      </c>
      <c r="H21" s="27">
        <v>50599.187561353043</v>
      </c>
      <c r="I21" s="27">
        <v>1876989.5907467478</v>
      </c>
      <c r="J21" s="28">
        <v>-1.5976618675366077E-2</v>
      </c>
      <c r="K21" s="29">
        <v>-3.122507609373636E-2</v>
      </c>
      <c r="L21" s="30">
        <v>-8.3284514297251422E-2</v>
      </c>
      <c r="M21" s="38" t="s">
        <v>318</v>
      </c>
      <c r="N21" s="28">
        <v>-1.4732828670030923E-2</v>
      </c>
      <c r="O21" s="29">
        <v>-2.8295024836962588E-2</v>
      </c>
      <c r="P21" s="30">
        <v>-7.3961458695830262E-2</v>
      </c>
      <c r="Q21" s="38" t="s">
        <v>318</v>
      </c>
      <c r="R21" s="28">
        <v>-3.8869712033573839E-2</v>
      </c>
      <c r="S21" s="29">
        <v>-7.7688732060365223E-2</v>
      </c>
      <c r="T21" s="30">
        <v>-0.21170438852049192</v>
      </c>
      <c r="U21" s="38" t="s">
        <v>318</v>
      </c>
      <c r="V21" s="27">
        <v>0</v>
      </c>
      <c r="W21" s="33">
        <v>3947620.1625029598</v>
      </c>
      <c r="X21" s="27">
        <v>1556744.351</v>
      </c>
      <c r="Y21" s="27">
        <v>1871807.7321266227</v>
      </c>
      <c r="Z21" s="27">
        <v>1871807.7321266227</v>
      </c>
      <c r="AA21" s="57">
        <v>-193.32416000000001</v>
      </c>
      <c r="AB21" s="57">
        <v>-289.98643199999998</v>
      </c>
      <c r="AC21" s="57">
        <v>-579.97286399999996</v>
      </c>
      <c r="AD21" s="57">
        <v>-579.97286399999996</v>
      </c>
      <c r="AE21" s="57">
        <v>-146.53951616642235</v>
      </c>
      <c r="AF21" s="57">
        <v>-418.68433190394853</v>
      </c>
      <c r="AG21" s="57">
        <v>-1391.433977800104</v>
      </c>
      <c r="AH21" s="57">
        <v>-1400.4286102336896</v>
      </c>
      <c r="AI21" s="60">
        <v>-4.897233068072695E-3</v>
      </c>
      <c r="AJ21" s="60">
        <v>-7.3458544657988619E-3</v>
      </c>
      <c r="AK21" s="60">
        <v>-1.4691708931597724E-2</v>
      </c>
      <c r="AL21" s="60">
        <v>-1.4691708931597724E-2</v>
      </c>
      <c r="AM21" s="60">
        <v>-3.7120976723735762E-3</v>
      </c>
      <c r="AN21" s="60">
        <v>-1.0605993349635866E-2</v>
      </c>
      <c r="AO21" s="60">
        <v>-3.5247412884776515E-2</v>
      </c>
      <c r="AP21" s="60">
        <v>-3.5475262375439839E-2</v>
      </c>
      <c r="AQ21" s="57">
        <v>-7.4546916118417412</v>
      </c>
      <c r="AR21" s="57">
        <v>-14.317052687786129</v>
      </c>
      <c r="AS21" s="57">
        <v>-37.423897208615813</v>
      </c>
      <c r="AT21" s="58" t="s">
        <v>318</v>
      </c>
      <c r="AU21" s="57">
        <v>1</v>
      </c>
      <c r="AV21" s="61">
        <v>3947620.1625029598</v>
      </c>
      <c r="AX21" s="57" t="str">
        <f>IFERROR(MATCH(B21,'DMC list'!$A$3:$A$26,0),"NA")</f>
        <v>NA</v>
      </c>
      <c r="AY21" s="57" t="str">
        <f t="shared" si="1"/>
        <v>NA</v>
      </c>
      <c r="AZ21" s="57" t="str">
        <f t="shared" si="2"/>
        <v>NA</v>
      </c>
      <c r="BA21" s="57" t="str">
        <f t="shared" si="3"/>
        <v>NA</v>
      </c>
      <c r="BB21" s="57" t="str">
        <f t="shared" si="4"/>
        <v>NA</v>
      </c>
    </row>
    <row r="22" spans="1:54">
      <c r="A22" s="27">
        <v>18</v>
      </c>
      <c r="B22" s="27" t="s">
        <v>118</v>
      </c>
      <c r="C22" s="27" t="s">
        <v>119</v>
      </c>
      <c r="D22" s="27" t="s">
        <v>119</v>
      </c>
      <c r="E22" s="27" t="s">
        <v>119</v>
      </c>
      <c r="F22" s="27" t="str">
        <f t="shared" si="0"/>
        <v>grc</v>
      </c>
      <c r="G22" s="27">
        <v>189791.59174159946</v>
      </c>
      <c r="H22" s="27">
        <v>5193.3425027241728</v>
      </c>
      <c r="I22" s="27">
        <v>78772.999999999869</v>
      </c>
      <c r="J22" s="28">
        <v>-2.069549426062486E-2</v>
      </c>
      <c r="K22" s="29">
        <v>-3.2666042692605694E-2</v>
      </c>
      <c r="L22" s="30">
        <v>-6.6631584017003684E-2</v>
      </c>
      <c r="M22" s="38" t="s">
        <v>318</v>
      </c>
      <c r="N22" s="28">
        <v>-1.4216794303267591E-2</v>
      </c>
      <c r="O22" s="29">
        <v>-2.3475536736023275E-2</v>
      </c>
      <c r="P22" s="30">
        <v>-4.8261576271732644E-2</v>
      </c>
      <c r="Q22" s="38" t="s">
        <v>318</v>
      </c>
      <c r="R22" s="28">
        <v>-6.7633594243212386E-2</v>
      </c>
      <c r="S22" s="29">
        <v>-0.10575135549919824</v>
      </c>
      <c r="T22" s="30">
        <v>-0.21427322243910318</v>
      </c>
      <c r="U22" s="38" t="s">
        <v>318</v>
      </c>
      <c r="V22" s="27">
        <v>0</v>
      </c>
      <c r="W22" s="33">
        <v>218031.84458399398</v>
      </c>
      <c r="X22" s="27">
        <v>39490.521000000001</v>
      </c>
      <c r="Y22" s="27">
        <v>78773.229215660147</v>
      </c>
      <c r="Z22" s="27">
        <v>78773.229215660147</v>
      </c>
      <c r="AA22" s="57">
        <v>-19.16328</v>
      </c>
      <c r="AB22" s="57">
        <v>-28.744911999999999</v>
      </c>
      <c r="AC22" s="57">
        <v>-57.489807999999996</v>
      </c>
      <c r="AD22" s="57">
        <v>-57.489807999999996</v>
      </c>
      <c r="AE22" s="57">
        <v>-0.93664642707754808</v>
      </c>
      <c r="AF22" s="57">
        <v>-2.6761326487830388</v>
      </c>
      <c r="AG22" s="57">
        <v>-3.4713466245709483</v>
      </c>
      <c r="AH22" s="57">
        <v>-3.538496686447175</v>
      </c>
      <c r="AI22" s="60">
        <v>-8.7892115193373005E-3</v>
      </c>
      <c r="AJ22" s="60">
        <v>-1.3183813609817161E-2</v>
      </c>
      <c r="AK22" s="60">
        <v>-2.636761988125674E-2</v>
      </c>
      <c r="AL22" s="60">
        <v>-2.636761988125674E-2</v>
      </c>
      <c r="AM22" s="60">
        <v>-4.2959157129761241E-4</v>
      </c>
      <c r="AN22" s="60">
        <v>-1.2274044894171837E-3</v>
      </c>
      <c r="AO22" s="60">
        <v>-1.5921282651138861E-3</v>
      </c>
      <c r="AP22" s="60">
        <v>-1.6229265468989849E-3</v>
      </c>
      <c r="AQ22" s="57">
        <v>-0.73832682107646475</v>
      </c>
      <c r="AR22" s="57">
        <v>-1.2191650270545238</v>
      </c>
      <c r="AS22" s="57">
        <v>-2.5063889530045356</v>
      </c>
      <c r="AT22" s="58" t="s">
        <v>318</v>
      </c>
      <c r="AU22" s="57">
        <v>1</v>
      </c>
      <c r="AV22" s="61">
        <v>218031.84458399398</v>
      </c>
      <c r="AX22" s="57" t="str">
        <f>IFERROR(MATCH(B22,'DMC list'!$A$3:$A$26,0),"NA")</f>
        <v>NA</v>
      </c>
      <c r="AY22" s="57" t="str">
        <f t="shared" si="1"/>
        <v>NA</v>
      </c>
      <c r="AZ22" s="57" t="str">
        <f t="shared" si="2"/>
        <v>NA</v>
      </c>
      <c r="BA22" s="57" t="str">
        <f t="shared" si="3"/>
        <v>NA</v>
      </c>
      <c r="BB22" s="57" t="str">
        <f t="shared" si="4"/>
        <v>NA</v>
      </c>
    </row>
    <row r="23" spans="1:54">
      <c r="A23" s="27">
        <v>62</v>
      </c>
      <c r="B23" s="27" t="s">
        <v>120</v>
      </c>
      <c r="C23" s="27" t="s">
        <v>121</v>
      </c>
      <c r="D23" s="27" t="s">
        <v>121</v>
      </c>
      <c r="E23" s="27" t="s">
        <v>121</v>
      </c>
      <c r="F23" s="27" t="str">
        <f t="shared" si="0"/>
        <v>hkg</v>
      </c>
      <c r="G23" s="27">
        <v>347015.35626210552</v>
      </c>
      <c r="H23" s="27">
        <v>4248.438926103322</v>
      </c>
      <c r="I23" s="27">
        <v>207555.59752700702</v>
      </c>
      <c r="J23" s="28">
        <v>-0.64491607740185231</v>
      </c>
      <c r="K23" s="29">
        <v>-0.84889746565374835</v>
      </c>
      <c r="L23" s="30">
        <v>-1.4505301650469211</v>
      </c>
      <c r="M23" s="38">
        <v>-1.4522931181030794</v>
      </c>
      <c r="N23" s="28">
        <v>-0.78327632445824025</v>
      </c>
      <c r="O23" s="29">
        <v>-1.0249096147442662</v>
      </c>
      <c r="P23" s="30">
        <v>-1.7429281475418841</v>
      </c>
      <c r="Q23" s="38">
        <v>-1.7445969800134489</v>
      </c>
      <c r="R23" s="28">
        <v>-1.9213245602203202</v>
      </c>
      <c r="S23" s="29">
        <v>-2.5242492188778374</v>
      </c>
      <c r="T23" s="30">
        <v>-4.2988133804606958</v>
      </c>
      <c r="U23" s="38">
        <v>-4.3038430497149616</v>
      </c>
      <c r="V23" s="27">
        <v>1</v>
      </c>
      <c r="W23" s="33">
        <v>362682.018243286</v>
      </c>
      <c r="X23" s="27">
        <v>569105.74</v>
      </c>
      <c r="Y23" s="27">
        <v>682865.59928557801</v>
      </c>
      <c r="Z23" s="27">
        <v>682865.59928557801</v>
      </c>
      <c r="AA23" s="57">
        <v>-3286.7426871875</v>
      </c>
      <c r="AB23" s="57">
        <v>-4273.58751975</v>
      </c>
      <c r="AC23" s="57">
        <v>-7234.1231167499991</v>
      </c>
      <c r="AD23" s="57">
        <v>-7234.1231167499991</v>
      </c>
      <c r="AE23" s="57">
        <v>-9.175075987295898</v>
      </c>
      <c r="AF23" s="57">
        <v>-26.2145028207986</v>
      </c>
      <c r="AG23" s="57">
        <v>-34.432754635149905</v>
      </c>
      <c r="AH23" s="57">
        <v>-39.07535027889098</v>
      </c>
      <c r="AI23" s="60">
        <v>-0.90623260097299974</v>
      </c>
      <c r="AJ23" s="60">
        <v>-1.1783290333636807</v>
      </c>
      <c r="AK23" s="60">
        <v>-1.9946186336421485</v>
      </c>
      <c r="AL23" s="60">
        <v>-1.9946186336421485</v>
      </c>
      <c r="AM23" s="60">
        <v>-2.5297851908228008E-3</v>
      </c>
      <c r="AN23" s="60">
        <v>-7.2279576880522342E-3</v>
      </c>
      <c r="AO23" s="60">
        <v>-9.4939238515135086E-3</v>
      </c>
      <c r="AP23" s="60">
        <v>-1.0773997141672282E-2</v>
      </c>
      <c r="AQ23" s="57">
        <v>-33.277016267235233</v>
      </c>
      <c r="AR23" s="57">
        <v>-43.542659030170995</v>
      </c>
      <c r="AS23" s="57">
        <v>-74.047237874180951</v>
      </c>
      <c r="AT23" s="58">
        <v>-108.70557658409308</v>
      </c>
      <c r="AU23" s="57">
        <v>0</v>
      </c>
      <c r="AV23" s="61">
        <v>0</v>
      </c>
      <c r="AX23" s="57">
        <f>IFERROR(MATCH(B23,'DMC list'!$A$3:$A$26,0),"NA")</f>
        <v>7</v>
      </c>
      <c r="AY23" s="57">
        <f t="shared" si="1"/>
        <v>-108.70557658409308</v>
      </c>
      <c r="AZ23" s="57">
        <f t="shared" si="2"/>
        <v>-1.4522931181030794</v>
      </c>
      <c r="BA23" s="57">
        <f t="shared" si="3"/>
        <v>-1.7445969800134489</v>
      </c>
      <c r="BB23" s="57">
        <f t="shared" si="4"/>
        <v>-4.3038430497149616</v>
      </c>
    </row>
    <row r="24" spans="1:54">
      <c r="A24" s="27">
        <v>20</v>
      </c>
      <c r="B24" s="27" t="s">
        <v>122</v>
      </c>
      <c r="C24" s="27" t="s">
        <v>123</v>
      </c>
      <c r="D24" s="27" t="s">
        <v>123</v>
      </c>
      <c r="E24" s="27" t="s">
        <v>123</v>
      </c>
      <c r="F24" s="27" t="str">
        <f t="shared" si="0"/>
        <v>hun</v>
      </c>
      <c r="G24" s="27">
        <v>131419.0010740548</v>
      </c>
      <c r="H24" s="27">
        <v>5728.2614913156049</v>
      </c>
      <c r="I24" s="27">
        <v>134728.09834265709</v>
      </c>
      <c r="J24" s="28">
        <v>-2.6275652757967938E-2</v>
      </c>
      <c r="K24" s="29">
        <v>-4.3637286228390554E-2</v>
      </c>
      <c r="L24" s="30">
        <v>-9.694291283407161E-2</v>
      </c>
      <c r="M24" s="38" t="s">
        <v>318</v>
      </c>
      <c r="N24" s="28">
        <v>-2.3383645492199245E-2</v>
      </c>
      <c r="O24" s="29">
        <v>-3.8581467695450122E-2</v>
      </c>
      <c r="P24" s="30">
        <v>-8.5053194026149068E-2</v>
      </c>
      <c r="Q24" s="38" t="s">
        <v>318</v>
      </c>
      <c r="R24" s="28">
        <v>-4.6103490908514219E-2</v>
      </c>
      <c r="S24" s="29">
        <v>-7.8777078760338015E-2</v>
      </c>
      <c r="T24" s="30">
        <v>-0.1832989731548281</v>
      </c>
      <c r="U24" s="38" t="s">
        <v>318</v>
      </c>
      <c r="V24" s="27">
        <v>0</v>
      </c>
      <c r="W24" s="33">
        <v>157882.91277825399</v>
      </c>
      <c r="X24" s="27">
        <v>123957.88499999999</v>
      </c>
      <c r="Y24" s="27">
        <v>134104.03202427711</v>
      </c>
      <c r="Z24" s="27">
        <v>134104.03202427711</v>
      </c>
      <c r="AA24" s="57">
        <v>-32.577472</v>
      </c>
      <c r="AB24" s="57">
        <v>-48.866208</v>
      </c>
      <c r="AC24" s="57">
        <v>-97.732383999999996</v>
      </c>
      <c r="AD24" s="57">
        <v>-97.732383999999996</v>
      </c>
      <c r="AE24" s="57">
        <v>-2.8260837526105718</v>
      </c>
      <c r="AF24" s="57">
        <v>-8.0745250074665407</v>
      </c>
      <c r="AG24" s="57">
        <v>-26.756419474389503</v>
      </c>
      <c r="AH24" s="57">
        <v>-26.819141344122119</v>
      </c>
      <c r="AI24" s="60">
        <v>-2.063394412146104E-2</v>
      </c>
      <c r="AJ24" s="60">
        <v>-3.0950916182191559E-2</v>
      </c>
      <c r="AK24" s="60">
        <v>-6.1901812096198654E-2</v>
      </c>
      <c r="AL24" s="60">
        <v>-6.1901812096198654E-2</v>
      </c>
      <c r="AM24" s="60">
        <v>-1.7899870878236184E-3</v>
      </c>
      <c r="AN24" s="60">
        <v>-5.1142488223581122E-3</v>
      </c>
      <c r="AO24" s="60">
        <v>-1.6947001422483763E-2</v>
      </c>
      <c r="AP24" s="60">
        <v>-1.6986728248287078E-2</v>
      </c>
      <c r="AQ24" s="57">
        <v>-1.3394763599954067</v>
      </c>
      <c r="AR24" s="57">
        <v>-2.2100473567828396</v>
      </c>
      <c r="AS24" s="57">
        <v>-4.8720693605338417</v>
      </c>
      <c r="AT24" s="58" t="s">
        <v>318</v>
      </c>
      <c r="AU24" s="57">
        <v>1</v>
      </c>
      <c r="AV24" s="61">
        <v>157882.91277825399</v>
      </c>
      <c r="AX24" s="57" t="str">
        <f>IFERROR(MATCH(B24,'DMC list'!$A$3:$A$26,0),"NA")</f>
        <v>NA</v>
      </c>
      <c r="AY24" s="57" t="str">
        <f t="shared" si="1"/>
        <v>NA</v>
      </c>
      <c r="AZ24" s="57" t="str">
        <f t="shared" si="2"/>
        <v>NA</v>
      </c>
      <c r="BA24" s="57" t="str">
        <f t="shared" si="3"/>
        <v>NA</v>
      </c>
      <c r="BB24" s="57" t="str">
        <f t="shared" si="4"/>
        <v>NA</v>
      </c>
    </row>
    <row r="25" spans="1:54">
      <c r="A25" s="27">
        <v>22</v>
      </c>
      <c r="B25" s="27" t="s">
        <v>124</v>
      </c>
      <c r="C25" s="27" t="s">
        <v>125</v>
      </c>
      <c r="D25" s="27" t="s">
        <v>125</v>
      </c>
      <c r="E25" s="27" t="s">
        <v>125</v>
      </c>
      <c r="F25" s="27" t="str">
        <f t="shared" si="0"/>
        <v>ind</v>
      </c>
      <c r="G25" s="27">
        <v>2597215.8994262391</v>
      </c>
      <c r="H25" s="27">
        <v>573115.32865322742</v>
      </c>
      <c r="I25" s="27">
        <v>410505.98985051754</v>
      </c>
      <c r="J25" s="28">
        <v>-1.423175545050827E-2</v>
      </c>
      <c r="K25" s="29">
        <v>-2.3538393557221236E-2</v>
      </c>
      <c r="L25" s="30">
        <v>-4.4260867338050888E-2</v>
      </c>
      <c r="M25" s="38">
        <v>-4.499098116674552E-2</v>
      </c>
      <c r="N25" s="28">
        <v>-1.0456923702304888E-2</v>
      </c>
      <c r="O25" s="29">
        <v>-1.9032485050107319E-2</v>
      </c>
      <c r="P25" s="30">
        <v>-3.4140591724886669E-2</v>
      </c>
      <c r="Q25" s="38">
        <v>-3.4958444163958519E-2</v>
      </c>
      <c r="R25" s="28">
        <v>-5.5921311584046098E-2</v>
      </c>
      <c r="S25" s="29">
        <v>-9.6777867835089404E-2</v>
      </c>
      <c r="T25" s="30">
        <v>-0.17553341960300362</v>
      </c>
      <c r="U25" s="38">
        <v>-0.17942432403312483</v>
      </c>
      <c r="V25" s="27">
        <v>1</v>
      </c>
      <c r="W25" s="33">
        <v>2718732.23125757</v>
      </c>
      <c r="X25" s="27">
        <v>323056.40899999999</v>
      </c>
      <c r="Y25" s="27">
        <v>536623.87550001498</v>
      </c>
      <c r="Z25" s="27">
        <v>536623.87550001498</v>
      </c>
      <c r="AA25" s="57">
        <v>-84.230080000000001</v>
      </c>
      <c r="AB25" s="57">
        <v>-126.34511999999999</v>
      </c>
      <c r="AC25" s="57">
        <v>-252.690224</v>
      </c>
      <c r="AD25" s="57">
        <v>-252.690224</v>
      </c>
      <c r="AE25" s="57">
        <v>-39.368402375784626</v>
      </c>
      <c r="AF25" s="57">
        <v>-112.48114964514593</v>
      </c>
      <c r="AG25" s="57">
        <v>-159.27274310085613</v>
      </c>
      <c r="AH25" s="57">
        <v>-171.048209562593</v>
      </c>
      <c r="AI25" s="60">
        <v>-3.0981381333401391E-3</v>
      </c>
      <c r="AJ25" s="60">
        <v>-4.6472072000102085E-3</v>
      </c>
      <c r="AK25" s="60">
        <v>-9.2944138115108235E-3</v>
      </c>
      <c r="AL25" s="60">
        <v>-9.2944138115108235E-3</v>
      </c>
      <c r="AM25" s="60">
        <v>-1.4480426547036035E-3</v>
      </c>
      <c r="AN25" s="60">
        <v>-4.1372647277263105E-3</v>
      </c>
      <c r="AO25" s="60">
        <v>-5.8583460801942726E-3</v>
      </c>
      <c r="AP25" s="60">
        <v>-6.2914695164177081E-3</v>
      </c>
      <c r="AQ25" s="57">
        <v>-59.930232643481894</v>
      </c>
      <c r="AR25" s="57">
        <v>-109.07808924579895</v>
      </c>
      <c r="AS25" s="57">
        <v>-195.66496446824078</v>
      </c>
      <c r="AT25" s="58">
        <v>-7533.6695351684157</v>
      </c>
      <c r="AU25" s="57">
        <v>0</v>
      </c>
      <c r="AV25" s="61">
        <v>0</v>
      </c>
      <c r="AX25" s="57">
        <f>IFERROR(MATCH(B25,'DMC list'!$A$3:$A$26,0),"NA")</f>
        <v>8</v>
      </c>
      <c r="AY25" s="57">
        <f t="shared" si="1"/>
        <v>-7533.6695351684157</v>
      </c>
      <c r="AZ25" s="57">
        <f t="shared" si="2"/>
        <v>-4.499098116674552E-2</v>
      </c>
      <c r="BA25" s="57">
        <f t="shared" si="3"/>
        <v>-3.4958444163958519E-2</v>
      </c>
      <c r="BB25" s="57">
        <f t="shared" si="4"/>
        <v>-0.17942432403312483</v>
      </c>
    </row>
    <row r="26" spans="1:54">
      <c r="A26" s="27">
        <v>21</v>
      </c>
      <c r="B26" s="27" t="s">
        <v>126</v>
      </c>
      <c r="C26" s="27" t="s">
        <v>127</v>
      </c>
      <c r="D26" s="27" t="s">
        <v>128</v>
      </c>
      <c r="E26" s="27" t="s">
        <v>128</v>
      </c>
      <c r="F26" s="27" t="str">
        <f t="shared" si="0"/>
        <v>idn</v>
      </c>
      <c r="G26" s="27">
        <v>1002894.8700524209</v>
      </c>
      <c r="H26" s="27">
        <v>125303.89262068839</v>
      </c>
      <c r="I26" s="27">
        <v>219687.62748404339</v>
      </c>
      <c r="J26" s="28">
        <v>-0.16541390894677038</v>
      </c>
      <c r="K26" s="29">
        <v>-0.21721640168876111</v>
      </c>
      <c r="L26" s="30">
        <v>-0.36116225112830508</v>
      </c>
      <c r="M26" s="38">
        <v>-0.36630744491292516</v>
      </c>
      <c r="N26" s="28">
        <v>-0.26054542234647726</v>
      </c>
      <c r="O26" s="29">
        <v>-0.33910271259189206</v>
      </c>
      <c r="P26" s="30">
        <v>-0.56026317480731835</v>
      </c>
      <c r="Q26" s="38">
        <v>-0.56545510939852939</v>
      </c>
      <c r="R26" s="28">
        <v>-0.88671258594557445</v>
      </c>
      <c r="S26" s="29">
        <v>-1.1355806482992397</v>
      </c>
      <c r="T26" s="30">
        <v>-1.8294640666421809</v>
      </c>
      <c r="U26" s="38">
        <v>-1.8495249743181157</v>
      </c>
      <c r="V26" s="27">
        <v>1</v>
      </c>
      <c r="W26" s="33">
        <v>1042173.3006255501</v>
      </c>
      <c r="X26" s="27">
        <v>180215.03400000001</v>
      </c>
      <c r="Y26" s="27">
        <v>218498.86608237721</v>
      </c>
      <c r="Z26" s="27">
        <v>218498.86608237721</v>
      </c>
      <c r="AA26" s="57">
        <v>-1730.4675476875004</v>
      </c>
      <c r="AB26" s="57">
        <v>-2155.8681349999997</v>
      </c>
      <c r="AC26" s="57">
        <v>-3432.0699664375006</v>
      </c>
      <c r="AD26" s="57">
        <v>-3432.0699664375006</v>
      </c>
      <c r="AE26" s="57">
        <v>-21.161261572024614</v>
      </c>
      <c r="AF26" s="57">
        <v>-60.460747348606219</v>
      </c>
      <c r="AG26" s="57">
        <v>-71.526888600302755</v>
      </c>
      <c r="AH26" s="57">
        <v>-101.10430599825509</v>
      </c>
      <c r="AI26" s="60">
        <v>-0.16604412592884613</v>
      </c>
      <c r="AJ26" s="60">
        <v>-0.20686272942378869</v>
      </c>
      <c r="AK26" s="60">
        <v>-0.32931854657737325</v>
      </c>
      <c r="AL26" s="60">
        <v>-0.32931854657737325</v>
      </c>
      <c r="AM26" s="60">
        <v>-2.0304935426116617E-3</v>
      </c>
      <c r="AN26" s="60">
        <v>-5.8014101217441954E-3</v>
      </c>
      <c r="AO26" s="60">
        <v>-6.8632432396195271E-3</v>
      </c>
      <c r="AP26" s="60">
        <v>-9.7012949705743388E-3</v>
      </c>
      <c r="AQ26" s="57">
        <v>-326.47355624514893</v>
      </c>
      <c r="AR26" s="57">
        <v>-424.90889885998598</v>
      </c>
      <c r="AS26" s="57">
        <v>-702.03156695382188</v>
      </c>
      <c r="AT26" s="58">
        <v>-2025.889716808535</v>
      </c>
      <c r="AU26" s="57">
        <v>0</v>
      </c>
      <c r="AV26" s="61">
        <v>0</v>
      </c>
      <c r="AX26" s="57">
        <f>IFERROR(MATCH(B26,'DMC list'!$A$3:$A$26,0),"NA")</f>
        <v>9</v>
      </c>
      <c r="AY26" s="57">
        <f t="shared" si="1"/>
        <v>-2025.889716808535</v>
      </c>
      <c r="AZ26" s="57">
        <f t="shared" si="2"/>
        <v>-0.36630744491292516</v>
      </c>
      <c r="BA26" s="57">
        <f t="shared" si="3"/>
        <v>-0.56545510939852939</v>
      </c>
      <c r="BB26" s="57">
        <f t="shared" si="4"/>
        <v>-1.8495249743181157</v>
      </c>
    </row>
    <row r="27" spans="1:54">
      <c r="A27" s="27">
        <v>23</v>
      </c>
      <c r="B27" s="27" t="s">
        <v>129</v>
      </c>
      <c r="C27" s="27" t="s">
        <v>130</v>
      </c>
      <c r="D27" s="27" t="s">
        <v>131</v>
      </c>
      <c r="E27" s="27" t="s">
        <v>131</v>
      </c>
      <c r="F27" s="27" t="str">
        <f t="shared" si="0"/>
        <v>irl</v>
      </c>
      <c r="G27" s="27">
        <v>350263.44048559718</v>
      </c>
      <c r="H27" s="27">
        <v>2699.6530531549952</v>
      </c>
      <c r="I27" s="27">
        <v>453038.84119282675</v>
      </c>
      <c r="J27" s="28">
        <v>-1.9893550797944404E-2</v>
      </c>
      <c r="K27" s="29">
        <v>-4.0632613541626471E-2</v>
      </c>
      <c r="L27" s="30">
        <v>-7.9051085842431923E-2</v>
      </c>
      <c r="M27" s="38" t="s">
        <v>318</v>
      </c>
      <c r="N27" s="28">
        <v>-1.4453654713560081E-2</v>
      </c>
      <c r="O27" s="29">
        <v>-2.9352354712246048E-2</v>
      </c>
      <c r="P27" s="30">
        <v>-5.8468245145339562E-2</v>
      </c>
      <c r="Q27" s="38" t="s">
        <v>318</v>
      </c>
      <c r="R27" s="28">
        <v>-2.7231154052936864E-2</v>
      </c>
      <c r="S27" s="29">
        <v>-5.6571315603251723E-2</v>
      </c>
      <c r="T27" s="30">
        <v>-0.10672215767776161</v>
      </c>
      <c r="U27" s="38" t="s">
        <v>318</v>
      </c>
      <c r="V27" s="27">
        <v>0</v>
      </c>
      <c r="W27" s="33">
        <v>382487.49053247902</v>
      </c>
      <c r="X27" s="27">
        <v>167017.88800000001</v>
      </c>
      <c r="Y27" s="27">
        <v>467881.97357288603</v>
      </c>
      <c r="Z27" s="27">
        <v>467881.97357288603</v>
      </c>
      <c r="AA27" s="57">
        <v>0</v>
      </c>
      <c r="AB27" s="57">
        <v>0</v>
      </c>
      <c r="AC27" s="57">
        <v>0</v>
      </c>
      <c r="AD27" s="57">
        <v>0</v>
      </c>
      <c r="AE27" s="57">
        <v>-28.94971478791112</v>
      </c>
      <c r="AF27" s="57">
        <v>-82.713470822584981</v>
      </c>
      <c r="AG27" s="57">
        <v>-101.87902466566115</v>
      </c>
      <c r="AH27" s="57">
        <v>-104.65337557745774</v>
      </c>
      <c r="AI27" s="60">
        <v>0</v>
      </c>
      <c r="AJ27" s="60">
        <v>0</v>
      </c>
      <c r="AK27" s="60">
        <v>0</v>
      </c>
      <c r="AL27" s="60">
        <v>0</v>
      </c>
      <c r="AM27" s="60">
        <v>-7.5688004194879276E-3</v>
      </c>
      <c r="AN27" s="60">
        <v>-2.1625144055675029E-2</v>
      </c>
      <c r="AO27" s="60">
        <v>-2.6635910242144262E-2</v>
      </c>
      <c r="AP27" s="60">
        <v>-2.7361254463973399E-2</v>
      </c>
      <c r="AQ27" s="57">
        <v>-0.39019853076710559</v>
      </c>
      <c r="AR27" s="57">
        <v>-0.79241174016203464</v>
      </c>
      <c r="AS27" s="57">
        <v>-1.5784397651923066</v>
      </c>
      <c r="AT27" s="58" t="s">
        <v>318</v>
      </c>
      <c r="AU27" s="57">
        <v>1</v>
      </c>
      <c r="AV27" s="61">
        <v>382487.49053247902</v>
      </c>
      <c r="AX27" s="57" t="str">
        <f>IFERROR(MATCH(B27,'DMC list'!$A$3:$A$26,0),"NA")</f>
        <v>NA</v>
      </c>
      <c r="AY27" s="57" t="str">
        <f t="shared" si="1"/>
        <v>NA</v>
      </c>
      <c r="AZ27" s="57" t="str">
        <f t="shared" si="2"/>
        <v>NA</v>
      </c>
      <c r="BA27" s="57" t="str">
        <f t="shared" si="3"/>
        <v>NA</v>
      </c>
      <c r="BB27" s="57" t="str">
        <f t="shared" si="4"/>
        <v>NA</v>
      </c>
    </row>
    <row r="28" spans="1:54">
      <c r="A28" s="27">
        <v>24</v>
      </c>
      <c r="B28" s="27" t="s">
        <v>132</v>
      </c>
      <c r="C28" s="27" t="s">
        <v>133</v>
      </c>
      <c r="D28" s="27" t="s">
        <v>133</v>
      </c>
      <c r="E28" s="27" t="s">
        <v>133</v>
      </c>
      <c r="F28" s="27" t="str">
        <f t="shared" si="0"/>
        <v>ita</v>
      </c>
      <c r="G28" s="27">
        <v>1924524.4944005064</v>
      </c>
      <c r="H28" s="27">
        <v>24326.817791525787</v>
      </c>
      <c r="I28" s="27">
        <v>614827.20824238088</v>
      </c>
      <c r="J28" s="28">
        <v>-7.9053170681877647E-3</v>
      </c>
      <c r="K28" s="29">
        <v>-1.5019750849485942E-2</v>
      </c>
      <c r="L28" s="30">
        <v>-3.4779497850148215E-2</v>
      </c>
      <c r="M28" s="38" t="s">
        <v>318</v>
      </c>
      <c r="N28" s="28">
        <v>-8.0940015706724225E-3</v>
      </c>
      <c r="O28" s="29">
        <v>-1.5497773911643691E-2</v>
      </c>
      <c r="P28" s="30">
        <v>-3.5586026073200994E-2</v>
      </c>
      <c r="Q28" s="38" t="s">
        <v>318</v>
      </c>
      <c r="R28" s="28">
        <v>-2.5219027369414282E-2</v>
      </c>
      <c r="S28" s="29">
        <v>-5.068505868193364E-2</v>
      </c>
      <c r="T28" s="30">
        <v>-0.11674845910798809</v>
      </c>
      <c r="U28" s="38" t="s">
        <v>318</v>
      </c>
      <c r="V28" s="27">
        <v>0</v>
      </c>
      <c r="W28" s="33">
        <v>2083864.25962265</v>
      </c>
      <c r="X28" s="27">
        <v>543466.79500000004</v>
      </c>
      <c r="Y28" s="27">
        <v>655446.92281941534</v>
      </c>
      <c r="Z28" s="27">
        <v>655446.92281941534</v>
      </c>
      <c r="AA28" s="57">
        <v>-40.864767999999998</v>
      </c>
      <c r="AB28" s="57">
        <v>-61.297184000000001</v>
      </c>
      <c r="AC28" s="57">
        <v>-122.594368</v>
      </c>
      <c r="AD28" s="57">
        <v>-122.594368</v>
      </c>
      <c r="AE28" s="57">
        <v>-33.496458284961591</v>
      </c>
      <c r="AF28" s="57">
        <v>-95.704166528518726</v>
      </c>
      <c r="AG28" s="57">
        <v>-208.47869246410573</v>
      </c>
      <c r="AH28" s="57">
        <v>-210.19889023811675</v>
      </c>
      <c r="AI28" s="60">
        <v>-1.9610091113804054E-3</v>
      </c>
      <c r="AJ28" s="60">
        <v>-2.941515202679267E-3</v>
      </c>
      <c r="AK28" s="60">
        <v>-5.8830304053585341E-3</v>
      </c>
      <c r="AL28" s="60">
        <v>-5.8830304053585341E-3</v>
      </c>
      <c r="AM28" s="60">
        <v>-1.6074203552503556E-3</v>
      </c>
      <c r="AN28" s="60">
        <v>-4.5926295864323246E-3</v>
      </c>
      <c r="AO28" s="60">
        <v>-1.0004427663722081E-2</v>
      </c>
      <c r="AP28" s="60">
        <v>-1.008697611984477E-2</v>
      </c>
      <c r="AQ28" s="57">
        <v>-1.9690130141407156</v>
      </c>
      <c r="AR28" s="57">
        <v>-3.7701152212281794</v>
      </c>
      <c r="AS28" s="57">
        <v>-8.6569477220724647</v>
      </c>
      <c r="AT28" s="58" t="s">
        <v>318</v>
      </c>
      <c r="AU28" s="57">
        <v>1</v>
      </c>
      <c r="AV28" s="61">
        <v>2083864.25962265</v>
      </c>
      <c r="AX28" s="57" t="str">
        <f>IFERROR(MATCH(B28,'DMC list'!$A$3:$A$26,0),"NA")</f>
        <v>NA</v>
      </c>
      <c r="AY28" s="57" t="str">
        <f t="shared" si="1"/>
        <v>NA</v>
      </c>
      <c r="AZ28" s="57" t="str">
        <f t="shared" si="2"/>
        <v>NA</v>
      </c>
      <c r="BA28" s="57" t="str">
        <f t="shared" si="3"/>
        <v>NA</v>
      </c>
      <c r="BB28" s="57" t="str">
        <f t="shared" si="4"/>
        <v>NA</v>
      </c>
    </row>
    <row r="29" spans="1:54">
      <c r="A29" s="27">
        <v>25</v>
      </c>
      <c r="B29" s="27" t="s">
        <v>134</v>
      </c>
      <c r="C29" s="27" t="s">
        <v>135</v>
      </c>
      <c r="D29" s="27" t="s">
        <v>135</v>
      </c>
      <c r="E29" s="27" t="s">
        <v>135</v>
      </c>
      <c r="F29" s="27" t="str">
        <f t="shared" si="0"/>
        <v>jpn</v>
      </c>
      <c r="G29" s="27">
        <v>4970916.4622458443</v>
      </c>
      <c r="H29" s="27">
        <v>58389.06714389343</v>
      </c>
      <c r="I29" s="27">
        <v>915218.16889419151</v>
      </c>
      <c r="J29" s="28">
        <v>-6.4390682043811348E-2</v>
      </c>
      <c r="K29" s="29">
        <v>-9.7997936781970871E-2</v>
      </c>
      <c r="L29" s="30">
        <v>-0.20737212657441048</v>
      </c>
      <c r="M29" s="38" t="s">
        <v>318</v>
      </c>
      <c r="N29" s="28">
        <v>-6.9678184298676019E-2</v>
      </c>
      <c r="O29" s="29">
        <v>-0.10561061528309788</v>
      </c>
      <c r="P29" s="30">
        <v>-0.21976185408474341</v>
      </c>
      <c r="Q29" s="38" t="s">
        <v>318</v>
      </c>
      <c r="R29" s="28">
        <v>-0.38789868266639932</v>
      </c>
      <c r="S29" s="29">
        <v>-0.5873417417277349</v>
      </c>
      <c r="T29" s="30">
        <v>-1.2307480386036163</v>
      </c>
      <c r="U29" s="38" t="s">
        <v>318</v>
      </c>
      <c r="V29" s="27">
        <v>0</v>
      </c>
      <c r="W29" s="33">
        <v>4971323.0797718698</v>
      </c>
      <c r="X29" s="27">
        <v>738188.76800000004</v>
      </c>
      <c r="Y29" s="27">
        <v>917124.47154963296</v>
      </c>
      <c r="Z29" s="27">
        <v>917124.47154963296</v>
      </c>
      <c r="AA29" s="57">
        <v>-2968.6028843359372</v>
      </c>
      <c r="AB29" s="57">
        <v>-4293.3765123906251</v>
      </c>
      <c r="AC29" s="57">
        <v>-8267.6946751601554</v>
      </c>
      <c r="AD29" s="57">
        <v>-8267.6946751601554</v>
      </c>
      <c r="AE29" s="57">
        <v>-82.399452336837555</v>
      </c>
      <c r="AF29" s="57">
        <v>-235.42700667685</v>
      </c>
      <c r="AG29" s="57">
        <v>-901.38131378491812</v>
      </c>
      <c r="AH29" s="57">
        <v>-930.30181099756953</v>
      </c>
      <c r="AI29" s="60">
        <v>-5.9714543526955086E-2</v>
      </c>
      <c r="AJ29" s="60">
        <v>-8.6362854384986878E-2</v>
      </c>
      <c r="AK29" s="60">
        <v>-0.16630773221722603</v>
      </c>
      <c r="AL29" s="60">
        <v>-0.16630773221722603</v>
      </c>
      <c r="AM29" s="60">
        <v>-1.6574954195215734E-3</v>
      </c>
      <c r="AN29" s="60">
        <v>-4.7357011986365119E-3</v>
      </c>
      <c r="AO29" s="60">
        <v>-1.8131618068690916E-2</v>
      </c>
      <c r="AP29" s="60">
        <v>-1.8713364552445468E-2</v>
      </c>
      <c r="AQ29" s="57">
        <v>-40.684441814799747</v>
      </c>
      <c r="AR29" s="57">
        <v>-61.665053068727005</v>
      </c>
      <c r="AS29" s="57">
        <v>-128.31689653820592</v>
      </c>
      <c r="AT29" s="58" t="s">
        <v>318</v>
      </c>
      <c r="AU29" s="57">
        <v>1</v>
      </c>
      <c r="AV29" s="61">
        <v>4971323.0797718698</v>
      </c>
      <c r="AX29" s="57" t="str">
        <f>IFERROR(MATCH(B29,'DMC list'!$A$3:$A$26,0),"NA")</f>
        <v>NA</v>
      </c>
      <c r="AY29" s="57" t="str">
        <f t="shared" si="1"/>
        <v>NA</v>
      </c>
      <c r="AZ29" s="57" t="str">
        <f t="shared" si="2"/>
        <v>NA</v>
      </c>
      <c r="BA29" s="57" t="str">
        <f t="shared" si="3"/>
        <v>NA</v>
      </c>
      <c r="BB29" s="57" t="str">
        <f t="shared" si="4"/>
        <v>NA</v>
      </c>
    </row>
    <row r="30" spans="1:54">
      <c r="A30" s="27">
        <v>49</v>
      </c>
      <c r="B30" s="27" t="s">
        <v>136</v>
      </c>
      <c r="C30" s="27" t="s">
        <v>137</v>
      </c>
      <c r="D30" s="27" t="s">
        <v>137</v>
      </c>
      <c r="E30" s="27" t="s">
        <v>137</v>
      </c>
      <c r="F30" s="27" t="str">
        <f t="shared" si="0"/>
        <v>kaz</v>
      </c>
      <c r="G30" s="27">
        <v>154644.13788799607</v>
      </c>
      <c r="H30" s="27">
        <v>10921.571202250851</v>
      </c>
      <c r="I30" s="27">
        <v>55949.934762985155</v>
      </c>
      <c r="J30" s="28">
        <v>-1.6607648714666589E-2</v>
      </c>
      <c r="K30" s="29">
        <v>-3.1795514868955835E-2</v>
      </c>
      <c r="L30" s="30">
        <v>-8.598410108055568E-2</v>
      </c>
      <c r="M30" s="38">
        <v>-8.636865873835381E-2</v>
      </c>
      <c r="N30" s="28">
        <v>-7.5966745396864399E-3</v>
      </c>
      <c r="O30" s="29">
        <v>-1.5648376265826526E-2</v>
      </c>
      <c r="P30" s="30">
        <v>-6.5947038771442423E-2</v>
      </c>
      <c r="Q30" s="38">
        <v>-6.6105532813994644E-2</v>
      </c>
      <c r="R30" s="28">
        <v>-3.5396462797621285E-2</v>
      </c>
      <c r="S30" s="29">
        <v>-6.8329676603124362E-2</v>
      </c>
      <c r="T30" s="30">
        <v>-0.19153372199720228</v>
      </c>
      <c r="U30" s="38">
        <v>-0.19228386531605193</v>
      </c>
      <c r="V30" s="27">
        <v>1</v>
      </c>
      <c r="W30" s="33">
        <v>179339.99485938399</v>
      </c>
      <c r="X30" s="27">
        <v>60956.233</v>
      </c>
      <c r="Y30" s="27">
        <v>67300.826385862965</v>
      </c>
      <c r="Z30" s="27">
        <v>67300.826385862965</v>
      </c>
      <c r="AA30" s="57">
        <v>-2.2144699999999999</v>
      </c>
      <c r="AB30" s="57">
        <v>-3.3217050000000001</v>
      </c>
      <c r="AC30" s="57">
        <v>-6.6434110000000004</v>
      </c>
      <c r="AD30" s="57">
        <v>-6.6434110000000004</v>
      </c>
      <c r="AE30" s="57">
        <v>-0.76251503587256053</v>
      </c>
      <c r="AF30" s="57">
        <v>-2.1786143882021562</v>
      </c>
      <c r="AG30" s="57">
        <v>-10.884771623767744</v>
      </c>
      <c r="AH30" s="57">
        <v>-10.88576670140068</v>
      </c>
      <c r="AI30" s="60">
        <v>-1.2347887049602687E-3</v>
      </c>
      <c r="AJ30" s="60">
        <v>-1.852183057440403E-3</v>
      </c>
      <c r="AK30" s="60">
        <v>-3.7043666724809114E-3</v>
      </c>
      <c r="AL30" s="60">
        <v>-3.7043666724809114E-3</v>
      </c>
      <c r="AM30" s="60">
        <v>-4.2517846421844132E-4</v>
      </c>
      <c r="AN30" s="60">
        <v>-1.2147956120498126E-3</v>
      </c>
      <c r="AO30" s="60">
        <v>-6.0693498024811596E-3</v>
      </c>
      <c r="AP30" s="60">
        <v>-6.0699046578739663E-3</v>
      </c>
      <c r="AQ30" s="57">
        <v>-0.82967621885511667</v>
      </c>
      <c r="AR30" s="57">
        <v>-1.7090485558683668</v>
      </c>
      <c r="AS30" s="57">
        <v>-7.2024527951990596</v>
      </c>
      <c r="AT30" s="58">
        <v>-150.7121425522871</v>
      </c>
      <c r="AU30" s="57">
        <v>0</v>
      </c>
      <c r="AV30" s="61">
        <v>0</v>
      </c>
      <c r="AX30" s="57">
        <f>IFERROR(MATCH(B30,'DMC list'!$A$3:$A$26,0),"NA")</f>
        <v>10</v>
      </c>
      <c r="AY30" s="57">
        <f t="shared" si="1"/>
        <v>-150.7121425522871</v>
      </c>
      <c r="AZ30" s="57">
        <f t="shared" si="2"/>
        <v>-8.636865873835381E-2</v>
      </c>
      <c r="BA30" s="57">
        <f t="shared" si="3"/>
        <v>-6.6105532813994644E-2</v>
      </c>
      <c r="BB30" s="57">
        <f t="shared" si="4"/>
        <v>-0.19228386531605193</v>
      </c>
    </row>
    <row r="31" spans="1:54">
      <c r="A31" s="27">
        <v>57</v>
      </c>
      <c r="B31" s="27" t="s">
        <v>138</v>
      </c>
      <c r="C31" s="27" t="s">
        <v>139</v>
      </c>
      <c r="D31" s="27" t="s">
        <v>139</v>
      </c>
      <c r="E31" s="27" t="s">
        <v>139</v>
      </c>
      <c r="F31" s="27" t="str">
        <f t="shared" si="0"/>
        <v>kgz</v>
      </c>
      <c r="G31" s="27">
        <v>6341.7046914470593</v>
      </c>
      <c r="H31" s="27">
        <v>2710.1483316744648</v>
      </c>
      <c r="I31" s="27">
        <v>2483.8552401287739</v>
      </c>
      <c r="J31" s="28">
        <v>-1.3061522670108612E-2</v>
      </c>
      <c r="K31" s="29">
        <v>-2.3380574499619809E-2</v>
      </c>
      <c r="L31" s="30">
        <v>-5.4878753361936115E-2</v>
      </c>
      <c r="M31" s="38">
        <v>-5.5304911194983354E-2</v>
      </c>
      <c r="N31" s="28">
        <v>-1.1373323814608434E-2</v>
      </c>
      <c r="O31" s="29">
        <v>-2.0343412309644839E-2</v>
      </c>
      <c r="P31" s="30">
        <v>-4.6494993102173351E-2</v>
      </c>
      <c r="Q31" s="38">
        <v>-4.6922072093846884E-2</v>
      </c>
      <c r="R31" s="28">
        <v>-3.122610465599358E-2</v>
      </c>
      <c r="S31" s="29">
        <v>-5.5384028536090112E-2</v>
      </c>
      <c r="T31" s="30">
        <v>-0.13148171884494678</v>
      </c>
      <c r="U31" s="38">
        <v>-0.1322593859764068</v>
      </c>
      <c r="V31" s="27">
        <v>1</v>
      </c>
      <c r="W31" s="33">
        <v>8092.8366087887498</v>
      </c>
      <c r="X31" s="27">
        <v>1835.1790000000001</v>
      </c>
      <c r="Y31" s="27">
        <v>2649.0442371692161</v>
      </c>
      <c r="Z31" s="27">
        <v>2649.0442371692161</v>
      </c>
      <c r="AA31" s="57">
        <v>-0.26925575000000002</v>
      </c>
      <c r="AB31" s="57">
        <v>-0.40388374999999999</v>
      </c>
      <c r="AC31" s="57">
        <v>-0.80776725000000005</v>
      </c>
      <c r="AD31" s="57">
        <v>-0.80776725000000005</v>
      </c>
      <c r="AE31" s="57">
        <v>-5.9104092205983783E-2</v>
      </c>
      <c r="AF31" s="57">
        <v>-0.1688688348744809</v>
      </c>
      <c r="AG31" s="57">
        <v>-0.43123783989616471</v>
      </c>
      <c r="AH31" s="57">
        <v>-0.43146590844787736</v>
      </c>
      <c r="AI31" s="60">
        <v>-3.3270874356661371E-3</v>
      </c>
      <c r="AJ31" s="60">
        <v>-4.990632698075057E-3</v>
      </c>
      <c r="AK31" s="60">
        <v>-9.9812623069984122E-3</v>
      </c>
      <c r="AL31" s="60">
        <v>-9.9812623069984122E-3</v>
      </c>
      <c r="AM31" s="60">
        <v>-7.3032602859913489E-4</v>
      </c>
      <c r="AN31" s="60">
        <v>-2.0866457960005127E-3</v>
      </c>
      <c r="AO31" s="60">
        <v>-5.3286364317283287E-3</v>
      </c>
      <c r="AP31" s="60">
        <v>-5.3314545851489105E-3</v>
      </c>
      <c r="AQ31" s="57">
        <v>-0.30823394561754508</v>
      </c>
      <c r="AR31" s="57">
        <v>-0.55133664931549731</v>
      </c>
      <c r="AS31" s="57">
        <v>-1.2600832798707087</v>
      </c>
      <c r="AT31" s="58">
        <v>-32.445807248467098</v>
      </c>
      <c r="AU31" s="57">
        <v>0</v>
      </c>
      <c r="AV31" s="61">
        <v>0</v>
      </c>
      <c r="AX31" s="57">
        <f>IFERROR(MATCH(B31,'DMC list'!$A$3:$A$26,0),"NA")</f>
        <v>11</v>
      </c>
      <c r="AY31" s="57">
        <f t="shared" si="1"/>
        <v>-32.445807248467098</v>
      </c>
      <c r="AZ31" s="57">
        <f t="shared" si="2"/>
        <v>-5.5304911194983354E-2</v>
      </c>
      <c r="BA31" s="57">
        <f t="shared" si="3"/>
        <v>-4.6922072093846884E-2</v>
      </c>
      <c r="BB31" s="57">
        <f t="shared" si="4"/>
        <v>-0.1322593859764068</v>
      </c>
    </row>
    <row r="32" spans="1:54">
      <c r="A32" s="27">
        <v>54</v>
      </c>
      <c r="B32" s="27" t="s">
        <v>140</v>
      </c>
      <c r="C32" s="27" t="s">
        <v>141</v>
      </c>
      <c r="D32" s="27" t="s">
        <v>141</v>
      </c>
      <c r="E32" s="27" t="s">
        <v>141</v>
      </c>
      <c r="F32" s="27" t="str">
        <f t="shared" si="0"/>
        <v>lao</v>
      </c>
      <c r="G32" s="27">
        <v>16214.604391484023</v>
      </c>
      <c r="H32" s="27">
        <v>3983.2501290312193</v>
      </c>
      <c r="I32" s="27">
        <v>6175.1917606891393</v>
      </c>
      <c r="J32" s="28">
        <v>-0.1501024974746494</v>
      </c>
      <c r="K32" s="29">
        <v>-0.21872484280811072</v>
      </c>
      <c r="L32" s="30">
        <v>-0.42623228895688653</v>
      </c>
      <c r="M32" s="38" t="s">
        <v>318</v>
      </c>
      <c r="N32" s="28">
        <v>-0.10753560602588404</v>
      </c>
      <c r="O32" s="29">
        <v>-0.16012778479089165</v>
      </c>
      <c r="P32" s="30">
        <v>-0.32062542084055395</v>
      </c>
      <c r="Q32" s="38" t="s">
        <v>318</v>
      </c>
      <c r="R32" s="28">
        <v>-0.54435490967503108</v>
      </c>
      <c r="S32" s="29">
        <v>-0.77809497525288118</v>
      </c>
      <c r="T32" s="30">
        <v>-1.4863357128600703</v>
      </c>
      <c r="U32" s="38" t="s">
        <v>318</v>
      </c>
      <c r="V32" s="27">
        <v>1</v>
      </c>
      <c r="W32" s="33">
        <v>17953.786416143103</v>
      </c>
      <c r="X32" s="27">
        <v>6014.8869999999997</v>
      </c>
      <c r="Y32" s="27" t="e">
        <v>#N/A</v>
      </c>
      <c r="Z32" s="27">
        <v>6175.1917606891393</v>
      </c>
      <c r="AA32" s="57">
        <v>-29.491342093749999</v>
      </c>
      <c r="AB32" s="57">
        <v>-41.456260515625004</v>
      </c>
      <c r="AC32" s="57">
        <v>-77.350985250000008</v>
      </c>
      <c r="AD32" s="57">
        <v>-77.350985250000008</v>
      </c>
      <c r="AE32" s="57">
        <v>-1.5940095916770036E-2</v>
      </c>
      <c r="AF32" s="57">
        <v>-4.5543131191119857E-2</v>
      </c>
      <c r="AG32" s="57">
        <v>-0.6000351467805346</v>
      </c>
      <c r="AH32" s="57">
        <v>-0.60081122114000085</v>
      </c>
      <c r="AI32" s="60">
        <v>-0.16426252050783524</v>
      </c>
      <c r="AJ32" s="60">
        <v>-0.23090538984216563</v>
      </c>
      <c r="AK32" s="60">
        <v>-0.43083382779049917</v>
      </c>
      <c r="AL32" s="60">
        <v>-0.43083382779049917</v>
      </c>
      <c r="AM32" s="60">
        <v>-8.8784034449900434E-5</v>
      </c>
      <c r="AN32" s="60">
        <v>-2.536686698587985E-4</v>
      </c>
      <c r="AO32" s="60">
        <v>-3.3421091956458526E-3</v>
      </c>
      <c r="AP32" s="60">
        <v>-3.3464318178575573E-3</v>
      </c>
      <c r="AQ32" s="57">
        <v>-4.28341216578053</v>
      </c>
      <c r="AR32" s="57">
        <v>-6.3782901942980255</v>
      </c>
      <c r="AS32" s="57">
        <v>-12.771312489338257</v>
      </c>
      <c r="AT32" s="116" t="s">
        <v>318</v>
      </c>
      <c r="AU32" s="57">
        <v>0</v>
      </c>
      <c r="AV32" s="61">
        <v>0</v>
      </c>
      <c r="AX32" s="118" t="s">
        <v>318</v>
      </c>
      <c r="AY32" s="57" t="str">
        <f t="shared" si="1"/>
        <v>NA</v>
      </c>
      <c r="AZ32" s="57" t="str">
        <f t="shared" si="2"/>
        <v>NA</v>
      </c>
      <c r="BA32" s="57" t="str">
        <f t="shared" si="3"/>
        <v>NA</v>
      </c>
      <c r="BB32" s="57" t="str">
        <f t="shared" si="4"/>
        <v>NA</v>
      </c>
    </row>
    <row r="33" spans="1:54">
      <c r="A33" s="27">
        <v>29</v>
      </c>
      <c r="B33" s="27" t="s">
        <v>142</v>
      </c>
      <c r="C33" s="27" t="s">
        <v>143</v>
      </c>
      <c r="D33" s="27" t="s">
        <v>143</v>
      </c>
      <c r="E33" s="27" t="s">
        <v>143</v>
      </c>
      <c r="F33" s="27" t="str">
        <f t="shared" si="0"/>
        <v>lva</v>
      </c>
      <c r="G33" s="27">
        <v>31534.998232917751</v>
      </c>
      <c r="H33" s="27">
        <v>1175.4874954192082</v>
      </c>
      <c r="I33" s="27">
        <v>16545.664331007294</v>
      </c>
      <c r="J33" s="28">
        <v>-1.3581571806486158E-2</v>
      </c>
      <c r="K33" s="29">
        <v>-2.2984293781449432E-2</v>
      </c>
      <c r="L33" s="30">
        <v>-4.900633492393508E-2</v>
      </c>
      <c r="M33" s="38" t="s">
        <v>318</v>
      </c>
      <c r="N33" s="28">
        <v>-1.0262377382706345E-2</v>
      </c>
      <c r="O33" s="29">
        <v>-1.7636604726570335E-2</v>
      </c>
      <c r="P33" s="30">
        <v>-3.7355357392963057E-2</v>
      </c>
      <c r="Q33" s="38" t="s">
        <v>318</v>
      </c>
      <c r="R33" s="28">
        <v>-2.7202441595979655E-2</v>
      </c>
      <c r="S33" s="29">
        <v>-4.6230271112780254E-2</v>
      </c>
      <c r="T33" s="30">
        <v>-9.8259192034982623E-2</v>
      </c>
      <c r="U33" s="38" t="s">
        <v>318</v>
      </c>
      <c r="V33" s="27">
        <v>0</v>
      </c>
      <c r="W33" s="33">
        <v>34409.2291779105</v>
      </c>
      <c r="X33" s="27">
        <v>15032.701999999999</v>
      </c>
      <c r="Y33" s="27">
        <v>21094.242789269883</v>
      </c>
      <c r="Z33" s="27">
        <v>21094.242789269883</v>
      </c>
      <c r="AA33" s="57">
        <v>-1.051928</v>
      </c>
      <c r="AB33" s="57">
        <v>-1.577893</v>
      </c>
      <c r="AC33" s="57">
        <v>-3.1557870000000001</v>
      </c>
      <c r="AD33" s="57">
        <v>-3.1557870000000001</v>
      </c>
      <c r="AE33" s="57">
        <v>-0.14182328534506494</v>
      </c>
      <c r="AF33" s="57">
        <v>-0.40520938670128936</v>
      </c>
      <c r="AG33" s="57">
        <v>-0.51974318616085435</v>
      </c>
      <c r="AH33" s="57">
        <v>-0.52055126115270189</v>
      </c>
      <c r="AI33" s="60">
        <v>-3.0571100403356324E-3</v>
      </c>
      <c r="AJ33" s="60">
        <v>-4.5856679667004895E-3</v>
      </c>
      <c r="AK33" s="60">
        <v>-9.1713388395980189E-3</v>
      </c>
      <c r="AL33" s="60">
        <v>-9.1713388395980189E-3</v>
      </c>
      <c r="AM33" s="60">
        <v>-4.1216641213256364E-4</v>
      </c>
      <c r="AN33" s="60">
        <v>-1.1776183203819613E-3</v>
      </c>
      <c r="AO33" s="60">
        <v>-1.5104761093994834E-3</v>
      </c>
      <c r="AP33" s="60">
        <v>-1.5128245345492285E-3</v>
      </c>
      <c r="AQ33" s="57">
        <v>-0.12063296286644212</v>
      </c>
      <c r="AR33" s="57">
        <v>-0.20731608317734732</v>
      </c>
      <c r="AS33" s="57">
        <v>-0.43910755502343546</v>
      </c>
      <c r="AT33" s="58" t="s">
        <v>318</v>
      </c>
      <c r="AU33" s="57">
        <v>1</v>
      </c>
      <c r="AV33" s="61">
        <v>34409.2291779105</v>
      </c>
      <c r="AX33" s="57" t="str">
        <f>IFERROR(MATCH(B33,'DMC list'!$A$3:$A$26,0),"NA")</f>
        <v>NA</v>
      </c>
      <c r="AY33" s="57" t="str">
        <f t="shared" si="1"/>
        <v>NA</v>
      </c>
      <c r="AZ33" s="57" t="str">
        <f t="shared" si="2"/>
        <v>NA</v>
      </c>
      <c r="BA33" s="57" t="str">
        <f t="shared" si="3"/>
        <v>NA</v>
      </c>
      <c r="BB33" s="57" t="str">
        <f t="shared" si="4"/>
        <v>NA</v>
      </c>
    </row>
    <row r="34" spans="1:54">
      <c r="A34" s="27">
        <v>27</v>
      </c>
      <c r="B34" s="27" t="s">
        <v>144</v>
      </c>
      <c r="C34" s="27" t="s">
        <v>145</v>
      </c>
      <c r="D34" s="27" t="s">
        <v>145</v>
      </c>
      <c r="E34" s="27" t="s">
        <v>145</v>
      </c>
      <c r="F34" s="27" t="str">
        <f t="shared" si="0"/>
        <v>ltu</v>
      </c>
      <c r="G34" s="27">
        <v>47865.032226109935</v>
      </c>
      <c r="H34" s="27">
        <v>1789.9688222543907</v>
      </c>
      <c r="I34" s="27">
        <v>42020.880019988857</v>
      </c>
      <c r="J34" s="28">
        <v>-1.7245431425734748E-2</v>
      </c>
      <c r="K34" s="29">
        <v>-3.0224386059339872E-2</v>
      </c>
      <c r="L34" s="30">
        <v>-6.427175655010052E-2</v>
      </c>
      <c r="M34" s="38" t="s">
        <v>318</v>
      </c>
      <c r="N34" s="28">
        <v>-1.4253638532594074E-2</v>
      </c>
      <c r="O34" s="29">
        <v>-2.4807487680502744E-2</v>
      </c>
      <c r="P34" s="30">
        <v>-5.1365956852130988E-2</v>
      </c>
      <c r="Q34" s="38" t="s">
        <v>318</v>
      </c>
      <c r="R34" s="28">
        <v>-2.8161228806188151E-2</v>
      </c>
      <c r="S34" s="29">
        <v>-4.9543515300111203E-2</v>
      </c>
      <c r="T34" s="30">
        <v>-0.10498870773609256</v>
      </c>
      <c r="U34" s="38" t="s">
        <v>318</v>
      </c>
      <c r="V34" s="27">
        <v>0</v>
      </c>
      <c r="W34" s="33">
        <v>53429.066429125101</v>
      </c>
      <c r="X34" s="27">
        <v>33334.576999999997</v>
      </c>
      <c r="Y34" s="27">
        <v>40403.541850024762</v>
      </c>
      <c r="Z34" s="27">
        <v>40403.541850024762</v>
      </c>
      <c r="AA34" s="57">
        <v>-0.98000200000000004</v>
      </c>
      <c r="AB34" s="57">
        <v>-1.4700029999999999</v>
      </c>
      <c r="AC34" s="57">
        <v>-2.940007</v>
      </c>
      <c r="AD34" s="57">
        <v>-2.940007</v>
      </c>
      <c r="AE34" s="57">
        <v>-0.33069082205212297</v>
      </c>
      <c r="AF34" s="57">
        <v>-0.94483092014971959</v>
      </c>
      <c r="AG34" s="57">
        <v>-1.1169866367135057</v>
      </c>
      <c r="AH34" s="57">
        <v>-1.1220232239540771</v>
      </c>
      <c r="AI34" s="60">
        <v>-1.8342113487983091E-3</v>
      </c>
      <c r="AJ34" s="60">
        <v>-2.7513170231974636E-3</v>
      </c>
      <c r="AK34" s="60">
        <v>-5.502635918035341E-3</v>
      </c>
      <c r="AL34" s="60">
        <v>-5.502635918035341E-3</v>
      </c>
      <c r="AM34" s="60">
        <v>-6.1893430702329797E-4</v>
      </c>
      <c r="AN34" s="60">
        <v>-1.768383734353771E-3</v>
      </c>
      <c r="AO34" s="60">
        <v>-2.0905973309401065E-3</v>
      </c>
      <c r="AP34" s="60">
        <v>-2.1000240111671556E-3</v>
      </c>
      <c r="AQ34" s="57">
        <v>-0.25513568577027212</v>
      </c>
      <c r="AR34" s="57">
        <v>-0.44404629506559801</v>
      </c>
      <c r="AS34" s="57">
        <v>-0.91943461290578754</v>
      </c>
      <c r="AT34" s="58" t="s">
        <v>318</v>
      </c>
      <c r="AU34" s="57">
        <v>1</v>
      </c>
      <c r="AV34" s="61">
        <v>53429.066429125101</v>
      </c>
      <c r="AX34" s="57" t="str">
        <f>IFERROR(MATCH(B34,'DMC list'!$A$3:$A$26,0),"NA")</f>
        <v>NA</v>
      </c>
      <c r="AY34" s="57" t="str">
        <f t="shared" si="1"/>
        <v>NA</v>
      </c>
      <c r="AZ34" s="57" t="str">
        <f t="shared" si="2"/>
        <v>NA</v>
      </c>
      <c r="BA34" s="57" t="str">
        <f t="shared" si="3"/>
        <v>NA</v>
      </c>
      <c r="BB34" s="57" t="str">
        <f t="shared" si="4"/>
        <v>NA</v>
      </c>
    </row>
    <row r="35" spans="1:54">
      <c r="A35" s="27">
        <v>28</v>
      </c>
      <c r="B35" s="27" t="s">
        <v>146</v>
      </c>
      <c r="C35" s="27" t="s">
        <v>147</v>
      </c>
      <c r="D35" s="27" t="s">
        <v>147</v>
      </c>
      <c r="E35" s="27" t="s">
        <v>147</v>
      </c>
      <c r="F35" s="27" t="str">
        <f t="shared" ref="F35:F66" si="5">LOWER(E35)</f>
        <v>lux</v>
      </c>
      <c r="G35" s="27">
        <v>62897.602757609959</v>
      </c>
      <c r="H35" s="27">
        <v>500.10362425658724</v>
      </c>
      <c r="I35" s="27">
        <v>156182.04507504491</v>
      </c>
      <c r="J35" s="28">
        <v>-2.8762431777842358E-2</v>
      </c>
      <c r="K35" s="29">
        <v>-4.8185286492814457E-2</v>
      </c>
      <c r="L35" s="30">
        <v>-0.10322677052503711</v>
      </c>
      <c r="M35" s="38" t="s">
        <v>318</v>
      </c>
      <c r="N35" s="28">
        <v>-3.8411363949061868E-2</v>
      </c>
      <c r="O35" s="29">
        <v>-6.2250214462304783E-2</v>
      </c>
      <c r="P35" s="30">
        <v>-0.13132943126922905</v>
      </c>
      <c r="Q35" s="38" t="s">
        <v>318</v>
      </c>
      <c r="R35" s="28">
        <v>-3.7381064289720781E-2</v>
      </c>
      <c r="S35" s="29">
        <v>-6.2758344513523953E-2</v>
      </c>
      <c r="T35" s="30">
        <v>-0.13473704004413417</v>
      </c>
      <c r="U35" s="38" t="s">
        <v>318</v>
      </c>
      <c r="V35" s="27">
        <v>0</v>
      </c>
      <c r="W35" s="33">
        <v>70885.325883094105</v>
      </c>
      <c r="X35" s="27">
        <v>15148.367</v>
      </c>
      <c r="Y35" s="27">
        <v>149964.32111297839</v>
      </c>
      <c r="Z35" s="27">
        <v>149964.32111297839</v>
      </c>
      <c r="AA35" s="57">
        <v>-11.943735999999999</v>
      </c>
      <c r="AB35" s="57">
        <v>-17.915616</v>
      </c>
      <c r="AC35" s="57">
        <v>-35.831232</v>
      </c>
      <c r="AD35" s="57">
        <v>-35.831232</v>
      </c>
      <c r="AE35" s="57">
        <v>-0.93568347058077617</v>
      </c>
      <c r="AF35" s="57">
        <v>-2.673381344502606</v>
      </c>
      <c r="AG35" s="57">
        <v>-3.8615460018276693</v>
      </c>
      <c r="AH35" s="57">
        <v>-3.8925335272098618</v>
      </c>
      <c r="AI35" s="60">
        <v>-1.6849377288182206E-2</v>
      </c>
      <c r="AJ35" s="60">
        <v>-2.5274082861023863E-2</v>
      </c>
      <c r="AK35" s="60">
        <v>-5.0548165722047726E-2</v>
      </c>
      <c r="AL35" s="60">
        <v>-5.0548165722047726E-2</v>
      </c>
      <c r="AM35" s="60">
        <v>-1.3199960061182894E-3</v>
      </c>
      <c r="AN35" s="60">
        <v>-3.7714171603183641E-3</v>
      </c>
      <c r="AO35" s="60">
        <v>-5.4475957523228858E-3</v>
      </c>
      <c r="AP35" s="60">
        <v>-5.4913107596197379E-3</v>
      </c>
      <c r="AQ35" s="57">
        <v>-0.19209662323564658</v>
      </c>
      <c r="AR35" s="57">
        <v>-0.31131557863348447</v>
      </c>
      <c r="AS35" s="57">
        <v>-0.65678324549297828</v>
      </c>
      <c r="AT35" s="58" t="s">
        <v>318</v>
      </c>
      <c r="AU35" s="57">
        <v>1</v>
      </c>
      <c r="AV35" s="61">
        <v>70885.325883094105</v>
      </c>
      <c r="AX35" s="57" t="str">
        <f>IFERROR(MATCH(B35,'DMC list'!$A$3:$A$26,0),"NA")</f>
        <v>NA</v>
      </c>
      <c r="AY35" s="57" t="str">
        <f t="shared" si="1"/>
        <v>NA</v>
      </c>
      <c r="AZ35" s="57" t="str">
        <f t="shared" si="2"/>
        <v>NA</v>
      </c>
      <c r="BA35" s="57" t="str">
        <f t="shared" si="3"/>
        <v>NA</v>
      </c>
      <c r="BB35" s="57" t="str">
        <f t="shared" si="4"/>
        <v>NA</v>
      </c>
    </row>
    <row r="36" spans="1:54">
      <c r="A36" s="27">
        <v>45</v>
      </c>
      <c r="B36" s="27" t="s">
        <v>148</v>
      </c>
      <c r="C36" s="27" t="s">
        <v>149</v>
      </c>
      <c r="D36" s="27" t="s">
        <v>150</v>
      </c>
      <c r="E36" s="27" t="s">
        <v>149</v>
      </c>
      <c r="F36" s="27" t="str">
        <f t="shared" si="5"/>
        <v>mal</v>
      </c>
      <c r="G36" s="27">
        <v>348795.74017273611</v>
      </c>
      <c r="H36" s="27">
        <v>17854.80772604097</v>
      </c>
      <c r="I36" s="27">
        <v>244559.93084376463</v>
      </c>
      <c r="J36" s="28">
        <v>-0.16824998098610111</v>
      </c>
      <c r="K36" s="29">
        <v>-0.23172901508913191</v>
      </c>
      <c r="L36" s="30">
        <v>-0.42178833854090764</v>
      </c>
      <c r="M36" s="38">
        <v>-0.42398277695483649</v>
      </c>
      <c r="N36" s="28">
        <v>-0.17949243708049351</v>
      </c>
      <c r="O36" s="29">
        <v>-0.24517662739788715</v>
      </c>
      <c r="P36" s="30">
        <v>-0.44147931568539234</v>
      </c>
      <c r="Q36" s="38">
        <v>-0.44330341003744644</v>
      </c>
      <c r="R36" s="28">
        <v>-0.33052462235076618</v>
      </c>
      <c r="S36" s="29">
        <v>-0.45474279184811062</v>
      </c>
      <c r="T36" s="30">
        <v>-0.83478964292294766</v>
      </c>
      <c r="U36" s="38">
        <v>-0.8381079150563131</v>
      </c>
      <c r="V36" s="27">
        <v>1</v>
      </c>
      <c r="W36" s="33">
        <v>358581.94344625896</v>
      </c>
      <c r="X36" s="27">
        <v>247285.745</v>
      </c>
      <c r="Y36" s="27">
        <v>246551.51049540282</v>
      </c>
      <c r="Z36" s="27">
        <v>246551.51049540282</v>
      </c>
      <c r="AA36" s="57">
        <v>-584.2871945937502</v>
      </c>
      <c r="AB36" s="57">
        <v>-761.96916887499992</v>
      </c>
      <c r="AC36" s="57">
        <v>-1295.01535225</v>
      </c>
      <c r="AD36" s="57">
        <v>-1295.01535225</v>
      </c>
      <c r="AE36" s="57">
        <v>-0.94665887104315516</v>
      </c>
      <c r="AF36" s="57">
        <v>-2.7047396315421679</v>
      </c>
      <c r="AG36" s="57">
        <v>-3.1431067126368362</v>
      </c>
      <c r="AH36" s="57">
        <v>-5.4144545923263934</v>
      </c>
      <c r="AI36" s="60">
        <v>-0.16294384178363344</v>
      </c>
      <c r="AJ36" s="60">
        <v>-0.21249513055561792</v>
      </c>
      <c r="AK36" s="60">
        <v>-0.36114906952755843</v>
      </c>
      <c r="AL36" s="60">
        <v>-0.36114906952755843</v>
      </c>
      <c r="AM36" s="60">
        <v>-2.6400070844198321E-4</v>
      </c>
      <c r="AN36" s="60">
        <v>-7.5428773840296006E-4</v>
      </c>
      <c r="AO36" s="60">
        <v>-8.7653792113151865E-4</v>
      </c>
      <c r="AP36" s="60">
        <v>-1.5099629781380399E-3</v>
      </c>
      <c r="AQ36" s="57">
        <v>-32.048029523507182</v>
      </c>
      <c r="AR36" s="57">
        <v>-43.775815411084629</v>
      </c>
      <c r="AS36" s="57">
        <v>-78.82528296586824</v>
      </c>
      <c r="AT36" s="58">
        <v>-206.25001279428287</v>
      </c>
      <c r="AU36" s="57">
        <v>0</v>
      </c>
      <c r="AV36" s="61">
        <v>0</v>
      </c>
      <c r="AX36" s="57">
        <f>IFERROR(MATCH(B36,'DMC list'!$A$3:$A$26,0),"NA")</f>
        <v>13</v>
      </c>
      <c r="AY36" s="57">
        <f t="shared" si="1"/>
        <v>-206.25001279428287</v>
      </c>
      <c r="AZ36" s="57">
        <f t="shared" si="2"/>
        <v>-0.42398277695483649</v>
      </c>
      <c r="BA36" s="57">
        <f t="shared" si="3"/>
        <v>-0.44330341003744644</v>
      </c>
      <c r="BB36" s="57">
        <f t="shared" si="4"/>
        <v>-0.8381079150563131</v>
      </c>
    </row>
    <row r="37" spans="1:54">
      <c r="A37" s="27">
        <v>59</v>
      </c>
      <c r="B37" s="27" t="s">
        <v>151</v>
      </c>
      <c r="C37" s="27" t="s">
        <v>152</v>
      </c>
      <c r="D37" s="27" t="s">
        <v>153</v>
      </c>
      <c r="E37" s="27" t="s">
        <v>153</v>
      </c>
      <c r="F37" s="27" t="str">
        <f t="shared" si="5"/>
        <v>mdv</v>
      </c>
      <c r="G37" s="27">
        <v>4236.7708039159152</v>
      </c>
      <c r="H37" s="27">
        <v>172.23772372389996</v>
      </c>
      <c r="I37" s="27">
        <v>3488.6318780583952</v>
      </c>
      <c r="J37" s="28">
        <v>-1.36145238486633</v>
      </c>
      <c r="K37" s="29">
        <v>-2.0465282681485979</v>
      </c>
      <c r="L37" s="30">
        <v>-4.101057128498522</v>
      </c>
      <c r="M37" s="38">
        <v>-4.1021276298853495</v>
      </c>
      <c r="N37" s="28">
        <v>-1.2328305499928951</v>
      </c>
      <c r="O37" s="29">
        <v>-1.8539709844506456</v>
      </c>
      <c r="P37" s="30">
        <v>-3.7151413149891273</v>
      </c>
      <c r="Q37" s="38">
        <v>-3.7163476236574131</v>
      </c>
      <c r="R37" s="28">
        <v>-3.0801775561609355</v>
      </c>
      <c r="S37" s="29">
        <v>-4.6276150419101203</v>
      </c>
      <c r="T37" s="30">
        <v>-9.2672182602490309</v>
      </c>
      <c r="U37" s="38">
        <v>-9.2689693890712412</v>
      </c>
      <c r="V37" s="27">
        <v>1</v>
      </c>
      <c r="W37" s="33">
        <v>5327.4571497258103</v>
      </c>
      <c r="X37" s="27">
        <v>181.71100000000001</v>
      </c>
      <c r="Y37" s="27">
        <v>3680.5742976323522</v>
      </c>
      <c r="Z37" s="27">
        <v>3680.5742976323522</v>
      </c>
      <c r="AA37" s="57">
        <v>-97.970336000000003</v>
      </c>
      <c r="AB37" s="57">
        <v>-146.95552000000001</v>
      </c>
      <c r="AC37" s="57">
        <v>-293.91107199999999</v>
      </c>
      <c r="AD37" s="57">
        <v>-293.91107199999999</v>
      </c>
      <c r="AE37" s="57">
        <v>-2.7796234813592946E-3</v>
      </c>
      <c r="AF37" s="57">
        <v>-7.9417813760271905E-3</v>
      </c>
      <c r="AG37" s="57">
        <v>-2.4176569223188782E-2</v>
      </c>
      <c r="AH37" s="57">
        <v>-2.5813950089768944E-2</v>
      </c>
      <c r="AI37" s="60">
        <v>-1.8389699484498392</v>
      </c>
      <c r="AJ37" s="60">
        <v>-2.7584552230056585</v>
      </c>
      <c r="AK37" s="60">
        <v>-5.5169110466731164</v>
      </c>
      <c r="AL37" s="60">
        <v>-5.5169110466731164</v>
      </c>
      <c r="AM37" s="60">
        <v>-5.2175426347677975E-5</v>
      </c>
      <c r="AN37" s="60">
        <v>-1.4907264672107089E-4</v>
      </c>
      <c r="AO37" s="60">
        <v>-4.5381067446845783E-4</v>
      </c>
      <c r="AP37" s="60">
        <v>-4.8454542879049754E-4</v>
      </c>
      <c r="AQ37" s="57">
        <v>-2.1233992766805994</v>
      </c>
      <c r="AR37" s="57">
        <v>-3.1932374221193713</v>
      </c>
      <c r="AS37" s="57">
        <v>-6.3988748340634372</v>
      </c>
      <c r="AT37" s="58">
        <v>-8.1441078969746901</v>
      </c>
      <c r="AU37" s="57">
        <v>0</v>
      </c>
      <c r="AV37" s="61">
        <v>0</v>
      </c>
      <c r="AX37" s="57">
        <f>IFERROR(MATCH(B37,'DMC list'!$A$3:$A$26,0),"NA")</f>
        <v>14</v>
      </c>
      <c r="AY37" s="57">
        <f t="shared" si="1"/>
        <v>-8.1441078969746901</v>
      </c>
      <c r="AZ37" s="57">
        <f t="shared" si="2"/>
        <v>-4.1021276298853495</v>
      </c>
      <c r="BA37" s="57">
        <f t="shared" si="3"/>
        <v>-3.7163476236574131</v>
      </c>
      <c r="BB37" s="57">
        <f t="shared" si="4"/>
        <v>-9.2689693890712412</v>
      </c>
    </row>
    <row r="38" spans="1:54">
      <c r="A38" s="27">
        <v>31</v>
      </c>
      <c r="B38" s="27" t="s">
        <v>154</v>
      </c>
      <c r="C38" s="27" t="s">
        <v>155</v>
      </c>
      <c r="D38" s="27" t="s">
        <v>155</v>
      </c>
      <c r="E38" s="27" t="s">
        <v>155</v>
      </c>
      <c r="F38" s="27" t="str">
        <f t="shared" si="5"/>
        <v>mlt</v>
      </c>
      <c r="G38" s="27">
        <v>12483.42530137038</v>
      </c>
      <c r="H38" s="27">
        <v>252.05732893095723</v>
      </c>
      <c r="I38" s="27">
        <v>15091.028773318478</v>
      </c>
      <c r="J38" s="28">
        <v>-1.313990802887453E-2</v>
      </c>
      <c r="K38" s="29">
        <v>-2.1793325117882241E-2</v>
      </c>
      <c r="L38" s="30">
        <v>-4.796019444880667E-2</v>
      </c>
      <c r="M38" s="38" t="s">
        <v>318</v>
      </c>
      <c r="N38" s="28">
        <v>-1.2419906509979201E-2</v>
      </c>
      <c r="O38" s="29">
        <v>-2.06522049789876E-2</v>
      </c>
      <c r="P38" s="30">
        <v>-4.5169886258479675E-2</v>
      </c>
      <c r="Q38" s="38" t="s">
        <v>318</v>
      </c>
      <c r="R38" s="28">
        <v>-1.7781786432895422E-2</v>
      </c>
      <c r="S38" s="29">
        <v>-3.010835510801773E-2</v>
      </c>
      <c r="T38" s="30">
        <v>-6.6771605703788262E-2</v>
      </c>
      <c r="U38" s="38" t="s">
        <v>318</v>
      </c>
      <c r="V38" s="27">
        <v>0</v>
      </c>
      <c r="W38" s="33">
        <v>14553.422928883101</v>
      </c>
      <c r="X38" s="27">
        <v>3868.5140000000001</v>
      </c>
      <c r="Y38" s="27">
        <v>21082.894544494691</v>
      </c>
      <c r="Z38" s="27">
        <v>21082.894544494691</v>
      </c>
      <c r="AA38" s="57">
        <v>0</v>
      </c>
      <c r="AB38" s="57">
        <v>0</v>
      </c>
      <c r="AC38" s="57">
        <v>0</v>
      </c>
      <c r="AD38" s="57">
        <v>0</v>
      </c>
      <c r="AE38" s="57">
        <v>-7.1459309924251535E-2</v>
      </c>
      <c r="AF38" s="57">
        <v>-0.20416945692723765</v>
      </c>
      <c r="AG38" s="57">
        <v>-0.69328890253839948</v>
      </c>
      <c r="AH38" s="57">
        <v>-0.7103805670923713</v>
      </c>
      <c r="AI38" s="60">
        <v>0</v>
      </c>
      <c r="AJ38" s="60">
        <v>0</v>
      </c>
      <c r="AK38" s="60">
        <v>0</v>
      </c>
      <c r="AL38" s="60">
        <v>0</v>
      </c>
      <c r="AM38" s="60">
        <v>-4.9101376544504545E-4</v>
      </c>
      <c r="AN38" s="60">
        <v>-1.4028964727056592E-3</v>
      </c>
      <c r="AO38" s="60">
        <v>-4.7637514963059331E-3</v>
      </c>
      <c r="AP38" s="60">
        <v>-4.8811923529174127E-3</v>
      </c>
      <c r="AQ38" s="57">
        <v>-3.1305284604775642E-2</v>
      </c>
      <c r="AR38" s="57">
        <v>-5.2055396235382301E-2</v>
      </c>
      <c r="AS38" s="57">
        <v>-0.11385400878427536</v>
      </c>
      <c r="AT38" s="58" t="s">
        <v>318</v>
      </c>
      <c r="AU38" s="57">
        <v>1</v>
      </c>
      <c r="AV38" s="61">
        <v>14553.422928883101</v>
      </c>
      <c r="AX38" s="57" t="str">
        <f>IFERROR(MATCH(B38,'DMC list'!$A$3:$A$26,0),"NA")</f>
        <v>NA</v>
      </c>
      <c r="AY38" s="57" t="str">
        <f t="shared" si="1"/>
        <v>NA</v>
      </c>
      <c r="AZ38" s="57" t="str">
        <f t="shared" si="2"/>
        <v>NA</v>
      </c>
      <c r="BA38" s="57" t="str">
        <f t="shared" si="3"/>
        <v>NA</v>
      </c>
      <c r="BB38" s="57" t="str">
        <f t="shared" si="4"/>
        <v>NA</v>
      </c>
    </row>
    <row r="39" spans="1:54">
      <c r="A39" s="27">
        <v>30</v>
      </c>
      <c r="B39" s="27" t="s">
        <v>156</v>
      </c>
      <c r="C39" s="27" t="s">
        <v>157</v>
      </c>
      <c r="D39" s="27" t="s">
        <v>157</v>
      </c>
      <c r="E39" s="27" t="s">
        <v>157</v>
      </c>
      <c r="F39" s="27" t="str">
        <f t="shared" si="5"/>
        <v>mex</v>
      </c>
      <c r="G39" s="27">
        <v>1158955.5467949226</v>
      </c>
      <c r="H39" s="27">
        <v>62413.331800579297</v>
      </c>
      <c r="I39" s="27">
        <v>489062.1088361523</v>
      </c>
      <c r="J39" s="28">
        <v>-5.9736143512554149E-3</v>
      </c>
      <c r="K39" s="29">
        <v>-1.0764874157496248E-2</v>
      </c>
      <c r="L39" s="30">
        <v>-2.5229732292289472E-2</v>
      </c>
      <c r="M39" s="38" t="s">
        <v>318</v>
      </c>
      <c r="N39" s="28">
        <v>-3.5303236780323392E-3</v>
      </c>
      <c r="O39" s="29">
        <v>-6.8042066176332286E-3</v>
      </c>
      <c r="P39" s="30">
        <v>-1.5423668586184144E-2</v>
      </c>
      <c r="Q39" s="38" t="s">
        <v>318</v>
      </c>
      <c r="R39" s="28">
        <v>-1.4675471478630187E-2</v>
      </c>
      <c r="S39" s="29">
        <v>-2.8028923883959125E-2</v>
      </c>
      <c r="T39" s="30">
        <v>-6.9466594928469627E-2</v>
      </c>
      <c r="U39" s="38" t="s">
        <v>318</v>
      </c>
      <c r="V39" s="27">
        <v>0</v>
      </c>
      <c r="W39" s="33">
        <v>1220699.4798459799</v>
      </c>
      <c r="X39" s="27">
        <v>450531.65100000001</v>
      </c>
      <c r="Y39" s="27">
        <v>479604.35037907329</v>
      </c>
      <c r="Z39" s="27">
        <v>479604.35037907329</v>
      </c>
      <c r="AA39" s="57">
        <v>-4.916188</v>
      </c>
      <c r="AB39" s="57">
        <v>-7.3742799999999997</v>
      </c>
      <c r="AC39" s="57">
        <v>-14.748564</v>
      </c>
      <c r="AD39" s="57">
        <v>-14.748564</v>
      </c>
      <c r="AE39" s="57">
        <v>-10.361117238492511</v>
      </c>
      <c r="AF39" s="57">
        <v>-29.603192110021951</v>
      </c>
      <c r="AG39" s="57">
        <v>-74.822609119317917</v>
      </c>
      <c r="AH39" s="57">
        <v>-75.421360884734952</v>
      </c>
      <c r="AI39" s="60">
        <v>-4.027353235720468E-4</v>
      </c>
      <c r="AJ39" s="60">
        <v>-6.0410282151758098E-4</v>
      </c>
      <c r="AK39" s="60">
        <v>-1.2082059707161407E-3</v>
      </c>
      <c r="AL39" s="60">
        <v>-1.2082059707161407E-3</v>
      </c>
      <c r="AM39" s="60">
        <v>-8.4878525874360251E-4</v>
      </c>
      <c r="AN39" s="60">
        <v>-2.4251007392709868E-3</v>
      </c>
      <c r="AO39" s="60">
        <v>-6.1294864423763456E-3</v>
      </c>
      <c r="AP39" s="60">
        <v>-6.1785363334676885E-3</v>
      </c>
      <c r="AQ39" s="57">
        <v>-2.2033926308047387</v>
      </c>
      <c r="AR39" s="57">
        <v>-4.2467320526604011</v>
      </c>
      <c r="AS39" s="57">
        <v>-9.6264254505168267</v>
      </c>
      <c r="AT39" s="58" t="s">
        <v>318</v>
      </c>
      <c r="AU39" s="57">
        <v>1</v>
      </c>
      <c r="AV39" s="61">
        <v>1220699.4798459799</v>
      </c>
      <c r="AX39" s="57" t="str">
        <f>IFERROR(MATCH(B39,'DMC list'!$A$3:$A$26,0),"NA")</f>
        <v>NA</v>
      </c>
      <c r="AY39" s="57" t="str">
        <f t="shared" si="1"/>
        <v>NA</v>
      </c>
      <c r="AZ39" s="57" t="str">
        <f t="shared" si="2"/>
        <v>NA</v>
      </c>
      <c r="BA39" s="57" t="str">
        <f t="shared" si="3"/>
        <v>NA</v>
      </c>
      <c r="BB39" s="57" t="str">
        <f t="shared" si="4"/>
        <v>NA</v>
      </c>
    </row>
    <row r="40" spans="1:54">
      <c r="A40" s="27">
        <v>50</v>
      </c>
      <c r="B40" s="27" t="s">
        <v>158</v>
      </c>
      <c r="C40" s="27" t="s">
        <v>159</v>
      </c>
      <c r="D40" s="27" t="s">
        <v>160</v>
      </c>
      <c r="E40" s="27" t="s">
        <v>159</v>
      </c>
      <c r="F40" s="27" t="str">
        <f t="shared" si="5"/>
        <v>mon</v>
      </c>
      <c r="G40" s="27">
        <v>11586.523110943472</v>
      </c>
      <c r="H40" s="27">
        <v>1258.5359624679193</v>
      </c>
      <c r="I40" s="27">
        <v>6756.3375448973602</v>
      </c>
      <c r="J40" s="28">
        <v>-0.54349006088338647</v>
      </c>
      <c r="K40" s="29">
        <v>-0.73964149986154915</v>
      </c>
      <c r="L40" s="30">
        <v>-1.5102577911677968</v>
      </c>
      <c r="M40" s="38">
        <v>-1.5109796030789289</v>
      </c>
      <c r="N40" s="28">
        <v>-0.64793277179066933</v>
      </c>
      <c r="O40" s="29">
        <v>-0.85952384258910675</v>
      </c>
      <c r="P40" s="30">
        <v>-1.5336407896108506</v>
      </c>
      <c r="Q40" s="38">
        <v>-1.5340856659964972</v>
      </c>
      <c r="R40" s="28">
        <v>-1.6622653162393217</v>
      </c>
      <c r="S40" s="29">
        <v>-2.2044961544009074</v>
      </c>
      <c r="T40" s="30">
        <v>-4.2485990276276366</v>
      </c>
      <c r="U40" s="38">
        <v>-4.2497826131730969</v>
      </c>
      <c r="V40" s="27">
        <v>1</v>
      </c>
      <c r="W40" s="33">
        <v>13066.749138326099</v>
      </c>
      <c r="X40" s="27">
        <v>7011.7579999999998</v>
      </c>
      <c r="Y40" s="27">
        <v>7665.0055493022583</v>
      </c>
      <c r="Z40" s="27">
        <v>7665.0055493022583</v>
      </c>
      <c r="AA40" s="57">
        <v>-101.04644314746093</v>
      </c>
      <c r="AB40" s="57">
        <v>-127.88958509960938</v>
      </c>
      <c r="AC40" s="57">
        <v>-208.41901285449222</v>
      </c>
      <c r="AD40" s="57">
        <v>-208.41901285449222</v>
      </c>
      <c r="AE40" s="57">
        <v>-0.40614541943803384</v>
      </c>
      <c r="AF40" s="57">
        <v>-1.1604154841090284</v>
      </c>
      <c r="AG40" s="57">
        <v>-1.6242945018660189</v>
      </c>
      <c r="AH40" s="57">
        <v>-1.625321061875346</v>
      </c>
      <c r="AI40" s="60">
        <v>-0.77330973509762646</v>
      </c>
      <c r="AJ40" s="60">
        <v>-0.97874064731598986</v>
      </c>
      <c r="AK40" s="60">
        <v>-1.5950333984998468</v>
      </c>
      <c r="AL40" s="60">
        <v>-1.5950333984998468</v>
      </c>
      <c r="AM40" s="60">
        <v>-3.1082361430416396E-3</v>
      </c>
      <c r="AN40" s="60">
        <v>-8.8806746944074429E-3</v>
      </c>
      <c r="AO40" s="60">
        <v>-1.2430746811399314E-2</v>
      </c>
      <c r="AP40" s="60">
        <v>-1.2438603088415578E-2</v>
      </c>
      <c r="AQ40" s="57">
        <v>-8.1544669456007668</v>
      </c>
      <c r="AR40" s="57">
        <v>-10.817416664970057</v>
      </c>
      <c r="AS40" s="57">
        <v>-19.301420872329516</v>
      </c>
      <c r="AT40" s="58">
        <v>-28.312485790715165</v>
      </c>
      <c r="AU40" s="57">
        <v>0</v>
      </c>
      <c r="AV40" s="61">
        <v>0</v>
      </c>
      <c r="AX40" s="57">
        <f>IFERROR(MATCH(B40,'DMC list'!$A$3:$A$26,0),"NA")</f>
        <v>15</v>
      </c>
      <c r="AY40" s="57">
        <f t="shared" si="1"/>
        <v>-28.312485790715165</v>
      </c>
      <c r="AZ40" s="57">
        <f t="shared" si="2"/>
        <v>-1.5109796030789289</v>
      </c>
      <c r="BA40" s="57">
        <f t="shared" si="3"/>
        <v>-1.5340856659964972</v>
      </c>
      <c r="BB40" s="57">
        <f t="shared" si="4"/>
        <v>-4.2497826131730969</v>
      </c>
    </row>
    <row r="41" spans="1:54">
      <c r="A41" s="27">
        <v>60</v>
      </c>
      <c r="B41" s="27" t="s">
        <v>161</v>
      </c>
      <c r="C41" s="27" t="s">
        <v>162</v>
      </c>
      <c r="D41" s="27" t="s">
        <v>163</v>
      </c>
      <c r="E41" s="27" t="s">
        <v>163</v>
      </c>
      <c r="F41" s="27" t="str">
        <f t="shared" si="5"/>
        <v>npl</v>
      </c>
      <c r="G41" s="27">
        <v>20471.222200458844</v>
      </c>
      <c r="H41" s="27">
        <v>19104.824904204299</v>
      </c>
      <c r="I41" s="27">
        <v>1434.1469724860847</v>
      </c>
      <c r="J41" s="28">
        <v>-4.1751773450792763E-2</v>
      </c>
      <c r="K41" s="29">
        <v>-6.3172775360364475E-2</v>
      </c>
      <c r="L41" s="30">
        <v>-0.12663798826751924</v>
      </c>
      <c r="M41" s="38">
        <v>-0.12675726957326866</v>
      </c>
      <c r="N41" s="28">
        <v>-2.7279792282948002E-2</v>
      </c>
      <c r="O41" s="29">
        <v>-4.1426594139388033E-2</v>
      </c>
      <c r="P41" s="30">
        <v>-8.3143384300500306E-2</v>
      </c>
      <c r="Q41" s="38">
        <v>-8.3282787415520712E-2</v>
      </c>
      <c r="R41" s="28">
        <v>-0.69889594696956858</v>
      </c>
      <c r="S41" s="29">
        <v>-1.0525541431504295</v>
      </c>
      <c r="T41" s="30">
        <v>-2.1102334438187516</v>
      </c>
      <c r="U41" s="38">
        <v>-2.110710454021564</v>
      </c>
      <c r="V41" s="27">
        <v>1</v>
      </c>
      <c r="W41" s="33">
        <v>29040.3989823466</v>
      </c>
      <c r="X41" s="27">
        <v>772.35900000000004</v>
      </c>
      <c r="Y41" s="27">
        <v>2594.3313965654334</v>
      </c>
      <c r="Z41" s="27">
        <v>2594.3313965654334</v>
      </c>
      <c r="AA41" s="57">
        <v>-9.6954399999999996</v>
      </c>
      <c r="AB41" s="57">
        <v>-14.543168</v>
      </c>
      <c r="AC41" s="57">
        <v>-29.086344</v>
      </c>
      <c r="AD41" s="57">
        <v>-29.086344</v>
      </c>
      <c r="AE41" s="57">
        <v>-3.513474226477431E-2</v>
      </c>
      <c r="AF41" s="57">
        <v>-0.10038497789965728</v>
      </c>
      <c r="AG41" s="57">
        <v>-0.26301354103078411</v>
      </c>
      <c r="AH41" s="57">
        <v>-0.26642155691711666</v>
      </c>
      <c r="AI41" s="60">
        <v>-3.3386042684516046E-2</v>
      </c>
      <c r="AJ41" s="60">
        <v>-5.007909157460496E-2</v>
      </c>
      <c r="AK41" s="60">
        <v>-0.1001582106970408</v>
      </c>
      <c r="AL41" s="60">
        <v>-0.1001582106970408</v>
      </c>
      <c r="AM41" s="60">
        <v>-1.2098574226246825E-4</v>
      </c>
      <c r="AN41" s="60">
        <v>-3.4567354932237818E-4</v>
      </c>
      <c r="AO41" s="60">
        <v>-9.0568156859920448E-4</v>
      </c>
      <c r="AP41" s="60">
        <v>-9.1741699926048523E-4</v>
      </c>
      <c r="AQ41" s="57">
        <v>-5.2117565498878529</v>
      </c>
      <c r="AR41" s="57">
        <v>-7.914478274105444</v>
      </c>
      <c r="AS41" s="57">
        <v>-15.88439799004027</v>
      </c>
      <c r="AT41" s="58">
        <v>-223.15241488044359</v>
      </c>
      <c r="AU41" s="57">
        <v>0</v>
      </c>
      <c r="AV41" s="61">
        <v>0</v>
      </c>
      <c r="AX41" s="57">
        <f>IFERROR(MATCH(B41,'DMC list'!$A$3:$A$26,0),"NA")</f>
        <v>16</v>
      </c>
      <c r="AY41" s="57">
        <f t="shared" si="1"/>
        <v>-223.15241488044359</v>
      </c>
      <c r="AZ41" s="57">
        <f t="shared" si="2"/>
        <v>-0.12675726957326866</v>
      </c>
      <c r="BA41" s="57">
        <f t="shared" si="3"/>
        <v>-8.3282787415520712E-2</v>
      </c>
      <c r="BB41" s="57">
        <f t="shared" si="4"/>
        <v>-2.110710454021564</v>
      </c>
    </row>
    <row r="42" spans="1:54">
      <c r="A42" s="27">
        <v>32</v>
      </c>
      <c r="B42" s="27" t="s">
        <v>164</v>
      </c>
      <c r="C42" s="27" t="s">
        <v>165</v>
      </c>
      <c r="D42" s="27" t="s">
        <v>166</v>
      </c>
      <c r="E42" s="27" t="s">
        <v>166</v>
      </c>
      <c r="F42" s="27" t="str">
        <f t="shared" si="5"/>
        <v>nld</v>
      </c>
      <c r="G42" s="27">
        <v>816760.07026841957</v>
      </c>
      <c r="H42" s="27">
        <v>9811.6776899411288</v>
      </c>
      <c r="I42" s="27">
        <v>757572.38535066717</v>
      </c>
      <c r="J42" s="28">
        <v>-2.7133487340004741E-2</v>
      </c>
      <c r="K42" s="29">
        <v>-4.6674391395183666E-2</v>
      </c>
      <c r="L42" s="30">
        <v>-9.7598441913205158E-2</v>
      </c>
      <c r="M42" s="38" t="s">
        <v>318</v>
      </c>
      <c r="N42" s="28">
        <v>-2.304484574925009E-2</v>
      </c>
      <c r="O42" s="29">
        <v>-4.0225989383074624E-2</v>
      </c>
      <c r="P42" s="30">
        <v>-8.408460375572592E-2</v>
      </c>
      <c r="Q42" s="38" t="s">
        <v>318</v>
      </c>
      <c r="R42" s="28">
        <v>-4.2261667872512731E-2</v>
      </c>
      <c r="S42" s="29">
        <v>-7.4558394350319898E-2</v>
      </c>
      <c r="T42" s="30">
        <v>-0.1567298647139769</v>
      </c>
      <c r="U42" s="38" t="s">
        <v>318</v>
      </c>
      <c r="V42" s="27">
        <v>0</v>
      </c>
      <c r="W42" s="33">
        <v>913658.46570912504</v>
      </c>
      <c r="X42" s="27">
        <v>585622.81499999994</v>
      </c>
      <c r="Y42" s="27">
        <v>770414.89600828919</v>
      </c>
      <c r="Z42" s="27">
        <v>770414.89600828919</v>
      </c>
      <c r="AA42" s="57">
        <v>-26.967199999999998</v>
      </c>
      <c r="AB42" s="57">
        <v>-40.450783999999999</v>
      </c>
      <c r="AC42" s="57">
        <v>-80.901584</v>
      </c>
      <c r="AD42" s="57">
        <v>-80.901584</v>
      </c>
      <c r="AE42" s="57">
        <v>-27.630236968054376</v>
      </c>
      <c r="AF42" s="57">
        <v>-78.943534194484954</v>
      </c>
      <c r="AG42" s="57">
        <v>-141.68958422548866</v>
      </c>
      <c r="AH42" s="57">
        <v>-145.83959210085874</v>
      </c>
      <c r="AI42" s="60">
        <v>-2.9515624286444641E-3</v>
      </c>
      <c r="AJ42" s="60">
        <v>-4.4273418917652792E-3</v>
      </c>
      <c r="AK42" s="60">
        <v>-8.854685534731975E-3</v>
      </c>
      <c r="AL42" s="60">
        <v>-8.854685534731975E-3</v>
      </c>
      <c r="AM42" s="60">
        <v>-3.0241318835271232E-3</v>
      </c>
      <c r="AN42" s="60">
        <v>-8.6403768100822963E-3</v>
      </c>
      <c r="AO42" s="60">
        <v>-1.5507937543764559E-2</v>
      </c>
      <c r="AP42" s="60">
        <v>-1.5962156273314567E-2</v>
      </c>
      <c r="AQ42" s="57">
        <v>-2.2610859890605179</v>
      </c>
      <c r="AR42" s="57">
        <v>-3.9468444258572202</v>
      </c>
      <c r="AS42" s="57">
        <v>-8.2501103073759605</v>
      </c>
      <c r="AT42" s="58" t="s">
        <v>318</v>
      </c>
      <c r="AU42" s="57">
        <v>1</v>
      </c>
      <c r="AV42" s="61">
        <v>913658.46570912504</v>
      </c>
      <c r="AX42" s="57" t="str">
        <f>IFERROR(MATCH(B42,'DMC list'!$A$3:$A$26,0),"NA")</f>
        <v>NA</v>
      </c>
      <c r="AY42" s="57" t="str">
        <f t="shared" si="1"/>
        <v>NA</v>
      </c>
      <c r="AZ42" s="57" t="str">
        <f t="shared" si="2"/>
        <v>NA</v>
      </c>
      <c r="BA42" s="57" t="str">
        <f t="shared" si="3"/>
        <v>NA</v>
      </c>
      <c r="BB42" s="57" t="str">
        <f t="shared" si="4"/>
        <v>NA</v>
      </c>
    </row>
    <row r="43" spans="1:54">
      <c r="A43" s="27">
        <v>33</v>
      </c>
      <c r="B43" s="27" t="s">
        <v>167</v>
      </c>
      <c r="C43" s="27" t="s">
        <v>168</v>
      </c>
      <c r="D43" s="27" t="s">
        <v>168</v>
      </c>
      <c r="E43" s="27" t="s">
        <v>168</v>
      </c>
      <c r="F43" s="27" t="str">
        <f t="shared" si="5"/>
        <v>nor</v>
      </c>
      <c r="G43" s="27">
        <v>386354.01168152469</v>
      </c>
      <c r="H43" s="27">
        <v>2351.1796523679973</v>
      </c>
      <c r="I43" s="27">
        <v>165688.53366123597</v>
      </c>
      <c r="J43" s="28">
        <v>-2.1298112638977289E-2</v>
      </c>
      <c r="K43" s="29">
        <v>-3.5528989543916201E-2</v>
      </c>
      <c r="L43" s="30">
        <v>-7.4692005913133117E-2</v>
      </c>
      <c r="M43" s="38" t="s">
        <v>318</v>
      </c>
      <c r="N43" s="28">
        <v>-2.0784827596884516E-2</v>
      </c>
      <c r="O43" s="29">
        <v>-4.0289311885743265E-2</v>
      </c>
      <c r="P43" s="30">
        <v>-7.0044306614098273E-2</v>
      </c>
      <c r="Q43" s="38" t="s">
        <v>318</v>
      </c>
      <c r="R43" s="28">
        <v>-5.9938056770360737E-2</v>
      </c>
      <c r="S43" s="29">
        <v>-0.10162262393730644</v>
      </c>
      <c r="T43" s="30">
        <v>-0.21095999512298594</v>
      </c>
      <c r="U43" s="38" t="s">
        <v>318</v>
      </c>
      <c r="V43" s="27">
        <v>0</v>
      </c>
      <c r="W43" s="33">
        <v>434166.61543190898</v>
      </c>
      <c r="X43" s="27">
        <v>122971.518</v>
      </c>
      <c r="Y43" s="27">
        <v>166900.83000307408</v>
      </c>
      <c r="Z43" s="27">
        <v>166900.83000307408</v>
      </c>
      <c r="AA43" s="57">
        <v>-22.215631999999999</v>
      </c>
      <c r="AB43" s="57">
        <v>-33.323472000000002</v>
      </c>
      <c r="AC43" s="57">
        <v>-66.646928000000003</v>
      </c>
      <c r="AD43" s="57">
        <v>-66.646928000000003</v>
      </c>
      <c r="AE43" s="57">
        <v>-6.9152168144959063</v>
      </c>
      <c r="AF43" s="57">
        <v>-19.757762327127594</v>
      </c>
      <c r="AG43" s="57">
        <v>-34.519306633340562</v>
      </c>
      <c r="AH43" s="57">
        <v>-34.831053291841506</v>
      </c>
      <c r="AI43" s="60">
        <v>-5.1168448264728708E-3</v>
      </c>
      <c r="AJ43" s="60">
        <v>-7.6752727675410528E-3</v>
      </c>
      <c r="AK43" s="60">
        <v>-1.5350541849860943E-2</v>
      </c>
      <c r="AL43" s="60">
        <v>-1.5350541849860943E-2</v>
      </c>
      <c r="AM43" s="60">
        <v>-1.5927564600094017E-3</v>
      </c>
      <c r="AN43" s="60">
        <v>-4.550732742883183E-3</v>
      </c>
      <c r="AO43" s="60">
        <v>-7.950704961274084E-3</v>
      </c>
      <c r="AP43" s="60">
        <v>-8.0225084227610582E-3</v>
      </c>
      <c r="AQ43" s="57">
        <v>-0.48868863723771694</v>
      </c>
      <c r="AR43" s="57">
        <v>-0.9472741031366767</v>
      </c>
      <c r="AS43" s="57">
        <v>-1.6468674847529301</v>
      </c>
      <c r="AT43" s="58" t="s">
        <v>318</v>
      </c>
      <c r="AU43" s="57">
        <v>1</v>
      </c>
      <c r="AV43" s="61">
        <v>434166.61543190898</v>
      </c>
      <c r="AX43" s="57" t="str">
        <f>IFERROR(MATCH(B43,'DMC list'!$A$3:$A$26,0),"NA")</f>
        <v>NA</v>
      </c>
      <c r="AY43" s="57" t="str">
        <f t="shared" si="1"/>
        <v>NA</v>
      </c>
      <c r="AZ43" s="57" t="str">
        <f t="shared" si="2"/>
        <v>NA</v>
      </c>
      <c r="BA43" s="57" t="str">
        <f t="shared" si="3"/>
        <v>NA</v>
      </c>
      <c r="BB43" s="57" t="str">
        <f t="shared" si="4"/>
        <v>NA</v>
      </c>
    </row>
    <row r="44" spans="1:54">
      <c r="A44" s="27">
        <v>52</v>
      </c>
      <c r="B44" s="27" t="s">
        <v>169</v>
      </c>
      <c r="C44" s="27" t="s">
        <v>170</v>
      </c>
      <c r="D44" s="27" t="s">
        <v>170</v>
      </c>
      <c r="E44" s="27" t="s">
        <v>170</v>
      </c>
      <c r="F44" s="27" t="str">
        <f t="shared" si="5"/>
        <v>pak</v>
      </c>
      <c r="G44" s="27">
        <v>265836.5895907532</v>
      </c>
      <c r="H44" s="27">
        <v>59140.628184431276</v>
      </c>
      <c r="I44" s="27">
        <v>24986.220113074567</v>
      </c>
      <c r="J44" s="28">
        <v>-5.1588476371775792E-3</v>
      </c>
      <c r="K44" s="29">
        <v>-1.0845028811512071E-2</v>
      </c>
      <c r="L44" s="30">
        <v>-1.93308548167892E-2</v>
      </c>
      <c r="M44" s="38">
        <v>-1.9948058738339408E-2</v>
      </c>
      <c r="N44" s="28">
        <v>-5.4493120019582621E-3</v>
      </c>
      <c r="O44" s="29">
        <v>-1.1650288330911238E-2</v>
      </c>
      <c r="P44" s="30">
        <v>-2.0624279502723067E-2</v>
      </c>
      <c r="Q44" s="38">
        <v>-2.1327781611884613E-2</v>
      </c>
      <c r="R44" s="28">
        <v>-1.7523800793297076E-2</v>
      </c>
      <c r="S44" s="29">
        <v>-4.3751235528047237E-2</v>
      </c>
      <c r="T44" s="30">
        <v>-6.8294909126576681E-2</v>
      </c>
      <c r="U44" s="38">
        <v>-7.2800136990200756E-2</v>
      </c>
      <c r="V44" s="27">
        <v>1</v>
      </c>
      <c r="W44" s="33">
        <v>314588.21050106297</v>
      </c>
      <c r="X44" s="27">
        <v>23630.893</v>
      </c>
      <c r="Y44" s="27">
        <v>27660.938841791616</v>
      </c>
      <c r="Z44" s="27">
        <v>27660.938841791616</v>
      </c>
      <c r="AA44" s="57">
        <v>0</v>
      </c>
      <c r="AB44" s="57">
        <v>0</v>
      </c>
      <c r="AC44" s="57">
        <v>0</v>
      </c>
      <c r="AD44" s="57">
        <v>0</v>
      </c>
      <c r="AE44" s="57">
        <v>-1.7827676010084588</v>
      </c>
      <c r="AF44" s="57">
        <v>-5.093621717150441</v>
      </c>
      <c r="AG44" s="57">
        <v>-6.4889631741562113</v>
      </c>
      <c r="AH44" s="57">
        <v>-7.3685431409725908</v>
      </c>
      <c r="AI44" s="60">
        <v>0</v>
      </c>
      <c r="AJ44" s="60">
        <v>0</v>
      </c>
      <c r="AK44" s="60">
        <v>0</v>
      </c>
      <c r="AL44" s="60">
        <v>0</v>
      </c>
      <c r="AM44" s="60">
        <v>-5.6669879591766676E-4</v>
      </c>
      <c r="AN44" s="60">
        <v>-1.6191394169023476E-3</v>
      </c>
      <c r="AO44" s="60">
        <v>-2.0626847915949744E-3</v>
      </c>
      <c r="AP44" s="60">
        <v>-2.3422820356924002E-3</v>
      </c>
      <c r="AQ44" s="57">
        <v>-3.2227573496877242</v>
      </c>
      <c r="AR44" s="57">
        <v>-6.8900537041984</v>
      </c>
      <c r="AS44" s="57">
        <v>-12.197328456423319</v>
      </c>
      <c r="AT44" s="58">
        <v>-946.6314018227697</v>
      </c>
      <c r="AU44" s="57">
        <v>0</v>
      </c>
      <c r="AV44" s="61">
        <v>0</v>
      </c>
      <c r="AX44" s="57">
        <f>IFERROR(MATCH(B44,'DMC list'!$A$3:$A$26,0),"NA")</f>
        <v>17</v>
      </c>
      <c r="AY44" s="57">
        <f t="shared" si="1"/>
        <v>-946.6314018227697</v>
      </c>
      <c r="AZ44" s="57">
        <f t="shared" si="2"/>
        <v>-1.9948058738339408E-2</v>
      </c>
      <c r="BA44" s="57">
        <f t="shared" si="3"/>
        <v>-2.1327781611884613E-2</v>
      </c>
      <c r="BB44" s="57">
        <f t="shared" si="4"/>
        <v>-7.2800136990200756E-2</v>
      </c>
    </row>
    <row r="45" spans="1:54" s="58" customFormat="1">
      <c r="A45" s="34">
        <v>8</v>
      </c>
      <c r="B45" s="34" t="s">
        <v>171</v>
      </c>
      <c r="C45" s="34" t="s">
        <v>172</v>
      </c>
      <c r="D45" s="34" t="s">
        <v>173</v>
      </c>
      <c r="E45" s="34" t="s">
        <v>173</v>
      </c>
      <c r="F45" s="34" t="str">
        <f t="shared" si="5"/>
        <v>chn</v>
      </c>
      <c r="G45" s="34">
        <v>13672951.578113472</v>
      </c>
      <c r="H45" s="34">
        <v>1005283.6249210928</v>
      </c>
      <c r="I45" s="34">
        <v>2728604.1405617129</v>
      </c>
      <c r="J45" s="35">
        <v>-0.32252418656644694</v>
      </c>
      <c r="K45" s="36">
        <v>-0.75731038611544121</v>
      </c>
      <c r="L45" s="37">
        <v>-1.7400854250889763</v>
      </c>
      <c r="M45" s="38" t="s">
        <v>318</v>
      </c>
      <c r="N45" s="35">
        <v>-0.4467038095886578</v>
      </c>
      <c r="O45" s="36">
        <v>-0.99175366786156094</v>
      </c>
      <c r="P45" s="37">
        <v>-1.9520180889802907</v>
      </c>
      <c r="Q45" s="38" t="s">
        <v>318</v>
      </c>
      <c r="R45" s="35">
        <v>-0.7112985942205251</v>
      </c>
      <c r="S45" s="36">
        <v>-1.0877801475195521</v>
      </c>
      <c r="T45" s="37">
        <v>-2.3061316627652113</v>
      </c>
      <c r="U45" s="38" t="s">
        <v>318</v>
      </c>
      <c r="V45" s="34">
        <v>0</v>
      </c>
      <c r="W45" s="39">
        <v>13608151.8646379</v>
      </c>
      <c r="X45" s="34">
        <v>2494230.1949999998</v>
      </c>
      <c r="Y45" s="34">
        <v>2655609.1048751445</v>
      </c>
      <c r="Z45" s="34">
        <v>2655609.1048751445</v>
      </c>
      <c r="AA45" s="57">
        <v>-15241.619361870849</v>
      </c>
      <c r="AB45" s="57">
        <v>-20215.03283651992</v>
      </c>
      <c r="AC45" s="57">
        <v>-35135.269188961094</v>
      </c>
      <c r="AD45" s="57">
        <v>-35135.269188961094</v>
      </c>
      <c r="AE45" s="58">
        <v>-31389.831931536613</v>
      </c>
      <c r="AF45" s="58">
        <v>-89685.234090106344</v>
      </c>
      <c r="AG45" s="58">
        <v>-222876.49954915556</v>
      </c>
      <c r="AH45" s="58">
        <v>-222927.47773199726</v>
      </c>
      <c r="AI45" s="66">
        <v>-0.11200359544397555</v>
      </c>
      <c r="AJ45" s="66">
        <v>-0.14855090564539214</v>
      </c>
      <c r="AK45" s="66">
        <v>-0.25819280633003144</v>
      </c>
      <c r="AL45" s="66">
        <v>-0.25819280633003144</v>
      </c>
      <c r="AM45" s="66">
        <v>-0.23066932412112573</v>
      </c>
      <c r="AN45" s="66">
        <v>-0.65905521177465765</v>
      </c>
      <c r="AO45" s="66">
        <v>-1.6378160808766524</v>
      </c>
      <c r="AP45" s="66">
        <v>-1.6381906959114405</v>
      </c>
      <c r="AQ45" s="57">
        <v>-4490.6402496934752</v>
      </c>
      <c r="AR45" s="57">
        <v>-9969.9372225665938</v>
      </c>
      <c r="AS45" s="57">
        <v>-19623.318204016508</v>
      </c>
      <c r="AT45" s="116" t="s">
        <v>318</v>
      </c>
      <c r="AU45" s="57">
        <v>0</v>
      </c>
      <c r="AV45" s="61">
        <v>0</v>
      </c>
      <c r="AX45" s="118" t="s">
        <v>318</v>
      </c>
      <c r="AY45" s="57" t="str">
        <f t="shared" si="1"/>
        <v>NA</v>
      </c>
      <c r="AZ45" s="57" t="str">
        <f t="shared" si="2"/>
        <v>NA</v>
      </c>
      <c r="BA45" s="57" t="str">
        <f t="shared" si="3"/>
        <v>NA</v>
      </c>
      <c r="BB45" s="57" t="str">
        <f t="shared" si="4"/>
        <v>NA</v>
      </c>
    </row>
    <row r="46" spans="1:54" s="64" customFormat="1">
      <c r="A46" s="41">
        <v>46</v>
      </c>
      <c r="B46" s="41" t="s">
        <v>16</v>
      </c>
      <c r="C46" s="41" t="s">
        <v>174</v>
      </c>
      <c r="D46" s="41" t="s">
        <v>175</v>
      </c>
      <c r="E46" s="41" t="s">
        <v>174</v>
      </c>
      <c r="F46" s="41" t="str">
        <f t="shared" si="5"/>
        <v>phi</v>
      </c>
      <c r="G46" s="41">
        <v>330926.14151845698</v>
      </c>
      <c r="H46" s="41">
        <v>43746.495996466401</v>
      </c>
      <c r="I46" s="41">
        <v>80258.68634243877</v>
      </c>
      <c r="J46" s="42">
        <v>-0.2021495913440246</v>
      </c>
      <c r="K46" s="43">
        <v>-0.29908210288553505</v>
      </c>
      <c r="L46" s="44">
        <v>-0.58593976342103615</v>
      </c>
      <c r="M46" s="38">
        <v>-1.6677472792702752</v>
      </c>
      <c r="N46" s="42">
        <v>-0.19963368910261237</v>
      </c>
      <c r="O46" s="43">
        <v>-0.29575542133087757</v>
      </c>
      <c r="P46" s="44">
        <v>-0.5763389169215084</v>
      </c>
      <c r="Q46" s="38">
        <v>-1.6689295751039364</v>
      </c>
      <c r="R46" s="42">
        <v>-1.1277210818109344</v>
      </c>
      <c r="S46" s="43">
        <v>-1.6567140772298348</v>
      </c>
      <c r="T46" s="44">
        <v>-3.2505204111032944</v>
      </c>
      <c r="U46" s="38">
        <v>-3.5524639457716249</v>
      </c>
      <c r="V46" s="41">
        <v>1</v>
      </c>
      <c r="W46" s="45">
        <v>330910.34361095598</v>
      </c>
      <c r="X46" s="41">
        <v>67487.668000000005</v>
      </c>
      <c r="Y46" s="41">
        <v>104845.64515786685</v>
      </c>
      <c r="Z46" s="41">
        <v>104845.64515786685</v>
      </c>
      <c r="AA46" s="57">
        <v>-801.36179900000002</v>
      </c>
      <c r="AB46" s="57">
        <v>-1164.4214040000002</v>
      </c>
      <c r="AC46" s="57">
        <v>-2253.6003997500002</v>
      </c>
      <c r="AD46" s="57">
        <v>-2253.6003997500002</v>
      </c>
      <c r="AE46" s="64">
        <v>-5.8105804662924072</v>
      </c>
      <c r="AF46" s="64">
        <v>-16.601658475115102</v>
      </c>
      <c r="AG46" s="64">
        <v>-48.445354492723169</v>
      </c>
      <c r="AH46" s="64">
        <v>-4158.3038238445997</v>
      </c>
      <c r="AI46" s="65">
        <v>-0.242168857659567</v>
      </c>
      <c r="AJ46" s="65">
        <v>-0.3518842570146386</v>
      </c>
      <c r="AK46" s="65">
        <v>-0.68103050970189938</v>
      </c>
      <c r="AL46" s="65">
        <v>-0.68103050970189938</v>
      </c>
      <c r="AM46" s="65">
        <v>-1.7559379990623016E-3</v>
      </c>
      <c r="AN46" s="65">
        <v>-5.0169657116047438E-3</v>
      </c>
      <c r="AO46" s="65">
        <v>-1.4640024232569566E-2</v>
      </c>
      <c r="AP46" s="65">
        <v>-1.2566255193078599</v>
      </c>
      <c r="AQ46" s="57">
        <v>-87.3327438108725</v>
      </c>
      <c r="AR46" s="57">
        <v>-129.38263355184469</v>
      </c>
      <c r="AS46" s="57">
        <v>-252.12808121714548</v>
      </c>
      <c r="AT46" s="58">
        <v>-730.09820975668731</v>
      </c>
      <c r="AU46" s="57">
        <v>0</v>
      </c>
      <c r="AV46" s="61">
        <v>0</v>
      </c>
      <c r="AX46" s="57">
        <f>IFERROR(MATCH(B46,'DMC list'!$A$3:$A$26,0),"NA")</f>
        <v>18</v>
      </c>
      <c r="AY46" s="57">
        <f t="shared" si="1"/>
        <v>-730.09820975668731</v>
      </c>
      <c r="AZ46" s="57">
        <f t="shared" si="2"/>
        <v>-1.6677472792702752</v>
      </c>
      <c r="BA46" s="57">
        <f t="shared" si="3"/>
        <v>-1.6689295751039364</v>
      </c>
      <c r="BB46" s="57">
        <f t="shared" si="4"/>
        <v>-3.5524639457716249</v>
      </c>
    </row>
    <row r="47" spans="1:54">
      <c r="A47" s="27">
        <v>34</v>
      </c>
      <c r="B47" s="27" t="s">
        <v>176</v>
      </c>
      <c r="C47" s="27" t="s">
        <v>177</v>
      </c>
      <c r="D47" s="27" t="s">
        <v>177</v>
      </c>
      <c r="E47" s="27" t="s">
        <v>177</v>
      </c>
      <c r="F47" s="27" t="str">
        <f t="shared" si="5"/>
        <v>pol</v>
      </c>
      <c r="G47" s="27">
        <v>513155.56390419567</v>
      </c>
      <c r="H47" s="27">
        <v>20207.766866672711</v>
      </c>
      <c r="I47" s="27">
        <v>322196.1652212037</v>
      </c>
      <c r="J47" s="28">
        <v>-9.2791169245496768E-3</v>
      </c>
      <c r="K47" s="29">
        <v>-1.7478330561878516E-2</v>
      </c>
      <c r="L47" s="30">
        <v>-4.1293514911043508E-2</v>
      </c>
      <c r="M47" s="38" t="s">
        <v>318</v>
      </c>
      <c r="N47" s="28">
        <v>-8.5300033240839103E-3</v>
      </c>
      <c r="O47" s="29">
        <v>-1.6117760136489113E-2</v>
      </c>
      <c r="P47" s="30">
        <v>-3.6773885571997157E-2</v>
      </c>
      <c r="Q47" s="38" t="s">
        <v>318</v>
      </c>
      <c r="R47" s="28">
        <v>-1.7112497816973108E-2</v>
      </c>
      <c r="S47" s="29">
        <v>-3.2772385544650603E-2</v>
      </c>
      <c r="T47" s="30">
        <v>-7.6684981248294343E-2</v>
      </c>
      <c r="U47" s="38" t="s">
        <v>318</v>
      </c>
      <c r="V47" s="27">
        <v>0</v>
      </c>
      <c r="W47" s="33">
        <v>585663.81482404389</v>
      </c>
      <c r="X47" s="27">
        <v>261815.269</v>
      </c>
      <c r="Y47" s="27">
        <v>325572.72198687599</v>
      </c>
      <c r="Z47" s="27">
        <v>325572.72198687599</v>
      </c>
      <c r="AA47" s="57">
        <v>-10.155872</v>
      </c>
      <c r="AB47" s="57">
        <v>-15.233824</v>
      </c>
      <c r="AC47" s="57">
        <v>-30.467656000000002</v>
      </c>
      <c r="AD47" s="57">
        <v>-30.467656000000002</v>
      </c>
      <c r="AE47" s="57">
        <v>-4.8643299546732806</v>
      </c>
      <c r="AF47" s="57">
        <v>-13.898085584772573</v>
      </c>
      <c r="AG47" s="57">
        <v>-23.026394800594289</v>
      </c>
      <c r="AH47" s="57">
        <v>-23.168377839064476</v>
      </c>
      <c r="AI47" s="60">
        <v>-1.7340787910981349E-3</v>
      </c>
      <c r="AJ47" s="60">
        <v>-2.6011209185899304E-3</v>
      </c>
      <c r="AK47" s="60">
        <v>-5.2022432031512255E-3</v>
      </c>
      <c r="AL47" s="60">
        <v>-5.2022432031512255E-3</v>
      </c>
      <c r="AM47" s="60">
        <v>-8.3056692791148683E-4</v>
      </c>
      <c r="AN47" s="60">
        <v>-2.3730483654599861E-3</v>
      </c>
      <c r="AO47" s="60">
        <v>-3.9316744893164194E-3</v>
      </c>
      <c r="AP47" s="60">
        <v>-3.955917584907505E-3</v>
      </c>
      <c r="AQ47" s="57">
        <v>-1.7237231854503094</v>
      </c>
      <c r="AR47" s="57">
        <v>-3.2570393925112295</v>
      </c>
      <c r="AS47" s="57">
        <v>-7.4311810642061777</v>
      </c>
      <c r="AT47" s="58" t="s">
        <v>318</v>
      </c>
      <c r="AU47" s="57">
        <v>1</v>
      </c>
      <c r="AV47" s="61">
        <v>585663.81482404389</v>
      </c>
      <c r="AX47" s="57" t="str">
        <f>IFERROR(MATCH(B47,'DMC list'!$A$3:$A$26,0),"NA")</f>
        <v>NA</v>
      </c>
      <c r="AY47" s="57" t="str">
        <f t="shared" si="1"/>
        <v>NA</v>
      </c>
      <c r="AZ47" s="57" t="str">
        <f t="shared" si="2"/>
        <v>NA</v>
      </c>
      <c r="BA47" s="57" t="str">
        <f t="shared" si="3"/>
        <v>NA</v>
      </c>
      <c r="BB47" s="57" t="str">
        <f t="shared" si="4"/>
        <v>NA</v>
      </c>
    </row>
    <row r="48" spans="1:54">
      <c r="A48" s="27">
        <v>35</v>
      </c>
      <c r="B48" s="27" t="s">
        <v>178</v>
      </c>
      <c r="C48" s="27" t="s">
        <v>179</v>
      </c>
      <c r="D48" s="27" t="s">
        <v>180</v>
      </c>
      <c r="E48" s="27" t="s">
        <v>180</v>
      </c>
      <c r="F48" s="27" t="str">
        <f t="shared" si="5"/>
        <v>prt</v>
      </c>
      <c r="G48" s="27">
        <v>216936.63521034134</v>
      </c>
      <c r="H48" s="27">
        <v>5720.0773356416721</v>
      </c>
      <c r="I48" s="27">
        <v>89753.741710118687</v>
      </c>
      <c r="J48" s="28">
        <v>-1.9270643924728641E-2</v>
      </c>
      <c r="K48" s="29">
        <v>-3.1091134995301094E-2</v>
      </c>
      <c r="L48" s="30">
        <v>-6.4212721077228918E-2</v>
      </c>
      <c r="M48" s="38" t="s">
        <v>318</v>
      </c>
      <c r="N48" s="28">
        <v>-1.4906176672717174E-2</v>
      </c>
      <c r="O48" s="29">
        <v>-2.4681075495463677E-2</v>
      </c>
      <c r="P48" s="30">
        <v>-5.1347878993282005E-2</v>
      </c>
      <c r="Q48" s="38" t="s">
        <v>318</v>
      </c>
      <c r="R48" s="28">
        <v>-6.7613227762676018E-2</v>
      </c>
      <c r="S48" s="29">
        <v>-0.10956983330578113</v>
      </c>
      <c r="T48" s="30">
        <v>-0.22296861949271146</v>
      </c>
      <c r="U48" s="38" t="s">
        <v>318</v>
      </c>
      <c r="V48" s="27">
        <v>0</v>
      </c>
      <c r="W48" s="33">
        <v>240674.52446423998</v>
      </c>
      <c r="X48" s="27">
        <v>74135.906000000003</v>
      </c>
      <c r="Y48" s="27">
        <v>104745.71832819736</v>
      </c>
      <c r="Z48" s="27">
        <v>104745.71832819736</v>
      </c>
      <c r="AA48" s="57">
        <v>-33.680447999999998</v>
      </c>
      <c r="AB48" s="57">
        <v>-50.52064</v>
      </c>
      <c r="AC48" s="57">
        <v>-101.04128</v>
      </c>
      <c r="AD48" s="57">
        <v>-101.04128</v>
      </c>
      <c r="AE48" s="57">
        <v>-3.0899643980959581</v>
      </c>
      <c r="AF48" s="57">
        <v>-8.8284697088778046</v>
      </c>
      <c r="AG48" s="57">
        <v>-15.853576238346236</v>
      </c>
      <c r="AH48" s="57">
        <v>-15.940976104421026</v>
      </c>
      <c r="AI48" s="60">
        <v>-1.3994189071309174E-2</v>
      </c>
      <c r="AJ48" s="60">
        <v>-2.0991270310998986E-2</v>
      </c>
      <c r="AK48" s="60">
        <v>-4.1982540621997973E-2</v>
      </c>
      <c r="AL48" s="60">
        <v>-4.1982540621997973E-2</v>
      </c>
      <c r="AM48" s="60">
        <v>-1.2838768062280197E-3</v>
      </c>
      <c r="AN48" s="60">
        <v>-3.6682194463791536E-3</v>
      </c>
      <c r="AO48" s="60">
        <v>-6.5871434767088522E-3</v>
      </c>
      <c r="AP48" s="60">
        <v>-6.6234580248602818E-3</v>
      </c>
      <c r="AQ48" s="57">
        <v>-0.85264483346680098</v>
      </c>
      <c r="AR48" s="57">
        <v>-1.4117766056086285</v>
      </c>
      <c r="AS48" s="57">
        <v>-2.9371383886274351</v>
      </c>
      <c r="AT48" s="58" t="s">
        <v>318</v>
      </c>
      <c r="AU48" s="57">
        <v>1</v>
      </c>
      <c r="AV48" s="61">
        <v>240674.52446423998</v>
      </c>
      <c r="AX48" s="57" t="str">
        <f>IFERROR(MATCH(B48,'DMC list'!$A$3:$A$26,0),"NA")</f>
        <v>NA</v>
      </c>
      <c r="AY48" s="57" t="str">
        <f t="shared" si="1"/>
        <v>NA</v>
      </c>
      <c r="AZ48" s="57" t="str">
        <f t="shared" si="2"/>
        <v>NA</v>
      </c>
      <c r="BA48" s="57" t="str">
        <f t="shared" si="3"/>
        <v>NA</v>
      </c>
      <c r="BB48" s="57" t="str">
        <f t="shared" si="4"/>
        <v>NA</v>
      </c>
    </row>
    <row r="49" spans="1:54">
      <c r="A49" s="27">
        <v>26</v>
      </c>
      <c r="B49" s="27" t="s">
        <v>181</v>
      </c>
      <c r="C49" s="27" t="s">
        <v>182</v>
      </c>
      <c r="D49" s="27" t="s">
        <v>182</v>
      </c>
      <c r="E49" s="27" t="s">
        <v>182</v>
      </c>
      <c r="F49" s="27" t="str">
        <f t="shared" si="5"/>
        <v>kor</v>
      </c>
      <c r="G49" s="27">
        <v>1468339.0315546202</v>
      </c>
      <c r="H49" s="27">
        <v>29892.560910702992</v>
      </c>
      <c r="I49" s="27">
        <v>712710.87607871462</v>
      </c>
      <c r="J49" s="28">
        <v>-8.3191698438441056E-2</v>
      </c>
      <c r="K49" s="29">
        <v>-0.13420968161208016</v>
      </c>
      <c r="L49" s="30">
        <v>-0.30920559620984134</v>
      </c>
      <c r="M49" s="38">
        <v>-0.3125026059099214</v>
      </c>
      <c r="N49" s="28">
        <v>-0.12352987400054805</v>
      </c>
      <c r="O49" s="29">
        <v>-0.18897836049392311</v>
      </c>
      <c r="P49" s="30">
        <v>-0.40102434595668812</v>
      </c>
      <c r="Q49" s="38">
        <v>-0.40502422330235649</v>
      </c>
      <c r="R49" s="28">
        <v>-0.25893147467021138</v>
      </c>
      <c r="S49" s="29">
        <v>-0.41230244811694328</v>
      </c>
      <c r="T49" s="30">
        <v>-0.93926102064647676</v>
      </c>
      <c r="U49" s="38">
        <v>-0.94994398608303554</v>
      </c>
      <c r="V49" s="27">
        <v>1</v>
      </c>
      <c r="W49" s="33">
        <v>1619423.7011696298</v>
      </c>
      <c r="X49" s="27">
        <v>605169.18999999994</v>
      </c>
      <c r="Y49" s="27">
        <v>712710.87607871462</v>
      </c>
      <c r="Z49" s="27">
        <v>712710.87607871462</v>
      </c>
      <c r="AA49" s="57">
        <v>-1184.5228326562499</v>
      </c>
      <c r="AB49" s="57">
        <v>-1671.7099294374998</v>
      </c>
      <c r="AC49" s="57">
        <v>-3133.2714469374996</v>
      </c>
      <c r="AD49" s="57">
        <v>-3133.2714469374996</v>
      </c>
      <c r="AE49" s="57">
        <v>-93.069860858514801</v>
      </c>
      <c r="AF49" s="57">
        <v>-265.91388816723571</v>
      </c>
      <c r="AG49" s="57">
        <v>-1029.6249893036318</v>
      </c>
      <c r="AH49" s="57">
        <v>-1080.840187348751</v>
      </c>
      <c r="AI49" s="60">
        <v>-7.314471387572799E-2</v>
      </c>
      <c r="AJ49" s="60">
        <v>-0.10322869353030378</v>
      </c>
      <c r="AK49" s="60">
        <v>-0.19348064652101191</v>
      </c>
      <c r="AL49" s="60">
        <v>-0.19348064652101191</v>
      </c>
      <c r="AM49" s="60">
        <v>-5.7470976120267379E-3</v>
      </c>
      <c r="AN49" s="60">
        <v>-1.6420278891508086E-2</v>
      </c>
      <c r="AO49" s="60">
        <v>-6.3579715954508037E-2</v>
      </c>
      <c r="AP49" s="60">
        <v>-6.6742272980697612E-2</v>
      </c>
      <c r="AQ49" s="57">
        <v>-36.926242828528487</v>
      </c>
      <c r="AR49" s="57">
        <v>-56.490471518693852</v>
      </c>
      <c r="AS49" s="57">
        <v>-119.87644688185129</v>
      </c>
      <c r="AT49" s="58">
        <v>-356.53053153210692</v>
      </c>
      <c r="AU49" s="57">
        <v>0</v>
      </c>
      <c r="AV49" s="61">
        <v>0</v>
      </c>
      <c r="AX49" s="57">
        <f>IFERROR(MATCH(B49,'DMC list'!$A$3:$A$26,0),"NA")</f>
        <v>19</v>
      </c>
      <c r="AY49" s="57">
        <f t="shared" si="1"/>
        <v>-356.53053153210692</v>
      </c>
      <c r="AZ49" s="57">
        <f t="shared" si="2"/>
        <v>-0.3125026059099214</v>
      </c>
      <c r="BA49" s="57">
        <f t="shared" si="3"/>
        <v>-0.40502422330235649</v>
      </c>
      <c r="BB49" s="57">
        <f t="shared" si="4"/>
        <v>-0.94994398608303554</v>
      </c>
    </row>
    <row r="50" spans="1:54" s="62" customFormat="1">
      <c r="A50" s="46">
        <v>63</v>
      </c>
      <c r="B50" s="46" t="s">
        <v>183</v>
      </c>
      <c r="C50" s="46" t="s">
        <v>184</v>
      </c>
      <c r="D50" s="46" t="s">
        <v>184</v>
      </c>
      <c r="E50" s="46" t="s">
        <v>184</v>
      </c>
      <c r="F50" s="46" t="str">
        <f t="shared" si="5"/>
        <v>row</v>
      </c>
      <c r="G50" s="46">
        <v>8893673.8403321337</v>
      </c>
      <c r="H50" s="46">
        <v>1172134.9584069285</v>
      </c>
      <c r="I50" s="46">
        <v>4023173.9192459034</v>
      </c>
      <c r="J50" s="47">
        <v>-4.2150285884908073E-2</v>
      </c>
      <c r="K50" s="48">
        <v>-7.7019160139884482E-2</v>
      </c>
      <c r="L50" s="49">
        <v>-0.17439307183230995</v>
      </c>
      <c r="M50" s="38" t="s">
        <v>318</v>
      </c>
      <c r="N50" s="47">
        <v>-4.0937060256053447E-2</v>
      </c>
      <c r="O50" s="48">
        <v>-8.2702707288441063E-2</v>
      </c>
      <c r="P50" s="49">
        <v>-0.15994354701525704</v>
      </c>
      <c r="Q50" s="38" t="s">
        <v>318</v>
      </c>
      <c r="R50" s="47">
        <v>-8.7308037454472659E-2</v>
      </c>
      <c r="S50" s="48">
        <v>-0.16531169913149646</v>
      </c>
      <c r="T50" s="49">
        <v>-0.36408158204229518</v>
      </c>
      <c r="U50" s="38" t="s">
        <v>318</v>
      </c>
      <c r="V50" s="46">
        <v>0</v>
      </c>
      <c r="W50" s="50">
        <v>101298605.25611004</v>
      </c>
      <c r="X50" s="46">
        <v>2238571.3100000061</v>
      </c>
      <c r="Y50" s="46" t="e">
        <v>#N/A</v>
      </c>
      <c r="Z50" s="46">
        <v>4023173.9192459034</v>
      </c>
      <c r="AA50" s="57">
        <v>-580.46208874218746</v>
      </c>
      <c r="AB50" s="57">
        <v>-870.69305676953127</v>
      </c>
      <c r="AC50" s="57">
        <v>-1741.3860273828125</v>
      </c>
      <c r="AD50" s="57">
        <v>-1741.3860273828125</v>
      </c>
      <c r="AE50" s="62">
        <v>-534.84217461734443</v>
      </c>
      <c r="AF50" s="62">
        <v>-1528.1204989060243</v>
      </c>
      <c r="AG50" s="62">
        <v>-2397.2288178722629</v>
      </c>
      <c r="AH50" s="62">
        <v>-2500.0741561687973</v>
      </c>
      <c r="AI50" s="63">
        <v>-5.7302081037998852E-4</v>
      </c>
      <c r="AJ50" s="63">
        <v>-8.595311402049275E-4</v>
      </c>
      <c r="AK50" s="63">
        <v>-1.7190621953580916E-3</v>
      </c>
      <c r="AL50" s="63">
        <v>-1.7190621953580916E-3</v>
      </c>
      <c r="AM50" s="63">
        <v>-5.27985724250714E-4</v>
      </c>
      <c r="AN50" s="63">
        <v>-1.5085306407156603E-3</v>
      </c>
      <c r="AO50" s="63">
        <v>-2.3664973587853707E-3</v>
      </c>
      <c r="AP50" s="63">
        <v>-2.4680242633626985E-3</v>
      </c>
      <c r="AQ50" s="57">
        <v>-479.83759420531135</v>
      </c>
      <c r="AR50" s="57">
        <v>-969.38734367677239</v>
      </c>
      <c r="AS50" s="57">
        <v>-1874.754228281849</v>
      </c>
      <c r="AT50" s="58" t="s">
        <v>318</v>
      </c>
      <c r="AU50" s="57">
        <v>1</v>
      </c>
      <c r="AV50" s="61">
        <v>101298605.25611004</v>
      </c>
      <c r="AX50" s="57" t="str">
        <f>IFERROR(MATCH(B50,'DMC list'!$A$3:$A$26,0),"NA")</f>
        <v>NA</v>
      </c>
      <c r="AY50" s="57" t="str">
        <f t="shared" si="1"/>
        <v>NA</v>
      </c>
      <c r="AZ50" s="57" t="str">
        <f t="shared" si="2"/>
        <v>NA</v>
      </c>
      <c r="BA50" s="57" t="str">
        <f t="shared" si="3"/>
        <v>NA</v>
      </c>
      <c r="BB50" s="57" t="str">
        <f t="shared" si="4"/>
        <v>NA</v>
      </c>
    </row>
    <row r="51" spans="1:54">
      <c r="A51" s="27">
        <v>36</v>
      </c>
      <c r="B51" s="27" t="s">
        <v>185</v>
      </c>
      <c r="C51" s="27" t="s">
        <v>186</v>
      </c>
      <c r="D51" s="27" t="s">
        <v>187</v>
      </c>
      <c r="E51" s="27" t="s">
        <v>186</v>
      </c>
      <c r="F51" s="27" t="str">
        <f t="shared" si="5"/>
        <v>rom</v>
      </c>
      <c r="G51" s="27">
        <v>210507.4697334083</v>
      </c>
      <c r="H51" s="27">
        <v>14067.922335105864</v>
      </c>
      <c r="I51" s="27">
        <v>89257.331040121077</v>
      </c>
      <c r="J51" s="28">
        <v>-7.6282014962586802E-3</v>
      </c>
      <c r="K51" s="29">
        <v>-1.4050977087879328E-2</v>
      </c>
      <c r="L51" s="30">
        <v>-3.3502842462926626E-2</v>
      </c>
      <c r="M51" s="38" t="s">
        <v>318</v>
      </c>
      <c r="N51" s="28">
        <v>-7.459344302127302E-3</v>
      </c>
      <c r="O51" s="29">
        <v>-1.4206797115810736E-2</v>
      </c>
      <c r="P51" s="30">
        <v>-3.2385563486577375E-2</v>
      </c>
      <c r="Q51" s="38" t="s">
        <v>318</v>
      </c>
      <c r="R51" s="28">
        <v>-1.2909028755411018E-2</v>
      </c>
      <c r="S51" s="29">
        <v>-2.4423230599325409E-2</v>
      </c>
      <c r="T51" s="30">
        <v>-6.1007102129271767E-2</v>
      </c>
      <c r="U51" s="38" t="s">
        <v>318</v>
      </c>
      <c r="V51" s="27">
        <v>0</v>
      </c>
      <c r="W51" s="33">
        <v>239552.516744469</v>
      </c>
      <c r="X51" s="27">
        <v>79672.86</v>
      </c>
      <c r="Y51" s="27">
        <v>99754.135376496852</v>
      </c>
      <c r="Z51" s="27">
        <v>99754.135376496852</v>
      </c>
      <c r="AA51" s="57">
        <v>-0.95211299999999999</v>
      </c>
      <c r="AB51" s="57">
        <v>-1.428169</v>
      </c>
      <c r="AC51" s="57">
        <v>-2.856338</v>
      </c>
      <c r="AD51" s="57">
        <v>-2.856338</v>
      </c>
      <c r="AE51" s="57">
        <v>-0.7884774411483022</v>
      </c>
      <c r="AF51" s="57">
        <v>-2.252792688996351</v>
      </c>
      <c r="AG51" s="57">
        <v>-6.0753067590426326</v>
      </c>
      <c r="AH51" s="57">
        <v>-6.0849815082543728</v>
      </c>
      <c r="AI51" s="60">
        <v>-3.9745480988438969E-4</v>
      </c>
      <c r="AJ51" s="60">
        <v>-5.9618200610408523E-4</v>
      </c>
      <c r="AK51" s="60">
        <v>-1.1923640122081705E-3</v>
      </c>
      <c r="AL51" s="60">
        <v>-1.1923640122081705E-3</v>
      </c>
      <c r="AM51" s="60">
        <v>-3.2914596426025956E-4</v>
      </c>
      <c r="AN51" s="60">
        <v>-9.4041704074410051E-4</v>
      </c>
      <c r="AO51" s="60">
        <v>-2.5361064210914432E-3</v>
      </c>
      <c r="AP51" s="60">
        <v>-2.5401450967619059E-3</v>
      </c>
      <c r="AQ51" s="57">
        <v>-1.0493747631314134</v>
      </c>
      <c r="AR51" s="57">
        <v>-1.9986011845583145</v>
      </c>
      <c r="AS51" s="57">
        <v>-4.5559759190781079</v>
      </c>
      <c r="AT51" s="58" t="s">
        <v>318</v>
      </c>
      <c r="AU51" s="57">
        <v>1</v>
      </c>
      <c r="AV51" s="61">
        <v>239552.516744469</v>
      </c>
      <c r="AX51" s="57" t="str">
        <f>IFERROR(MATCH(B51,'DMC list'!$A$3:$A$26,0),"NA")</f>
        <v>NA</v>
      </c>
      <c r="AY51" s="57" t="str">
        <f t="shared" si="1"/>
        <v>NA</v>
      </c>
      <c r="AZ51" s="57" t="str">
        <f t="shared" si="2"/>
        <v>NA</v>
      </c>
      <c r="BA51" s="57" t="str">
        <f t="shared" si="3"/>
        <v>NA</v>
      </c>
      <c r="BB51" s="57" t="str">
        <f t="shared" si="4"/>
        <v>NA</v>
      </c>
    </row>
    <row r="52" spans="1:54">
      <c r="A52" s="27">
        <v>37</v>
      </c>
      <c r="B52" s="27" t="s">
        <v>188</v>
      </c>
      <c r="C52" s="27" t="s">
        <v>189</v>
      </c>
      <c r="D52" s="27" t="s">
        <v>189</v>
      </c>
      <c r="E52" s="27" t="s">
        <v>189</v>
      </c>
      <c r="F52" s="27" t="str">
        <f t="shared" si="5"/>
        <v>rus</v>
      </c>
      <c r="G52" s="27">
        <v>1480808.8644860145</v>
      </c>
      <c r="H52" s="27">
        <v>110329.65134734649</v>
      </c>
      <c r="I52" s="27">
        <v>509550.84029948199</v>
      </c>
      <c r="J52" s="28">
        <v>-3.1348760745531362E-2</v>
      </c>
      <c r="K52" s="29">
        <v>-5.3659252790616292E-2</v>
      </c>
      <c r="L52" s="30">
        <v>-0.12679545812618409</v>
      </c>
      <c r="M52" s="38" t="s">
        <v>318</v>
      </c>
      <c r="N52" s="28">
        <v>-1.8503466071688963E-2</v>
      </c>
      <c r="O52" s="29">
        <v>-3.1858450675795624E-2</v>
      </c>
      <c r="P52" s="30">
        <v>-7.2560851131573706E-2</v>
      </c>
      <c r="Q52" s="38" t="s">
        <v>318</v>
      </c>
      <c r="R52" s="28">
        <v>-8.7555040560663461E-2</v>
      </c>
      <c r="S52" s="29">
        <v>-0.14744467285881602</v>
      </c>
      <c r="T52" s="30">
        <v>-0.34003278771729911</v>
      </c>
      <c r="U52" s="38" t="s">
        <v>318</v>
      </c>
      <c r="V52" s="27">
        <v>0</v>
      </c>
      <c r="W52" s="33">
        <v>1657554.6471498702</v>
      </c>
      <c r="X52" s="27">
        <v>449347.15700000001</v>
      </c>
      <c r="Y52" s="27" t="e">
        <v>#N/A</v>
      </c>
      <c r="Z52" s="27">
        <v>509550.84029948199</v>
      </c>
      <c r="AA52" s="57">
        <v>-173.04947200000001</v>
      </c>
      <c r="AB52" s="57">
        <v>-259.57414399999999</v>
      </c>
      <c r="AC52" s="57">
        <v>-519.14835200000005</v>
      </c>
      <c r="AD52" s="57">
        <v>-519.14835200000005</v>
      </c>
      <c r="AE52" s="57">
        <v>-6.2091157091778086</v>
      </c>
      <c r="AF52" s="57">
        <v>-17.740330597660318</v>
      </c>
      <c r="AG52" s="57">
        <v>-29.338265087368768</v>
      </c>
      <c r="AH52" s="57">
        <v>-30.488341694300289</v>
      </c>
      <c r="AI52" s="60">
        <v>-1.0440046263183834E-2</v>
      </c>
      <c r="AJ52" s="60">
        <v>-1.5660065533666247E-2</v>
      </c>
      <c r="AK52" s="60">
        <v>-3.1320134928442003E-2</v>
      </c>
      <c r="AL52" s="60">
        <v>-3.1320134928442003E-2</v>
      </c>
      <c r="AM52" s="60">
        <v>-3.7459493235135569E-4</v>
      </c>
      <c r="AN52" s="60">
        <v>-1.070271235290157E-3</v>
      </c>
      <c r="AO52" s="60">
        <v>-1.7699727208279549E-3</v>
      </c>
      <c r="AP52" s="60">
        <v>-1.8393566538952028E-3</v>
      </c>
      <c r="AQ52" s="57">
        <v>-20.414809604068981</v>
      </c>
      <c r="AR52" s="57">
        <v>-35.149317555271665</v>
      </c>
      <c r="AS52" s="57">
        <v>-80.056134068132394</v>
      </c>
      <c r="AT52" s="58" t="s">
        <v>318</v>
      </c>
      <c r="AU52" s="57">
        <v>1</v>
      </c>
      <c r="AV52" s="61">
        <v>1657554.6471498702</v>
      </c>
      <c r="AX52" s="57" t="str">
        <f>IFERROR(MATCH(B52,'DMC list'!$A$3:$A$26,0),"NA")</f>
        <v>NA</v>
      </c>
      <c r="AY52" s="57" t="str">
        <f t="shared" si="1"/>
        <v>NA</v>
      </c>
      <c r="AZ52" s="57" t="str">
        <f t="shared" si="2"/>
        <v>NA</v>
      </c>
      <c r="BA52" s="57" t="str">
        <f t="shared" si="3"/>
        <v>NA</v>
      </c>
      <c r="BB52" s="57" t="str">
        <f t="shared" si="4"/>
        <v>NA</v>
      </c>
    </row>
    <row r="53" spans="1:54">
      <c r="A53" s="27">
        <v>61</v>
      </c>
      <c r="B53" s="27" t="s">
        <v>190</v>
      </c>
      <c r="C53" s="27" t="s">
        <v>191</v>
      </c>
      <c r="D53" s="27" t="s">
        <v>192</v>
      </c>
      <c r="E53" s="27" t="s">
        <v>191</v>
      </c>
      <c r="F53" s="27" t="str">
        <f t="shared" si="5"/>
        <v>sin</v>
      </c>
      <c r="G53" s="27">
        <v>341615.55902904255</v>
      </c>
      <c r="H53" s="27">
        <v>4146.5689173016144</v>
      </c>
      <c r="I53" s="27">
        <v>455948.39794638491</v>
      </c>
      <c r="J53" s="28">
        <v>-0.44108290742877526</v>
      </c>
      <c r="K53" s="29">
        <v>-0.57372654629494002</v>
      </c>
      <c r="L53" s="30">
        <v>-0.97571256054596545</v>
      </c>
      <c r="M53" s="38">
        <v>-0.97972152355263242</v>
      </c>
      <c r="N53" s="28">
        <v>-0.54255064516874441</v>
      </c>
      <c r="O53" s="29">
        <v>-0.69888114581147465</v>
      </c>
      <c r="P53" s="30">
        <v>-1.1710774760899021</v>
      </c>
      <c r="Q53" s="38">
        <v>-1.1744310207106254</v>
      </c>
      <c r="R53" s="28">
        <v>-0.77509634728397592</v>
      </c>
      <c r="S53" s="29">
        <v>-1.0111553376050493</v>
      </c>
      <c r="T53" s="30">
        <v>-1.7245149103023545</v>
      </c>
      <c r="U53" s="38">
        <v>-1.7303557784745276</v>
      </c>
      <c r="V53" s="27">
        <v>1</v>
      </c>
      <c r="W53" s="33">
        <v>364156.65776987001</v>
      </c>
      <c r="X53" s="27">
        <v>411741.74699999997</v>
      </c>
      <c r="Y53" s="27">
        <v>642294.78054567019</v>
      </c>
      <c r="Z53" s="27">
        <v>642294.78054567019</v>
      </c>
      <c r="AA53" s="57">
        <v>-2692.8071320000004</v>
      </c>
      <c r="AB53" s="57">
        <v>-3427.4307200000003</v>
      </c>
      <c r="AC53" s="57">
        <v>-5631.301168</v>
      </c>
      <c r="AD53" s="57">
        <v>-5631.301168</v>
      </c>
      <c r="AE53" s="57">
        <v>-6.6890112615036941</v>
      </c>
      <c r="AF53" s="57">
        <v>-19.111460747151384</v>
      </c>
      <c r="AG53" s="57">
        <v>-76.333612728904342</v>
      </c>
      <c r="AH53" s="57">
        <v>-82.430493128432417</v>
      </c>
      <c r="AI53" s="60">
        <v>-0.73946392975237829</v>
      </c>
      <c r="AJ53" s="60">
        <v>-0.94119677530816315</v>
      </c>
      <c r="AK53" s="60">
        <v>-1.5463952251996773</v>
      </c>
      <c r="AL53" s="60">
        <v>-1.5463952251996773</v>
      </c>
      <c r="AM53" s="60">
        <v>-1.8368499157664273E-3</v>
      </c>
      <c r="AN53" s="60">
        <v>-5.2481426164749491E-3</v>
      </c>
      <c r="AO53" s="60">
        <v>-2.0961751240902375E-2</v>
      </c>
      <c r="AP53" s="60">
        <v>-2.2635997823915836E-2</v>
      </c>
      <c r="AQ53" s="57">
        <v>-22.497236413186528</v>
      </c>
      <c r="AR53" s="57">
        <v>-28.979588361099982</v>
      </c>
      <c r="AS53" s="57">
        <v>-48.559534621064124</v>
      </c>
      <c r="AT53" s="58">
        <v>-69.851123088453164</v>
      </c>
      <c r="AU53" s="57">
        <v>0</v>
      </c>
      <c r="AV53" s="61">
        <v>0</v>
      </c>
      <c r="AX53" s="57">
        <f>IFERROR(MATCH(B53,'DMC list'!$A$3:$A$26,0),"NA")</f>
        <v>20</v>
      </c>
      <c r="AY53" s="57">
        <f t="shared" si="1"/>
        <v>-69.851123088453164</v>
      </c>
      <c r="AZ53" s="57">
        <f t="shared" si="2"/>
        <v>-0.97972152355263242</v>
      </c>
      <c r="BA53" s="57">
        <f t="shared" si="3"/>
        <v>-1.1744310207106254</v>
      </c>
      <c r="BB53" s="57">
        <f t="shared" si="4"/>
        <v>-1.7303557784745276</v>
      </c>
    </row>
    <row r="54" spans="1:54">
      <c r="A54" s="27">
        <v>38</v>
      </c>
      <c r="B54" s="27" t="s">
        <v>193</v>
      </c>
      <c r="C54" s="27" t="s">
        <v>194</v>
      </c>
      <c r="D54" s="27" t="s">
        <v>194</v>
      </c>
      <c r="E54" s="27" t="s">
        <v>194</v>
      </c>
      <c r="F54" s="27" t="str">
        <f t="shared" si="5"/>
        <v>svk</v>
      </c>
      <c r="G54" s="27">
        <v>94283.491933943093</v>
      </c>
      <c r="H54" s="27">
        <v>2536.5592766653863</v>
      </c>
      <c r="I54" s="27">
        <v>104694.09643159089</v>
      </c>
      <c r="J54" s="28">
        <v>-1.7875773263584947E-2</v>
      </c>
      <c r="K54" s="29">
        <v>-3.3675285853209169E-2</v>
      </c>
      <c r="L54" s="30">
        <v>-7.4630530838490458E-2</v>
      </c>
      <c r="M54" s="38" t="s">
        <v>318</v>
      </c>
      <c r="N54" s="28">
        <v>-1.5288364240211561E-2</v>
      </c>
      <c r="O54" s="29">
        <v>-2.8153720401541685E-2</v>
      </c>
      <c r="P54" s="30">
        <v>-6.2375637411699644E-2</v>
      </c>
      <c r="Q54" s="38" t="s">
        <v>318</v>
      </c>
      <c r="R54" s="28">
        <v>-3.2763388931899312E-2</v>
      </c>
      <c r="S54" s="29">
        <v>-7.1623046848335037E-2</v>
      </c>
      <c r="T54" s="30">
        <v>-0.15657314045053666</v>
      </c>
      <c r="U54" s="38" t="s">
        <v>318</v>
      </c>
      <c r="V54" s="27">
        <v>0</v>
      </c>
      <c r="W54" s="33">
        <v>105904.63215575501</v>
      </c>
      <c r="X54" s="27">
        <v>94294.38</v>
      </c>
      <c r="Y54" s="27">
        <v>101764.06507439917</v>
      </c>
      <c r="Z54" s="27">
        <v>101764.06507439917</v>
      </c>
      <c r="AA54" s="57">
        <v>-7.7300399999999998</v>
      </c>
      <c r="AB54" s="57">
        <v>-11.595064000000001</v>
      </c>
      <c r="AC54" s="57">
        <v>-23.19012</v>
      </c>
      <c r="AD54" s="57">
        <v>-23.19012</v>
      </c>
      <c r="AE54" s="57">
        <v>-12.174654723185148</v>
      </c>
      <c r="AF54" s="57">
        <v>-34.78472778053613</v>
      </c>
      <c r="AG54" s="57">
        <v>-68.670860430033642</v>
      </c>
      <c r="AH54" s="57">
        <v>-68.690160914662357</v>
      </c>
      <c r="AI54" s="60">
        <v>-7.2990575035767578E-3</v>
      </c>
      <c r="AJ54" s="60">
        <v>-1.0948590032348183E-2</v>
      </c>
      <c r="AK54" s="60">
        <v>-2.1897172510730274E-2</v>
      </c>
      <c r="AL54" s="60">
        <v>-2.1897172510730274E-2</v>
      </c>
      <c r="AM54" s="60">
        <v>-1.149586611592188E-2</v>
      </c>
      <c r="AN54" s="60">
        <v>-3.284533175978354E-2</v>
      </c>
      <c r="AO54" s="60">
        <v>-6.4842168876087222E-2</v>
      </c>
      <c r="AP54" s="60">
        <v>-6.4860393276886169E-2</v>
      </c>
      <c r="AQ54" s="57">
        <v>-0.38779842138547999</v>
      </c>
      <c r="AR54" s="57">
        <v>-0.71413580657174114</v>
      </c>
      <c r="AS54" s="57">
        <v>-1.5821950171456325</v>
      </c>
      <c r="AT54" s="58" t="s">
        <v>318</v>
      </c>
      <c r="AU54" s="57">
        <v>1</v>
      </c>
      <c r="AV54" s="61">
        <v>105904.63215575501</v>
      </c>
      <c r="AX54" s="57" t="str">
        <f>IFERROR(MATCH(B54,'DMC list'!$A$3:$A$26,0),"NA")</f>
        <v>NA</v>
      </c>
      <c r="AY54" s="57" t="str">
        <f t="shared" si="1"/>
        <v>NA</v>
      </c>
      <c r="AZ54" s="57" t="str">
        <f t="shared" si="2"/>
        <v>NA</v>
      </c>
      <c r="BA54" s="57" t="str">
        <f t="shared" si="3"/>
        <v>NA</v>
      </c>
      <c r="BB54" s="57" t="str">
        <f t="shared" si="4"/>
        <v>NA</v>
      </c>
    </row>
    <row r="55" spans="1:54">
      <c r="A55" s="27">
        <v>39</v>
      </c>
      <c r="B55" s="27" t="s">
        <v>195</v>
      </c>
      <c r="C55" s="27" t="s">
        <v>196</v>
      </c>
      <c r="D55" s="27" t="s">
        <v>196</v>
      </c>
      <c r="E55" s="27" t="s">
        <v>196</v>
      </c>
      <c r="F55" s="27" t="str">
        <f t="shared" si="5"/>
        <v>svn</v>
      </c>
      <c r="G55" s="27">
        <v>49583.540803254538</v>
      </c>
      <c r="H55" s="27">
        <v>1159.2991406253977</v>
      </c>
      <c r="I55" s="27">
        <v>46212.971944537581</v>
      </c>
      <c r="J55" s="28">
        <v>-1.9645362484352689E-2</v>
      </c>
      <c r="K55" s="29">
        <v>-3.3725959301515208E-2</v>
      </c>
      <c r="L55" s="30">
        <v>-7.620235754466545E-2</v>
      </c>
      <c r="M55" s="38" t="s">
        <v>318</v>
      </c>
      <c r="N55" s="28">
        <v>-1.8730776067200625E-2</v>
      </c>
      <c r="O55" s="29">
        <v>-3.2230197759921184E-2</v>
      </c>
      <c r="P55" s="30">
        <v>-7.2170278851148864E-2</v>
      </c>
      <c r="Q55" s="38" t="s">
        <v>318</v>
      </c>
      <c r="R55" s="28">
        <v>-3.0092256420756389E-2</v>
      </c>
      <c r="S55" s="29">
        <v>-5.1920676485629771E-2</v>
      </c>
      <c r="T55" s="30">
        <v>-0.11960819790075099</v>
      </c>
      <c r="U55" s="38" t="s">
        <v>318</v>
      </c>
      <c r="V55" s="27">
        <v>0</v>
      </c>
      <c r="W55" s="33">
        <v>54007.972106462898</v>
      </c>
      <c r="X55" s="27">
        <v>36471.279000000002</v>
      </c>
      <c r="Y55" s="27">
        <v>46111.26740473618</v>
      </c>
      <c r="Z55" s="27">
        <v>46111.26740473618</v>
      </c>
      <c r="AA55" s="57">
        <v>-4.9025080000000001</v>
      </c>
      <c r="AB55" s="57">
        <v>-7.3537600000000003</v>
      </c>
      <c r="AC55" s="57">
        <v>-14.707520000000001</v>
      </c>
      <c r="AD55" s="57">
        <v>-14.707520000000001</v>
      </c>
      <c r="AE55" s="57">
        <v>-0.34696585026242588</v>
      </c>
      <c r="AF55" s="57">
        <v>-0.99133100075253444</v>
      </c>
      <c r="AG55" s="57">
        <v>-2.6102870870022601</v>
      </c>
      <c r="AH55" s="57">
        <v>-2.6574494087328056</v>
      </c>
      <c r="AI55" s="60">
        <v>-9.0773784106093821E-3</v>
      </c>
      <c r="AJ55" s="60">
        <v>-1.3616063912757072E-2</v>
      </c>
      <c r="AK55" s="60">
        <v>-2.7232127825514145E-2</v>
      </c>
      <c r="AL55" s="60">
        <v>-2.7232127825514145E-2</v>
      </c>
      <c r="AM55" s="60">
        <v>-6.4243450870266245E-4</v>
      </c>
      <c r="AN55" s="60">
        <v>-1.8355271677269775E-3</v>
      </c>
      <c r="AO55" s="60">
        <v>-4.8331514500428692E-3</v>
      </c>
      <c r="AP55" s="60">
        <v>-4.9204761909858868E-3</v>
      </c>
      <c r="AQ55" s="57">
        <v>-0.2171457259795245</v>
      </c>
      <c r="AR55" s="57">
        <v>-0.37364440565263246</v>
      </c>
      <c r="AS55" s="57">
        <v>-0.83666942250832188</v>
      </c>
      <c r="AT55" s="58" t="s">
        <v>318</v>
      </c>
      <c r="AU55" s="57">
        <v>1</v>
      </c>
      <c r="AV55" s="61">
        <v>54007.972106462898</v>
      </c>
      <c r="AX55" s="57" t="str">
        <f>IFERROR(MATCH(B55,'DMC list'!$A$3:$A$26,0),"NA")</f>
        <v>NA</v>
      </c>
      <c r="AY55" s="57" t="str">
        <f t="shared" si="1"/>
        <v>NA</v>
      </c>
      <c r="AZ55" s="57" t="str">
        <f t="shared" si="2"/>
        <v>NA</v>
      </c>
      <c r="BA55" s="57" t="str">
        <f t="shared" si="3"/>
        <v>NA</v>
      </c>
      <c r="BB55" s="57" t="str">
        <f t="shared" si="4"/>
        <v>NA</v>
      </c>
    </row>
    <row r="56" spans="1:54">
      <c r="A56" s="27">
        <v>13</v>
      </c>
      <c r="B56" s="27" t="s">
        <v>197</v>
      </c>
      <c r="C56" s="27" t="s">
        <v>198</v>
      </c>
      <c r="D56" s="27" t="s">
        <v>199</v>
      </c>
      <c r="E56" s="27" t="s">
        <v>199</v>
      </c>
      <c r="F56" s="27" t="str">
        <f t="shared" si="5"/>
        <v>esp</v>
      </c>
      <c r="G56" s="27">
        <v>1288125.9401370934</v>
      </c>
      <c r="H56" s="27">
        <v>19811.686983019419</v>
      </c>
      <c r="I56" s="27">
        <v>425834.48437959218</v>
      </c>
      <c r="J56" s="28">
        <v>-9.3611259466604684E-3</v>
      </c>
      <c r="K56" s="29">
        <v>-1.623615631842458E-2</v>
      </c>
      <c r="L56" s="30">
        <v>-3.3962173832955786E-2</v>
      </c>
      <c r="M56" s="38" t="s">
        <v>318</v>
      </c>
      <c r="N56" s="28">
        <v>-1.1818032680582978E-2</v>
      </c>
      <c r="O56" s="29">
        <v>-1.9938985058694705E-2</v>
      </c>
      <c r="P56" s="30">
        <v>-4.0809685629381205E-2</v>
      </c>
      <c r="Q56" s="38" t="s">
        <v>318</v>
      </c>
      <c r="R56" s="28">
        <v>-3.1792618094619252E-2</v>
      </c>
      <c r="S56" s="29">
        <v>-5.541966950832148E-2</v>
      </c>
      <c r="T56" s="30">
        <v>-0.11209756606508833</v>
      </c>
      <c r="U56" s="38" t="s">
        <v>318</v>
      </c>
      <c r="V56" s="27">
        <v>0</v>
      </c>
      <c r="W56" s="33">
        <v>1419041.94990982</v>
      </c>
      <c r="X56" s="27">
        <v>328527.65399999998</v>
      </c>
      <c r="Y56" s="27">
        <v>498320.10333900648</v>
      </c>
      <c r="Z56" s="27">
        <v>498320.10333900648</v>
      </c>
      <c r="AA56" s="57">
        <v>-45.258208000000003</v>
      </c>
      <c r="AB56" s="57">
        <v>-67.887296000000006</v>
      </c>
      <c r="AC56" s="57">
        <v>-135.774528</v>
      </c>
      <c r="AD56" s="57">
        <v>-135.774528</v>
      </c>
      <c r="AE56" s="57">
        <v>-13.567997070847468</v>
      </c>
      <c r="AF56" s="57">
        <v>-38.765705916706111</v>
      </c>
      <c r="AG56" s="57">
        <v>-61.517546306907548</v>
      </c>
      <c r="AH56" s="57">
        <v>-64.414607934462538</v>
      </c>
      <c r="AI56" s="60">
        <v>-3.1893495469162247E-3</v>
      </c>
      <c r="AJ56" s="60">
        <v>-4.7840231928530539E-3</v>
      </c>
      <c r="AK56" s="60">
        <v>-9.5680418756209761E-3</v>
      </c>
      <c r="AL56" s="60">
        <v>-9.5680418756209761E-3</v>
      </c>
      <c r="AM56" s="60">
        <v>-9.5613784157048455E-4</v>
      </c>
      <c r="AN56" s="60">
        <v>-2.731822404487032E-3</v>
      </c>
      <c r="AO56" s="60">
        <v>-4.3351464212046014E-3</v>
      </c>
      <c r="AP56" s="60">
        <v>-4.5393025864074055E-3</v>
      </c>
      <c r="AQ56" s="57">
        <v>-2.3413516422280387</v>
      </c>
      <c r="AR56" s="57">
        <v>-3.9502493074196057</v>
      </c>
      <c r="AS56" s="57">
        <v>-8.0850871756472618</v>
      </c>
      <c r="AT56" s="58" t="s">
        <v>318</v>
      </c>
      <c r="AU56" s="57">
        <v>1</v>
      </c>
      <c r="AV56" s="61">
        <v>1419041.94990982</v>
      </c>
      <c r="AX56" s="57" t="str">
        <f>IFERROR(MATCH(B56,'DMC list'!$A$3:$A$26,0),"NA")</f>
        <v>NA</v>
      </c>
      <c r="AY56" s="57" t="str">
        <f t="shared" si="1"/>
        <v>NA</v>
      </c>
      <c r="AZ56" s="57" t="str">
        <f t="shared" si="2"/>
        <v>NA</v>
      </c>
      <c r="BA56" s="57" t="str">
        <f t="shared" si="3"/>
        <v>NA</v>
      </c>
      <c r="BB56" s="57" t="str">
        <f t="shared" si="4"/>
        <v>NA</v>
      </c>
    </row>
    <row r="57" spans="1:54">
      <c r="A57" s="27">
        <v>51</v>
      </c>
      <c r="B57" s="27" t="s">
        <v>200</v>
      </c>
      <c r="C57" s="27" t="s">
        <v>201</v>
      </c>
      <c r="D57" s="27" t="s">
        <v>202</v>
      </c>
      <c r="E57" s="27" t="s">
        <v>201</v>
      </c>
      <c r="F57" s="27" t="str">
        <f t="shared" si="5"/>
        <v>sri</v>
      </c>
      <c r="G57" s="27">
        <v>80353.947537191358</v>
      </c>
      <c r="H57" s="27">
        <v>8645.4541450686265</v>
      </c>
      <c r="I57" s="27">
        <v>15028.333850668865</v>
      </c>
      <c r="J57" s="28">
        <v>-0.11857899971856149</v>
      </c>
      <c r="K57" s="29">
        <v>-0.17894377327797639</v>
      </c>
      <c r="L57" s="30">
        <v>-0.35791749207902568</v>
      </c>
      <c r="M57" s="38">
        <v>-0.35833433052892033</v>
      </c>
      <c r="N57" s="28">
        <v>-5.3464528945724031E-2</v>
      </c>
      <c r="O57" s="29">
        <v>-8.1463917184361342E-2</v>
      </c>
      <c r="P57" s="30">
        <v>-0.16383157692410694</v>
      </c>
      <c r="Q57" s="38">
        <v>-0.16430491489165328</v>
      </c>
      <c r="R57" s="28">
        <v>-0.7597092060052596</v>
      </c>
      <c r="S57" s="29">
        <v>-1.1427843763426044</v>
      </c>
      <c r="T57" s="30">
        <v>-2.2831802550547096</v>
      </c>
      <c r="U57" s="38">
        <v>-2.2848258613506296</v>
      </c>
      <c r="V57" s="27">
        <v>1</v>
      </c>
      <c r="W57" s="33">
        <v>88900.7708576351</v>
      </c>
      <c r="X57" s="27">
        <v>12281.005999999999</v>
      </c>
      <c r="Y57" s="27">
        <v>20256.022006890609</v>
      </c>
      <c r="Z57" s="27">
        <v>20256.022006890609</v>
      </c>
      <c r="AA57" s="57">
        <v>-106.46223999999999</v>
      </c>
      <c r="AB57" s="57">
        <v>-159.693344</v>
      </c>
      <c r="AC57" s="57">
        <v>-319.38672000000003</v>
      </c>
      <c r="AD57" s="57">
        <v>-319.38672000000003</v>
      </c>
      <c r="AE57" s="57">
        <v>-0.21452164078320912</v>
      </c>
      <c r="AF57" s="57">
        <v>-0.61291897366700798</v>
      </c>
      <c r="AG57" s="57">
        <v>-1.1408022831267619</v>
      </c>
      <c r="AH57" s="57">
        <v>-1.3003359387632045</v>
      </c>
      <c r="AI57" s="60">
        <v>-0.11975401222390712</v>
      </c>
      <c r="AJ57" s="60">
        <v>-0.17963100033826646</v>
      </c>
      <c r="AK57" s="60">
        <v>-0.35926203667172141</v>
      </c>
      <c r="AL57" s="60">
        <v>-0.35926203667172141</v>
      </c>
      <c r="AM57" s="60">
        <v>-2.4130459017812362E-4</v>
      </c>
      <c r="AN57" s="60">
        <v>-6.8944168622399348E-4</v>
      </c>
      <c r="AO57" s="60">
        <v>-1.2832310362681021E-3</v>
      </c>
      <c r="AP57" s="60">
        <v>-1.4626824112082795E-3</v>
      </c>
      <c r="AQ57" s="57">
        <v>-4.6222513338795146</v>
      </c>
      <c r="AR57" s="57">
        <v>-7.042925604950641</v>
      </c>
      <c r="AS57" s="57">
        <v>-14.163983858116499</v>
      </c>
      <c r="AT57" s="58">
        <v>-108.61918392989016</v>
      </c>
      <c r="AU57" s="57">
        <v>0</v>
      </c>
      <c r="AV57" s="61">
        <v>0</v>
      </c>
      <c r="AX57" s="57">
        <f>IFERROR(MATCH(B57,'DMC list'!$A$3:$A$26,0),"NA")</f>
        <v>21</v>
      </c>
      <c r="AY57" s="57">
        <f t="shared" si="1"/>
        <v>-108.61918392989016</v>
      </c>
      <c r="AZ57" s="57">
        <f t="shared" si="2"/>
        <v>-0.35833433052892033</v>
      </c>
      <c r="BA57" s="57">
        <f t="shared" si="3"/>
        <v>-0.16430491489165328</v>
      </c>
      <c r="BB57" s="57">
        <f t="shared" si="4"/>
        <v>-2.2848258613506296</v>
      </c>
    </row>
    <row r="58" spans="1:54">
      <c r="A58" s="27">
        <v>40</v>
      </c>
      <c r="B58" s="27" t="s">
        <v>203</v>
      </c>
      <c r="C58" s="27" t="s">
        <v>204</v>
      </c>
      <c r="D58" s="27" t="s">
        <v>204</v>
      </c>
      <c r="E58" s="27" t="s">
        <v>204</v>
      </c>
      <c r="F58" s="27" t="str">
        <f t="shared" si="5"/>
        <v>swe</v>
      </c>
      <c r="G58" s="27">
        <v>487360.0304936567</v>
      </c>
      <c r="H58" s="27">
        <v>5276.7244516394667</v>
      </c>
      <c r="I58" s="27">
        <v>258699.36809643393</v>
      </c>
      <c r="J58" s="28">
        <v>-1.4549469528227856E-2</v>
      </c>
      <c r="K58" s="29">
        <v>-2.6335575687789603E-2</v>
      </c>
      <c r="L58" s="30">
        <v>-6.1005748963191768E-2</v>
      </c>
      <c r="M58" s="38" t="s">
        <v>318</v>
      </c>
      <c r="N58" s="28">
        <v>-1.3907508542584058E-2</v>
      </c>
      <c r="O58" s="29">
        <v>-2.4653417048776986E-2</v>
      </c>
      <c r="P58" s="30">
        <v>-5.7969556503224051E-2</v>
      </c>
      <c r="Q58" s="38" t="s">
        <v>318</v>
      </c>
      <c r="R58" s="28">
        <v>-3.9133104072534869E-2</v>
      </c>
      <c r="S58" s="29">
        <v>-7.0044667269382535E-2</v>
      </c>
      <c r="T58" s="30">
        <v>-0.16396604312160101</v>
      </c>
      <c r="U58" s="38" t="s">
        <v>318</v>
      </c>
      <c r="V58" s="27">
        <v>0</v>
      </c>
      <c r="W58" s="33">
        <v>556086.48893655895</v>
      </c>
      <c r="X58" s="27">
        <v>165926.28400000001</v>
      </c>
      <c r="Y58" s="27">
        <v>254619.30767665917</v>
      </c>
      <c r="Z58" s="27">
        <v>254619.30767665917</v>
      </c>
      <c r="AA58" s="57">
        <v>-27.829343999999999</v>
      </c>
      <c r="AB58" s="57">
        <v>-41.744031999999997</v>
      </c>
      <c r="AC58" s="57">
        <v>-83.488095999999999</v>
      </c>
      <c r="AD58" s="57">
        <v>-83.488095999999999</v>
      </c>
      <c r="AE58" s="57">
        <v>-9.8752528012075516</v>
      </c>
      <c r="AF58" s="57">
        <v>-28.215008003433866</v>
      </c>
      <c r="AG58" s="57">
        <v>-76.146696784667611</v>
      </c>
      <c r="AH58" s="57">
        <v>-76.826246846185114</v>
      </c>
      <c r="AI58" s="60">
        <v>-5.0044992197562461E-3</v>
      </c>
      <c r="AJ58" s="60">
        <v>-7.5067517068846392E-3</v>
      </c>
      <c r="AK58" s="60">
        <v>-1.5013509168269816E-2</v>
      </c>
      <c r="AL58" s="60">
        <v>-1.5013509168269816E-2</v>
      </c>
      <c r="AM58" s="60">
        <v>-1.7758483613030506E-3</v>
      </c>
      <c r="AN58" s="60">
        <v>-5.0738524608629314E-3</v>
      </c>
      <c r="AO58" s="60">
        <v>-1.3693318988973819E-2</v>
      </c>
      <c r="AP58" s="60">
        <v>-1.3815521213814247E-2</v>
      </c>
      <c r="AQ58" s="57">
        <v>-0.73386090388038061</v>
      </c>
      <c r="AR58" s="57">
        <v>-1.3008928855774682</v>
      </c>
      <c r="AS58" s="57">
        <v>-3.0588937625125801</v>
      </c>
      <c r="AT58" s="58" t="s">
        <v>318</v>
      </c>
      <c r="AU58" s="57">
        <v>1</v>
      </c>
      <c r="AV58" s="61">
        <v>556086.48893655895</v>
      </c>
      <c r="AX58" s="57" t="str">
        <f>IFERROR(MATCH(B58,'DMC list'!$A$3:$A$26,0),"NA")</f>
        <v>NA</v>
      </c>
      <c r="AY58" s="57" t="str">
        <f t="shared" si="1"/>
        <v>NA</v>
      </c>
      <c r="AZ58" s="57" t="str">
        <f t="shared" si="2"/>
        <v>NA</v>
      </c>
      <c r="BA58" s="57" t="str">
        <f t="shared" si="3"/>
        <v>NA</v>
      </c>
      <c r="BB58" s="57" t="str">
        <f t="shared" si="4"/>
        <v>NA</v>
      </c>
    </row>
    <row r="59" spans="1:54">
      <c r="A59" s="27">
        <v>7</v>
      </c>
      <c r="B59" s="27" t="s">
        <v>205</v>
      </c>
      <c r="C59" s="27" t="s">
        <v>206</v>
      </c>
      <c r="D59" s="27" t="s">
        <v>207</v>
      </c>
      <c r="E59" s="27" t="s">
        <v>207</v>
      </c>
      <c r="F59" s="27" t="str">
        <f t="shared" si="5"/>
        <v>che</v>
      </c>
      <c r="G59" s="27">
        <v>729213.1446206125</v>
      </c>
      <c r="H59" s="27">
        <v>5161.7790065809904</v>
      </c>
      <c r="I59" s="27">
        <v>401254.9789003068</v>
      </c>
      <c r="J59" s="28">
        <v>-3.3273014274887505E-2</v>
      </c>
      <c r="K59" s="29">
        <v>-5.6177583234021035E-2</v>
      </c>
      <c r="L59" s="30">
        <v>-0.11749999290141364</v>
      </c>
      <c r="M59" s="38" t="s">
        <v>318</v>
      </c>
      <c r="N59" s="28">
        <v>-3.0302159433570022E-2</v>
      </c>
      <c r="O59" s="29">
        <v>-5.0731923723449236E-2</v>
      </c>
      <c r="P59" s="30">
        <v>-0.1004225891892396</v>
      </c>
      <c r="Q59" s="38" t="s">
        <v>318</v>
      </c>
      <c r="R59" s="28">
        <v>-7.5956078671149591E-2</v>
      </c>
      <c r="S59" s="29">
        <v>-0.13071381478659333</v>
      </c>
      <c r="T59" s="30">
        <v>-0.26593955410670139</v>
      </c>
      <c r="U59" s="38" t="s">
        <v>318</v>
      </c>
      <c r="V59" s="27">
        <v>0</v>
      </c>
      <c r="W59" s="33">
        <v>705140.35416631203</v>
      </c>
      <c r="X59" s="27">
        <v>310524.27500000002</v>
      </c>
      <c r="Y59" s="27">
        <v>466305.40868883493</v>
      </c>
      <c r="Z59" s="27">
        <v>466305.40868883493</v>
      </c>
      <c r="AA59" s="57">
        <v>-174.10508799999999</v>
      </c>
      <c r="AB59" s="57">
        <v>-261.15776</v>
      </c>
      <c r="AC59" s="57">
        <v>-522.31539199999997</v>
      </c>
      <c r="AD59" s="57">
        <v>-522.31539199999997</v>
      </c>
      <c r="AE59" s="57">
        <v>-27.987851006239282</v>
      </c>
      <c r="AF59" s="57">
        <v>-79.965288589236224</v>
      </c>
      <c r="AG59" s="57">
        <v>-137.03359639306032</v>
      </c>
      <c r="AH59" s="57">
        <v>-141.40039432256006</v>
      </c>
      <c r="AI59" s="60">
        <v>-2.469084161348907E-2</v>
      </c>
      <c r="AJ59" s="60">
        <v>-3.7036280572648128E-2</v>
      </c>
      <c r="AK59" s="60">
        <v>-7.4072542992881726E-2</v>
      </c>
      <c r="AL59" s="60">
        <v>-7.4072542992881726E-2</v>
      </c>
      <c r="AM59" s="60">
        <v>-3.9691177566102201E-3</v>
      </c>
      <c r="AN59" s="60">
        <v>-1.1340336447455095E-2</v>
      </c>
      <c r="AO59" s="60">
        <v>-1.9433520657752633E-2</v>
      </c>
      <c r="AP59" s="60">
        <v>-2.0052801330557497E-2</v>
      </c>
      <c r="AQ59" s="57">
        <v>-1.5641305041827187</v>
      </c>
      <c r="AR59" s="57">
        <v>-2.6186697883916836</v>
      </c>
      <c r="AS59" s="57">
        <v>-5.1835921266352409</v>
      </c>
      <c r="AT59" s="58" t="s">
        <v>318</v>
      </c>
      <c r="AU59" s="57">
        <v>1</v>
      </c>
      <c r="AV59" s="61">
        <v>705140.35416631203</v>
      </c>
      <c r="AX59" s="57" t="str">
        <f>IFERROR(MATCH(B59,'DMC list'!$A$3:$A$26,0),"NA")</f>
        <v>NA</v>
      </c>
      <c r="AY59" s="57" t="str">
        <f t="shared" si="1"/>
        <v>NA</v>
      </c>
      <c r="AZ59" s="57" t="str">
        <f t="shared" si="2"/>
        <v>NA</v>
      </c>
      <c r="BA59" s="57" t="str">
        <f t="shared" si="3"/>
        <v>NA</v>
      </c>
      <c r="BB59" s="57" t="str">
        <f t="shared" si="4"/>
        <v>NA</v>
      </c>
    </row>
    <row r="60" spans="1:54">
      <c r="A60" s="27">
        <v>42</v>
      </c>
      <c r="B60" s="27" t="s">
        <v>208</v>
      </c>
      <c r="C60" s="27" t="s">
        <v>209</v>
      </c>
      <c r="D60" s="27" t="s">
        <v>210</v>
      </c>
      <c r="E60" s="27" t="s">
        <v>209</v>
      </c>
      <c r="F60" s="27" t="str">
        <f t="shared" si="5"/>
        <v>tap</v>
      </c>
      <c r="G60" s="27">
        <v>571681.35001326131</v>
      </c>
      <c r="H60" s="27">
        <v>12549.822652628771</v>
      </c>
      <c r="I60" s="27">
        <v>393429.96861462231</v>
      </c>
      <c r="J60" s="28">
        <v>-0.30440750760622798</v>
      </c>
      <c r="K60" s="29">
        <v>-0.44032656811855575</v>
      </c>
      <c r="L60" s="30">
        <v>-0.88830256637594185</v>
      </c>
      <c r="M60" s="38">
        <v>-0.89325771453185265</v>
      </c>
      <c r="N60" s="28">
        <v>-0.39392462293415126</v>
      </c>
      <c r="O60" s="29">
        <v>-0.56008859908733166</v>
      </c>
      <c r="P60" s="30">
        <v>-1.0853110144596823</v>
      </c>
      <c r="Q60" s="38">
        <v>-1.0916453569500035</v>
      </c>
      <c r="R60" s="28">
        <v>-0.6883773162367568</v>
      </c>
      <c r="S60" s="29">
        <v>-0.9796071055099318</v>
      </c>
      <c r="T60" s="30">
        <v>-1.9630046295264534</v>
      </c>
      <c r="U60" s="38">
        <v>-1.9748530202324341</v>
      </c>
      <c r="V60" s="27">
        <v>1</v>
      </c>
      <c r="W60" s="33">
        <v>608186</v>
      </c>
      <c r="X60" s="27">
        <v>335815.761</v>
      </c>
      <c r="Y60" s="27" t="e">
        <v>#N/A</v>
      </c>
      <c r="Z60" s="27">
        <v>393429.96861462231</v>
      </c>
      <c r="AA60" s="57">
        <v>-2068.70620525</v>
      </c>
      <c r="AB60" s="57">
        <v>-2764.3112102499999</v>
      </c>
      <c r="AC60" s="57">
        <v>-4851.1272412500002</v>
      </c>
      <c r="AD60" s="57">
        <v>-4851.1272412500002</v>
      </c>
      <c r="AE60" s="57">
        <v>-28.25945489057753</v>
      </c>
      <c r="AF60" s="57">
        <v>-80.741299687336578</v>
      </c>
      <c r="AG60" s="57">
        <v>-487.49377238206898</v>
      </c>
      <c r="AH60" s="57">
        <v>-514.41723387204615</v>
      </c>
      <c r="AI60" s="60">
        <v>-0.34014367401584383</v>
      </c>
      <c r="AJ60" s="60">
        <v>-0.45451740261202983</v>
      </c>
      <c r="AK60" s="60">
        <v>-0.79763875545474583</v>
      </c>
      <c r="AL60" s="60">
        <v>-0.79763875545474583</v>
      </c>
      <c r="AM60" s="60">
        <v>-4.6465151928156076E-3</v>
      </c>
      <c r="AN60" s="60">
        <v>-1.3275757693754307E-2</v>
      </c>
      <c r="AO60" s="60">
        <v>-8.015537555650229E-2</v>
      </c>
      <c r="AP60" s="60">
        <v>-8.4582222193875914E-2</v>
      </c>
      <c r="AQ60" s="57">
        <v>-49.43684156327258</v>
      </c>
      <c r="AR60" s="57">
        <v>-70.290125883053094</v>
      </c>
      <c r="AS60" s="57">
        <v>-136.20460754413634</v>
      </c>
      <c r="AT60" s="58">
        <v>-223.78211017977844</v>
      </c>
      <c r="AU60" s="57">
        <v>0</v>
      </c>
      <c r="AV60" s="61">
        <v>0</v>
      </c>
      <c r="AX60" s="57">
        <f>IFERROR(MATCH(B60,'DMC list'!$A$3:$A$26,0),"NA")</f>
        <v>22</v>
      </c>
      <c r="AY60" s="57">
        <f t="shared" si="1"/>
        <v>-223.78211017977844</v>
      </c>
      <c r="AZ60" s="57">
        <f t="shared" si="2"/>
        <v>-0.89325771453185265</v>
      </c>
      <c r="BA60" s="57">
        <f t="shared" si="3"/>
        <v>-1.0916453569500035</v>
      </c>
      <c r="BB60" s="57">
        <f t="shared" si="4"/>
        <v>-1.9748530202324341</v>
      </c>
    </row>
    <row r="61" spans="1:54">
      <c r="A61" s="27">
        <v>47</v>
      </c>
      <c r="B61" s="27" t="s">
        <v>211</v>
      </c>
      <c r="C61" s="27" t="s">
        <v>212</v>
      </c>
      <c r="D61" s="27" t="s">
        <v>212</v>
      </c>
      <c r="E61" s="27" t="s">
        <v>212</v>
      </c>
      <c r="F61" s="27" t="str">
        <f t="shared" si="5"/>
        <v>tha</v>
      </c>
      <c r="G61" s="27">
        <v>459855.38454362465</v>
      </c>
      <c r="H61" s="27">
        <v>44847.566620551872</v>
      </c>
      <c r="I61" s="27">
        <v>254836.16509560242</v>
      </c>
      <c r="J61" s="28">
        <v>-0.75418273318347606</v>
      </c>
      <c r="K61" s="29">
        <v>-1.1092008681804888</v>
      </c>
      <c r="L61" s="30">
        <v>-2.1651588074534343</v>
      </c>
      <c r="M61" s="38">
        <v>-2.1764272513697818</v>
      </c>
      <c r="N61" s="28">
        <v>-0.6516775577494166</v>
      </c>
      <c r="O61" s="29">
        <v>-0.95063283164397872</v>
      </c>
      <c r="P61" s="30">
        <v>-1.8225141495409003</v>
      </c>
      <c r="Q61" s="38">
        <v>-1.8377818156965047</v>
      </c>
      <c r="R61" s="28">
        <v>-1.9998618315041281</v>
      </c>
      <c r="S61" s="29">
        <v>-2.9064428386024845</v>
      </c>
      <c r="T61" s="30">
        <v>-5.5819965641258982</v>
      </c>
      <c r="U61" s="38">
        <v>-5.611090639577152</v>
      </c>
      <c r="V61" s="27">
        <v>1</v>
      </c>
      <c r="W61" s="33">
        <v>504992.75770499703</v>
      </c>
      <c r="X61" s="27">
        <v>249777.33499999999</v>
      </c>
      <c r="Y61" s="27">
        <v>337428.89242406422</v>
      </c>
      <c r="Z61" s="27">
        <v>337428.89242406422</v>
      </c>
      <c r="AA61" s="57">
        <v>-4265.7989280000002</v>
      </c>
      <c r="AB61" s="57">
        <v>-6180.2273720000003</v>
      </c>
      <c r="AC61" s="57">
        <v>-11923.514692000001</v>
      </c>
      <c r="AD61" s="57">
        <v>-11923.514692000001</v>
      </c>
      <c r="AE61" s="57">
        <v>-21.60797899055791</v>
      </c>
      <c r="AF61" s="57">
        <v>-61.73708283015597</v>
      </c>
      <c r="AG61" s="57">
        <v>-85.878631619863967</v>
      </c>
      <c r="AH61" s="57">
        <v>-133.4339426386602</v>
      </c>
      <c r="AI61" s="60">
        <v>-0.84472477335842577</v>
      </c>
      <c r="AJ61" s="60">
        <v>-1.2238249514877837</v>
      </c>
      <c r="AK61" s="60">
        <v>-2.3611258795448689</v>
      </c>
      <c r="AL61" s="60">
        <v>-2.3611258795448689</v>
      </c>
      <c r="AM61" s="60">
        <v>-4.2788690849266987E-3</v>
      </c>
      <c r="AN61" s="60">
        <v>-1.2225340242645832E-2</v>
      </c>
      <c r="AO61" s="60">
        <v>-1.7005913512532375E-2</v>
      </c>
      <c r="AP61" s="60">
        <v>-2.6422941834862639E-2</v>
      </c>
      <c r="AQ61" s="57">
        <v>-292.26152686285502</v>
      </c>
      <c r="AR61" s="57">
        <v>-426.3356924883721</v>
      </c>
      <c r="AS61" s="57">
        <v>-817.35324738433962</v>
      </c>
      <c r="AT61" s="58">
        <v>-1136.0938471194274</v>
      </c>
      <c r="AU61" s="57">
        <v>0</v>
      </c>
      <c r="AV61" s="61">
        <v>0</v>
      </c>
      <c r="AX61" s="57">
        <f>IFERROR(MATCH(B61,'DMC list'!$A$3:$A$26,0),"NA")</f>
        <v>23</v>
      </c>
      <c r="AY61" s="57">
        <f t="shared" si="1"/>
        <v>-1136.0938471194274</v>
      </c>
      <c r="AZ61" s="57">
        <f t="shared" si="2"/>
        <v>-2.1764272513697818</v>
      </c>
      <c r="BA61" s="57">
        <f t="shared" si="3"/>
        <v>-1.8377818156965047</v>
      </c>
      <c r="BB61" s="57">
        <f t="shared" si="4"/>
        <v>-5.611090639577152</v>
      </c>
    </row>
    <row r="62" spans="1:54">
      <c r="A62" s="27">
        <v>41</v>
      </c>
      <c r="B62" s="27" t="s">
        <v>213</v>
      </c>
      <c r="C62" s="27" t="s">
        <v>214</v>
      </c>
      <c r="D62" s="27" t="s">
        <v>214</v>
      </c>
      <c r="E62" s="27" t="s">
        <v>214</v>
      </c>
      <c r="F62" s="27" t="str">
        <f t="shared" si="5"/>
        <v>tur</v>
      </c>
      <c r="G62" s="27">
        <v>686140.38762523117</v>
      </c>
      <c r="H62" s="27">
        <v>30515.920019334364</v>
      </c>
      <c r="I62" s="27">
        <v>226981.85278002682</v>
      </c>
      <c r="J62" s="28">
        <v>-9.1554072369185464E-3</v>
      </c>
      <c r="K62" s="29">
        <v>-1.5839156641578579E-2</v>
      </c>
      <c r="L62" s="30">
        <v>-3.6258024300385647E-2</v>
      </c>
      <c r="M62" s="38" t="s">
        <v>318</v>
      </c>
      <c r="N62" s="28">
        <v>-1.0879737266314334E-2</v>
      </c>
      <c r="O62" s="29">
        <v>-1.8349062951783388E-2</v>
      </c>
      <c r="P62" s="30">
        <v>-4.0610693721968585E-2</v>
      </c>
      <c r="Q62" s="38" t="s">
        <v>318</v>
      </c>
      <c r="R62" s="28">
        <v>-2.5375132571923226E-2</v>
      </c>
      <c r="S62" s="29">
        <v>-4.4004683901659312E-2</v>
      </c>
      <c r="T62" s="30">
        <v>-0.10078155571912001</v>
      </c>
      <c r="U62" s="38" t="s">
        <v>318</v>
      </c>
      <c r="V62" s="27">
        <v>0</v>
      </c>
      <c r="W62" s="33">
        <v>771350.33045526699</v>
      </c>
      <c r="X62" s="27">
        <v>167923.86199999999</v>
      </c>
      <c r="Y62" s="27">
        <v>227780.55815591087</v>
      </c>
      <c r="Z62" s="27">
        <v>227780.55815591087</v>
      </c>
      <c r="AA62" s="57">
        <v>-27.647552000000001</v>
      </c>
      <c r="AB62" s="57">
        <v>-41.471328</v>
      </c>
      <c r="AC62" s="57">
        <v>-82.942639999999997</v>
      </c>
      <c r="AD62" s="57">
        <v>-82.942639999999997</v>
      </c>
      <c r="AE62" s="57">
        <v>-3.041205907230335</v>
      </c>
      <c r="AF62" s="57">
        <v>-8.6891597349479639</v>
      </c>
      <c r="AG62" s="57">
        <v>-15.146367605995238</v>
      </c>
      <c r="AH62" s="57">
        <v>-15.39269687853249</v>
      </c>
      <c r="AI62" s="60">
        <v>-3.5843054586729532E-3</v>
      </c>
      <c r="AJ62" s="60">
        <v>-5.3764581880094298E-3</v>
      </c>
      <c r="AK62" s="60">
        <v>-1.0752914301734405E-2</v>
      </c>
      <c r="AL62" s="60">
        <v>-1.0752914301734405E-2</v>
      </c>
      <c r="AM62" s="60">
        <v>-3.9427038365762445E-4</v>
      </c>
      <c r="AN62" s="60">
        <v>-1.1264868104508934E-3</v>
      </c>
      <c r="AO62" s="60">
        <v>-1.963617179894839E-3</v>
      </c>
      <c r="AP62" s="60">
        <v>-1.9955519912006003E-3</v>
      </c>
      <c r="AQ62" s="57">
        <v>-3.3200519225021967</v>
      </c>
      <c r="AR62" s="57">
        <v>-5.599385374663532</v>
      </c>
      <c r="AS62" s="57">
        <v>-12.392726815492773</v>
      </c>
      <c r="AT62" s="58" t="s">
        <v>318</v>
      </c>
      <c r="AU62" s="57">
        <v>1</v>
      </c>
      <c r="AV62" s="61">
        <v>771350.33045526699</v>
      </c>
      <c r="AX62" s="57" t="str">
        <f>IFERROR(MATCH(B62,'DMC list'!$A$3:$A$26,0),"NA")</f>
        <v>NA</v>
      </c>
      <c r="AY62" s="57" t="str">
        <f t="shared" si="1"/>
        <v>NA</v>
      </c>
      <c r="AZ62" s="57" t="str">
        <f t="shared" si="2"/>
        <v>NA</v>
      </c>
      <c r="BA62" s="57" t="str">
        <f t="shared" si="3"/>
        <v>NA</v>
      </c>
      <c r="BB62" s="57" t="str">
        <f t="shared" si="4"/>
        <v>NA</v>
      </c>
    </row>
    <row r="63" spans="1:54">
      <c r="A63" s="27">
        <v>17</v>
      </c>
      <c r="B63" s="27" t="s">
        <v>215</v>
      </c>
      <c r="C63" s="27" t="s">
        <v>216</v>
      </c>
      <c r="D63" s="27" t="s">
        <v>217</v>
      </c>
      <c r="E63" s="27" t="s">
        <v>217</v>
      </c>
      <c r="F63" s="27" t="str">
        <f t="shared" si="5"/>
        <v>gbr</v>
      </c>
      <c r="G63" s="27">
        <v>2522033.772344857</v>
      </c>
      <c r="H63" s="27">
        <v>37605.192525679631</v>
      </c>
      <c r="I63" s="27">
        <v>740912.05387054919</v>
      </c>
      <c r="J63" s="28">
        <v>-1.200260837825119E-2</v>
      </c>
      <c r="K63" s="29">
        <v>-2.1130719382309999E-2</v>
      </c>
      <c r="L63" s="30">
        <v>-4.5827487288139568E-2</v>
      </c>
      <c r="M63" s="38" t="s">
        <v>318</v>
      </c>
      <c r="N63" s="28">
        <v>-1.1582917769164184E-2</v>
      </c>
      <c r="O63" s="29">
        <v>-2.030985851210737E-2</v>
      </c>
      <c r="P63" s="30">
        <v>-4.3835143286981182E-2</v>
      </c>
      <c r="Q63" s="38" t="s">
        <v>318</v>
      </c>
      <c r="R63" s="28">
        <v>-3.3183582698342991E-2</v>
      </c>
      <c r="S63" s="29">
        <v>-6.3357798481282257E-2</v>
      </c>
      <c r="T63" s="30">
        <v>-0.13711679300422236</v>
      </c>
      <c r="U63" s="38" t="s">
        <v>318</v>
      </c>
      <c r="V63" s="27">
        <v>0</v>
      </c>
      <c r="W63" s="33">
        <v>2855296.7315219599</v>
      </c>
      <c r="X63" s="27">
        <v>487069.299</v>
      </c>
      <c r="Y63" s="27">
        <v>856784.59521863551</v>
      </c>
      <c r="Z63" s="27">
        <v>856784.59521863551</v>
      </c>
      <c r="AA63" s="57">
        <v>-44.589120000000001</v>
      </c>
      <c r="AB63" s="57">
        <v>-66.883679999999998</v>
      </c>
      <c r="AC63" s="57">
        <v>-133.76732799999999</v>
      </c>
      <c r="AD63" s="57">
        <v>-133.76732799999999</v>
      </c>
      <c r="AE63" s="57">
        <v>-50.858635598907426</v>
      </c>
      <c r="AF63" s="57">
        <v>-145.31038742561782</v>
      </c>
      <c r="AG63" s="57">
        <v>-287.03801057798398</v>
      </c>
      <c r="AH63" s="57">
        <v>-290.34648408814223</v>
      </c>
      <c r="AI63" s="60">
        <v>-1.561628236664308E-3</v>
      </c>
      <c r="AJ63" s="60">
        <v>-2.3424423549964616E-3</v>
      </c>
      <c r="AK63" s="60">
        <v>-4.6848835892687743E-3</v>
      </c>
      <c r="AL63" s="60">
        <v>-4.6848835892687743E-3</v>
      </c>
      <c r="AM63" s="60">
        <v>-1.7812031596379208E-3</v>
      </c>
      <c r="AN63" s="60">
        <v>-5.0891518846856582E-3</v>
      </c>
      <c r="AO63" s="60">
        <v>-1.005282594306701E-2</v>
      </c>
      <c r="AP63" s="60">
        <v>-1.0168697385556097E-2</v>
      </c>
      <c r="AQ63" s="57">
        <v>-4.3557785271853477</v>
      </c>
      <c r="AR63" s="57">
        <v>-7.637561395171109</v>
      </c>
      <c r="AS63" s="57">
        <v>-16.484290026976804</v>
      </c>
      <c r="AT63" s="58" t="s">
        <v>318</v>
      </c>
      <c r="AU63" s="57">
        <v>1</v>
      </c>
      <c r="AV63" s="61">
        <v>2855296.7315219599</v>
      </c>
      <c r="AX63" s="57" t="str">
        <f>IFERROR(MATCH(B63,'DMC list'!$A$3:$A$26,0),"NA")</f>
        <v>NA</v>
      </c>
      <c r="AY63" s="57" t="str">
        <f t="shared" si="1"/>
        <v>NA</v>
      </c>
      <c r="AZ63" s="57" t="str">
        <f t="shared" si="2"/>
        <v>NA</v>
      </c>
      <c r="BA63" s="57" t="str">
        <f t="shared" si="3"/>
        <v>NA</v>
      </c>
      <c r="BB63" s="57" t="str">
        <f t="shared" si="4"/>
        <v>NA</v>
      </c>
    </row>
    <row r="64" spans="1:54">
      <c r="A64" s="27">
        <v>43</v>
      </c>
      <c r="B64" s="27" t="s">
        <v>218</v>
      </c>
      <c r="C64" s="27" t="s">
        <v>219</v>
      </c>
      <c r="D64" s="27" t="s">
        <v>219</v>
      </c>
      <c r="E64" s="27" t="s">
        <v>219</v>
      </c>
      <c r="F64" s="27" t="str">
        <f t="shared" si="5"/>
        <v>usa</v>
      </c>
      <c r="G64" s="27">
        <v>20452519.283963904</v>
      </c>
      <c r="H64" s="27">
        <v>170285.42530712642</v>
      </c>
      <c r="I64" s="27">
        <v>2029861.525526437</v>
      </c>
      <c r="J64" s="28">
        <v>-1.2490930401401302E-2</v>
      </c>
      <c r="K64" s="29">
        <v>-2.0274877406640576E-2</v>
      </c>
      <c r="L64" s="30">
        <v>-4.2691690752859876E-2</v>
      </c>
      <c r="M64" s="38" t="s">
        <v>318</v>
      </c>
      <c r="N64" s="28">
        <v>-1.069398555488367E-2</v>
      </c>
      <c r="O64" s="29">
        <v>-1.7336844958598288E-2</v>
      </c>
      <c r="P64" s="30">
        <v>-3.6163824021228912E-2</v>
      </c>
      <c r="Q64" s="38" t="s">
        <v>318</v>
      </c>
      <c r="R64" s="28">
        <v>-0.10198274513106367</v>
      </c>
      <c r="S64" s="29">
        <v>-0.16330671588346723</v>
      </c>
      <c r="T64" s="30">
        <v>-0.34414231450923294</v>
      </c>
      <c r="U64" s="38" t="s">
        <v>318</v>
      </c>
      <c r="V64" s="27">
        <v>0</v>
      </c>
      <c r="W64" s="33">
        <v>20544343.456936501</v>
      </c>
      <c r="X64" s="27">
        <v>1665992.0319999999</v>
      </c>
      <c r="Y64" s="27">
        <v>2510250</v>
      </c>
      <c r="Z64" s="27">
        <v>2510250</v>
      </c>
      <c r="AA64" s="57">
        <v>-1629.008384</v>
      </c>
      <c r="AB64" s="57">
        <v>-2443.5123199999998</v>
      </c>
      <c r="AC64" s="57">
        <v>-4887.0246399999996</v>
      </c>
      <c r="AD64" s="57">
        <v>-4887.0246399999996</v>
      </c>
      <c r="AE64" s="57">
        <v>-113.01395230308481</v>
      </c>
      <c r="AF64" s="57">
        <v>-322.89700658101538</v>
      </c>
      <c r="AG64" s="57">
        <v>-901.20514390664266</v>
      </c>
      <c r="AH64" s="57">
        <v>-949.27713830479297</v>
      </c>
      <c r="AI64" s="60">
        <v>-7.9292306780920224E-3</v>
      </c>
      <c r="AJ64" s="60">
        <v>-1.1893844771052944E-2</v>
      </c>
      <c r="AK64" s="60">
        <v>-2.3787689542105889E-2</v>
      </c>
      <c r="AL64" s="60">
        <v>-2.3787689542105889E-2</v>
      </c>
      <c r="AM64" s="60">
        <v>-5.5009765846241864E-4</v>
      </c>
      <c r="AN64" s="60">
        <v>-1.5717075956106733E-3</v>
      </c>
      <c r="AO64" s="60">
        <v>-4.3866339452301346E-3</v>
      </c>
      <c r="AP64" s="60">
        <v>-4.620625333170641E-3</v>
      </c>
      <c r="AQ64" s="57">
        <v>-18.21029878441632</v>
      </c>
      <c r="AR64" s="57">
        <v>-29.522120172586202</v>
      </c>
      <c r="AS64" s="57">
        <v>-61.581721541870401</v>
      </c>
      <c r="AT64" s="58" t="s">
        <v>318</v>
      </c>
      <c r="AU64" s="57">
        <v>1</v>
      </c>
      <c r="AV64" s="61">
        <v>20544343.456936501</v>
      </c>
      <c r="AX64" s="57" t="str">
        <f>IFERROR(MATCH(B64,'DMC list'!$A$3:$A$26,0),"NA")</f>
        <v>NA</v>
      </c>
      <c r="AY64" s="57" t="str">
        <f t="shared" si="1"/>
        <v>NA</v>
      </c>
      <c r="AZ64" s="57" t="str">
        <f t="shared" si="2"/>
        <v>NA</v>
      </c>
      <c r="BA64" s="57" t="str">
        <f t="shared" si="3"/>
        <v>NA</v>
      </c>
      <c r="BB64" s="57" t="str">
        <f t="shared" si="4"/>
        <v>NA</v>
      </c>
    </row>
    <row r="65" spans="1:54">
      <c r="A65" s="27">
        <v>48</v>
      </c>
      <c r="B65" s="27" t="s">
        <v>220</v>
      </c>
      <c r="C65" s="27" t="s">
        <v>221</v>
      </c>
      <c r="D65" s="27" t="s">
        <v>222</v>
      </c>
      <c r="E65" s="27" t="s">
        <v>221</v>
      </c>
      <c r="F65" s="27" t="str">
        <f t="shared" si="5"/>
        <v>vie</v>
      </c>
      <c r="G65" s="27">
        <v>222987.0224798632</v>
      </c>
      <c r="H65" s="27">
        <v>53594.67405829882</v>
      </c>
      <c r="I65" s="27">
        <v>190006.28359585197</v>
      </c>
      <c r="J65" s="28">
        <v>-0.27531022745114209</v>
      </c>
      <c r="K65" s="29">
        <v>-0.41301875348003114</v>
      </c>
      <c r="L65" s="30">
        <v>-0.78261686533451169</v>
      </c>
      <c r="M65" s="38">
        <v>-0.79351208115724081</v>
      </c>
      <c r="N65" s="28">
        <v>-0.22816702182748205</v>
      </c>
      <c r="O65" s="29">
        <v>-0.35047324023751836</v>
      </c>
      <c r="P65" s="30">
        <v>-0.64508724914085036</v>
      </c>
      <c r="Q65" s="38">
        <v>-0.66094839372205538</v>
      </c>
      <c r="R65" s="28">
        <v>-0.67868865394902222</v>
      </c>
      <c r="S65" s="29">
        <v>-1.0088437670736448</v>
      </c>
      <c r="T65" s="30">
        <v>-1.8920428131111995</v>
      </c>
      <c r="U65" s="38">
        <v>-1.9165365721609076</v>
      </c>
      <c r="V65" s="27">
        <v>1</v>
      </c>
      <c r="W65" s="33">
        <v>245213.68636915702</v>
      </c>
      <c r="X65" s="27">
        <v>242969.228</v>
      </c>
      <c r="Y65" s="27">
        <v>259514.07062633694</v>
      </c>
      <c r="Z65" s="27">
        <v>259514.07062633694</v>
      </c>
      <c r="AA65" s="57">
        <v>-1059.2184689999999</v>
      </c>
      <c r="AB65" s="57">
        <v>-1504.5690449999997</v>
      </c>
      <c r="AC65" s="57">
        <v>-2840.6207450000002</v>
      </c>
      <c r="AD65" s="57">
        <v>-2840.6207450000002</v>
      </c>
      <c r="AE65" s="57">
        <v>-27.939381914929299</v>
      </c>
      <c r="AF65" s="57">
        <v>-79.82680547125176</v>
      </c>
      <c r="AG65" s="57">
        <v>-86.374380071551911</v>
      </c>
      <c r="AH65" s="57">
        <v>-114.41938040970484</v>
      </c>
      <c r="AI65" s="60">
        <v>-0.43195732044311719</v>
      </c>
      <c r="AJ65" s="60">
        <v>-0.61357466105498926</v>
      </c>
      <c r="AK65" s="60">
        <v>-1.158426671471994</v>
      </c>
      <c r="AL65" s="60">
        <v>-1.158426671471994</v>
      </c>
      <c r="AM65" s="60">
        <v>-1.1393891723020692E-2</v>
      </c>
      <c r="AN65" s="60">
        <v>-3.2553976351497961E-2</v>
      </c>
      <c r="AO65" s="60">
        <v>-3.5224126903552838E-2</v>
      </c>
      <c r="AP65" s="60">
        <v>-4.6661090620142689E-2</v>
      </c>
      <c r="AQ65" s="57">
        <v>-122.28537165696653</v>
      </c>
      <c r="AR65" s="57">
        <v>-187.83499076685658</v>
      </c>
      <c r="AS65" s="57">
        <v>-345.73240856868483</v>
      </c>
      <c r="AT65" s="58">
        <v>-817.98321307691606</v>
      </c>
      <c r="AU65" s="57">
        <v>0</v>
      </c>
      <c r="AV65" s="61">
        <v>0</v>
      </c>
      <c r="AX65" s="57">
        <f>IFERROR(MATCH(B65,'DMC list'!$A$3:$A$26,0),"NA")</f>
        <v>24</v>
      </c>
      <c r="AY65" s="57">
        <f t="shared" si="1"/>
        <v>-817.98321307691606</v>
      </c>
      <c r="AZ65" s="57">
        <f t="shared" si="2"/>
        <v>-0.79351208115724081</v>
      </c>
      <c r="BA65" s="57">
        <f t="shared" si="3"/>
        <v>-0.66094839372205538</v>
      </c>
      <c r="BB65" s="57">
        <f t="shared" si="4"/>
        <v>-1.9165365721609076</v>
      </c>
    </row>
    <row r="66" spans="1:54">
      <c r="A66" s="51"/>
      <c r="B66" s="51" t="s">
        <v>223</v>
      </c>
      <c r="C66" s="51" t="s">
        <v>224</v>
      </c>
      <c r="D66" s="51" t="s">
        <v>224</v>
      </c>
      <c r="E66" s="51" t="s">
        <v>224</v>
      </c>
      <c r="F66" s="51" t="str">
        <f t="shared" si="5"/>
        <v>dasia</v>
      </c>
      <c r="G66" s="51">
        <v>22221990.608811878</v>
      </c>
      <c r="H66" s="51">
        <v>2101550.1539868661</v>
      </c>
      <c r="I66" s="51">
        <v>6074128.7497095689</v>
      </c>
      <c r="J66" s="52">
        <v>-0.26441337336424936</v>
      </c>
      <c r="K66" s="53">
        <v>-0.55984842627972731</v>
      </c>
      <c r="L66" s="54">
        <v>-1.2486258526779537</v>
      </c>
      <c r="M66" s="38">
        <v>-1.2664863139516465</v>
      </c>
      <c r="N66" s="52">
        <v>-0.26801974729276762</v>
      </c>
      <c r="O66" s="53">
        <v>-0.55240845933329119</v>
      </c>
      <c r="P66" s="54">
        <v>-1.0765229952962847</v>
      </c>
      <c r="Q66" s="38">
        <v>-1.1011711139250935</v>
      </c>
      <c r="R66" s="52">
        <v>-0.70095747058748581</v>
      </c>
      <c r="S66" s="53">
        <v>-1.0231594951671363</v>
      </c>
      <c r="T66" s="54">
        <v>-2.0343793918683835</v>
      </c>
      <c r="U66" s="38">
        <v>-2.0455352408685203</v>
      </c>
      <c r="V66" s="51">
        <v>0</v>
      </c>
      <c r="W66" s="55" t="e">
        <v>#N/A</v>
      </c>
      <c r="X66" s="51" t="e">
        <v>#N/A</v>
      </c>
      <c r="Y66" s="27" t="e">
        <v>#N/A</v>
      </c>
      <c r="Z66" s="27">
        <v>6074128.7497095689</v>
      </c>
      <c r="AA66" s="57" t="e">
        <v>#N/A</v>
      </c>
      <c r="AB66" s="57" t="e">
        <v>#N/A</v>
      </c>
      <c r="AC66" s="57" t="e">
        <v>#N/A</v>
      </c>
      <c r="AD66" s="57" t="e">
        <v>#N/A</v>
      </c>
      <c r="AE66" s="57" t="e">
        <v>#N/A</v>
      </c>
      <c r="AF66" s="57" t="e">
        <v>#N/A</v>
      </c>
      <c r="AG66" s="57" t="e">
        <v>#N/A</v>
      </c>
      <c r="AH66" s="57" t="e">
        <v>#N/A</v>
      </c>
      <c r="AI66" s="60" t="e">
        <v>#N/A</v>
      </c>
      <c r="AJ66" s="60" t="e">
        <v>#N/A</v>
      </c>
      <c r="AK66" s="60" t="e">
        <v>#N/A</v>
      </c>
      <c r="AL66" s="60" t="e">
        <v>#N/A</v>
      </c>
      <c r="AM66" s="60" t="e">
        <v>#N/A</v>
      </c>
      <c r="AN66" s="60" t="e">
        <v>#N/A</v>
      </c>
      <c r="AO66" s="60" t="e">
        <v>#N/A</v>
      </c>
      <c r="AP66" s="60" t="e">
        <v>#N/A</v>
      </c>
      <c r="AQ66" s="57">
        <v>-5632.5694119463678</v>
      </c>
      <c r="AR66" s="57">
        <v>-11609.140827755255</v>
      </c>
      <c r="AS66" s="57">
        <v>-22623.670665353093</v>
      </c>
      <c r="AT66" s="58">
        <v>-23141.663240351692</v>
      </c>
      <c r="AU66" s="57">
        <v>1</v>
      </c>
    </row>
    <row r="67" spans="1:54">
      <c r="A67" s="51"/>
      <c r="B67" s="51" t="s">
        <v>225</v>
      </c>
      <c r="C67" s="51" t="s">
        <v>226</v>
      </c>
      <c r="D67" s="51" t="s">
        <v>226</v>
      </c>
      <c r="E67" s="51" t="s">
        <v>226</v>
      </c>
      <c r="F67" s="51" t="str">
        <f t="shared" ref="F67:F75" si="6">LOWER(E67)</f>
        <v>dasia_xchn</v>
      </c>
      <c r="G67" s="51">
        <v>8549039.030698441</v>
      </c>
      <c r="H67" s="51">
        <v>1096266.5290657708</v>
      </c>
      <c r="I67" s="51">
        <v>3345524.6091478504</v>
      </c>
      <c r="J67" s="52">
        <v>-0.17147353156152312</v>
      </c>
      <c r="K67" s="53">
        <v>-0.24403657822778027</v>
      </c>
      <c r="L67" s="54">
        <v>-0.46260734088420413</v>
      </c>
      <c r="M67" s="38">
        <v>-0.50747787305372305</v>
      </c>
      <c r="N67" s="52">
        <v>-0.10415589450218066</v>
      </c>
      <c r="O67" s="53">
        <v>-0.14950291952465197</v>
      </c>
      <c r="P67" s="54">
        <v>-0.27364221618822948</v>
      </c>
      <c r="Q67" s="38">
        <v>-0.31999174443111006</v>
      </c>
      <c r="R67" s="52">
        <v>-0.69252326785289042</v>
      </c>
      <c r="S67" s="53">
        <v>-0.97045500171722177</v>
      </c>
      <c r="T67" s="54">
        <v>-1.8127387048729644</v>
      </c>
      <c r="U67" s="38">
        <v>-1.8305355720906598</v>
      </c>
      <c r="V67" s="51">
        <v>0</v>
      </c>
      <c r="W67" s="57">
        <v>9131569.3537345044</v>
      </c>
      <c r="X67" s="51" t="e">
        <v>#N/A</v>
      </c>
      <c r="Y67" s="27" t="e">
        <v>#N/A</v>
      </c>
      <c r="Z67" s="27">
        <v>3345524.6091478504</v>
      </c>
      <c r="AA67" s="57">
        <v>-18477.663455452152</v>
      </c>
      <c r="AB67" s="57">
        <v>-25035.844228269536</v>
      </c>
      <c r="AC67" s="57">
        <v>-44710.390955684568</v>
      </c>
      <c r="AD67" s="57">
        <v>-44710.390955684568</v>
      </c>
      <c r="AE67" s="57">
        <v>-258.11998116171475</v>
      </c>
      <c r="AF67" s="57">
        <v>-737.48566046200369</v>
      </c>
      <c r="AG67" s="57">
        <v>-2107.6305718650219</v>
      </c>
      <c r="AH67" s="57">
        <v>-6427.7268428608231</v>
      </c>
      <c r="AI67" s="60">
        <v>-0.20234926483798113</v>
      </c>
      <c r="AJ67" s="60">
        <v>-0.27416803463285006</v>
      </c>
      <c r="AK67" s="60">
        <v>-0.48962439230009819</v>
      </c>
      <c r="AL67" s="60">
        <v>-0.48962439230009819</v>
      </c>
      <c r="AM67" s="60">
        <v>-2.8266771149928612E-3</v>
      </c>
      <c r="AN67" s="60">
        <v>-8.0762203285506123E-3</v>
      </c>
      <c r="AO67" s="60">
        <v>-2.3080704862664947E-2</v>
      </c>
      <c r="AP67" s="60">
        <v>-7.0390166179180341E-2</v>
      </c>
      <c r="AQ67" s="57">
        <v>-1141.8262094764618</v>
      </c>
      <c r="AR67" s="57">
        <v>-1638.9504667248946</v>
      </c>
      <c r="AS67" s="57">
        <v>-2999.8480254653564</v>
      </c>
      <c r="AT67" s="58">
        <v>-3507.9623899719422</v>
      </c>
      <c r="AU67" s="57">
        <v>1</v>
      </c>
    </row>
    <row r="68" spans="1:54">
      <c r="A68" s="51"/>
      <c r="B68" s="51" t="s">
        <v>227</v>
      </c>
      <c r="C68" s="51" t="s">
        <v>228</v>
      </c>
      <c r="D68" s="51" t="s">
        <v>228</v>
      </c>
      <c r="E68" s="51" t="s">
        <v>228</v>
      </c>
      <c r="F68" s="51" t="str">
        <f t="shared" si="6"/>
        <v>ea</v>
      </c>
      <c r="G68" s="51">
        <v>12319347.147769192</v>
      </c>
      <c r="H68" s="51">
        <v>169417.04349944252</v>
      </c>
      <c r="I68" s="51">
        <v>6381315.371723881</v>
      </c>
      <c r="J68" s="52">
        <v>-1.4716480697862617E-2</v>
      </c>
      <c r="K68" s="53">
        <v>-2.7022423955893434E-2</v>
      </c>
      <c r="L68" s="54">
        <v>-6.3235364808813491E-2</v>
      </c>
      <c r="M68" s="38">
        <v>-6.3817764175405578E-2</v>
      </c>
      <c r="N68" s="52">
        <v>-1.3972416826942209E-2</v>
      </c>
      <c r="O68" s="53">
        <v>-2.5330277651449316E-2</v>
      </c>
      <c r="P68" s="54">
        <v>-5.8501881283824081E-2</v>
      </c>
      <c r="Q68" s="38">
        <v>-5.9070762253510212E-2</v>
      </c>
      <c r="R68" s="52">
        <v>-3.8122474272900643E-2</v>
      </c>
      <c r="S68" s="53">
        <v>-7.1141823601847023E-2</v>
      </c>
      <c r="T68" s="54">
        <v>-0.1666340989448554</v>
      </c>
      <c r="U68" s="38">
        <v>-0.16814455489808025</v>
      </c>
      <c r="V68" s="51">
        <v>0</v>
      </c>
      <c r="W68" s="55">
        <v>13646587.749131</v>
      </c>
      <c r="X68" s="51" t="e">
        <v>#N/A</v>
      </c>
      <c r="Y68" s="27">
        <v>6548032.7598203784</v>
      </c>
      <c r="Z68" s="27">
        <v>6548032.7598203784</v>
      </c>
      <c r="AA68" s="57" t="e">
        <v>#N/A</v>
      </c>
      <c r="AB68" s="57" t="e">
        <v>#N/A</v>
      </c>
      <c r="AC68" s="57" t="e">
        <v>#N/A</v>
      </c>
      <c r="AD68" s="57" t="e">
        <v>#N/A</v>
      </c>
      <c r="AE68" s="57" t="e">
        <v>#N/A</v>
      </c>
      <c r="AF68" s="57" t="e">
        <v>#N/A</v>
      </c>
      <c r="AG68" s="57" t="e">
        <v>#N/A</v>
      </c>
      <c r="AH68" s="57" t="e">
        <v>#N/A</v>
      </c>
      <c r="AI68" s="60" t="e">
        <v>#N/A</v>
      </c>
      <c r="AJ68" s="60" t="e">
        <v>#N/A</v>
      </c>
      <c r="AK68" s="60" t="e">
        <v>#N/A</v>
      </c>
      <c r="AL68" s="60" t="e">
        <v>#N/A</v>
      </c>
      <c r="AM68" s="60" t="e">
        <v>#N/A</v>
      </c>
      <c r="AN68" s="60" t="e">
        <v>#N/A</v>
      </c>
      <c r="AO68" s="60" t="e">
        <v>#N/A</v>
      </c>
      <c r="AP68" s="60" t="e">
        <v>#N/A</v>
      </c>
      <c r="AQ68" s="57">
        <v>-23.671655493624108</v>
      </c>
      <c r="AR68" s="57">
        <v>-42.913807507285455</v>
      </c>
      <c r="AS68" s="57">
        <v>-99.112157662608467</v>
      </c>
      <c r="AT68" s="58">
        <v>-100.07593898248166</v>
      </c>
      <c r="AU68" s="57">
        <v>1</v>
      </c>
    </row>
    <row r="69" spans="1:54">
      <c r="A69" s="51"/>
      <c r="B69" s="51" t="s">
        <v>229</v>
      </c>
      <c r="C69" s="51" t="s">
        <v>230</v>
      </c>
      <c r="D69" s="51" t="s">
        <v>230</v>
      </c>
      <c r="E69" s="51" t="s">
        <v>230</v>
      </c>
      <c r="F69" s="51" t="str">
        <f t="shared" si="6"/>
        <v>eu</v>
      </c>
      <c r="G69" s="51">
        <v>16810667.970059883</v>
      </c>
      <c r="H69" s="51">
        <v>268249.68523038359</v>
      </c>
      <c r="I69" s="51">
        <v>8389764.7976633422</v>
      </c>
      <c r="J69" s="52">
        <v>-1.433292657285431E-2</v>
      </c>
      <c r="K69" s="53">
        <v>-2.6137368833340089E-2</v>
      </c>
      <c r="L69" s="54">
        <v>-6.0278270475171973E-2</v>
      </c>
      <c r="M69" s="38">
        <v>-6.0820983242827788E-2</v>
      </c>
      <c r="N69" s="52">
        <v>-1.3323188487234669E-2</v>
      </c>
      <c r="O69" s="53">
        <v>-2.4014731295724574E-2</v>
      </c>
      <c r="P69" s="54">
        <v>-5.4657416648183077E-2</v>
      </c>
      <c r="Q69" s="38">
        <v>-5.5164494139095216E-2</v>
      </c>
      <c r="R69" s="52">
        <v>-3.7241818452582343E-2</v>
      </c>
      <c r="S69" s="53">
        <v>-6.93101651660704E-2</v>
      </c>
      <c r="T69" s="54">
        <v>-0.16018369678274821</v>
      </c>
      <c r="U69" s="38">
        <v>-0.16158109862443409</v>
      </c>
      <c r="V69" s="51">
        <v>0</v>
      </c>
      <c r="W69" s="55">
        <v>18768076.076357301</v>
      </c>
      <c r="X69" s="51" t="e">
        <v>#N/A</v>
      </c>
      <c r="Y69" s="27">
        <v>8683394.9363858253</v>
      </c>
      <c r="Z69" s="27">
        <v>8683394.9363858253</v>
      </c>
      <c r="AA69" s="57" t="e">
        <v>#N/A</v>
      </c>
      <c r="AB69" s="57" t="e">
        <v>#N/A</v>
      </c>
      <c r="AC69" s="57" t="e">
        <v>#N/A</v>
      </c>
      <c r="AD69" s="57" t="e">
        <v>#N/A</v>
      </c>
      <c r="AE69" s="57" t="e">
        <v>#N/A</v>
      </c>
      <c r="AF69" s="57" t="e">
        <v>#N/A</v>
      </c>
      <c r="AG69" s="57" t="e">
        <v>#N/A</v>
      </c>
      <c r="AH69" s="57" t="e">
        <v>#N/A</v>
      </c>
      <c r="AI69" s="60" t="e">
        <v>#N/A</v>
      </c>
      <c r="AJ69" s="60" t="e">
        <v>#N/A</v>
      </c>
      <c r="AK69" s="60" t="e">
        <v>#N/A</v>
      </c>
      <c r="AL69" s="60" t="e">
        <v>#N/A</v>
      </c>
      <c r="AM69" s="60" t="e">
        <v>#N/A</v>
      </c>
      <c r="AN69" s="60" t="e">
        <v>#N/A</v>
      </c>
      <c r="AO69" s="60" t="e">
        <v>#N/A</v>
      </c>
      <c r="AP69" s="60" t="e">
        <v>#N/A</v>
      </c>
      <c r="AQ69" s="57">
        <v>-35.739411179657708</v>
      </c>
      <c r="AR69" s="57">
        <v>-64.419441109703598</v>
      </c>
      <c r="AS69" s="57">
        <v>-146.61834811381038</v>
      </c>
      <c r="AT69" s="58">
        <v>-147.97858188705632</v>
      </c>
      <c r="AU69" s="57">
        <v>1</v>
      </c>
    </row>
    <row r="70" spans="1:54">
      <c r="A70" s="51"/>
      <c r="B70" s="51" t="s">
        <v>231</v>
      </c>
      <c r="C70" s="51" t="s">
        <v>232</v>
      </c>
      <c r="D70" s="51" t="s">
        <v>232</v>
      </c>
      <c r="E70" s="51" t="s">
        <v>232</v>
      </c>
      <c r="F70" s="51" t="str">
        <f t="shared" si="6"/>
        <v>g3</v>
      </c>
      <c r="G70" s="51">
        <v>37742782.893979013</v>
      </c>
      <c r="H70" s="51">
        <v>398091.53595046286</v>
      </c>
      <c r="I70" s="51">
        <v>9326395.0661444999</v>
      </c>
      <c r="J70" s="52">
        <v>-2.0052817327555476E-2</v>
      </c>
      <c r="K70" s="53">
        <v>-3.2713817190167124E-2</v>
      </c>
      <c r="L70" s="54">
        <v>-7.1086452867553912E-2</v>
      </c>
      <c r="M70" s="38">
        <v>-7.1758036975307277E-2</v>
      </c>
      <c r="N70" s="52">
        <v>-2.073965897388548E-2</v>
      </c>
      <c r="O70" s="53">
        <v>-3.3684507324755072E-2</v>
      </c>
      <c r="P70" s="54">
        <v>-7.2595824258848543E-2</v>
      </c>
      <c r="Q70" s="38">
        <v>-7.3217800157048721E-2</v>
      </c>
      <c r="R70" s="52">
        <v>-8.6345720763196201E-2</v>
      </c>
      <c r="S70" s="53">
        <v>-0.1418569829496395</v>
      </c>
      <c r="T70" s="54">
        <v>-0.30969189356428062</v>
      </c>
      <c r="U70" s="38">
        <v>-0.31195734769952038</v>
      </c>
      <c r="V70" s="51">
        <v>0</v>
      </c>
      <c r="W70" s="55" t="e">
        <v>#N/A</v>
      </c>
      <c r="X70" s="51" t="e">
        <v>#N/A</v>
      </c>
      <c r="Y70" s="27" t="e">
        <v>#N/A</v>
      </c>
      <c r="Z70" s="27">
        <v>9326395.0661444999</v>
      </c>
      <c r="AA70" s="57" t="e">
        <v>#N/A</v>
      </c>
      <c r="AB70" s="57" t="e">
        <v>#N/A</v>
      </c>
      <c r="AC70" s="57" t="e">
        <v>#N/A</v>
      </c>
      <c r="AD70" s="57" t="e">
        <v>#N/A</v>
      </c>
      <c r="AE70" s="57" t="e">
        <v>#N/A</v>
      </c>
      <c r="AF70" s="57" t="e">
        <v>#N/A</v>
      </c>
      <c r="AG70" s="57" t="e">
        <v>#N/A</v>
      </c>
      <c r="AH70" s="57" t="e">
        <v>#N/A</v>
      </c>
      <c r="AI70" s="60" t="e">
        <v>#N/A</v>
      </c>
      <c r="AJ70" s="60" t="e">
        <v>#N/A</v>
      </c>
      <c r="AK70" s="60" t="e">
        <v>#N/A</v>
      </c>
      <c r="AL70" s="60" t="e">
        <v>#N/A</v>
      </c>
      <c r="AM70" s="60" t="e">
        <v>#N/A</v>
      </c>
      <c r="AN70" s="60" t="e">
        <v>#N/A</v>
      </c>
      <c r="AO70" s="60" t="e">
        <v>#N/A</v>
      </c>
      <c r="AP70" s="60" t="e">
        <v>#N/A</v>
      </c>
      <c r="AQ70" s="57">
        <v>-82.562826960028701</v>
      </c>
      <c r="AR70" s="57">
        <v>-134.09517258646363</v>
      </c>
      <c r="AS70" s="57">
        <v>-288.99783182794886</v>
      </c>
      <c r="AT70" s="58">
        <v>-291.47386523433562</v>
      </c>
      <c r="AU70" s="57">
        <v>1</v>
      </c>
    </row>
    <row r="71" spans="1:54">
      <c r="A71" s="51"/>
      <c r="B71" s="51" t="s">
        <v>233</v>
      </c>
      <c r="C71" s="51" t="s">
        <v>234</v>
      </c>
      <c r="D71" s="51" t="s">
        <v>234</v>
      </c>
      <c r="E71" s="51" t="s">
        <v>234</v>
      </c>
      <c r="F71" s="51" t="str">
        <f t="shared" si="6"/>
        <v>rdasia</v>
      </c>
      <c r="G71" s="51">
        <v>3454928.5750722983</v>
      </c>
      <c r="H71" s="51">
        <v>760081.70063698641</v>
      </c>
      <c r="I71" s="51">
        <v>586531.07561942143</v>
      </c>
      <c r="J71" s="52">
        <v>-2.7670561775651838E-2</v>
      </c>
      <c r="K71" s="53">
        <v>-4.2575945758356097E-2</v>
      </c>
      <c r="L71" s="54">
        <v>-8.189079653101547E-2</v>
      </c>
      <c r="M71" s="38">
        <v>-8.2588208474494093E-2</v>
      </c>
      <c r="N71" s="52">
        <v>-1.8325356392323411E-2</v>
      </c>
      <c r="O71" s="53">
        <v>-2.9919104971568574E-2</v>
      </c>
      <c r="P71" s="54">
        <v>-5.5926843677304834E-2</v>
      </c>
      <c r="Q71" s="38">
        <v>-5.6685234961305259E-2</v>
      </c>
      <c r="R71" s="52">
        <v>-0.17827185180077004</v>
      </c>
      <c r="S71" s="53">
        <v>-0.26675682164942155</v>
      </c>
      <c r="T71" s="54">
        <v>-0.50356944058546038</v>
      </c>
      <c r="U71" s="38">
        <v>-0.50704236371363798</v>
      </c>
      <c r="V71" s="51">
        <v>0</v>
      </c>
      <c r="W71" s="55" t="e">
        <v>#N/A</v>
      </c>
      <c r="X71" s="51" t="e">
        <v>#N/A</v>
      </c>
      <c r="Y71" s="27" t="e">
        <v>#N/A</v>
      </c>
      <c r="Z71" s="27">
        <v>586531.07561942143</v>
      </c>
      <c r="AA71" s="57" t="e">
        <v>#N/A</v>
      </c>
      <c r="AB71" s="57" t="e">
        <v>#N/A</v>
      </c>
      <c r="AC71" s="57" t="e">
        <v>#N/A</v>
      </c>
      <c r="AD71" s="57" t="e">
        <v>#N/A</v>
      </c>
      <c r="AE71" s="57" t="e">
        <v>#N/A</v>
      </c>
      <c r="AF71" s="57" t="e">
        <v>#N/A</v>
      </c>
      <c r="AG71" s="57" t="e">
        <v>#N/A</v>
      </c>
      <c r="AH71" s="57" t="e">
        <v>#N/A</v>
      </c>
      <c r="AI71" s="60" t="e">
        <v>#N/A</v>
      </c>
      <c r="AJ71" s="60" t="e">
        <v>#N/A</v>
      </c>
      <c r="AK71" s="60" t="e">
        <v>#N/A</v>
      </c>
      <c r="AL71" s="60" t="e">
        <v>#N/A</v>
      </c>
      <c r="AM71" s="60" t="e">
        <v>#N/A</v>
      </c>
      <c r="AN71" s="60" t="e">
        <v>#N/A</v>
      </c>
      <c r="AO71" s="60" t="e">
        <v>#N/A</v>
      </c>
      <c r="AP71" s="60" t="e">
        <v>#N/A</v>
      </c>
      <c r="AQ71" s="57">
        <v>-139.28768051456049</v>
      </c>
      <c r="AR71" s="57">
        <v>-227.40964188326359</v>
      </c>
      <c r="AS71" s="57">
        <v>-425.08970453504747</v>
      </c>
      <c r="AT71" s="58">
        <v>-430.85409790396056</v>
      </c>
      <c r="AU71" s="57">
        <v>1</v>
      </c>
    </row>
    <row r="72" spans="1:54">
      <c r="A72" s="51"/>
      <c r="B72" s="51" t="s">
        <v>235</v>
      </c>
      <c r="C72" s="51" t="s">
        <v>236</v>
      </c>
      <c r="D72" s="51" t="s">
        <v>236</v>
      </c>
      <c r="E72" s="51" t="s">
        <v>236</v>
      </c>
      <c r="F72" s="51" t="str">
        <f t="shared" si="6"/>
        <v>rdasia_other</v>
      </c>
      <c r="G72" s="51">
        <v>233912.58719344187</v>
      </c>
      <c r="H72" s="51">
        <v>39162.562045818115</v>
      </c>
      <c r="I72" s="51">
        <v>86637.69918988111</v>
      </c>
      <c r="J72" s="52">
        <v>-8.9131408798446041E-2</v>
      </c>
      <c r="K72" s="53">
        <v>-0.13345877912866283</v>
      </c>
      <c r="L72" s="54">
        <v>-0.28086046519162261</v>
      </c>
      <c r="M72" s="38">
        <v>-0.28159875522673206</v>
      </c>
      <c r="N72" s="52">
        <v>-5.5077262548580835E-2</v>
      </c>
      <c r="O72" s="53">
        <v>-8.0519310615713907E-2</v>
      </c>
      <c r="P72" s="54">
        <v>-0.16514364928791744</v>
      </c>
      <c r="Q72" s="38">
        <v>-0.16556535328103686</v>
      </c>
      <c r="R72" s="52">
        <v>-0.36939350690762501</v>
      </c>
      <c r="S72" s="53">
        <v>-0.53596102574458659</v>
      </c>
      <c r="T72" s="54">
        <v>-1.0835740126446347</v>
      </c>
      <c r="U72" s="38">
        <v>-1.0849790625370881</v>
      </c>
      <c r="V72" s="51">
        <v>0</v>
      </c>
      <c r="W72" s="55" t="e">
        <v>#N/A</v>
      </c>
      <c r="X72" s="51" t="e">
        <v>#N/A</v>
      </c>
      <c r="Y72" s="27" t="e">
        <v>#N/A</v>
      </c>
      <c r="Z72" s="27">
        <v>86637.69918988111</v>
      </c>
      <c r="AA72" s="57" t="e">
        <v>#N/A</v>
      </c>
      <c r="AB72" s="57" t="e">
        <v>#N/A</v>
      </c>
      <c r="AC72" s="57" t="e">
        <v>#N/A</v>
      </c>
      <c r="AD72" s="57" t="e">
        <v>#N/A</v>
      </c>
      <c r="AE72" s="57" t="e">
        <v>#N/A</v>
      </c>
      <c r="AF72" s="57" t="e">
        <v>#N/A</v>
      </c>
      <c r="AG72" s="57" t="e">
        <v>#N/A</v>
      </c>
      <c r="AH72" s="57" t="e">
        <v>#N/A</v>
      </c>
      <c r="AI72" s="60" t="e">
        <v>#N/A</v>
      </c>
      <c r="AJ72" s="60" t="e">
        <v>#N/A</v>
      </c>
      <c r="AK72" s="60" t="e">
        <v>#N/A</v>
      </c>
      <c r="AL72" s="60" t="e">
        <v>#N/A</v>
      </c>
      <c r="AM72" s="60" t="e">
        <v>#N/A</v>
      </c>
      <c r="AN72" s="60" t="e">
        <v>#N/A</v>
      </c>
      <c r="AO72" s="60" t="e">
        <v>#N/A</v>
      </c>
      <c r="AP72" s="60" t="e">
        <v>#N/A</v>
      </c>
      <c r="AQ72" s="57">
        <v>-21.569667118726112</v>
      </c>
      <c r="AR72" s="57">
        <v>-31.53342497874397</v>
      </c>
      <c r="AS72" s="57">
        <v>-64.674484117108932</v>
      </c>
      <c r="AT72" s="58">
        <v>-64.839634205064016</v>
      </c>
      <c r="AU72" s="57">
        <v>1</v>
      </c>
    </row>
    <row r="73" spans="1:54">
      <c r="A73" s="51"/>
      <c r="B73" s="51" t="s">
        <v>237</v>
      </c>
      <c r="C73" s="51" t="s">
        <v>238</v>
      </c>
      <c r="D73" s="51" t="s">
        <v>238</v>
      </c>
      <c r="E73" s="51" t="s">
        <v>238</v>
      </c>
      <c r="F73" s="51" t="str">
        <f t="shared" si="6"/>
        <v>wld</v>
      </c>
      <c r="G73" s="51">
        <v>82332950.434934765</v>
      </c>
      <c r="H73" s="51">
        <v>4129824.5374881933</v>
      </c>
      <c r="I73" s="51">
        <v>24397345.147259906</v>
      </c>
      <c r="J73" s="52">
        <v>-8.9271511436201892E-2</v>
      </c>
      <c r="K73" s="53">
        <v>-0.18152526153163018</v>
      </c>
      <c r="L73" s="54">
        <v>-0.40388282597843617</v>
      </c>
      <c r="M73" s="38">
        <v>-0.40945666595804953</v>
      </c>
      <c r="N73" s="52">
        <v>-0.15199251338909753</v>
      </c>
      <c r="O73" s="53">
        <v>-0.31142109883281649</v>
      </c>
      <c r="P73" s="54">
        <v>-0.60755343433676567</v>
      </c>
      <c r="Q73" s="38">
        <v>-0.62093988198872996</v>
      </c>
      <c r="R73" s="52">
        <v>-0.23696014272915736</v>
      </c>
      <c r="S73" s="53">
        <v>-0.36180455134532058</v>
      </c>
      <c r="T73" s="54">
        <v>-0.74002467962657803</v>
      </c>
      <c r="U73" s="38">
        <v>-0.74517059820317222</v>
      </c>
      <c r="V73" s="51">
        <v>0</v>
      </c>
      <c r="W73" s="55">
        <v>85909815.761906296</v>
      </c>
      <c r="X73" s="51">
        <v>19284580.098000001</v>
      </c>
      <c r="Y73" s="27">
        <v>25128879.9748105</v>
      </c>
      <c r="Z73" s="27">
        <v>25128879.9748105</v>
      </c>
      <c r="AA73" s="57" t="e">
        <v>#N/A</v>
      </c>
      <c r="AB73" s="57" t="e">
        <v>#N/A</v>
      </c>
      <c r="AC73" s="57" t="e">
        <v>#N/A</v>
      </c>
      <c r="AD73" s="57" t="e">
        <v>#N/A</v>
      </c>
      <c r="AE73" s="57" t="e">
        <v>#N/A</v>
      </c>
      <c r="AF73" s="57" t="e">
        <v>#N/A</v>
      </c>
      <c r="AG73" s="57" t="e">
        <v>#N/A</v>
      </c>
      <c r="AH73" s="57" t="e">
        <v>#N/A</v>
      </c>
      <c r="AI73" s="60" t="e">
        <v>#N/A</v>
      </c>
      <c r="AJ73" s="60" t="e">
        <v>#N/A</v>
      </c>
      <c r="AK73" s="60" t="e">
        <v>#N/A</v>
      </c>
      <c r="AL73" s="60" t="e">
        <v>#N/A</v>
      </c>
      <c r="AM73" s="60" t="e">
        <v>#N/A</v>
      </c>
      <c r="AN73" s="60" t="e">
        <v>#N/A</v>
      </c>
      <c r="AO73" s="60" t="e">
        <v>#N/A</v>
      </c>
      <c r="AP73" s="60" t="e">
        <v>#N/A</v>
      </c>
      <c r="AQ73" s="57">
        <v>-6277.0241130879776</v>
      </c>
      <c r="AR73" s="57">
        <v>-12861.144954513013</v>
      </c>
      <c r="AS73" s="57">
        <v>-25090.890809591965</v>
      </c>
      <c r="AT73" s="58">
        <v>-25643.727609420799</v>
      </c>
      <c r="AU73" s="57">
        <v>1</v>
      </c>
    </row>
    <row r="74" spans="1:54">
      <c r="A74" s="51"/>
      <c r="B74" s="51" t="s">
        <v>239</v>
      </c>
      <c r="C74" s="51" t="s">
        <v>239</v>
      </c>
      <c r="D74" s="51" t="s">
        <v>239</v>
      </c>
      <c r="E74" s="51" t="s">
        <v>239</v>
      </c>
      <c r="F74" s="51" t="str">
        <f t="shared" si="6"/>
        <v>asean5</v>
      </c>
      <c r="G74" s="51">
        <v>2365459.1587671023</v>
      </c>
      <c r="H74" s="51">
        <v>285347.4370220463</v>
      </c>
      <c r="I74" s="51">
        <v>989348.69336170075</v>
      </c>
      <c r="J74" s="52">
        <v>-0.29579027721182638</v>
      </c>
      <c r="K74" s="53">
        <v>-0.42267278414935083</v>
      </c>
      <c r="L74" s="54">
        <v>-0.79198233599659451</v>
      </c>
      <c r="M74" s="38">
        <v>-0.94904919182348668</v>
      </c>
      <c r="N74" s="52">
        <v>-0.30152758201574553</v>
      </c>
      <c r="O74" s="53">
        <v>-0.42482877779557515</v>
      </c>
      <c r="P74" s="54">
        <v>-0.76961286414415964</v>
      </c>
      <c r="Q74" s="38">
        <v>-0.94489021222325609</v>
      </c>
      <c r="R74" s="52">
        <v>-1.0155514496638747</v>
      </c>
      <c r="S74" s="53">
        <v>-1.4413563031139383</v>
      </c>
      <c r="T74" s="54">
        <v>-2.6774622971224398</v>
      </c>
      <c r="U74" s="38">
        <v>-2.7194297370520522</v>
      </c>
      <c r="V74" s="51">
        <v>0</v>
      </c>
      <c r="W74" s="55" t="e">
        <v>#N/A</v>
      </c>
      <c r="X74" s="51" t="e">
        <v>#N/A</v>
      </c>
      <c r="Y74" s="27" t="e">
        <v>#N/A</v>
      </c>
      <c r="Z74" s="27">
        <v>989348.69336170075</v>
      </c>
      <c r="AA74" s="57" t="e">
        <v>#N/A</v>
      </c>
      <c r="AB74" s="57" t="e">
        <v>#N/A</v>
      </c>
      <c r="AC74" s="57" t="e">
        <v>#N/A</v>
      </c>
      <c r="AD74" s="57" t="e">
        <v>#N/A</v>
      </c>
      <c r="AE74" s="57" t="e">
        <v>#N/A</v>
      </c>
      <c r="AF74" s="57" t="e">
        <v>#N/A</v>
      </c>
      <c r="AG74" s="57" t="e">
        <v>#N/A</v>
      </c>
      <c r="AH74" s="57" t="e">
        <v>#N/A</v>
      </c>
      <c r="AI74" s="60" t="e">
        <v>#N/A</v>
      </c>
      <c r="AJ74" s="60" t="e">
        <v>#N/A</v>
      </c>
      <c r="AK74" s="60" t="e">
        <v>#N/A</v>
      </c>
      <c r="AL74" s="60" t="e">
        <v>#N/A</v>
      </c>
      <c r="AM74" s="60" t="e">
        <v>#N/A</v>
      </c>
      <c r="AN74" s="60" t="e">
        <v>#N/A</v>
      </c>
      <c r="AO74" s="60" t="e">
        <v>#N/A</v>
      </c>
      <c r="AP74" s="60" t="e">
        <v>#N/A</v>
      </c>
      <c r="AQ74" s="57">
        <v>-860.40122719647843</v>
      </c>
      <c r="AR74" s="57">
        <v>-1212.2380291717577</v>
      </c>
      <c r="AS74" s="57">
        <v>-2196.0705828273226</v>
      </c>
      <c r="AT74" s="58">
        <v>-2696.2200032512355</v>
      </c>
      <c r="AU74" s="57">
        <v>1</v>
      </c>
    </row>
    <row r="75" spans="1:54">
      <c r="A75" s="51"/>
      <c r="B75" s="51" t="s">
        <v>240</v>
      </c>
      <c r="C75" s="51" t="s">
        <v>240</v>
      </c>
      <c r="D75" s="51" t="s">
        <v>240</v>
      </c>
      <c r="E75" s="51" t="s">
        <v>240</v>
      </c>
      <c r="F75" s="51" t="str">
        <f t="shared" si="6"/>
        <v>nies</v>
      </c>
      <c r="G75" s="51">
        <v>2728651.2968590297</v>
      </c>
      <c r="H75" s="51">
        <v>50837.391406736686</v>
      </c>
      <c r="I75" s="51">
        <v>1769644.840166728</v>
      </c>
      <c r="J75" s="52">
        <v>-0.24578233208148648</v>
      </c>
      <c r="K75" s="53">
        <v>-0.34426024799495314</v>
      </c>
      <c r="L75" s="54">
        <v>-0.65912397525532662</v>
      </c>
      <c r="M75" s="38">
        <v>-0.6626624228942567</v>
      </c>
      <c r="N75" s="52">
        <v>-0.27959211170374121</v>
      </c>
      <c r="O75" s="53">
        <v>-0.39203987087991127</v>
      </c>
      <c r="P75" s="54">
        <v>-0.74490018964893412</v>
      </c>
      <c r="Q75" s="38">
        <v>-0.74922883600414081</v>
      </c>
      <c r="R75" s="52">
        <v>-0.68237260188383564</v>
      </c>
      <c r="S75" s="53">
        <v>-0.94042370065705527</v>
      </c>
      <c r="T75" s="54">
        <v>-1.7632119875384191</v>
      </c>
      <c r="U75" s="38">
        <v>-1.7722434314539226</v>
      </c>
      <c r="V75" s="51">
        <v>0</v>
      </c>
      <c r="W75" s="55" t="e">
        <v>#N/A</v>
      </c>
      <c r="X75" s="51" t="e">
        <v>#N/A</v>
      </c>
      <c r="Y75" s="27" t="e">
        <v>#N/A</v>
      </c>
      <c r="Z75" s="27">
        <v>1769644.840166728</v>
      </c>
      <c r="AA75" s="57" t="e">
        <v>#N/A</v>
      </c>
      <c r="AB75" s="57" t="e">
        <v>#N/A</v>
      </c>
      <c r="AC75" s="57" t="e">
        <v>#N/A</v>
      </c>
      <c r="AD75" s="57" t="e">
        <v>#N/A</v>
      </c>
      <c r="AE75" s="57" t="e">
        <v>#N/A</v>
      </c>
      <c r="AF75" s="57" t="e">
        <v>#N/A</v>
      </c>
      <c r="AG75" s="57" t="e">
        <v>#N/A</v>
      </c>
      <c r="AH75" s="57" t="e">
        <v>#N/A</v>
      </c>
      <c r="AI75" s="60" t="e">
        <v>#N/A</v>
      </c>
      <c r="AJ75" s="60" t="e">
        <v>#N/A</v>
      </c>
      <c r="AK75" s="60" t="e">
        <v>#N/A</v>
      </c>
      <c r="AL75" s="60" t="e">
        <v>#N/A</v>
      </c>
      <c r="AM75" s="60" t="e">
        <v>#N/A</v>
      </c>
      <c r="AN75" s="60" t="e">
        <v>#N/A</v>
      </c>
      <c r="AO75" s="60" t="e">
        <v>#N/A</v>
      </c>
      <c r="AP75" s="60" t="e">
        <v>#N/A</v>
      </c>
      <c r="AQ75" s="57">
        <v>-142.13733616919137</v>
      </c>
      <c r="AR75" s="57">
        <v>-199.30284362968558</v>
      </c>
      <c r="AS75" s="57">
        <v>-378.68782500135256</v>
      </c>
      <c r="AT75" s="58">
        <v>-380.88839589156237</v>
      </c>
      <c r="AU75" s="57">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BS449"/>
  <sheetViews>
    <sheetView topLeftCell="AW1" workbookViewId="0">
      <selection activeCell="A3" sqref="A3:A26"/>
    </sheetView>
  </sheetViews>
  <sheetFormatPr baseColWidth="10" defaultColWidth="8.83203125" defaultRowHeight="15"/>
  <cols>
    <col min="9" max="9" width="12.5" customWidth="1"/>
    <col min="50" max="61" width="8.83203125" style="40"/>
  </cols>
  <sheetData>
    <row r="1" spans="1:71">
      <c r="G1">
        <v>1</v>
      </c>
      <c r="H1">
        <v>2</v>
      </c>
      <c r="I1">
        <v>3</v>
      </c>
      <c r="J1">
        <v>4</v>
      </c>
      <c r="K1">
        <v>5</v>
      </c>
      <c r="L1">
        <v>6</v>
      </c>
      <c r="M1">
        <v>7</v>
      </c>
      <c r="N1">
        <v>8</v>
      </c>
      <c r="O1">
        <v>9</v>
      </c>
      <c r="P1">
        <v>10</v>
      </c>
      <c r="Q1">
        <v>11</v>
      </c>
      <c r="R1">
        <v>12</v>
      </c>
      <c r="S1">
        <v>13</v>
      </c>
      <c r="T1">
        <v>14</v>
      </c>
      <c r="U1">
        <v>15</v>
      </c>
      <c r="V1">
        <v>16</v>
      </c>
      <c r="W1">
        <v>17</v>
      </c>
      <c r="X1">
        <v>18</v>
      </c>
      <c r="Y1">
        <v>19</v>
      </c>
      <c r="Z1">
        <v>20</v>
      </c>
      <c r="AA1">
        <v>21</v>
      </c>
      <c r="AB1">
        <v>22</v>
      </c>
      <c r="AC1">
        <v>23</v>
      </c>
      <c r="AD1">
        <v>24</v>
      </c>
      <c r="AE1">
        <v>25</v>
      </c>
      <c r="AF1">
        <v>26</v>
      </c>
      <c r="AG1">
        <v>27</v>
      </c>
      <c r="AH1">
        <v>28</v>
      </c>
      <c r="AI1">
        <v>29</v>
      </c>
      <c r="AJ1">
        <v>30</v>
      </c>
      <c r="AK1">
        <v>31</v>
      </c>
      <c r="AL1">
        <v>32</v>
      </c>
      <c r="AM1">
        <v>33</v>
      </c>
      <c r="AN1">
        <v>34</v>
      </c>
      <c r="AO1">
        <v>35</v>
      </c>
      <c r="AP1">
        <v>36</v>
      </c>
      <c r="AQ1">
        <v>37</v>
      </c>
      <c r="AR1">
        <v>38</v>
      </c>
      <c r="AS1">
        <v>39</v>
      </c>
      <c r="AT1">
        <v>40</v>
      </c>
      <c r="AU1">
        <v>41</v>
      </c>
      <c r="AV1">
        <v>42</v>
      </c>
      <c r="AW1">
        <v>43</v>
      </c>
      <c r="AX1" s="40">
        <v>44</v>
      </c>
      <c r="AY1" s="40">
        <v>45</v>
      </c>
      <c r="AZ1" s="40">
        <v>46</v>
      </c>
      <c r="BA1" s="40">
        <v>47</v>
      </c>
      <c r="BB1" s="40">
        <v>48</v>
      </c>
      <c r="BC1" s="40">
        <v>49</v>
      </c>
      <c r="BD1" s="40">
        <v>50</v>
      </c>
      <c r="BE1" s="40">
        <v>51</v>
      </c>
      <c r="BF1" s="40">
        <v>52</v>
      </c>
      <c r="BG1" s="40">
        <v>53</v>
      </c>
      <c r="BH1" s="40">
        <v>54</v>
      </c>
      <c r="BI1" s="40">
        <v>55</v>
      </c>
      <c r="BJ1">
        <v>56</v>
      </c>
      <c r="BK1">
        <v>57</v>
      </c>
      <c r="BL1">
        <v>58</v>
      </c>
      <c r="BM1">
        <v>59</v>
      </c>
      <c r="BN1">
        <v>60</v>
      </c>
      <c r="BO1">
        <v>61</v>
      </c>
      <c r="BP1">
        <v>62</v>
      </c>
      <c r="BQ1">
        <v>63</v>
      </c>
      <c r="BR1">
        <v>64</v>
      </c>
    </row>
    <row r="2" spans="1:71">
      <c r="A2" t="s">
        <v>27</v>
      </c>
      <c r="B2" t="s">
        <v>28</v>
      </c>
      <c r="C2" t="s">
        <v>29</v>
      </c>
      <c r="D2" t="s">
        <v>30</v>
      </c>
      <c r="E2" t="s">
        <v>31</v>
      </c>
      <c r="F2" t="s">
        <v>241</v>
      </c>
      <c r="G2" t="s">
        <v>242</v>
      </c>
      <c r="H2" t="s">
        <v>33</v>
      </c>
      <c r="I2" t="s">
        <v>34</v>
      </c>
      <c r="J2" t="s">
        <v>35</v>
      </c>
      <c r="K2" t="s">
        <v>243</v>
      </c>
      <c r="L2" t="s">
        <v>244</v>
      </c>
      <c r="M2" t="s">
        <v>245</v>
      </c>
      <c r="N2" t="s">
        <v>36</v>
      </c>
      <c r="O2" t="s">
        <v>246</v>
      </c>
      <c r="P2" t="s">
        <v>247</v>
      </c>
      <c r="Q2" t="s">
        <v>40</v>
      </c>
      <c r="R2" t="s">
        <v>248</v>
      </c>
      <c r="S2" t="s">
        <v>249</v>
      </c>
      <c r="T2" t="s">
        <v>250</v>
      </c>
      <c r="U2" t="s">
        <v>68</v>
      </c>
      <c r="V2" t="s">
        <v>251</v>
      </c>
      <c r="W2" t="s">
        <v>44</v>
      </c>
      <c r="X2" t="s">
        <v>252</v>
      </c>
      <c r="Y2" t="s">
        <v>253</v>
      </c>
      <c r="Z2" t="s">
        <v>37</v>
      </c>
      <c r="AA2" t="s">
        <v>254</v>
      </c>
      <c r="AB2" t="s">
        <v>255</v>
      </c>
      <c r="AC2" t="s">
        <v>41</v>
      </c>
      <c r="AD2" t="s">
        <v>256</v>
      </c>
      <c r="AE2" t="s">
        <v>257</v>
      </c>
      <c r="AF2" t="s">
        <v>258</v>
      </c>
      <c r="AG2" t="s">
        <v>69</v>
      </c>
      <c r="AH2" t="s">
        <v>259</v>
      </c>
      <c r="AI2" t="s">
        <v>45</v>
      </c>
      <c r="AJ2" t="s">
        <v>260</v>
      </c>
      <c r="AK2" t="s">
        <v>261</v>
      </c>
      <c r="AL2" t="s">
        <v>38</v>
      </c>
      <c r="AM2" t="s">
        <v>262</v>
      </c>
      <c r="AN2" t="s">
        <v>263</v>
      </c>
      <c r="AO2" t="s">
        <v>42</v>
      </c>
      <c r="AP2" t="s">
        <v>264</v>
      </c>
      <c r="AQ2" t="s">
        <v>265</v>
      </c>
      <c r="AR2" t="s">
        <v>266</v>
      </c>
      <c r="AS2" t="s">
        <v>70</v>
      </c>
      <c r="AT2" t="s">
        <v>267</v>
      </c>
      <c r="AU2" t="s">
        <v>46</v>
      </c>
      <c r="AV2" t="s">
        <v>268</v>
      </c>
      <c r="AW2" t="s">
        <v>269</v>
      </c>
      <c r="AX2" s="40" t="s">
        <v>39</v>
      </c>
      <c r="AY2" s="40" t="s">
        <v>270</v>
      </c>
      <c r="AZ2" s="40" t="s">
        <v>271</v>
      </c>
      <c r="BA2" s="40" t="s">
        <v>43</v>
      </c>
      <c r="BB2" s="40" t="s">
        <v>272</v>
      </c>
      <c r="BC2" s="40" t="s">
        <v>273</v>
      </c>
      <c r="BD2" s="40" t="s">
        <v>274</v>
      </c>
      <c r="BE2" s="40" t="s">
        <v>71</v>
      </c>
      <c r="BF2" s="40" t="s">
        <v>275</v>
      </c>
      <c r="BG2" s="40" t="s">
        <v>47</v>
      </c>
      <c r="BH2" s="40" t="s">
        <v>276</v>
      </c>
      <c r="BI2" s="40" t="s">
        <v>277</v>
      </c>
      <c r="BJ2" t="s">
        <v>278</v>
      </c>
      <c r="BK2" t="s">
        <v>279</v>
      </c>
      <c r="BL2" t="s">
        <v>280</v>
      </c>
      <c r="BM2" t="s">
        <v>281</v>
      </c>
      <c r="BN2" t="s">
        <v>282</v>
      </c>
      <c r="BO2" t="s">
        <v>283</v>
      </c>
      <c r="BP2" t="s">
        <v>284</v>
      </c>
      <c r="BQ2" t="s">
        <v>285</v>
      </c>
      <c r="BR2" t="s">
        <v>286</v>
      </c>
      <c r="BS2" t="s">
        <v>289</v>
      </c>
    </row>
    <row r="3" spans="1:71" hidden="1">
      <c r="A3">
        <v>1</v>
      </c>
      <c r="B3" t="s">
        <v>73</v>
      </c>
      <c r="C3" t="s">
        <v>74</v>
      </c>
      <c r="D3" t="s">
        <v>74</v>
      </c>
      <c r="E3" t="s">
        <v>74</v>
      </c>
      <c r="F3" t="s">
        <v>20</v>
      </c>
      <c r="G3" t="str">
        <f>B3&amp;F3</f>
        <v>AustraliaAgriculture, Mining and Quarrying</v>
      </c>
      <c r="H3">
        <v>163229.9609846152</v>
      </c>
      <c r="I3">
        <v>660.81514210844011</v>
      </c>
      <c r="J3">
        <v>204727.94477656219</v>
      </c>
      <c r="K3">
        <v>2702990.8519678172</v>
      </c>
      <c r="L3">
        <v>27102.705432667321</v>
      </c>
      <c r="M3">
        <v>710853.10848058795</v>
      </c>
      <c r="N3">
        <v>-1.8810862990437074E-2</v>
      </c>
      <c r="O3">
        <v>3.241817939855747E-2</v>
      </c>
      <c r="P3">
        <v>1.3607316408120396E-2</v>
      </c>
      <c r="Q3">
        <v>-7.2451978912624173E-3</v>
      </c>
      <c r="R3">
        <v>1.895702889526913E-2</v>
      </c>
      <c r="S3">
        <v>1.1711831004006711E-2</v>
      </c>
      <c r="T3">
        <v>1.5871115288938711</v>
      </c>
      <c r="U3">
        <v>-0.98182232124133861</v>
      </c>
      <c r="V3">
        <v>2.5689338501352097</v>
      </c>
      <c r="W3">
        <v>-9.2525267332664612E-2</v>
      </c>
      <c r="X3">
        <v>0.18716828557233192</v>
      </c>
      <c r="Y3">
        <v>9.4643018239667309E-2</v>
      </c>
      <c r="Z3">
        <v>-3.4062682428725399E-2</v>
      </c>
      <c r="AA3">
        <v>1.9826635319174921E-2</v>
      </c>
      <c r="AB3">
        <v>-1.4236047109550478E-2</v>
      </c>
      <c r="AC3">
        <v>-1.3109581707655985E-2</v>
      </c>
      <c r="AD3">
        <v>9.6693521714952737E-3</v>
      </c>
      <c r="AE3">
        <v>-3.4402295361607108E-3</v>
      </c>
      <c r="AF3">
        <v>-0.46619763869662734</v>
      </c>
      <c r="AG3">
        <v>-1.7765256568404197</v>
      </c>
      <c r="AH3">
        <v>1.3103280181437924</v>
      </c>
      <c r="AI3">
        <v>-0.16787023388289538</v>
      </c>
      <c r="AJ3">
        <v>8.7857669818897963E-2</v>
      </c>
      <c r="AK3">
        <v>-8.0012564063997427E-2</v>
      </c>
      <c r="AL3">
        <v>-8.4168573842922464E-2</v>
      </c>
      <c r="AM3">
        <v>4.0783540288799158E-2</v>
      </c>
      <c r="AN3">
        <v>-4.3385033554123306E-2</v>
      </c>
      <c r="AO3">
        <v>-2.9861019040628274E-2</v>
      </c>
      <c r="AP3">
        <v>1.6832272359821782E-2</v>
      </c>
      <c r="AQ3">
        <v>-1.302874668080649E-2</v>
      </c>
      <c r="AR3">
        <v>-1.7655714172337018</v>
      </c>
      <c r="AS3">
        <v>-4.0465720148870901</v>
      </c>
      <c r="AT3">
        <v>2.2810005976533887</v>
      </c>
      <c r="AU3">
        <v>-0.43260695456585097</v>
      </c>
      <c r="AV3">
        <v>0.197448434511241</v>
      </c>
      <c r="AW3">
        <v>-0.23515852005460997</v>
      </c>
      <c r="AX3" s="40">
        <v>-8.4884127782939411E-2</v>
      </c>
      <c r="AY3" s="40">
        <v>4.5237357996281931E-2</v>
      </c>
      <c r="AZ3" s="40">
        <v>-3.9646769786657488E-2</v>
      </c>
      <c r="BA3" s="40">
        <v>-3.0183723467590441E-2</v>
      </c>
      <c r="BB3" s="40">
        <v>1.82064230514625E-2</v>
      </c>
      <c r="BC3" s="40">
        <v>-1.1977300416127941E-2</v>
      </c>
      <c r="BD3" s="40">
        <v>-1.6230862252843967</v>
      </c>
      <c r="BE3" s="40">
        <v>-4.0903028300159576</v>
      </c>
      <c r="BF3" s="40">
        <v>2.4672166047315613</v>
      </c>
      <c r="BG3" s="40">
        <v>-0.43581869854001565</v>
      </c>
      <c r="BH3" s="40">
        <v>0.22183190214745807</v>
      </c>
      <c r="BI3" s="40">
        <v>-0.21398679639255755</v>
      </c>
      <c r="BJ3">
        <v>-0.15574833895097145</v>
      </c>
      <c r="BK3">
        <v>-0.28202885806916167</v>
      </c>
      <c r="BL3">
        <v>-0.69689070483218529</v>
      </c>
      <c r="BM3">
        <v>-0.70281527818345135</v>
      </c>
      <c r="BN3">
        <v>-0.1485774551274161</v>
      </c>
      <c r="BO3">
        <v>-0.26883852134079744</v>
      </c>
      <c r="BP3">
        <v>-0.61236066745925821</v>
      </c>
      <c r="BQ3">
        <v>-0.61897837524805643</v>
      </c>
      <c r="BR3">
        <v>1351495.4259839088</v>
      </c>
      <c r="BS3">
        <v>-0.61897837524805643</v>
      </c>
    </row>
    <row r="4" spans="1:71" hidden="1">
      <c r="A4">
        <v>1</v>
      </c>
      <c r="B4" t="s">
        <v>73</v>
      </c>
      <c r="C4" t="s">
        <v>74</v>
      </c>
      <c r="D4" t="s">
        <v>74</v>
      </c>
      <c r="E4" t="s">
        <v>74</v>
      </c>
      <c r="F4" t="s">
        <v>21</v>
      </c>
      <c r="G4" t="str">
        <f t="shared" ref="G4:G67" si="0">B4&amp;F4</f>
        <v>AustraliaBusiness, Trade, Personal, and Public Services</v>
      </c>
      <c r="H4">
        <v>823557.57443411369</v>
      </c>
      <c r="I4">
        <v>8316.8027913108708</v>
      </c>
      <c r="J4">
        <v>48106.086051721271</v>
      </c>
      <c r="K4">
        <v>13514954.259839088</v>
      </c>
      <c r="L4">
        <v>135513.52716333658</v>
      </c>
      <c r="M4">
        <v>3554265.5424029389</v>
      </c>
      <c r="N4">
        <v>-3.0174435107113557E-2</v>
      </c>
      <c r="O4">
        <v>2.5556363761087046E-2</v>
      </c>
      <c r="P4">
        <v>-4.6180713460265161E-3</v>
      </c>
      <c r="Q4">
        <v>-2.899282185943787E-2</v>
      </c>
      <c r="R4">
        <v>2.3660565111244643E-2</v>
      </c>
      <c r="S4">
        <v>-5.3322567481932284E-3</v>
      </c>
      <c r="T4">
        <v>-0.72259291968816797</v>
      </c>
      <c r="U4">
        <v>-3.9289195525907132</v>
      </c>
      <c r="V4">
        <v>3.2063266329025453</v>
      </c>
      <c r="W4">
        <v>-1.0875147028935637E-2</v>
      </c>
      <c r="X4">
        <v>8.811344902976E-3</v>
      </c>
      <c r="Y4">
        <v>-2.0638021259596364E-3</v>
      </c>
      <c r="Z4">
        <v>-4.8878648945333544E-2</v>
      </c>
      <c r="AA4">
        <v>3.2860192496236777E-2</v>
      </c>
      <c r="AB4">
        <v>-1.6018456449096767E-2</v>
      </c>
      <c r="AC4">
        <v>-4.6953603901179412E-2</v>
      </c>
      <c r="AD4">
        <v>3.1098497293295259E-2</v>
      </c>
      <c r="AE4">
        <v>-1.5855106607884153E-2</v>
      </c>
      <c r="AF4">
        <v>-2.1485814199851068</v>
      </c>
      <c r="AG4">
        <v>-6.3628484776790231</v>
      </c>
      <c r="AH4">
        <v>4.2142670576939167</v>
      </c>
      <c r="AI4">
        <v>-2.0364206615895348E-2</v>
      </c>
      <c r="AJ4">
        <v>1.3584111390856085E-2</v>
      </c>
      <c r="AK4">
        <v>-6.7800952250392605E-3</v>
      </c>
      <c r="AL4">
        <v>-0.10387783359744436</v>
      </c>
      <c r="AM4">
        <v>5.8825732073452999E-2</v>
      </c>
      <c r="AN4">
        <v>-4.5052101523991347E-2</v>
      </c>
      <c r="AO4">
        <v>-9.9431252760424971E-2</v>
      </c>
      <c r="AP4">
        <v>5.5933503950668428E-2</v>
      </c>
      <c r="AQ4">
        <v>-4.3497748809756515E-2</v>
      </c>
      <c r="AR4">
        <v>-5.8945333648749321</v>
      </c>
      <c r="AS4">
        <v>-13.474279771834432</v>
      </c>
      <c r="AT4">
        <v>7.5797464069595009</v>
      </c>
      <c r="AU4">
        <v>-3.905287126800934E-2</v>
      </c>
      <c r="AV4">
        <v>2.2385200594345706E-2</v>
      </c>
      <c r="AW4">
        <v>-1.6667670673663634E-2</v>
      </c>
      <c r="AX4" s="40">
        <v>-0.10461182650135209</v>
      </c>
      <c r="AY4" s="40">
        <v>6.072678127424605E-2</v>
      </c>
      <c r="AZ4" s="40">
        <v>-4.3885045227106054E-2</v>
      </c>
      <c r="BA4" s="40">
        <v>-0.10022503684678141</v>
      </c>
      <c r="BB4" s="40">
        <v>5.7734213766096269E-2</v>
      </c>
      <c r="BC4" s="40">
        <v>-4.2490823080685171E-2</v>
      </c>
      <c r="BD4" s="40">
        <v>-5.7580813077369593</v>
      </c>
      <c r="BE4" s="40">
        <v>-13.581848253182727</v>
      </c>
      <c r="BF4" s="40">
        <v>7.8237669454457688</v>
      </c>
      <c r="BG4" s="40">
        <v>-4.0352373184711854E-2</v>
      </c>
      <c r="BH4" s="40">
        <v>2.3578194675264341E-2</v>
      </c>
      <c r="BI4" s="40">
        <v>-1.6774178509447513E-2</v>
      </c>
      <c r="BJ4">
        <v>-4.9517620012096419E-2</v>
      </c>
      <c r="BK4">
        <v>-8.0212085382473E-2</v>
      </c>
      <c r="BL4">
        <v>-0.17046824815439202</v>
      </c>
      <c r="BM4">
        <v>-0.17167276388362632</v>
      </c>
      <c r="BN4">
        <v>-4.7240744444433894E-2</v>
      </c>
      <c r="BO4">
        <v>-7.6505943898618395E-2</v>
      </c>
      <c r="BP4">
        <v>-0.16201273626341037</v>
      </c>
      <c r="BQ4">
        <v>-0.16330612368700875</v>
      </c>
      <c r="BR4">
        <v>1351495.4259839088</v>
      </c>
      <c r="BS4">
        <v>-0.16330612368700875</v>
      </c>
    </row>
    <row r="5" spans="1:71" hidden="1">
      <c r="A5">
        <v>1</v>
      </c>
      <c r="B5" t="s">
        <v>73</v>
      </c>
      <c r="C5" t="s">
        <v>74</v>
      </c>
      <c r="D5" t="s">
        <v>74</v>
      </c>
      <c r="E5" t="s">
        <v>74</v>
      </c>
      <c r="F5" t="s">
        <v>23</v>
      </c>
      <c r="G5" t="str">
        <f t="shared" si="0"/>
        <v>AustraliaHotel and restaurants and Other Personal Services</v>
      </c>
      <c r="H5">
        <v>70621.544193336944</v>
      </c>
      <c r="I5">
        <v>1552.4518280707671</v>
      </c>
      <c r="J5">
        <v>9675.1309920204476</v>
      </c>
      <c r="K5">
        <v>4054486.2779517258</v>
      </c>
      <c r="L5">
        <v>40654.058149000979</v>
      </c>
      <c r="M5">
        <v>1066279.6627208819</v>
      </c>
      <c r="N5">
        <v>-2.9284133737680171E-2</v>
      </c>
      <c r="O5">
        <v>1.5387368050776569E-2</v>
      </c>
      <c r="P5">
        <v>-1.3896765686903602E-2</v>
      </c>
      <c r="Q5">
        <v>-7.2814742487287129E-2</v>
      </c>
      <c r="R5">
        <v>3.8425275421446491E-2</v>
      </c>
      <c r="S5">
        <v>-3.4389467065840638E-2</v>
      </c>
      <c r="T5">
        <v>-4.660237979359465</v>
      </c>
      <c r="U5">
        <v>-9.8673825839423444</v>
      </c>
      <c r="V5">
        <v>5.2071446045828793</v>
      </c>
      <c r="W5">
        <v>-0.2197479863244601</v>
      </c>
      <c r="X5">
        <v>0.11020780924874962</v>
      </c>
      <c r="Y5">
        <v>-0.10954017707571048</v>
      </c>
      <c r="Z5">
        <v>-4.4422918116250737E-2</v>
      </c>
      <c r="AA5">
        <v>2.2917396781976955E-2</v>
      </c>
      <c r="AB5">
        <v>-2.1505521334273785E-2</v>
      </c>
      <c r="AC5">
        <v>-0.11051398522423929</v>
      </c>
      <c r="AD5">
        <v>5.7190674574458117E-2</v>
      </c>
      <c r="AE5">
        <v>-5.3323310649781172E-2</v>
      </c>
      <c r="AF5">
        <v>-7.2260299061781561</v>
      </c>
      <c r="AG5">
        <v>-14.976139938613528</v>
      </c>
      <c r="AH5">
        <v>7.7501100324353738</v>
      </c>
      <c r="AI5">
        <v>-0.33105437748426325</v>
      </c>
      <c r="AJ5">
        <v>0.16809023721577987</v>
      </c>
      <c r="AK5">
        <v>-0.16296414026848335</v>
      </c>
      <c r="AL5">
        <v>-8.9304030988225327E-2</v>
      </c>
      <c r="AM5">
        <v>4.5309302877073035E-2</v>
      </c>
      <c r="AN5">
        <v>-4.3994728111152293E-2</v>
      </c>
      <c r="AO5">
        <v>-0.22233395133768141</v>
      </c>
      <c r="AP5">
        <v>0.11287035400280804</v>
      </c>
      <c r="AQ5">
        <v>-0.1094635973348734</v>
      </c>
      <c r="AR5">
        <v>-14.833798170835905</v>
      </c>
      <c r="AS5">
        <v>-30.129257953930846</v>
      </c>
      <c r="AT5">
        <v>15.295459783094945</v>
      </c>
      <c r="AU5">
        <v>-0.65903925027877253</v>
      </c>
      <c r="AV5">
        <v>0.33212762012612773</v>
      </c>
      <c r="AW5">
        <v>-0.32691163015264491</v>
      </c>
      <c r="AX5" s="40">
        <v>-8.9429331279422777E-2</v>
      </c>
      <c r="AY5" s="40">
        <v>4.5420603363562975E-2</v>
      </c>
      <c r="AZ5" s="40">
        <v>-4.4008727915859802E-2</v>
      </c>
      <c r="BA5" s="40">
        <v>-0.22261855018580623</v>
      </c>
      <c r="BB5" s="40">
        <v>0.11324295705524159</v>
      </c>
      <c r="BC5" s="40">
        <v>-0.10937559313056464</v>
      </c>
      <c r="BD5" s="40">
        <v>-14.821872410704824</v>
      </c>
      <c r="BE5" s="40">
        <v>-30.167824947666873</v>
      </c>
      <c r="BF5" s="40">
        <v>15.345952536962045</v>
      </c>
      <c r="BG5" s="40">
        <v>-0.65964281663886326</v>
      </c>
      <c r="BH5" s="40">
        <v>0.33238445679307993</v>
      </c>
      <c r="BI5" s="40">
        <v>-0.32725835984578344</v>
      </c>
      <c r="BJ5">
        <v>-0.56041500157553747</v>
      </c>
      <c r="BK5">
        <v>-0.85012826225676108</v>
      </c>
      <c r="BL5">
        <v>-1.7090250684988437</v>
      </c>
      <c r="BM5">
        <v>-1.7114229595724826</v>
      </c>
      <c r="BN5">
        <v>-0.63559992043067426</v>
      </c>
      <c r="BO5">
        <v>-0.96467662750118233</v>
      </c>
      <c r="BP5">
        <v>-1.9407531627807413</v>
      </c>
      <c r="BQ5">
        <v>-1.9432374262560177</v>
      </c>
      <c r="BR5">
        <v>1351495.4259839088</v>
      </c>
      <c r="BS5">
        <v>-1.9432374262560177</v>
      </c>
    </row>
    <row r="6" spans="1:71" hidden="1">
      <c r="A6">
        <v>1</v>
      </c>
      <c r="B6" t="s">
        <v>73</v>
      </c>
      <c r="C6" t="s">
        <v>74</v>
      </c>
      <c r="D6" t="s">
        <v>74</v>
      </c>
      <c r="E6" t="s">
        <v>74</v>
      </c>
      <c r="F6" t="s">
        <v>22</v>
      </c>
      <c r="G6" t="str">
        <f t="shared" si="0"/>
        <v>AustraliaLight/Heavy Manufacturing, Utilities, and Construction</v>
      </c>
      <c r="H6">
        <v>231308.16253227816</v>
      </c>
      <c r="I6">
        <v>2373.1808791551243</v>
      </c>
      <c r="J6">
        <v>74349.833182002345</v>
      </c>
      <c r="K6">
        <v>21623926.815742545</v>
      </c>
      <c r="L6">
        <v>216821.64346133859</v>
      </c>
      <c r="M6">
        <v>5686824.8678447017</v>
      </c>
      <c r="N6">
        <v>-1.0537963588688264E-2</v>
      </c>
      <c r="O6">
        <v>1.9228832048180967E-2</v>
      </c>
      <c r="P6">
        <v>8.6908684594927017E-3</v>
      </c>
      <c r="Q6">
        <v>-1.0043006670507887E-2</v>
      </c>
      <c r="R6">
        <v>1.6938964742582704E-2</v>
      </c>
      <c r="S6">
        <v>6.8959580720748181E-3</v>
      </c>
      <c r="T6">
        <v>0.93449560151734123</v>
      </c>
      <c r="U6">
        <v>-1.3609632572454413</v>
      </c>
      <c r="V6">
        <v>2.2954588587627827</v>
      </c>
      <c r="W6">
        <v>-2.4228197403165612E-2</v>
      </c>
      <c r="X6">
        <v>0.1372705418564808</v>
      </c>
      <c r="Y6">
        <v>0.11304234445331518</v>
      </c>
      <c r="Z6">
        <v>-1.7618664638812179E-2</v>
      </c>
      <c r="AA6">
        <v>3.0245986279665099E-2</v>
      </c>
      <c r="AB6">
        <v>1.262732164085292E-2</v>
      </c>
      <c r="AC6">
        <v>-1.6739156396338484E-2</v>
      </c>
      <c r="AD6">
        <v>2.9014681085889386E-2</v>
      </c>
      <c r="AE6">
        <v>1.2275524689550905E-2</v>
      </c>
      <c r="AF6">
        <v>1.663499648461666</v>
      </c>
      <c r="AG6">
        <v>-2.2683821250065548</v>
      </c>
      <c r="AH6">
        <v>3.9318817734682208</v>
      </c>
      <c r="AI6">
        <v>-4.4876399810319233E-2</v>
      </c>
      <c r="AJ6">
        <v>0.21248701201763617</v>
      </c>
      <c r="AK6">
        <v>0.16761061220731696</v>
      </c>
      <c r="AL6">
        <v>-3.7813579283768502E-2</v>
      </c>
      <c r="AM6">
        <v>3.8928972531849404E-2</v>
      </c>
      <c r="AN6">
        <v>1.1153932480809077E-3</v>
      </c>
      <c r="AO6">
        <v>-3.6464827824898023E-2</v>
      </c>
      <c r="AP6">
        <v>3.7181751218755991E-2</v>
      </c>
      <c r="AQ6">
        <v>7.169233938579744E-4</v>
      </c>
      <c r="AR6">
        <v>9.7152817807604125E-2</v>
      </c>
      <c r="AS6">
        <v>-4.9414774359557079</v>
      </c>
      <c r="AT6">
        <v>5.0386302537633121</v>
      </c>
      <c r="AU6">
        <v>-8.7898948424655329E-2</v>
      </c>
      <c r="AV6">
        <v>0.22859668348471338</v>
      </c>
      <c r="AW6">
        <v>0.140697735060058</v>
      </c>
      <c r="AX6" s="40">
        <v>-3.8178236583232258E-2</v>
      </c>
      <c r="AY6" s="40">
        <v>4.0525772251875113E-2</v>
      </c>
      <c r="AZ6" s="40">
        <v>2.3475356686428681E-3</v>
      </c>
      <c r="BA6" s="40">
        <v>-3.6783704156795854E-2</v>
      </c>
      <c r="BB6" s="40">
        <v>3.9036954966118066E-2</v>
      </c>
      <c r="BC6" s="40">
        <v>2.2532508093222191E-3</v>
      </c>
      <c r="BD6" s="40">
        <v>0.30534596475489661</v>
      </c>
      <c r="BE6" s="40">
        <v>-4.9846894924200926</v>
      </c>
      <c r="BF6" s="40">
        <v>5.290035457174989</v>
      </c>
      <c r="BG6" s="40">
        <v>-8.9918940102062861E-2</v>
      </c>
      <c r="BH6" s="40">
        <v>0.23500828216350803</v>
      </c>
      <c r="BI6" s="40">
        <v>0.14508934206144516</v>
      </c>
      <c r="BJ6">
        <v>-6.1571582400641603E-2</v>
      </c>
      <c r="BK6">
        <v>-0.10294295026435259</v>
      </c>
      <c r="BL6">
        <v>-0.22093850421280109</v>
      </c>
      <c r="BM6">
        <v>-0.22306913664220418</v>
      </c>
      <c r="BN6">
        <v>-5.7347641269128953E-2</v>
      </c>
      <c r="BO6">
        <v>-9.5584038491584394E-2</v>
      </c>
      <c r="BP6">
        <v>-0.20822169432424056</v>
      </c>
      <c r="BQ6">
        <v>-0.21004254400510303</v>
      </c>
      <c r="BR6">
        <v>1351495.4259839088</v>
      </c>
      <c r="BS6">
        <v>-0.21004254400510303</v>
      </c>
    </row>
    <row r="7" spans="1:71" hidden="1">
      <c r="A7">
        <v>1</v>
      </c>
      <c r="B7" t="s">
        <v>73</v>
      </c>
      <c r="C7" t="s">
        <v>74</v>
      </c>
      <c r="D7" t="s">
        <v>74</v>
      </c>
      <c r="E7" t="s">
        <v>74</v>
      </c>
      <c r="F7" t="s">
        <v>24</v>
      </c>
      <c r="G7" t="str">
        <f t="shared" si="0"/>
        <v>AustraliaTransport services</v>
      </c>
      <c r="H7">
        <v>62778.183839564386</v>
      </c>
      <c r="I7">
        <v>648.10207568845783</v>
      </c>
      <c r="J7">
        <v>18567.559237987723</v>
      </c>
      <c r="K7">
        <v>5405981.7039356343</v>
      </c>
      <c r="L7">
        <v>54205.410865334641</v>
      </c>
      <c r="M7">
        <v>1421706.2169611759</v>
      </c>
      <c r="N7">
        <v>-1.9292603683266574E-2</v>
      </c>
      <c r="O7">
        <v>1.15378566620694E-2</v>
      </c>
      <c r="P7">
        <v>-7.7547470211971736E-3</v>
      </c>
      <c r="Q7">
        <v>-2.3508620402318933E-2</v>
      </c>
      <c r="R7">
        <v>1.3631463435728734E-2</v>
      </c>
      <c r="S7">
        <v>-9.8771569665902E-3</v>
      </c>
      <c r="T7">
        <v>-1.3384883788885602</v>
      </c>
      <c r="U7">
        <v>-3.1857360694622159</v>
      </c>
      <c r="V7">
        <v>1.8472476905736552</v>
      </c>
      <c r="W7">
        <v>-0.1235000924952145</v>
      </c>
      <c r="X7">
        <v>6.3828016607369142E-2</v>
      </c>
      <c r="Y7">
        <v>-5.9672075887845372E-2</v>
      </c>
      <c r="Z7">
        <v>-2.9687262746603233E-2</v>
      </c>
      <c r="AA7">
        <v>1.6647363480166356E-2</v>
      </c>
      <c r="AB7">
        <v>-1.3039899266436878E-2</v>
      </c>
      <c r="AC7">
        <v>-3.6097033079800923E-2</v>
      </c>
      <c r="AD7">
        <v>1.9700870519311048E-2</v>
      </c>
      <c r="AE7">
        <v>-1.6396162560489872E-2</v>
      </c>
      <c r="AF7">
        <v>-2.2219018205154266</v>
      </c>
      <c r="AG7">
        <v>-4.891636272775461</v>
      </c>
      <c r="AH7">
        <v>2.6697344522600348</v>
      </c>
      <c r="AI7">
        <v>-0.18685608760279146</v>
      </c>
      <c r="AJ7">
        <v>9.5394709261545585E-2</v>
      </c>
      <c r="AK7">
        <v>-9.1461378341245861E-2</v>
      </c>
      <c r="AL7">
        <v>-6.0618559134719592E-2</v>
      </c>
      <c r="AM7">
        <v>3.180058086529379E-2</v>
      </c>
      <c r="AN7">
        <v>-2.8817978269425799E-2</v>
      </c>
      <c r="AO7">
        <v>-7.3526998267797156E-2</v>
      </c>
      <c r="AP7">
        <v>3.8087381784222135E-2</v>
      </c>
      <c r="AQ7">
        <v>-3.5439616483575027E-2</v>
      </c>
      <c r="AR7">
        <v>-4.8025474310051752</v>
      </c>
      <c r="AS7">
        <v>-9.9639028770017326</v>
      </c>
      <c r="AT7">
        <v>5.1613554459965574</v>
      </c>
      <c r="AU7">
        <v>-0.37350398894280296</v>
      </c>
      <c r="AV7">
        <v>0.18830820772611057</v>
      </c>
      <c r="AW7">
        <v>-0.18519578121669239</v>
      </c>
      <c r="AX7" s="40">
        <v>-6.0725611104425911E-2</v>
      </c>
      <c r="AY7" s="40">
        <v>3.216653765907769E-2</v>
      </c>
      <c r="AZ7" s="40">
        <v>-2.8559073445348221E-2</v>
      </c>
      <c r="BA7" s="40">
        <v>-7.3632217884503193E-2</v>
      </c>
      <c r="BB7" s="40">
        <v>3.8468462921662186E-2</v>
      </c>
      <c r="BC7" s="40">
        <v>-3.5163754962841014E-2</v>
      </c>
      <c r="BD7" s="40">
        <v>-4.7651644633218684</v>
      </c>
      <c r="BE7" s="40">
        <v>-9.9781615583883454</v>
      </c>
      <c r="BF7" s="40">
        <v>5.2129970950664761</v>
      </c>
      <c r="BG7" s="40">
        <v>-0.37373862324539081</v>
      </c>
      <c r="BH7" s="40">
        <v>0.18883597708284525</v>
      </c>
      <c r="BI7" s="40">
        <v>-0.18490264616254554</v>
      </c>
      <c r="BJ7">
        <v>-0.41533322626677649</v>
      </c>
      <c r="BK7">
        <v>-0.63911055335007549</v>
      </c>
      <c r="BL7">
        <v>-1.3050027953927044</v>
      </c>
      <c r="BM7">
        <v>-1.3073074215948639</v>
      </c>
      <c r="BN7">
        <v>-0.49154850585505555</v>
      </c>
      <c r="BO7">
        <v>-0.75476324737569067</v>
      </c>
      <c r="BP7">
        <v>-1.5373971555973496</v>
      </c>
      <c r="BQ7">
        <v>-1.5395972228277262</v>
      </c>
      <c r="BR7">
        <v>1351495.4259839088</v>
      </c>
      <c r="BS7">
        <v>-1.5395972228277262</v>
      </c>
    </row>
    <row r="8" spans="1:71" hidden="1">
      <c r="A8">
        <v>1</v>
      </c>
      <c r="B8" t="s">
        <v>73</v>
      </c>
      <c r="C8" t="s">
        <v>74</v>
      </c>
      <c r="D8" t="s">
        <v>74</v>
      </c>
      <c r="E8" t="s">
        <v>74</v>
      </c>
      <c r="F8" t="s">
        <v>287</v>
      </c>
      <c r="G8" t="str">
        <f t="shared" si="0"/>
        <v>Australia_All</v>
      </c>
      <c r="H8">
        <v>1351495.4259839086</v>
      </c>
      <c r="I8">
        <v>13551.352716333658</v>
      </c>
      <c r="J8">
        <v>355426.5542402938</v>
      </c>
      <c r="K8">
        <v>1351495.4259839086</v>
      </c>
      <c r="L8">
        <v>13551.352716333658</v>
      </c>
      <c r="M8">
        <v>355426.5542402938</v>
      </c>
      <c r="N8">
        <v>-0.10809999910718564</v>
      </c>
      <c r="O8">
        <v>0.10412859992067146</v>
      </c>
      <c r="P8">
        <v>-3.9713991865141796E-3</v>
      </c>
      <c r="Q8">
        <v>-0.14260438931081426</v>
      </c>
      <c r="R8">
        <v>0.11161329760627171</v>
      </c>
      <c r="S8">
        <v>-3.0991091704542548E-2</v>
      </c>
      <c r="T8">
        <v>-4.1997121475249815</v>
      </c>
      <c r="U8">
        <v>-19.324823784482053</v>
      </c>
      <c r="V8">
        <v>15.125111636957072</v>
      </c>
      <c r="W8">
        <v>-0.47087669058444059</v>
      </c>
      <c r="X8">
        <v>0.50728599818790776</v>
      </c>
      <c r="Y8">
        <v>3.6409307603467167E-2</v>
      </c>
      <c r="Z8">
        <v>-0.17467017687572503</v>
      </c>
      <c r="AA8">
        <v>0.12249757435722007</v>
      </c>
      <c r="AB8">
        <v>-5.217260251850496E-2</v>
      </c>
      <c r="AC8">
        <v>-0.22341336030921402</v>
      </c>
      <c r="AD8">
        <v>0.14667407564444904</v>
      </c>
      <c r="AE8">
        <v>-7.6739284664764984E-2</v>
      </c>
      <c r="AF8">
        <v>-10.399211136913651</v>
      </c>
      <c r="AG8">
        <v>-30.275532470914985</v>
      </c>
      <c r="AH8">
        <v>19.876321334001336</v>
      </c>
      <c r="AI8">
        <v>-0.75102130539616441</v>
      </c>
      <c r="AJ8">
        <v>0.57741373970471555</v>
      </c>
      <c r="AK8">
        <v>-0.17360756569144886</v>
      </c>
      <c r="AL8">
        <v>-0.37578257684708022</v>
      </c>
      <c r="AM8">
        <v>0.21564812863646837</v>
      </c>
      <c r="AN8">
        <v>-0.16013444821061185</v>
      </c>
      <c r="AO8">
        <v>-0.46161804923142979</v>
      </c>
      <c r="AP8">
        <v>0.26090526331627634</v>
      </c>
      <c r="AQ8">
        <v>-0.20071278591515346</v>
      </c>
      <c r="AR8">
        <v>-27.199297566142111</v>
      </c>
      <c r="AS8">
        <v>-62.555490053609802</v>
      </c>
      <c r="AT8">
        <v>35.356192487467702</v>
      </c>
      <c r="AU8">
        <v>-1.5921020134800914</v>
      </c>
      <c r="AV8">
        <v>0.96886614644253843</v>
      </c>
      <c r="AW8">
        <v>-0.62323586703755296</v>
      </c>
      <c r="AX8" s="40">
        <v>-0.37782913325137257</v>
      </c>
      <c r="AY8" s="40">
        <v>0.22407705254504384</v>
      </c>
      <c r="AZ8" s="40">
        <v>-0.15375208070632873</v>
      </c>
      <c r="BA8" s="40">
        <v>-0.46344323254147712</v>
      </c>
      <c r="BB8" s="40">
        <v>0.26668901176058063</v>
      </c>
      <c r="BC8" s="40">
        <v>-0.19675422078089649</v>
      </c>
      <c r="BD8" s="40">
        <v>-26.662858442293143</v>
      </c>
      <c r="BE8" s="40">
        <v>-62.802827081673989</v>
      </c>
      <c r="BF8" s="40">
        <v>36.139968639380832</v>
      </c>
      <c r="BG8" s="40">
        <v>-1.5994714517110438</v>
      </c>
      <c r="BH8" s="40">
        <v>1.0016388128621552</v>
      </c>
      <c r="BI8" s="40">
        <v>-0.5978326388488886</v>
      </c>
      <c r="BJ8">
        <v>-0.10809999910718565</v>
      </c>
      <c r="BK8">
        <v>-0.17467017687572506</v>
      </c>
      <c r="BL8">
        <v>-0.37578257684708027</v>
      </c>
      <c r="BM8">
        <v>-0.37782913325137263</v>
      </c>
      <c r="BN8">
        <v>-0.14260438931081426</v>
      </c>
      <c r="BO8">
        <v>-0.22341336030921405</v>
      </c>
      <c r="BP8">
        <v>-0.46161804923142979</v>
      </c>
      <c r="BQ8">
        <v>-0.46344323254147723</v>
      </c>
      <c r="BR8">
        <v>1351495.4259839088</v>
      </c>
      <c r="BS8">
        <v>-0.46344323254147723</v>
      </c>
    </row>
    <row r="9" spans="1:71" hidden="1">
      <c r="A9">
        <v>2</v>
      </c>
      <c r="B9" t="s">
        <v>75</v>
      </c>
      <c r="C9" t="s">
        <v>76</v>
      </c>
      <c r="D9" t="s">
        <v>76</v>
      </c>
      <c r="E9" t="s">
        <v>76</v>
      </c>
      <c r="F9" t="s">
        <v>20</v>
      </c>
      <c r="G9" t="str">
        <f t="shared" si="0"/>
        <v>AustriaAgriculture, Mining and Quarrying</v>
      </c>
      <c r="H9">
        <v>6302.3052643637648</v>
      </c>
      <c r="I9">
        <v>303.60418808894593</v>
      </c>
      <c r="J9">
        <v>2985.0083359078999</v>
      </c>
      <c r="K9">
        <v>816163.13037269842</v>
      </c>
      <c r="L9">
        <v>10362.151648857171</v>
      </c>
      <c r="M9">
        <v>459183.14345712733</v>
      </c>
      <c r="N9">
        <v>-2.3234815397360454E-4</v>
      </c>
      <c r="O9">
        <v>1.2195387039101119E-3</v>
      </c>
      <c r="P9">
        <v>9.8719054993650713E-4</v>
      </c>
      <c r="Q9">
        <v>-7.9981342426717556E-4</v>
      </c>
      <c r="R9">
        <v>5.066071836351234E-3</v>
      </c>
      <c r="S9">
        <v>4.2662584120840589E-3</v>
      </c>
      <c r="T9">
        <v>0.22103808319613802</v>
      </c>
      <c r="U9">
        <v>-4.1438939965241062E-2</v>
      </c>
      <c r="V9">
        <v>0.26247702316137905</v>
      </c>
      <c r="W9">
        <v>-2.1151037102925285E-4</v>
      </c>
      <c r="X9">
        <v>1.812369320780475E-3</v>
      </c>
      <c r="Y9">
        <v>1.600858949751222E-3</v>
      </c>
      <c r="Z9">
        <v>-4.3100601247741065E-4</v>
      </c>
      <c r="AA9">
        <v>2.3484982522785748E-3</v>
      </c>
      <c r="AB9">
        <v>1.917492239801164E-3</v>
      </c>
      <c r="AC9">
        <v>-1.5320850143401672E-3</v>
      </c>
      <c r="AD9">
        <v>8.5402203595191933E-3</v>
      </c>
      <c r="AE9">
        <v>7.0081353451790264E-3</v>
      </c>
      <c r="AF9">
        <v>0.36309680611230538</v>
      </c>
      <c r="AG9">
        <v>-7.9378486287671635E-2</v>
      </c>
      <c r="AH9">
        <v>0.44247529239997707</v>
      </c>
      <c r="AI9">
        <v>-3.9785354816525276E-4</v>
      </c>
      <c r="AJ9">
        <v>2.170513370162322E-3</v>
      </c>
      <c r="AK9">
        <v>1.7726598219970691E-3</v>
      </c>
      <c r="AL9">
        <v>-8.721570128431748E-4</v>
      </c>
      <c r="AM9">
        <v>2.4548624129217323E-3</v>
      </c>
      <c r="AN9">
        <v>1.5827054000785577E-3</v>
      </c>
      <c r="AO9">
        <v>-2.9631300902852546E-3</v>
      </c>
      <c r="AP9">
        <v>8.9234922094116164E-3</v>
      </c>
      <c r="AQ9">
        <v>5.960362119126361E-3</v>
      </c>
      <c r="AR9">
        <v>0.30881088080245522</v>
      </c>
      <c r="AS9">
        <v>-0.15352201675413824</v>
      </c>
      <c r="AT9">
        <v>0.46233289755659346</v>
      </c>
      <c r="AU9">
        <v>-7.902146306510054E-4</v>
      </c>
      <c r="AV9">
        <v>2.2623628582283291E-3</v>
      </c>
      <c r="AW9">
        <v>1.4721482275773237E-3</v>
      </c>
      <c r="AX9" s="40">
        <v>-8.8375614546782623E-4</v>
      </c>
      <c r="AY9" s="40">
        <v>2.5748733187737822E-3</v>
      </c>
      <c r="AZ9" s="40">
        <v>1.691117173305956E-3</v>
      </c>
      <c r="BA9" s="40">
        <v>-3.0024130581954309E-3</v>
      </c>
      <c r="BB9" s="40">
        <v>9.2753843814468283E-3</v>
      </c>
      <c r="BC9" s="40">
        <v>6.2729713232513983E-3</v>
      </c>
      <c r="BD9" s="40">
        <v>0.3250074007023161</v>
      </c>
      <c r="BE9" s="40">
        <v>-0.15555729710765043</v>
      </c>
      <c r="BF9" s="40">
        <v>0.48056469780996647</v>
      </c>
      <c r="BG9" s="40">
        <v>-8.0044619442884196E-4</v>
      </c>
      <c r="BH9" s="40">
        <v>2.3718096932941169E-3</v>
      </c>
      <c r="BI9" s="40">
        <v>1.5713634988652751E-3</v>
      </c>
      <c r="BJ9">
        <v>-1.5044812075011304E-2</v>
      </c>
      <c r="BK9">
        <v>-2.7908138498312612E-2</v>
      </c>
      <c r="BL9">
        <v>-5.6473176712303119E-2</v>
      </c>
      <c r="BM9">
        <v>-5.7224233983844165E-2</v>
      </c>
      <c r="BN9">
        <v>-1.3649001427180849E-2</v>
      </c>
      <c r="BO9">
        <v>-2.6145385802259214E-2</v>
      </c>
      <c r="BP9">
        <v>-5.056650164165765E-2</v>
      </c>
      <c r="BQ9">
        <v>-5.1236874592150657E-2</v>
      </c>
      <c r="BR9">
        <v>408081.56518634863</v>
      </c>
      <c r="BS9">
        <v>-5.1236874592150657E-2</v>
      </c>
    </row>
    <row r="10" spans="1:71" hidden="1">
      <c r="A10">
        <v>2</v>
      </c>
      <c r="B10" t="s">
        <v>75</v>
      </c>
      <c r="C10" t="s">
        <v>76</v>
      </c>
      <c r="D10" t="s">
        <v>76</v>
      </c>
      <c r="E10" t="s">
        <v>76</v>
      </c>
      <c r="F10" t="s">
        <v>21</v>
      </c>
      <c r="G10" t="str">
        <f t="shared" si="0"/>
        <v>AustriaBusiness, Trade, Personal, and Public Services</v>
      </c>
      <c r="H10">
        <v>223166.53912504186</v>
      </c>
      <c r="I10">
        <v>2754.2978300044379</v>
      </c>
      <c r="J10">
        <v>32678.150718647496</v>
      </c>
      <c r="K10">
        <v>4080815.6518634921</v>
      </c>
      <c r="L10">
        <v>51810.758244285847</v>
      </c>
      <c r="M10">
        <v>2295915.7172856368</v>
      </c>
      <c r="N10">
        <v>-4.4913137435576506E-3</v>
      </c>
      <c r="O10">
        <v>1.5008873339675316E-2</v>
      </c>
      <c r="P10">
        <v>1.0517559596117665E-2</v>
      </c>
      <c r="Q10">
        <v>-3.7652628676480993E-3</v>
      </c>
      <c r="R10">
        <v>1.2795030742688887E-2</v>
      </c>
      <c r="S10">
        <v>9.0297678750407874E-3</v>
      </c>
      <c r="T10">
        <v>0.46783912037575709</v>
      </c>
      <c r="U10">
        <v>-0.19508112416190215</v>
      </c>
      <c r="V10">
        <v>0.66292024453765919</v>
      </c>
      <c r="W10">
        <v>-2.552908860087552E-3</v>
      </c>
      <c r="X10">
        <v>7.5612909381965561E-3</v>
      </c>
      <c r="Y10">
        <v>5.0083820781090024E-3</v>
      </c>
      <c r="Z10">
        <v>-8.4810672875908211E-3</v>
      </c>
      <c r="AA10">
        <v>3.7486562731253198E-2</v>
      </c>
      <c r="AB10">
        <v>2.9005495443662387E-2</v>
      </c>
      <c r="AC10">
        <v>-7.1974440308110506E-3</v>
      </c>
      <c r="AD10">
        <v>3.1264852610853294E-2</v>
      </c>
      <c r="AE10">
        <v>2.4067408580042252E-2</v>
      </c>
      <c r="AF10">
        <v>1.2469506875070202</v>
      </c>
      <c r="AG10">
        <v>-0.37290503265712971</v>
      </c>
      <c r="AH10">
        <v>1.6198557201641499</v>
      </c>
      <c r="AI10">
        <v>-5.4254842679304768E-3</v>
      </c>
      <c r="AJ10">
        <v>1.9191380823127366E-2</v>
      </c>
      <c r="AK10">
        <v>1.3765896555196888E-2</v>
      </c>
      <c r="AL10">
        <v>-2.0482479318534277E-2</v>
      </c>
      <c r="AM10">
        <v>3.4705927562785531E-2</v>
      </c>
      <c r="AN10">
        <v>1.4223448244251247E-2</v>
      </c>
      <c r="AO10">
        <v>-1.7369115206492657E-2</v>
      </c>
      <c r="AP10">
        <v>2.8175227275123553E-2</v>
      </c>
      <c r="AQ10">
        <v>1.0806112068630896E-2</v>
      </c>
      <c r="AR10">
        <v>0.55987285994849512</v>
      </c>
      <c r="AS10">
        <v>-0.89990702888074026</v>
      </c>
      <c r="AT10">
        <v>1.4597798888292353</v>
      </c>
      <c r="AU10">
        <v>-1.2584915637233329E-2</v>
      </c>
      <c r="AV10">
        <v>1.831474840379449E-2</v>
      </c>
      <c r="AW10">
        <v>5.729832766561159E-3</v>
      </c>
      <c r="AX10" s="40">
        <v>-2.0623923900895427E-2</v>
      </c>
      <c r="AY10" s="40">
        <v>4.3557991037905509E-2</v>
      </c>
      <c r="AZ10" s="40">
        <v>2.2934067137010079E-2</v>
      </c>
      <c r="BA10" s="40">
        <v>-1.7492526263228624E-2</v>
      </c>
      <c r="BB10" s="40">
        <v>3.6412393727062092E-2</v>
      </c>
      <c r="BC10" s="40">
        <v>1.8919867463833472E-2</v>
      </c>
      <c r="BD10" s="40">
        <v>0.98025267918260539</v>
      </c>
      <c r="BE10" s="40">
        <v>-0.90630104930595934</v>
      </c>
      <c r="BF10" s="40">
        <v>1.8865537284885647</v>
      </c>
      <c r="BG10" s="40">
        <v>-1.2680117425575848E-2</v>
      </c>
      <c r="BH10" s="40">
        <v>2.2818697401950049E-2</v>
      </c>
      <c r="BI10" s="40">
        <v>1.0138579976374207E-2</v>
      </c>
      <c r="BJ10">
        <v>-8.2128008499832549E-3</v>
      </c>
      <c r="BK10">
        <v>-1.550845044575252E-2</v>
      </c>
      <c r="BL10">
        <v>-3.7454191170304171E-2</v>
      </c>
      <c r="BM10">
        <v>-3.7712836246682431E-2</v>
      </c>
      <c r="BN10">
        <v>-7.0827897417901188E-3</v>
      </c>
      <c r="BO10">
        <v>-1.3539023579615166E-2</v>
      </c>
      <c r="BP10">
        <v>-3.2672829317056472E-2</v>
      </c>
      <c r="BQ10">
        <v>-3.2904976340358195E-2</v>
      </c>
      <c r="BR10">
        <v>408081.56518634863</v>
      </c>
      <c r="BS10">
        <v>-3.2904976340358195E-2</v>
      </c>
    </row>
    <row r="11" spans="1:71" hidden="1">
      <c r="A11">
        <v>2</v>
      </c>
      <c r="B11" t="s">
        <v>75</v>
      </c>
      <c r="C11" t="s">
        <v>76</v>
      </c>
      <c r="D11" t="s">
        <v>76</v>
      </c>
      <c r="E11" t="s">
        <v>76</v>
      </c>
      <c r="F11" t="s">
        <v>23</v>
      </c>
      <c r="G11" t="str">
        <f t="shared" si="0"/>
        <v>AustriaHotel and restaurants and Other Personal Services</v>
      </c>
      <c r="H11">
        <v>45084.578806556565</v>
      </c>
      <c r="I11">
        <v>649.32359831487372</v>
      </c>
      <c r="J11">
        <v>5023.7249015656835</v>
      </c>
      <c r="K11">
        <v>1224244.6955590476</v>
      </c>
      <c r="L11">
        <v>15543.227473285755</v>
      </c>
      <c r="M11">
        <v>688774.71518569102</v>
      </c>
      <c r="N11">
        <v>-6.5467768996664722E-3</v>
      </c>
      <c r="O11">
        <v>4.8036439686659363E-3</v>
      </c>
      <c r="P11">
        <v>-1.7431329310005365E-3</v>
      </c>
      <c r="Q11">
        <v>-7.1160416510914776E-3</v>
      </c>
      <c r="R11">
        <v>5.2167964519572591E-3</v>
      </c>
      <c r="S11">
        <v>-1.8992451991342184E-3</v>
      </c>
      <c r="T11">
        <v>-9.8401333858963519E-2</v>
      </c>
      <c r="U11">
        <v>-0.3686875136409693</v>
      </c>
      <c r="V11">
        <v>0.27028617978200575</v>
      </c>
      <c r="W11">
        <v>-1.3763378068556932E-2</v>
      </c>
      <c r="X11">
        <v>7.2347200674352302E-3</v>
      </c>
      <c r="Y11">
        <v>-6.5286580011217022E-3</v>
      </c>
      <c r="Z11">
        <v>-1.0070277116658966E-2</v>
      </c>
      <c r="AA11">
        <v>1.1438625282586413E-2</v>
      </c>
      <c r="AB11">
        <v>1.3683481659274477E-3</v>
      </c>
      <c r="AC11">
        <v>-1.0936752759297759E-2</v>
      </c>
      <c r="AD11">
        <v>1.2210071804753423E-2</v>
      </c>
      <c r="AE11">
        <v>1.2733190454556624E-3</v>
      </c>
      <c r="AF11">
        <v>6.5971625231948161E-2</v>
      </c>
      <c r="AG11">
        <v>-0.56664145318950254</v>
      </c>
      <c r="AH11">
        <v>0.63261307842145076</v>
      </c>
      <c r="AI11">
        <v>-2.0768678141851543E-2</v>
      </c>
      <c r="AJ11">
        <v>1.4572040899854555E-2</v>
      </c>
      <c r="AK11">
        <v>-6.1966372419969881E-3</v>
      </c>
      <c r="AL11">
        <v>-2.059507230234205E-2</v>
      </c>
      <c r="AM11">
        <v>1.5797984804084262E-2</v>
      </c>
      <c r="AN11">
        <v>-4.7970874982577868E-3</v>
      </c>
      <c r="AO11">
        <v>-2.2348111717567593E-2</v>
      </c>
      <c r="AP11">
        <v>1.6963580949822307E-2</v>
      </c>
      <c r="AQ11">
        <v>-5.3845307677452842E-3</v>
      </c>
      <c r="AR11">
        <v>-0.2789766218665698</v>
      </c>
      <c r="AS11">
        <v>-1.1578726134151864</v>
      </c>
      <c r="AT11">
        <v>0.87889599154861653</v>
      </c>
      <c r="AU11">
        <v>-4.1481286436285313E-2</v>
      </c>
      <c r="AV11">
        <v>2.4762162397846267E-2</v>
      </c>
      <c r="AW11">
        <v>-1.6719124038439045E-2</v>
      </c>
      <c r="AX11" s="40">
        <v>-2.0629134648143879E-2</v>
      </c>
      <c r="AY11" s="40">
        <v>1.6718054048328868E-2</v>
      </c>
      <c r="AZ11" s="40">
        <v>-3.911080599815011E-3</v>
      </c>
      <c r="BA11" s="40">
        <v>-2.2386561155225058E-2</v>
      </c>
      <c r="BB11" s="40">
        <v>1.7934976002717075E-2</v>
      </c>
      <c r="BC11" s="40">
        <v>-4.4515851525079838E-3</v>
      </c>
      <c r="BD11" s="40">
        <v>-0.2306400021404435</v>
      </c>
      <c r="BE11" s="40">
        <v>-1.1598647079342861</v>
      </c>
      <c r="BF11" s="40">
        <v>0.92922470579384253</v>
      </c>
      <c r="BG11" s="40">
        <v>-4.1510980746690206E-2</v>
      </c>
      <c r="BH11" s="40">
        <v>2.4943192202273888E-2</v>
      </c>
      <c r="BI11" s="40">
        <v>-1.6567788544416321E-2</v>
      </c>
      <c r="BJ11">
        <v>-5.9257933308078208E-2</v>
      </c>
      <c r="BK11">
        <v>-9.1150778301799837E-2</v>
      </c>
      <c r="BL11">
        <v>-0.18641561178438942</v>
      </c>
      <c r="BM11">
        <v>-0.18672392597422297</v>
      </c>
      <c r="BN11">
        <v>-5.6780242485840349E-2</v>
      </c>
      <c r="BO11">
        <v>-8.7266419187605665E-2</v>
      </c>
      <c r="BP11">
        <v>-0.17831981101874328</v>
      </c>
      <c r="BQ11">
        <v>-0.17862660635534733</v>
      </c>
      <c r="BR11">
        <v>408081.56518634863</v>
      </c>
      <c r="BS11">
        <v>-0.17862660635534733</v>
      </c>
    </row>
    <row r="12" spans="1:71" hidden="1">
      <c r="A12">
        <v>2</v>
      </c>
      <c r="B12" t="s">
        <v>75</v>
      </c>
      <c r="C12" t="s">
        <v>76</v>
      </c>
      <c r="D12" t="s">
        <v>76</v>
      </c>
      <c r="E12" t="s">
        <v>76</v>
      </c>
      <c r="F12" t="s">
        <v>22</v>
      </c>
      <c r="G12" t="str">
        <f t="shared" si="0"/>
        <v>AustriaLight/Heavy Manufacturing, Utilities, and Construction</v>
      </c>
      <c r="H12">
        <v>112879.75587996215</v>
      </c>
      <c r="I12">
        <v>1222.7105543683256</v>
      </c>
      <c r="J12">
        <v>178148.50637748116</v>
      </c>
      <c r="K12">
        <v>6529305.0429815892</v>
      </c>
      <c r="L12">
        <v>82897.21319085735</v>
      </c>
      <c r="M12">
        <v>3673465.14765702</v>
      </c>
      <c r="N12">
        <v>-4.3057140503318667E-3</v>
      </c>
      <c r="O12">
        <v>3.0735693666577909E-2</v>
      </c>
      <c r="P12">
        <v>2.6429979616246043E-2</v>
      </c>
      <c r="Q12">
        <v>-3.4733268873623512E-3</v>
      </c>
      <c r="R12">
        <v>2.5630483582961841E-2</v>
      </c>
      <c r="S12">
        <v>2.2157156695599488E-2</v>
      </c>
      <c r="T12">
        <v>1.1479790889364647</v>
      </c>
      <c r="U12">
        <v>-0.17995569966450864</v>
      </c>
      <c r="V12">
        <v>1.3279347886009734</v>
      </c>
      <c r="W12">
        <v>-1.5918120484723807E-2</v>
      </c>
      <c r="X12">
        <v>0.14045179675294836</v>
      </c>
      <c r="Y12">
        <v>0.12453367626822456</v>
      </c>
      <c r="Z12">
        <v>-8.5189083694432576E-3</v>
      </c>
      <c r="AA12">
        <v>8.6382962825627074E-2</v>
      </c>
      <c r="AB12">
        <v>7.7864054456183787E-2</v>
      </c>
      <c r="AC12">
        <v>-6.8518013397142865E-3</v>
      </c>
      <c r="AD12">
        <v>7.3499051002650487E-2</v>
      </c>
      <c r="AE12">
        <v>6.6647249662936184E-2</v>
      </c>
      <c r="AF12">
        <v>3.4530445399329492</v>
      </c>
      <c r="AG12">
        <v>-0.35499702274981093</v>
      </c>
      <c r="AH12">
        <v>3.8080415626827602</v>
      </c>
      <c r="AI12">
        <v>-3.2424381613957179E-2</v>
      </c>
      <c r="AJ12">
        <v>0.39168893194089327</v>
      </c>
      <c r="AK12">
        <v>0.35926455032693605</v>
      </c>
      <c r="AL12">
        <v>-2.4369592681431396E-2</v>
      </c>
      <c r="AM12">
        <v>7.9717631380069778E-2</v>
      </c>
      <c r="AN12">
        <v>5.5348038698638365E-2</v>
      </c>
      <c r="AO12">
        <v>-1.9806577520874946E-2</v>
      </c>
      <c r="AP12">
        <v>6.8642110858684866E-2</v>
      </c>
      <c r="AQ12">
        <v>4.8835533337809899E-2</v>
      </c>
      <c r="AR12">
        <v>2.530206011496031</v>
      </c>
      <c r="AS12">
        <v>-1.0261937995807586</v>
      </c>
      <c r="AT12">
        <v>3.5563998110767896</v>
      </c>
      <c r="AU12">
        <v>-9.2686053061395809E-2</v>
      </c>
      <c r="AV12">
        <v>0.33667444281239045</v>
      </c>
      <c r="AW12">
        <v>0.24398838975099466</v>
      </c>
      <c r="AX12" s="40">
        <v>-2.4562529895418041E-2</v>
      </c>
      <c r="AY12" s="40">
        <v>9.4404773588614432E-2</v>
      </c>
      <c r="AZ12" s="40">
        <v>6.9842243693196387E-2</v>
      </c>
      <c r="BA12" s="40">
        <v>-1.9962768063264403E-2</v>
      </c>
      <c r="BB12" s="40">
        <v>8.0054534364425556E-2</v>
      </c>
      <c r="BC12" s="40">
        <v>6.0091766301161136E-2</v>
      </c>
      <c r="BD12" s="40">
        <v>3.1133999763015834</v>
      </c>
      <c r="BE12" s="40">
        <v>-1.0342861500125426</v>
      </c>
      <c r="BF12" s="40">
        <v>4.1476861263141256</v>
      </c>
      <c r="BG12" s="40">
        <v>-9.3406649989400889E-2</v>
      </c>
      <c r="BH12" s="40">
        <v>0.42218006612861514</v>
      </c>
      <c r="BI12" s="40">
        <v>0.32877341613921435</v>
      </c>
      <c r="BJ12">
        <v>-1.5565966768857882E-2</v>
      </c>
      <c r="BK12">
        <v>-3.0797457294099308E-2</v>
      </c>
      <c r="BL12">
        <v>-8.810066470171786E-2</v>
      </c>
      <c r="BM12">
        <v>-8.8798169047404896E-2</v>
      </c>
      <c r="BN12">
        <v>-1.4717767751459134E-2</v>
      </c>
      <c r="BO12">
        <v>-2.9033610733262119E-2</v>
      </c>
      <c r="BP12">
        <v>-8.3927777994106625E-2</v>
      </c>
      <c r="BQ12">
        <v>-8.4589614959762374E-2</v>
      </c>
      <c r="BR12">
        <v>408081.56518634863</v>
      </c>
      <c r="BS12">
        <v>-8.4589614959762374E-2</v>
      </c>
    </row>
    <row r="13" spans="1:71" hidden="1">
      <c r="A13">
        <v>2</v>
      </c>
      <c r="B13" t="s">
        <v>75</v>
      </c>
      <c r="C13" t="s">
        <v>76</v>
      </c>
      <c r="D13" t="s">
        <v>76</v>
      </c>
      <c r="E13" t="s">
        <v>76</v>
      </c>
      <c r="F13" t="s">
        <v>24</v>
      </c>
      <c r="G13" t="str">
        <f t="shared" si="0"/>
        <v>AustriaTransport services</v>
      </c>
      <c r="H13">
        <v>20648.38611042489</v>
      </c>
      <c r="I13">
        <v>251.13965365200261</v>
      </c>
      <c r="J13">
        <v>10756.18139496143</v>
      </c>
      <c r="K13">
        <v>1632326.2607453968</v>
      </c>
      <c r="L13">
        <v>20724.303297714341</v>
      </c>
      <c r="M13">
        <v>918366.28691425466</v>
      </c>
      <c r="N13">
        <v>-4.6208440381333765E-3</v>
      </c>
      <c r="O13">
        <v>4.3078326758828871E-3</v>
      </c>
      <c r="P13">
        <v>-3.1301136225048913E-4</v>
      </c>
      <c r="Q13">
        <v>-4.7861342277399762E-3</v>
      </c>
      <c r="R13">
        <v>4.3118949078992342E-3</v>
      </c>
      <c r="S13">
        <v>-4.7423931984074135E-4</v>
      </c>
      <c r="T13">
        <v>-2.4570698750203204E-2</v>
      </c>
      <c r="U13">
        <v>-0.24797324339813764</v>
      </c>
      <c r="V13">
        <v>0.22340254464793444</v>
      </c>
      <c r="W13">
        <v>-1.3058392354035216E-2</v>
      </c>
      <c r="X13">
        <v>8.4049527684006281E-3</v>
      </c>
      <c r="Y13">
        <v>-4.6534395856345874E-3</v>
      </c>
      <c r="Z13">
        <v>-7.1936790319642174E-3</v>
      </c>
      <c r="AA13">
        <v>9.2627864629506382E-3</v>
      </c>
      <c r="AB13">
        <v>2.0691074309864207E-3</v>
      </c>
      <c r="AC13">
        <v>-7.4358585679742354E-3</v>
      </c>
      <c r="AD13">
        <v>9.1632146746685426E-3</v>
      </c>
      <c r="AE13">
        <v>1.727356106694307E-3</v>
      </c>
      <c r="AF13">
        <v>8.9495629645729602E-2</v>
      </c>
      <c r="AG13">
        <v>-0.38525747060401472</v>
      </c>
      <c r="AH13">
        <v>0.47475310024974438</v>
      </c>
      <c r="AI13">
        <v>-1.9892226912207739E-2</v>
      </c>
      <c r="AJ13">
        <v>1.5288920958061907E-2</v>
      </c>
      <c r="AK13">
        <v>-4.6033059541458312E-3</v>
      </c>
      <c r="AL13">
        <v>-1.4907442842783739E-2</v>
      </c>
      <c r="AM13">
        <v>1.2400681024589575E-2</v>
      </c>
      <c r="AN13">
        <v>-2.5067618181941632E-3</v>
      </c>
      <c r="AO13">
        <v>-1.5372828867363381E-2</v>
      </c>
      <c r="AP13">
        <v>1.2474615165075836E-2</v>
      </c>
      <c r="AQ13">
        <v>-2.8982137022875443E-3</v>
      </c>
      <c r="AR13">
        <v>-0.15015864946949661</v>
      </c>
      <c r="AS13">
        <v>-0.79647791997774275</v>
      </c>
      <c r="AT13">
        <v>0.64631927050824611</v>
      </c>
      <c r="AU13">
        <v>-4.0184764396359263E-2</v>
      </c>
      <c r="AV13">
        <v>2.4809995038267856E-2</v>
      </c>
      <c r="AW13">
        <v>-1.5374769358091407E-2</v>
      </c>
      <c r="AX13" s="40">
        <v>-1.4940698103154879E-2</v>
      </c>
      <c r="AY13" s="40">
        <v>1.3136295998545967E-2</v>
      </c>
      <c r="AZ13" s="40">
        <v>-1.8044021046089128E-3</v>
      </c>
      <c r="BA13" s="40">
        <v>-1.540490029675802E-2</v>
      </c>
      <c r="BB13" s="40">
        <v>1.3147735539060434E-2</v>
      </c>
      <c r="BC13" s="40">
        <v>-2.257164757697586E-3</v>
      </c>
      <c r="BD13" s="40">
        <v>-0.11694541757859164</v>
      </c>
      <c r="BE13" s="40">
        <v>-0.79813956505265715</v>
      </c>
      <c r="BF13" s="40">
        <v>0.68119414747406548</v>
      </c>
      <c r="BG13" s="40">
        <v>-4.022744634389E-2</v>
      </c>
      <c r="BH13" s="40">
        <v>2.5456530673903039E-2</v>
      </c>
      <c r="BI13" s="40">
        <v>-1.4770915669986964E-2</v>
      </c>
      <c r="BJ13">
        <v>-9.1323421476094888E-2</v>
      </c>
      <c r="BK13">
        <v>-0.1421712952824945</v>
      </c>
      <c r="BL13">
        <v>-0.29462121522116563</v>
      </c>
      <c r="BM13">
        <v>-0.29527845102789452</v>
      </c>
      <c r="BN13">
        <v>-9.8739183475082537E-2</v>
      </c>
      <c r="BO13">
        <v>-0.15340367998510324</v>
      </c>
      <c r="BP13">
        <v>-0.31714542422735065</v>
      </c>
      <c r="BQ13">
        <v>-0.31780706608706938</v>
      </c>
      <c r="BR13">
        <v>408081.56518634863</v>
      </c>
      <c r="BS13">
        <v>-0.31780706608706938</v>
      </c>
    </row>
    <row r="14" spans="1:71" hidden="1">
      <c r="A14">
        <v>2</v>
      </c>
      <c r="B14" t="s">
        <v>75</v>
      </c>
      <c r="C14" t="s">
        <v>76</v>
      </c>
      <c r="D14" t="s">
        <v>76</v>
      </c>
      <c r="E14" t="s">
        <v>76</v>
      </c>
      <c r="F14" t="s">
        <v>287</v>
      </c>
      <c r="G14" t="str">
        <f t="shared" si="0"/>
        <v>Austria_All</v>
      </c>
      <c r="H14">
        <v>408081.56518634921</v>
      </c>
      <c r="I14">
        <v>5181.0758244285853</v>
      </c>
      <c r="J14">
        <v>229591.57172856369</v>
      </c>
      <c r="K14">
        <v>408081.56518634921</v>
      </c>
      <c r="L14">
        <v>5181.0758244285853</v>
      </c>
      <c r="M14">
        <v>229591.57172856369</v>
      </c>
      <c r="N14">
        <v>-2.0196996885662968E-2</v>
      </c>
      <c r="O14">
        <v>5.6075582354712147E-2</v>
      </c>
      <c r="P14">
        <v>3.5878585469049179E-2</v>
      </c>
      <c r="Q14">
        <v>-1.994057905810908E-2</v>
      </c>
      <c r="R14">
        <v>5.3020277521858464E-2</v>
      </c>
      <c r="S14">
        <v>3.3079698463749384E-2</v>
      </c>
      <c r="T14">
        <v>1.7138842598991935</v>
      </c>
      <c r="U14">
        <v>-1.0331365208307588</v>
      </c>
      <c r="V14">
        <v>2.7470207807299523</v>
      </c>
      <c r="W14">
        <v>-4.5504310138432758E-2</v>
      </c>
      <c r="X14">
        <v>0.16546512984776127</v>
      </c>
      <c r="Y14">
        <v>0.11996081970932851</v>
      </c>
      <c r="Z14">
        <v>-3.4694937818134673E-2</v>
      </c>
      <c r="AA14">
        <v>0.14691943555469589</v>
      </c>
      <c r="AB14">
        <v>0.11222449773656121</v>
      </c>
      <c r="AC14">
        <v>-3.395394171213751E-2</v>
      </c>
      <c r="AD14">
        <v>0.134677410452445</v>
      </c>
      <c r="AE14">
        <v>0.10072346874030749</v>
      </c>
      <c r="AF14">
        <v>5.2185592884299536</v>
      </c>
      <c r="AG14">
        <v>-1.7591794654881294</v>
      </c>
      <c r="AH14">
        <v>6.9777387539180831</v>
      </c>
      <c r="AI14">
        <v>-7.8908624484112191E-2</v>
      </c>
      <c r="AJ14">
        <v>0.44291178799209946</v>
      </c>
      <c r="AK14">
        <v>0.36400316350798728</v>
      </c>
      <c r="AL14">
        <v>-8.1226744157934627E-2</v>
      </c>
      <c r="AM14">
        <v>0.14507708718445086</v>
      </c>
      <c r="AN14">
        <v>6.3850343026516237E-2</v>
      </c>
      <c r="AO14">
        <v>-7.785976340258384E-2</v>
      </c>
      <c r="AP14">
        <v>0.13517902645811819</v>
      </c>
      <c r="AQ14">
        <v>5.731926305553435E-2</v>
      </c>
      <c r="AR14">
        <v>2.9697544809109151</v>
      </c>
      <c r="AS14">
        <v>-4.0339733786085663</v>
      </c>
      <c r="AT14">
        <v>7.003727859519481</v>
      </c>
      <c r="AU14">
        <v>-0.18772723416192466</v>
      </c>
      <c r="AV14">
        <v>0.40682371151052721</v>
      </c>
      <c r="AW14">
        <v>0.21909647734860255</v>
      </c>
      <c r="AX14" s="40">
        <v>-8.1640042693080062E-2</v>
      </c>
      <c r="AY14" s="40">
        <v>0.17039198799216859</v>
      </c>
      <c r="AZ14" s="40">
        <v>8.875194529908853E-2</v>
      </c>
      <c r="BA14" s="40">
        <v>-7.8249168836671532E-2</v>
      </c>
      <c r="BB14" s="40">
        <v>0.15682502401471196</v>
      </c>
      <c r="BC14" s="40">
        <v>7.857585517804043E-2</v>
      </c>
      <c r="BD14" s="40">
        <v>4.0710746364674693</v>
      </c>
      <c r="BE14" s="40">
        <v>-4.0541487694130955</v>
      </c>
      <c r="BF14" s="40">
        <v>8.1252234058805648</v>
      </c>
      <c r="BG14" s="40">
        <v>-0.18862564069998577</v>
      </c>
      <c r="BH14" s="40">
        <v>0.4977702961000362</v>
      </c>
      <c r="BI14" s="40">
        <v>0.30914465540005043</v>
      </c>
      <c r="BJ14">
        <v>-2.0196996885662937E-2</v>
      </c>
      <c r="BK14">
        <v>-3.4694937818134625E-2</v>
      </c>
      <c r="BL14">
        <v>-8.1226744157934502E-2</v>
      </c>
      <c r="BM14">
        <v>-8.1640042693079937E-2</v>
      </c>
      <c r="BN14">
        <v>-1.994057905810908E-2</v>
      </c>
      <c r="BO14">
        <v>-3.3953941712137503E-2</v>
      </c>
      <c r="BP14">
        <v>-7.785976340258384E-2</v>
      </c>
      <c r="BQ14">
        <v>-7.8249168836671532E-2</v>
      </c>
      <c r="BR14">
        <v>408081.56518634863</v>
      </c>
      <c r="BS14">
        <v>-7.8249168836671532E-2</v>
      </c>
    </row>
    <row r="15" spans="1:71" hidden="1">
      <c r="A15">
        <v>3</v>
      </c>
      <c r="B15" t="s">
        <v>80</v>
      </c>
      <c r="C15" t="s">
        <v>81</v>
      </c>
      <c r="D15" t="s">
        <v>81</v>
      </c>
      <c r="E15" t="s">
        <v>81</v>
      </c>
      <c r="F15" t="s">
        <v>20</v>
      </c>
      <c r="G15" t="str">
        <f t="shared" si="0"/>
        <v>BelgiumAgriculture, Mining and Quarrying</v>
      </c>
      <c r="H15">
        <v>3669.0338971029391</v>
      </c>
      <c r="I15">
        <v>75.180245342261273</v>
      </c>
      <c r="J15">
        <v>6571.5329236654688</v>
      </c>
      <c r="K15">
        <v>948059.63290653948</v>
      </c>
      <c r="L15">
        <v>10367.197630785677</v>
      </c>
      <c r="M15">
        <v>933605.20829145808</v>
      </c>
      <c r="N15">
        <v>-1.5080057393920837E-4</v>
      </c>
      <c r="O15">
        <v>1.1831061549878413E-3</v>
      </c>
      <c r="P15">
        <v>1.0323055810486331E-3</v>
      </c>
      <c r="Q15">
        <v>-2.6243478199847631E-4</v>
      </c>
      <c r="R15">
        <v>2.1174607995780893E-3</v>
      </c>
      <c r="S15">
        <v>1.8550260175796132E-3</v>
      </c>
      <c r="T15">
        <v>9.6157106672485781E-2</v>
      </c>
      <c r="U15">
        <v>-1.3603566250851795E-2</v>
      </c>
      <c r="V15">
        <v>0.10976067292333758</v>
      </c>
      <c r="W15">
        <v>-3.3650523861640465E-4</v>
      </c>
      <c r="X15">
        <v>3.0252831780973261E-3</v>
      </c>
      <c r="Y15">
        <v>2.6887779394809217E-3</v>
      </c>
      <c r="Z15">
        <v>-2.8597196770327915E-4</v>
      </c>
      <c r="AA15">
        <v>1.5969384537593129E-3</v>
      </c>
      <c r="AB15">
        <v>1.3109664860560337E-3</v>
      </c>
      <c r="AC15">
        <v>-5.0678373845013331E-4</v>
      </c>
      <c r="AD15">
        <v>2.8417791825331761E-3</v>
      </c>
      <c r="AE15">
        <v>2.3349954440830423E-3</v>
      </c>
      <c r="AF15">
        <v>0.12103679617896533</v>
      </c>
      <c r="AG15">
        <v>-2.626963586290465E-2</v>
      </c>
      <c r="AH15">
        <v>0.14730643204186999</v>
      </c>
      <c r="AI15">
        <v>-6.1857023115031041E-4</v>
      </c>
      <c r="AJ15">
        <v>3.4911116117947059E-3</v>
      </c>
      <c r="AK15">
        <v>2.8725413806443951E-3</v>
      </c>
      <c r="AL15">
        <v>-4.9150773179222011E-4</v>
      </c>
      <c r="AM15">
        <v>1.6713737215874177E-3</v>
      </c>
      <c r="AN15">
        <v>1.1798659897951976E-3</v>
      </c>
      <c r="AO15">
        <v>-8.5764963282157708E-4</v>
      </c>
      <c r="AP15">
        <v>2.9634990690601925E-3</v>
      </c>
      <c r="AQ15">
        <v>2.1058494362386155E-3</v>
      </c>
      <c r="AR15">
        <v>0.10915878643082165</v>
      </c>
      <c r="AS15">
        <v>-4.4457116207160308E-2</v>
      </c>
      <c r="AT15">
        <v>0.15361590263798197</v>
      </c>
      <c r="AU15">
        <v>-1.088295476261139E-3</v>
      </c>
      <c r="AV15">
        <v>3.67616668462111E-3</v>
      </c>
      <c r="AW15">
        <v>2.587871208359971E-3</v>
      </c>
      <c r="AX15" s="40">
        <v>-5.0952143476904268E-4</v>
      </c>
      <c r="AY15" s="40">
        <v>1.7087131872921947E-3</v>
      </c>
      <c r="AZ15" s="40">
        <v>1.1991917525231519E-3</v>
      </c>
      <c r="BA15" s="40">
        <v>-8.9029900546834322E-4</v>
      </c>
      <c r="BB15" s="40">
        <v>3.0335368160422805E-3</v>
      </c>
      <c r="BC15" s="40">
        <v>2.1432378105739375E-3</v>
      </c>
      <c r="BD15" s="40">
        <v>0.11109684975996204</v>
      </c>
      <c r="BE15" s="40">
        <v>-4.6149528700911269E-2</v>
      </c>
      <c r="BF15" s="40">
        <v>0.1572463784608733</v>
      </c>
      <c r="BG15" s="40">
        <v>-1.1248629655784249E-3</v>
      </c>
      <c r="BH15" s="40">
        <v>3.744257979008762E-3</v>
      </c>
      <c r="BI15" s="40">
        <v>2.6193950134303376E-3</v>
      </c>
      <c r="BJ15">
        <v>-1.9483049323118635E-2</v>
      </c>
      <c r="BK15">
        <v>-3.6946848451905337E-2</v>
      </c>
      <c r="BL15">
        <v>-6.3501544662968937E-2</v>
      </c>
      <c r="BM15">
        <v>-6.5828869118185696E-2</v>
      </c>
      <c r="BN15">
        <v>-1.8094602097826339E-2</v>
      </c>
      <c r="BO15">
        <v>-3.4942205553215491E-2</v>
      </c>
      <c r="BP15">
        <v>-5.9134039806291387E-2</v>
      </c>
      <c r="BQ15">
        <v>-6.1385179698222013E-2</v>
      </c>
      <c r="BR15">
        <v>474029.81645327021</v>
      </c>
      <c r="BS15">
        <v>-6.1385179698222013E-2</v>
      </c>
    </row>
    <row r="16" spans="1:71" hidden="1">
      <c r="A16">
        <v>3</v>
      </c>
      <c r="B16" t="s">
        <v>80</v>
      </c>
      <c r="C16" t="s">
        <v>81</v>
      </c>
      <c r="D16" t="s">
        <v>81</v>
      </c>
      <c r="E16" t="s">
        <v>81</v>
      </c>
      <c r="F16" t="s">
        <v>21</v>
      </c>
      <c r="G16" t="str">
        <f t="shared" si="0"/>
        <v>BelgiumBusiness, Trade, Personal, and Public Services</v>
      </c>
      <c r="H16">
        <v>310952.77987265616</v>
      </c>
      <c r="I16">
        <v>3551.9371259767468</v>
      </c>
      <c r="J16">
        <v>122764.62308883067</v>
      </c>
      <c r="K16">
        <v>4740298.1645326978</v>
      </c>
      <c r="L16">
        <v>51835.988153928389</v>
      </c>
      <c r="M16">
        <v>4668026.0414572908</v>
      </c>
      <c r="N16">
        <v>-8.416135887074374E-3</v>
      </c>
      <c r="O16">
        <v>1.4961112437968242E-2</v>
      </c>
      <c r="P16">
        <v>6.5449765508938671E-3</v>
      </c>
      <c r="Q16">
        <v>-8.8114692748215741E-3</v>
      </c>
      <c r="R16">
        <v>1.5384672096969337E-2</v>
      </c>
      <c r="S16">
        <v>6.5732028221477641E-3</v>
      </c>
      <c r="T16">
        <v>0.34072846362222009</v>
      </c>
      <c r="U16">
        <v>-0.45675121694835497</v>
      </c>
      <c r="V16">
        <v>0.79747968057057506</v>
      </c>
      <c r="W16">
        <v>-6.2817272448982371E-3</v>
      </c>
      <c r="X16">
        <v>1.0247202181865537E-2</v>
      </c>
      <c r="Y16">
        <v>3.9654749369673016E-3</v>
      </c>
      <c r="Z16">
        <v>-1.5843984086093957E-2</v>
      </c>
      <c r="AA16">
        <v>3.9574597054973723E-2</v>
      </c>
      <c r="AB16">
        <v>2.3730612968879766E-2</v>
      </c>
      <c r="AC16">
        <v>-1.6816086210219149E-2</v>
      </c>
      <c r="AD16">
        <v>4.069844531913544E-2</v>
      </c>
      <c r="AE16">
        <v>2.3882359108916295E-2</v>
      </c>
      <c r="AF16">
        <v>1.2379656838576487</v>
      </c>
      <c r="AG16">
        <v>-0.87167844558835839</v>
      </c>
      <c r="AH16">
        <v>2.1096441294460071</v>
      </c>
      <c r="AI16">
        <v>-1.2677283324796184E-2</v>
      </c>
      <c r="AJ16">
        <v>2.7255179626454441E-2</v>
      </c>
      <c r="AK16">
        <v>1.4577896301658259E-2</v>
      </c>
      <c r="AL16">
        <v>-3.383452424947362E-2</v>
      </c>
      <c r="AM16">
        <v>4.6139867113865043E-2</v>
      </c>
      <c r="AN16">
        <v>1.2305342864391416E-2</v>
      </c>
      <c r="AO16">
        <v>-3.5780513724492403E-2</v>
      </c>
      <c r="AP16">
        <v>4.6944659495819996E-2</v>
      </c>
      <c r="AQ16">
        <v>1.1164145771327594E-2</v>
      </c>
      <c r="AR16">
        <v>0.57870452795126681</v>
      </c>
      <c r="AS16">
        <v>-1.8547182855642603</v>
      </c>
      <c r="AT16">
        <v>2.4334228135155271</v>
      </c>
      <c r="AU16">
        <v>-2.5761953648735073E-2</v>
      </c>
      <c r="AV16">
        <v>3.1755611685820889E-2</v>
      </c>
      <c r="AW16">
        <v>5.9936580370858177E-3</v>
      </c>
      <c r="AX16" s="40">
        <v>-3.4189341814561777E-2</v>
      </c>
      <c r="AY16" s="40">
        <v>4.8747275919207647E-2</v>
      </c>
      <c r="AZ16" s="40">
        <v>1.4557934104645859E-2</v>
      </c>
      <c r="BA16" s="40">
        <v>-3.6148324057349759E-2</v>
      </c>
      <c r="BB16" s="40">
        <v>5.0364564242700756E-2</v>
      </c>
      <c r="BC16" s="40">
        <v>1.4216240185350983E-2</v>
      </c>
      <c r="BD16" s="40">
        <v>0.73691285784125438</v>
      </c>
      <c r="BE16" s="40">
        <v>-1.8737840976211473</v>
      </c>
      <c r="BF16" s="40">
        <v>2.6106969554624015</v>
      </c>
      <c r="BG16" s="40">
        <v>-2.6026634651917239E-2</v>
      </c>
      <c r="BH16" s="40">
        <v>3.3929855290014965E-2</v>
      </c>
      <c r="BI16" s="40">
        <v>7.9032206380977299E-3</v>
      </c>
      <c r="BJ16">
        <v>-1.2829920193765295E-2</v>
      </c>
      <c r="BK16">
        <v>-2.4153252050988002E-2</v>
      </c>
      <c r="BL16">
        <v>-5.1578806680326002E-2</v>
      </c>
      <c r="BM16">
        <v>-5.2119705865475652E-2</v>
      </c>
      <c r="BN16">
        <v>-1.2859214584851441E-2</v>
      </c>
      <c r="BO16">
        <v>-2.4540931178466615E-2</v>
      </c>
      <c r="BP16">
        <v>-5.2217092245241577E-2</v>
      </c>
      <c r="BQ16">
        <v>-5.2753864473484326E-2</v>
      </c>
      <c r="BR16">
        <v>474029.81645327021</v>
      </c>
      <c r="BS16">
        <v>-5.2753864473484326E-2</v>
      </c>
    </row>
    <row r="17" spans="1:71" hidden="1">
      <c r="A17">
        <v>3</v>
      </c>
      <c r="B17" t="s">
        <v>80</v>
      </c>
      <c r="C17" t="s">
        <v>81</v>
      </c>
      <c r="D17" t="s">
        <v>81</v>
      </c>
      <c r="E17" t="s">
        <v>81</v>
      </c>
      <c r="F17" t="s">
        <v>23</v>
      </c>
      <c r="G17" t="str">
        <f t="shared" si="0"/>
        <v>BelgiumHotel and restaurants and Other Personal Services</v>
      </c>
      <c r="H17">
        <v>30255.529406612106</v>
      </c>
      <c r="I17">
        <v>446.62897733528382</v>
      </c>
      <c r="J17">
        <v>9010.1244923073209</v>
      </c>
      <c r="K17">
        <v>1422089.4493598093</v>
      </c>
      <c r="L17">
        <v>15550.796446178516</v>
      </c>
      <c r="M17">
        <v>1400407.8124371872</v>
      </c>
      <c r="N17">
        <v>-2.0355631850426754E-3</v>
      </c>
      <c r="O17">
        <v>1.8191444545995854E-3</v>
      </c>
      <c r="P17">
        <v>-2.1641873044308993E-4</v>
      </c>
      <c r="Q17">
        <v>-2.3205874001701013E-3</v>
      </c>
      <c r="R17">
        <v>2.1123799336949713E-3</v>
      </c>
      <c r="S17">
        <v>-2.0820746647512995E-4</v>
      </c>
      <c r="T17">
        <v>-1.0792639765764278E-2</v>
      </c>
      <c r="U17">
        <v>-0.12028994098537282</v>
      </c>
      <c r="V17">
        <v>0.10949730121960854</v>
      </c>
      <c r="W17">
        <v>-2.771418152848541E-3</v>
      </c>
      <c r="X17">
        <v>1.6803593683644661E-3</v>
      </c>
      <c r="Y17">
        <v>-1.0910587844840747E-3</v>
      </c>
      <c r="Z17">
        <v>-3.2656532542827072E-3</v>
      </c>
      <c r="AA17">
        <v>6.0509565885059416E-3</v>
      </c>
      <c r="AB17">
        <v>2.7853033342232335E-3</v>
      </c>
      <c r="AC17">
        <v>-3.7224814008367814E-3</v>
      </c>
      <c r="AD17">
        <v>6.743495559106338E-3</v>
      </c>
      <c r="AE17">
        <v>3.0210141582695561E-3</v>
      </c>
      <c r="AF17">
        <v>0.15659725412091063</v>
      </c>
      <c r="AG17">
        <v>-0.19295850179699414</v>
      </c>
      <c r="AH17">
        <v>0.34955575591790478</v>
      </c>
      <c r="AI17">
        <v>-4.2866269550559831E-3</v>
      </c>
      <c r="AJ17">
        <v>6.3282389304670367E-3</v>
      </c>
      <c r="AK17">
        <v>2.0416119754110536E-3</v>
      </c>
      <c r="AL17">
        <v>-6.7337736664778245E-3</v>
      </c>
      <c r="AM17">
        <v>7.3607815835186096E-3</v>
      </c>
      <c r="AN17">
        <v>6.270079170407856E-4</v>
      </c>
      <c r="AO17">
        <v>-7.6599971189442641E-3</v>
      </c>
      <c r="AP17">
        <v>8.3175255967380887E-3</v>
      </c>
      <c r="AQ17">
        <v>6.5752847779382447E-4</v>
      </c>
      <c r="AR17">
        <v>3.4083638385791259E-2</v>
      </c>
      <c r="AS17">
        <v>-0.39706351991672051</v>
      </c>
      <c r="AT17">
        <v>0.43114715830251171</v>
      </c>
      <c r="AU17">
        <v>-8.5419637552295521E-3</v>
      </c>
      <c r="AV17">
        <v>8.3179946305074835E-3</v>
      </c>
      <c r="AW17">
        <v>-2.2396912472206763E-4</v>
      </c>
      <c r="AX17" s="40">
        <v>-6.7847570122803414E-3</v>
      </c>
      <c r="AY17" s="40">
        <v>7.8105084675047587E-3</v>
      </c>
      <c r="AZ17" s="40">
        <v>1.0257514552244175E-3</v>
      </c>
      <c r="BA17" s="40">
        <v>-7.7358528905412359E-3</v>
      </c>
      <c r="BB17" s="40">
        <v>8.7501813039585624E-3</v>
      </c>
      <c r="BC17" s="40">
        <v>1.0143284134173276E-3</v>
      </c>
      <c r="BD17" s="40">
        <v>5.2578715622093576E-2</v>
      </c>
      <c r="BE17" s="40">
        <v>-0.40099557879462822</v>
      </c>
      <c r="BF17" s="40">
        <v>0.45357429441672176</v>
      </c>
      <c r="BG17" s="40">
        <v>-8.602663066282816E-3</v>
      </c>
      <c r="BH17" s="40">
        <v>8.486256986080451E-3</v>
      </c>
      <c r="BI17" s="40">
        <v>-1.1640608020236554E-4</v>
      </c>
      <c r="BJ17">
        <v>-3.1892274301897963E-2</v>
      </c>
      <c r="BK17">
        <v>-5.1164763700659276E-2</v>
      </c>
      <c r="BL17">
        <v>-0.10550169036079597</v>
      </c>
      <c r="BM17">
        <v>-0.10630047413774284</v>
      </c>
      <c r="BN17">
        <v>-2.6932856372879569E-2</v>
      </c>
      <c r="BO17">
        <v>-4.3203310037839407E-2</v>
      </c>
      <c r="BP17">
        <v>-8.8902319389510959E-2</v>
      </c>
      <c r="BQ17">
        <v>-8.9782705364771107E-2</v>
      </c>
      <c r="BR17">
        <v>474029.81645327021</v>
      </c>
      <c r="BS17">
        <v>-8.9782705364771107E-2</v>
      </c>
    </row>
    <row r="18" spans="1:71" hidden="1">
      <c r="A18">
        <v>3</v>
      </c>
      <c r="B18" t="s">
        <v>80</v>
      </c>
      <c r="C18" t="s">
        <v>81</v>
      </c>
      <c r="D18" t="s">
        <v>81</v>
      </c>
      <c r="E18" t="s">
        <v>81</v>
      </c>
      <c r="F18" t="s">
        <v>22</v>
      </c>
      <c r="G18" t="str">
        <f t="shared" si="0"/>
        <v>BelgiumLight/Heavy Manufacturing, Utilities, and Construction</v>
      </c>
      <c r="H18">
        <v>106497.00830784632</v>
      </c>
      <c r="I18">
        <v>874.61303416754401</v>
      </c>
      <c r="J18">
        <v>296963.36543343461</v>
      </c>
      <c r="K18">
        <v>7584477.0632523159</v>
      </c>
      <c r="L18">
        <v>82937.581046285413</v>
      </c>
      <c r="M18">
        <v>7468841.6663316647</v>
      </c>
      <c r="N18">
        <v>-4.0845658234673239E-3</v>
      </c>
      <c r="O18">
        <v>2.119701732143367E-2</v>
      </c>
      <c r="P18">
        <v>1.7112451497966346E-2</v>
      </c>
      <c r="Q18">
        <v>-2.7941315608645718E-3</v>
      </c>
      <c r="R18">
        <v>1.7078320883939083E-2</v>
      </c>
      <c r="S18">
        <v>1.4284189323074516E-2</v>
      </c>
      <c r="T18">
        <v>0.74043506853936081</v>
      </c>
      <c r="U18">
        <v>-0.14483657048949339</v>
      </c>
      <c r="V18">
        <v>0.8852716390288542</v>
      </c>
      <c r="W18">
        <v>-1.8197264569675145E-2</v>
      </c>
      <c r="X18">
        <v>8.0935113223177674E-2</v>
      </c>
      <c r="Y18">
        <v>6.2737848653502543E-2</v>
      </c>
      <c r="Z18">
        <v>-7.9721760890363279E-3</v>
      </c>
      <c r="AA18">
        <v>6.1374317931653002E-2</v>
      </c>
      <c r="AB18">
        <v>5.3402141842616678E-2</v>
      </c>
      <c r="AC18">
        <v>-5.4672579227422547E-3</v>
      </c>
      <c r="AD18">
        <v>5.273728457707344E-2</v>
      </c>
      <c r="AE18">
        <v>4.7270026654331179E-2</v>
      </c>
      <c r="AF18">
        <v>2.4502885416897895</v>
      </c>
      <c r="AG18">
        <v>-0.2834007169177386</v>
      </c>
      <c r="AH18">
        <v>2.7336892586075279</v>
      </c>
      <c r="AI18">
        <v>-3.460584723585191E-2</v>
      </c>
      <c r="AJ18">
        <v>0.23316430442159294</v>
      </c>
      <c r="AK18">
        <v>0.19855845718574106</v>
      </c>
      <c r="AL18">
        <v>-1.9110914797842882E-2</v>
      </c>
      <c r="AM18">
        <v>6.3973058305878502E-2</v>
      </c>
      <c r="AN18">
        <v>4.4862143508035621E-2</v>
      </c>
      <c r="AO18">
        <v>-1.3612529314835217E-2</v>
      </c>
      <c r="AP18">
        <v>5.4403818212762592E-2</v>
      </c>
      <c r="AQ18">
        <v>4.079128889792738E-2</v>
      </c>
      <c r="AR18">
        <v>2.1144567680964346</v>
      </c>
      <c r="AS18">
        <v>-0.70561890830880136</v>
      </c>
      <c r="AT18">
        <v>2.8200756764052359</v>
      </c>
      <c r="AU18">
        <v>-7.9158284737221848E-2</v>
      </c>
      <c r="AV18">
        <v>0.23756135840876108</v>
      </c>
      <c r="AW18">
        <v>0.15840307367153922</v>
      </c>
      <c r="AX18" s="40">
        <v>-1.9391171451219991E-2</v>
      </c>
      <c r="AY18" s="40">
        <v>6.7083815612744846E-2</v>
      </c>
      <c r="AZ18" s="40">
        <v>4.7692644161524855E-2</v>
      </c>
      <c r="BA18" s="40">
        <v>-1.3819180137917929E-2</v>
      </c>
      <c r="BB18" s="40">
        <v>5.6913245684661246E-2</v>
      </c>
      <c r="BC18" s="40">
        <v>4.3094065546743325E-2</v>
      </c>
      <c r="BD18" s="40">
        <v>2.2338234711856009</v>
      </c>
      <c r="BE18" s="40">
        <v>-0.71633085792611628</v>
      </c>
      <c r="BF18" s="40">
        <v>2.9501543291117169</v>
      </c>
      <c r="BG18" s="40">
        <v>-8.0439635864286207E-2</v>
      </c>
      <c r="BH18" s="40">
        <v>0.25608119873581009</v>
      </c>
      <c r="BI18" s="40">
        <v>0.17564156287152383</v>
      </c>
      <c r="BJ18">
        <v>-1.8180848629969104E-2</v>
      </c>
      <c r="BK18">
        <v>-3.5485026558634447E-2</v>
      </c>
      <c r="BL18">
        <v>-8.5064769215757396E-2</v>
      </c>
      <c r="BM18">
        <v>-8.631222219186481E-2</v>
      </c>
      <c r="BN18">
        <v>-1.6560074550838216E-2</v>
      </c>
      <c r="BO18">
        <v>-3.2402983473425954E-2</v>
      </c>
      <c r="BP18">
        <v>-8.0677840455511726E-2</v>
      </c>
      <c r="BQ18">
        <v>-8.190260491691842E-2</v>
      </c>
      <c r="BR18">
        <v>474029.81645327021</v>
      </c>
      <c r="BS18">
        <v>-8.190260491691842E-2</v>
      </c>
    </row>
    <row r="19" spans="1:71" hidden="1">
      <c r="A19">
        <v>3</v>
      </c>
      <c r="B19" t="s">
        <v>80</v>
      </c>
      <c r="C19" t="s">
        <v>81</v>
      </c>
      <c r="D19" t="s">
        <v>81</v>
      </c>
      <c r="E19" t="s">
        <v>81</v>
      </c>
      <c r="F19" t="s">
        <v>24</v>
      </c>
      <c r="G19" t="str">
        <f t="shared" si="0"/>
        <v>BelgiumTransport services</v>
      </c>
      <c r="H19">
        <v>22655.464969052297</v>
      </c>
      <c r="I19">
        <v>235.23943257100399</v>
      </c>
      <c r="J19">
        <v>31492.958207490861</v>
      </c>
      <c r="K19">
        <v>1896119.265813079</v>
      </c>
      <c r="L19">
        <v>20734.395261571353</v>
      </c>
      <c r="M19">
        <v>1867210.4165829162</v>
      </c>
      <c r="N19">
        <v>-2.8148551059722316E-3</v>
      </c>
      <c r="O19">
        <v>3.039067519480413E-3</v>
      </c>
      <c r="P19">
        <v>2.2421241350818088E-4</v>
      </c>
      <c r="Q19">
        <v>-2.7055095214894125E-3</v>
      </c>
      <c r="R19">
        <v>2.9632206997471304E-3</v>
      </c>
      <c r="S19">
        <v>2.5771117825771771E-4</v>
      </c>
      <c r="T19">
        <v>1.3358713583301983E-2</v>
      </c>
      <c r="U19">
        <v>-0.14024275950626564</v>
      </c>
      <c r="V19">
        <v>0.15360147308956762</v>
      </c>
      <c r="W19">
        <v>-7.1059571380303541E-3</v>
      </c>
      <c r="X19">
        <v>5.6714439323838073E-3</v>
      </c>
      <c r="Y19">
        <v>-1.4345132056465461E-3</v>
      </c>
      <c r="Z19">
        <v>-4.5004526369036247E-3</v>
      </c>
      <c r="AA19">
        <v>6.8409076156538363E-3</v>
      </c>
      <c r="AB19">
        <v>2.3404549787502116E-3</v>
      </c>
      <c r="AC19">
        <v>-4.3361615767589338E-3</v>
      </c>
      <c r="AD19">
        <v>6.65558042761988E-3</v>
      </c>
      <c r="AE19">
        <v>2.3194188508609461E-3</v>
      </c>
      <c r="AF19">
        <v>0.1202293680772262</v>
      </c>
      <c r="AG19">
        <v>-0.22476922012639555</v>
      </c>
      <c r="AH19">
        <v>0.34499858820362173</v>
      </c>
      <c r="AI19">
        <v>-1.0996730468318189E-2</v>
      </c>
      <c r="AJ19">
        <v>1.1579768411927762E-2</v>
      </c>
      <c r="AK19">
        <v>5.8303794360957395E-4</v>
      </c>
      <c r="AL19">
        <v>-9.2192877961749364E-3</v>
      </c>
      <c r="AM19">
        <v>9.7477070952909778E-3</v>
      </c>
      <c r="AN19">
        <v>5.2841929911604153E-4</v>
      </c>
      <c r="AO19">
        <v>-8.8956157738604869E-3</v>
      </c>
      <c r="AP19">
        <v>9.4501295753948548E-3</v>
      </c>
      <c r="AQ19">
        <v>5.5451380153436814E-4</v>
      </c>
      <c r="AR19">
        <v>2.8743770847525305E-2</v>
      </c>
      <c r="AS19">
        <v>-0.46111303387573077</v>
      </c>
      <c r="AT19">
        <v>0.4898568047232561</v>
      </c>
      <c r="AU19">
        <v>-2.2071472734649746E-2</v>
      </c>
      <c r="AV19">
        <v>1.8051098043329022E-2</v>
      </c>
      <c r="AW19">
        <v>-4.0203746913207248E-3</v>
      </c>
      <c r="AX19" s="40">
        <v>-9.2820060988593207E-3</v>
      </c>
      <c r="AY19" s="40">
        <v>9.2316843466316856E-3</v>
      </c>
      <c r="AZ19" s="40">
        <v>-5.032175222763498E-5</v>
      </c>
      <c r="BA19" s="40">
        <v>-8.9537572516234822E-3</v>
      </c>
      <c r="BB19" s="40">
        <v>8.9643782650521524E-3</v>
      </c>
      <c r="BC19" s="40">
        <v>1.0621013428670602E-5</v>
      </c>
      <c r="BD19" s="40">
        <v>5.5055072627128304E-4</v>
      </c>
      <c r="BE19" s="40">
        <v>-0.46412685482830529</v>
      </c>
      <c r="BF19" s="40">
        <v>0.46467740555457659</v>
      </c>
      <c r="BG19" s="40">
        <v>-2.2204237373196781E-2</v>
      </c>
      <c r="BH19" s="40">
        <v>1.7183521864367057E-2</v>
      </c>
      <c r="BI19" s="40">
        <v>-5.0207155088297243E-3</v>
      </c>
      <c r="BJ19">
        <v>-5.8896396566977358E-2</v>
      </c>
      <c r="BK19">
        <v>-9.4164862223849635E-2</v>
      </c>
      <c r="BL19">
        <v>-0.19289903375721756</v>
      </c>
      <c r="BM19">
        <v>-0.1942113151670386</v>
      </c>
      <c r="BN19">
        <v>-5.9617028477542841E-2</v>
      </c>
      <c r="BO19">
        <v>-9.5549125276244595E-2</v>
      </c>
      <c r="BP19">
        <v>-0.19601859638755495</v>
      </c>
      <c r="BQ19">
        <v>-0.19729976805152113</v>
      </c>
      <c r="BR19">
        <v>474029.81645327021</v>
      </c>
      <c r="BS19">
        <v>-0.19729976805152113</v>
      </c>
    </row>
    <row r="20" spans="1:71" hidden="1">
      <c r="A20">
        <v>3</v>
      </c>
      <c r="B20" t="s">
        <v>80</v>
      </c>
      <c r="C20" t="s">
        <v>81</v>
      </c>
      <c r="D20" t="s">
        <v>81</v>
      </c>
      <c r="E20" t="s">
        <v>81</v>
      </c>
      <c r="F20" t="s">
        <v>287</v>
      </c>
      <c r="G20" t="str">
        <f t="shared" si="0"/>
        <v>Belgium_All</v>
      </c>
      <c r="H20">
        <v>474029.81645326974</v>
      </c>
      <c r="I20">
        <v>5183.5988153928374</v>
      </c>
      <c r="J20">
        <v>466802.60414572904</v>
      </c>
      <c r="K20">
        <v>474029.81645326974</v>
      </c>
      <c r="L20">
        <v>5183.5988153928374</v>
      </c>
      <c r="M20">
        <v>466802.60414572904</v>
      </c>
      <c r="N20">
        <v>-1.7501920575495811E-2</v>
      </c>
      <c r="O20">
        <v>4.2199447888469757E-2</v>
      </c>
      <c r="P20">
        <v>2.4697527312973946E-2</v>
      </c>
      <c r="Q20">
        <v>-1.6894132539344138E-2</v>
      </c>
      <c r="R20">
        <v>3.9656054413928624E-2</v>
      </c>
      <c r="S20">
        <v>2.2761921874584486E-2</v>
      </c>
      <c r="T20">
        <v>1.1798867126516046</v>
      </c>
      <c r="U20">
        <v>-0.87572405418033861</v>
      </c>
      <c r="V20">
        <v>2.0556107668319434</v>
      </c>
      <c r="W20">
        <v>-3.4692872344068676E-2</v>
      </c>
      <c r="X20">
        <v>0.10155940188388882</v>
      </c>
      <c r="Y20">
        <v>6.6866529539820141E-2</v>
      </c>
      <c r="Z20">
        <v>-3.1868238034019891E-2</v>
      </c>
      <c r="AA20">
        <v>0.11543771764454583</v>
      </c>
      <c r="AB20">
        <v>8.3569479610525937E-2</v>
      </c>
      <c r="AC20">
        <v>-3.0848770849007251E-2</v>
      </c>
      <c r="AD20">
        <v>0.10967658506546824</v>
      </c>
      <c r="AE20">
        <v>7.8827814216460984E-2</v>
      </c>
      <c r="AF20">
        <v>4.0861176439245392</v>
      </c>
      <c r="AG20">
        <v>-1.5990765202923913</v>
      </c>
      <c r="AH20">
        <v>5.6851941642169308</v>
      </c>
      <c r="AI20">
        <v>-6.3185058215172563E-2</v>
      </c>
      <c r="AJ20">
        <v>0.28181860300223688</v>
      </c>
      <c r="AK20">
        <v>0.21863354478706432</v>
      </c>
      <c r="AL20">
        <v>-6.9390008241761489E-2</v>
      </c>
      <c r="AM20">
        <v>0.12889278782014055</v>
      </c>
      <c r="AN20">
        <v>5.9502779578379059E-2</v>
      </c>
      <c r="AO20">
        <v>-6.6806305564953927E-2</v>
      </c>
      <c r="AP20">
        <v>0.12207963194977571</v>
      </c>
      <c r="AQ20">
        <v>5.5273326384821783E-2</v>
      </c>
      <c r="AR20">
        <v>2.8651474917118405</v>
      </c>
      <c r="AS20">
        <v>-3.4629708638726733</v>
      </c>
      <c r="AT20">
        <v>6.3281183555845137</v>
      </c>
      <c r="AU20">
        <v>-0.13662197035209739</v>
      </c>
      <c r="AV20">
        <v>0.29936222945303964</v>
      </c>
      <c r="AW20">
        <v>0.16274025910094225</v>
      </c>
      <c r="AX20" s="40">
        <v>-7.0156797811690486E-2</v>
      </c>
      <c r="AY20" s="40">
        <v>0.13458199753338113</v>
      </c>
      <c r="AZ20" s="40">
        <v>6.442519972169064E-2</v>
      </c>
      <c r="BA20" s="40">
        <v>-6.754741334290075E-2</v>
      </c>
      <c r="BB20" s="40">
        <v>0.12802590631241501</v>
      </c>
      <c r="BC20" s="40">
        <v>6.0478492969514255E-2</v>
      </c>
      <c r="BD20" s="40">
        <v>3.1349624451351823</v>
      </c>
      <c r="BE20" s="40">
        <v>-3.5013869178711081</v>
      </c>
      <c r="BF20" s="40">
        <v>6.63634936300629</v>
      </c>
      <c r="BG20" s="40">
        <v>-0.13839803392126152</v>
      </c>
      <c r="BH20" s="40">
        <v>0.31942509085528142</v>
      </c>
      <c r="BI20" s="40">
        <v>0.18102705693401991</v>
      </c>
      <c r="BJ20">
        <v>-1.7501920575495829E-2</v>
      </c>
      <c r="BK20">
        <v>-3.1868238034019919E-2</v>
      </c>
      <c r="BL20">
        <v>-6.9390008241761558E-2</v>
      </c>
      <c r="BM20">
        <v>-7.0156797811690555E-2</v>
      </c>
      <c r="BN20">
        <v>-1.6894132539344138E-2</v>
      </c>
      <c r="BO20">
        <v>-3.0848770849007261E-2</v>
      </c>
      <c r="BP20">
        <v>-6.6806305564953983E-2</v>
      </c>
      <c r="BQ20">
        <v>-6.7547413342900778E-2</v>
      </c>
      <c r="BR20">
        <v>474029.81645327021</v>
      </c>
      <c r="BS20">
        <v>-6.7547413342900778E-2</v>
      </c>
    </row>
    <row r="21" spans="1:71" hidden="1">
      <c r="A21">
        <v>4</v>
      </c>
      <c r="B21" t="s">
        <v>90</v>
      </c>
      <c r="C21" t="s">
        <v>91</v>
      </c>
      <c r="D21" t="s">
        <v>91</v>
      </c>
      <c r="E21" t="s">
        <v>91</v>
      </c>
      <c r="F21" t="s">
        <v>20</v>
      </c>
      <c r="G21" t="str">
        <f t="shared" si="0"/>
        <v>BulgariaAgriculture, Mining and Quarrying</v>
      </c>
      <c r="H21">
        <v>4203.9318992138233</v>
      </c>
      <c r="I21">
        <v>717.07872666778314</v>
      </c>
      <c r="J21">
        <v>4417.1588880683012</v>
      </c>
      <c r="K21">
        <v>112867.31755890237</v>
      </c>
      <c r="L21">
        <v>8512.7799669391334</v>
      </c>
      <c r="M21">
        <v>84012.244741541741</v>
      </c>
      <c r="N21">
        <v>-2.9379144238592769E-3</v>
      </c>
      <c r="O21">
        <v>6.0784901950650186E-3</v>
      </c>
      <c r="P21">
        <v>3.1405757712057412E-3</v>
      </c>
      <c r="Q21">
        <v>-2.8639341074882417E-3</v>
      </c>
      <c r="R21">
        <v>1.3678135491254016E-2</v>
      </c>
      <c r="S21">
        <v>1.0814201383765775E-2</v>
      </c>
      <c r="T21">
        <v>0.46029458449083371</v>
      </c>
      <c r="U21">
        <v>-0.12190020448429806</v>
      </c>
      <c r="V21">
        <v>0.58219478897513177</v>
      </c>
      <c r="W21">
        <v>-4.3870505550079528E-3</v>
      </c>
      <c r="X21">
        <v>1.2312825010917201E-2</v>
      </c>
      <c r="Y21">
        <v>7.9257744559092479E-3</v>
      </c>
      <c r="Z21">
        <v>-5.795527950939394E-3</v>
      </c>
      <c r="AA21">
        <v>8.3747849482080413E-3</v>
      </c>
      <c r="AB21">
        <v>2.5792569972686477E-3</v>
      </c>
      <c r="AC21">
        <v>-5.9627938541451401E-3</v>
      </c>
      <c r="AD21">
        <v>1.9273890064672141E-2</v>
      </c>
      <c r="AE21">
        <v>1.3311096210527002E-2</v>
      </c>
      <c r="AF21">
        <v>0.56657216579486835</v>
      </c>
      <c r="AG21">
        <v>-0.25379976034277263</v>
      </c>
      <c r="AH21">
        <v>0.82037192613764109</v>
      </c>
      <c r="AI21">
        <v>-8.6489203752973601E-3</v>
      </c>
      <c r="AJ21">
        <v>1.4156203561263229E-2</v>
      </c>
      <c r="AK21">
        <v>5.5072831859658694E-3</v>
      </c>
      <c r="AL21">
        <v>-1.4443514343180622E-2</v>
      </c>
      <c r="AM21">
        <v>1.2912225874533036E-2</v>
      </c>
      <c r="AN21">
        <v>-1.531288468647586E-3</v>
      </c>
      <c r="AO21">
        <v>-1.0727615553935961E-2</v>
      </c>
      <c r="AP21">
        <v>2.1615149605589832E-2</v>
      </c>
      <c r="AQ21">
        <v>1.0887534051653873E-2</v>
      </c>
      <c r="AR21">
        <v>0.46341590882143369</v>
      </c>
      <c r="AS21">
        <v>-0.45660915390285339</v>
      </c>
      <c r="AT21">
        <v>0.92002506272428708</v>
      </c>
      <c r="AU21">
        <v>-2.1741857514172812E-2</v>
      </c>
      <c r="AV21">
        <v>2.1035072619490863E-2</v>
      </c>
      <c r="AW21">
        <v>-7.0678489468194595E-4</v>
      </c>
      <c r="AX21" s="40">
        <v>-1.4715274125556392E-2</v>
      </c>
      <c r="AY21" s="40">
        <v>1.283465803551654E-2</v>
      </c>
      <c r="AZ21" s="40">
        <v>-1.8806160900398522E-3</v>
      </c>
      <c r="BA21" s="40">
        <v>-1.0952365115760847E-2</v>
      </c>
      <c r="BB21" s="40">
        <v>2.1768675695479998E-2</v>
      </c>
      <c r="BC21" s="40">
        <v>1.081631057971915E-2</v>
      </c>
      <c r="BD21" s="40">
        <v>0.46038436009612493</v>
      </c>
      <c r="BE21" s="40">
        <v>-0.46617537174025969</v>
      </c>
      <c r="BF21" s="40">
        <v>0.92655973183638463</v>
      </c>
      <c r="BG21" s="40">
        <v>-2.2148625832064551E-2</v>
      </c>
      <c r="BH21" s="40">
        <v>2.0906056289646827E-2</v>
      </c>
      <c r="BI21" s="40">
        <v>-1.2425695424177251E-3</v>
      </c>
      <c r="BJ21">
        <v>-3.9438617012399341E-2</v>
      </c>
      <c r="BK21">
        <v>-7.7799273316308981E-2</v>
      </c>
      <c r="BL21">
        <v>-0.19389000097066206</v>
      </c>
      <c r="BM21">
        <v>-0.19753810926457618</v>
      </c>
      <c r="BN21">
        <v>-1.6999556666638285E-2</v>
      </c>
      <c r="BO21">
        <v>-3.5393569897431365E-2</v>
      </c>
      <c r="BP21">
        <v>-6.3676293400124359E-2</v>
      </c>
      <c r="BQ21">
        <v>-6.5010347456066001E-2</v>
      </c>
      <c r="BR21">
        <v>56433.65877945126</v>
      </c>
      <c r="BS21">
        <v>-6.5010347456066001E-2</v>
      </c>
    </row>
    <row r="22" spans="1:71" hidden="1">
      <c r="A22">
        <v>4</v>
      </c>
      <c r="B22" t="s">
        <v>90</v>
      </c>
      <c r="C22" t="s">
        <v>91</v>
      </c>
      <c r="D22" t="s">
        <v>91</v>
      </c>
      <c r="E22" t="s">
        <v>91</v>
      </c>
      <c r="F22" t="s">
        <v>21</v>
      </c>
      <c r="G22" t="str">
        <f t="shared" si="0"/>
        <v>BulgariaBusiness, Trade, Personal, and Public Services</v>
      </c>
      <c r="H22">
        <v>31418.903938544256</v>
      </c>
      <c r="I22">
        <v>1980.6878540163366</v>
      </c>
      <c r="J22">
        <v>9715.714876642307</v>
      </c>
      <c r="K22">
        <v>564336.5877945117</v>
      </c>
      <c r="L22">
        <v>42563.899834695672</v>
      </c>
      <c r="M22">
        <v>420061.22370770876</v>
      </c>
      <c r="N22">
        <v>-5.6136933113443352E-3</v>
      </c>
      <c r="O22">
        <v>1.165499017024617E-2</v>
      </c>
      <c r="P22">
        <v>6.0412968589018358E-3</v>
      </c>
      <c r="Q22">
        <v>-4.4407982465724128E-3</v>
      </c>
      <c r="R22">
        <v>8.9260526272497229E-3</v>
      </c>
      <c r="S22">
        <v>4.4852543806773136E-3</v>
      </c>
      <c r="T22">
        <v>0.19090991819227909</v>
      </c>
      <c r="U22">
        <v>-0.18901769175320027</v>
      </c>
      <c r="V22">
        <v>0.37992760994547936</v>
      </c>
      <c r="W22">
        <v>-3.7351427662464741E-3</v>
      </c>
      <c r="X22">
        <v>7.7900267692113312E-3</v>
      </c>
      <c r="Y22">
        <v>4.0548840029648557E-3</v>
      </c>
      <c r="Z22">
        <v>-1.0272109794353206E-2</v>
      </c>
      <c r="AA22">
        <v>3.4331483182685835E-2</v>
      </c>
      <c r="AB22">
        <v>2.4059373388332632E-2</v>
      </c>
      <c r="AC22">
        <v>-8.1401986439368999E-3</v>
      </c>
      <c r="AD22">
        <v>2.5744940857880348E-2</v>
      </c>
      <c r="AE22">
        <v>1.7604742213943442E-2</v>
      </c>
      <c r="AF22">
        <v>0.7493264842099272</v>
      </c>
      <c r="AG22">
        <v>-0.34647859971505568</v>
      </c>
      <c r="AH22">
        <v>1.0958050839249829</v>
      </c>
      <c r="AI22">
        <v>-6.9873383020505496E-3</v>
      </c>
      <c r="AJ22">
        <v>2.2661905086327955E-2</v>
      </c>
      <c r="AK22">
        <v>1.5674566784277404E-2</v>
      </c>
      <c r="AL22">
        <v>-2.3650156217180977E-2</v>
      </c>
      <c r="AM22">
        <v>4.8852874198632268E-2</v>
      </c>
      <c r="AN22">
        <v>2.5202717981451298E-2</v>
      </c>
      <c r="AO22">
        <v>-1.8560733739510255E-2</v>
      </c>
      <c r="AP22">
        <v>3.8749157766311923E-2</v>
      </c>
      <c r="AQ22">
        <v>2.0188424026801668E-2</v>
      </c>
      <c r="AR22">
        <v>0.85929805809714943</v>
      </c>
      <c r="AS22">
        <v>-0.79001721174697082</v>
      </c>
      <c r="AT22">
        <v>1.64931526984412</v>
      </c>
      <c r="AU22">
        <v>-1.5907556202059966E-2</v>
      </c>
      <c r="AV22">
        <v>3.3911301465509636E-2</v>
      </c>
      <c r="AW22">
        <v>1.8003745263449677E-2</v>
      </c>
      <c r="AX22" s="40">
        <v>-2.3958621762286789E-2</v>
      </c>
      <c r="AY22" s="40">
        <v>4.1174739166652624E-2</v>
      </c>
      <c r="AZ22" s="40">
        <v>1.7216117404365846E-2</v>
      </c>
      <c r="BA22" s="40">
        <v>-1.8815157580548972E-2</v>
      </c>
      <c r="BB22" s="40">
        <v>3.108242032618639E-2</v>
      </c>
      <c r="BC22" s="40">
        <v>1.2267262745637414E-2</v>
      </c>
      <c r="BD22" s="40">
        <v>0.52214254275120453</v>
      </c>
      <c r="BE22" s="40">
        <v>-0.80084648263250102</v>
      </c>
      <c r="BF22" s="40">
        <v>1.3229890253837058</v>
      </c>
      <c r="BG22" s="40">
        <v>-1.6133721272054133E-2</v>
      </c>
      <c r="BH22" s="40">
        <v>2.7235096571329751E-2</v>
      </c>
      <c r="BI22" s="40">
        <v>1.110137529927562E-2</v>
      </c>
      <c r="BJ22">
        <v>-1.0083141456639003E-2</v>
      </c>
      <c r="BK22">
        <v>-1.845044436347856E-2</v>
      </c>
      <c r="BL22">
        <v>-4.247967556894184E-2</v>
      </c>
      <c r="BM22">
        <v>-4.3033731794193009E-2</v>
      </c>
      <c r="BN22">
        <v>-9.5430328090274266E-3</v>
      </c>
      <c r="BO22">
        <v>-1.7492842146352553E-2</v>
      </c>
      <c r="BP22">
        <v>-3.9886002741169671E-2</v>
      </c>
      <c r="BQ22">
        <v>-4.043274567512422E-2</v>
      </c>
      <c r="BR22">
        <v>56433.65877945126</v>
      </c>
      <c r="BS22">
        <v>-4.043274567512422E-2</v>
      </c>
    </row>
    <row r="23" spans="1:71" hidden="1">
      <c r="A23">
        <v>4</v>
      </c>
      <c r="B23" t="s">
        <v>90</v>
      </c>
      <c r="C23" t="s">
        <v>91</v>
      </c>
      <c r="D23" t="s">
        <v>91</v>
      </c>
      <c r="E23" t="s">
        <v>91</v>
      </c>
      <c r="F23" t="s">
        <v>23</v>
      </c>
      <c r="G23" t="str">
        <f t="shared" si="0"/>
        <v>BulgariaHotel and restaurants and Other Personal Services</v>
      </c>
      <c r="H23">
        <v>3431.7857858325365</v>
      </c>
      <c r="I23">
        <v>343.27485202382269</v>
      </c>
      <c r="J23">
        <v>989.43223016140712</v>
      </c>
      <c r="K23">
        <v>169300.97633835356</v>
      </c>
      <c r="L23">
        <v>12769.169950408701</v>
      </c>
      <c r="M23">
        <v>126018.36711231261</v>
      </c>
      <c r="N23">
        <v>-1.4045009064188466E-3</v>
      </c>
      <c r="O23">
        <v>1.1060201301488933E-3</v>
      </c>
      <c r="P23">
        <v>-2.9848077626995327E-4</v>
      </c>
      <c r="Q23">
        <v>-1.3680289351216143E-3</v>
      </c>
      <c r="R23">
        <v>1.0902365745149819E-3</v>
      </c>
      <c r="S23">
        <v>-2.7779236060663251E-4</v>
      </c>
      <c r="T23">
        <v>-1.1823926211704366E-2</v>
      </c>
      <c r="U23">
        <v>-5.8228646565481768E-2</v>
      </c>
      <c r="V23">
        <v>4.6404720353777407E-2</v>
      </c>
      <c r="W23">
        <v>-2.9093473358440219E-3</v>
      </c>
      <c r="X23">
        <v>1.6968964427949197E-3</v>
      </c>
      <c r="Y23">
        <v>-1.212450893049102E-3</v>
      </c>
      <c r="Z23">
        <v>-2.2668119316973773E-3</v>
      </c>
      <c r="AA23">
        <v>3.4923797161065932E-3</v>
      </c>
      <c r="AB23">
        <v>1.2255677844092156E-3</v>
      </c>
      <c r="AC23">
        <v>-2.1955650052615729E-3</v>
      </c>
      <c r="AD23">
        <v>3.3687521451315214E-3</v>
      </c>
      <c r="AE23">
        <v>1.1731871398699485E-3</v>
      </c>
      <c r="AF23">
        <v>4.993541990877759E-2</v>
      </c>
      <c r="AG23">
        <v>-9.3451808964516658E-2</v>
      </c>
      <c r="AH23">
        <v>0.14338722887329425</v>
      </c>
      <c r="AI23">
        <v>-4.5786395583284839E-3</v>
      </c>
      <c r="AJ23">
        <v>5.7081471033825276E-3</v>
      </c>
      <c r="AK23">
        <v>1.129507545054043E-3</v>
      </c>
      <c r="AL23">
        <v>-4.6674373375744423E-3</v>
      </c>
      <c r="AM23">
        <v>4.6328439101333968E-3</v>
      </c>
      <c r="AN23">
        <v>-3.4593427441045313E-5</v>
      </c>
      <c r="AO23">
        <v>-4.5104486894757675E-3</v>
      </c>
      <c r="AP23">
        <v>4.489712181844149E-3</v>
      </c>
      <c r="AQ23">
        <v>-2.0736507631618096E-5</v>
      </c>
      <c r="AR23">
        <v>-8.826266337535947E-4</v>
      </c>
      <c r="AS23">
        <v>-0.19198228622838087</v>
      </c>
      <c r="AT23">
        <v>0.19109965959462727</v>
      </c>
      <c r="AU23">
        <v>-9.0138856080140117E-3</v>
      </c>
      <c r="AV23">
        <v>7.8812907997112425E-3</v>
      </c>
      <c r="AW23">
        <v>-1.1325948083027685E-3</v>
      </c>
      <c r="AX23" s="40">
        <v>-4.698038032125664E-3</v>
      </c>
      <c r="AY23" s="40">
        <v>4.7079927663207363E-3</v>
      </c>
      <c r="AZ23" s="40">
        <v>9.9547341950717702E-6</v>
      </c>
      <c r="BA23" s="40">
        <v>-4.5533469423014216E-3</v>
      </c>
      <c r="BB23" s="40">
        <v>4.5476431136514464E-3</v>
      </c>
      <c r="BC23" s="40">
        <v>-5.7038286499754834E-6</v>
      </c>
      <c r="BD23" s="40">
        <v>-2.4277719133182377E-4</v>
      </c>
      <c r="BE23" s="40">
        <v>-0.19380820316473546</v>
      </c>
      <c r="BF23" s="40">
        <v>0.19356542597340365</v>
      </c>
      <c r="BG23" s="40">
        <v>-9.0346964077597947E-3</v>
      </c>
      <c r="BH23" s="40">
        <v>7.9361755280981834E-3</v>
      </c>
      <c r="BI23" s="40">
        <v>-1.0985208796616102E-3</v>
      </c>
      <c r="BJ23">
        <v>-2.3096174952261128E-2</v>
      </c>
      <c r="BK23">
        <v>-3.7276362527844852E-2</v>
      </c>
      <c r="BL23">
        <v>-7.6753207373998933E-2</v>
      </c>
      <c r="BM23">
        <v>-7.725641744085307E-2</v>
      </c>
      <c r="BN23">
        <v>-1.6962689291740135E-2</v>
      </c>
      <c r="BO23">
        <v>-2.7223610588879156E-2</v>
      </c>
      <c r="BP23">
        <v>-5.5926696959163677E-2</v>
      </c>
      <c r="BQ23">
        <v>-5.6458608028555929E-2</v>
      </c>
      <c r="BR23">
        <v>56433.65877945126</v>
      </c>
      <c r="BS23">
        <v>-5.6458608028555929E-2</v>
      </c>
    </row>
    <row r="24" spans="1:71" hidden="1">
      <c r="A24">
        <v>4</v>
      </c>
      <c r="B24" t="s">
        <v>90</v>
      </c>
      <c r="C24" t="s">
        <v>91</v>
      </c>
      <c r="D24" t="s">
        <v>91</v>
      </c>
      <c r="E24" t="s">
        <v>91</v>
      </c>
      <c r="F24" t="s">
        <v>22</v>
      </c>
      <c r="G24" t="str">
        <f t="shared" si="0"/>
        <v>BulgariaLight/Heavy Manufacturing, Utilities, and Construction</v>
      </c>
      <c r="H24">
        <v>13818.12074124078</v>
      </c>
      <c r="I24">
        <v>1024.38750592516</v>
      </c>
      <c r="J24">
        <v>23278.714007655559</v>
      </c>
      <c r="K24">
        <v>902938.54047121864</v>
      </c>
      <c r="L24">
        <v>68102.239735513082</v>
      </c>
      <c r="M24">
        <v>672097.95793233416</v>
      </c>
      <c r="N24">
        <v>-3.0780371811835244E-3</v>
      </c>
      <c r="O24">
        <v>1.5942115332019353E-2</v>
      </c>
      <c r="P24">
        <v>1.2864078150835831E-2</v>
      </c>
      <c r="Q24">
        <v>-2.4265395413660008E-3</v>
      </c>
      <c r="R24">
        <v>1.9644041625791857E-2</v>
      </c>
      <c r="S24">
        <v>1.7217502084425854E-2</v>
      </c>
      <c r="T24">
        <v>0.73284403412516586</v>
      </c>
      <c r="U24">
        <v>-0.10328298598363084</v>
      </c>
      <c r="V24">
        <v>0.83612702010879669</v>
      </c>
      <c r="W24">
        <v>-1.2096227710247409E-2</v>
      </c>
      <c r="X24">
        <v>5.2405487101088312E-2</v>
      </c>
      <c r="Y24">
        <v>4.0309259390840915E-2</v>
      </c>
      <c r="Z24">
        <v>-5.8502446646748578E-3</v>
      </c>
      <c r="AA24">
        <v>6.1594813831699909E-2</v>
      </c>
      <c r="AB24">
        <v>5.5744569167025047E-2</v>
      </c>
      <c r="AC24">
        <v>-4.7250876286508503E-3</v>
      </c>
      <c r="AD24">
        <v>7.6332802622914267E-2</v>
      </c>
      <c r="AE24">
        <v>7.1607714994263411E-2</v>
      </c>
      <c r="AF24">
        <v>3.047903608407263</v>
      </c>
      <c r="AG24">
        <v>-0.20111815653605447</v>
      </c>
      <c r="AH24">
        <v>3.2490217649433175</v>
      </c>
      <c r="AI24">
        <v>-2.1743753192461593E-2</v>
      </c>
      <c r="AJ24">
        <v>0.21993571508427334</v>
      </c>
      <c r="AK24">
        <v>0.19819196189181176</v>
      </c>
      <c r="AL24">
        <v>-1.578050825004125E-2</v>
      </c>
      <c r="AM24">
        <v>6.5887390735536275E-2</v>
      </c>
      <c r="AN24">
        <v>5.0106882485495011E-2</v>
      </c>
      <c r="AO24">
        <v>-1.2430478866477175E-2</v>
      </c>
      <c r="AP24">
        <v>7.9919972206353898E-2</v>
      </c>
      <c r="AQ24">
        <v>6.7489493339876735E-2</v>
      </c>
      <c r="AR24">
        <v>2.8726160344128728</v>
      </c>
      <c r="AS24">
        <v>-0.52908965737003566</v>
      </c>
      <c r="AT24">
        <v>3.401705691782908</v>
      </c>
      <c r="AU24">
        <v>-6.0117959438993576E-2</v>
      </c>
      <c r="AV24">
        <v>0.23450501660576709</v>
      </c>
      <c r="AW24">
        <v>0.17438705716677344</v>
      </c>
      <c r="AX24" s="40">
        <v>-1.5985968116540437E-2</v>
      </c>
      <c r="AY24" s="40">
        <v>6.6662675557632695E-2</v>
      </c>
      <c r="AZ24" s="40">
        <v>5.0676707441092247E-2</v>
      </c>
      <c r="BA24" s="40">
        <v>-1.260918637073314E-2</v>
      </c>
      <c r="BB24" s="40">
        <v>8.0274851993955426E-2</v>
      </c>
      <c r="BC24" s="40">
        <v>6.7665665623222293E-2</v>
      </c>
      <c r="BD24" s="40">
        <v>2.8801146138348428</v>
      </c>
      <c r="BE24" s="40">
        <v>-0.53669614568089496</v>
      </c>
      <c r="BF24" s="40">
        <v>3.4168107595157378</v>
      </c>
      <c r="BG24" s="40">
        <v>-6.0672648340398476E-2</v>
      </c>
      <c r="BH24" s="40">
        <v>0.23940016265824191</v>
      </c>
      <c r="BI24" s="40">
        <v>0.17872751431784342</v>
      </c>
      <c r="BJ24">
        <v>-1.2570804905108784E-2</v>
      </c>
      <c r="BK24">
        <v>-2.3892591283937552E-2</v>
      </c>
      <c r="BL24">
        <v>-6.4448113793886097E-2</v>
      </c>
      <c r="BM24">
        <v>-6.5287218634262928E-2</v>
      </c>
      <c r="BN24">
        <v>-1.0082413675121152E-2</v>
      </c>
      <c r="BO24">
        <v>-1.963301537482319E-2</v>
      </c>
      <c r="BP24">
        <v>-5.1649366505324208E-2</v>
      </c>
      <c r="BQ24">
        <v>-5.2391906634607577E-2</v>
      </c>
      <c r="BR24">
        <v>56433.65877945126</v>
      </c>
      <c r="BS24">
        <v>-5.2391906634607577E-2</v>
      </c>
    </row>
    <row r="25" spans="1:71" hidden="1">
      <c r="A25">
        <v>4</v>
      </c>
      <c r="B25" t="s">
        <v>90</v>
      </c>
      <c r="C25" t="s">
        <v>91</v>
      </c>
      <c r="D25" t="s">
        <v>91</v>
      </c>
      <c r="E25" t="s">
        <v>91</v>
      </c>
      <c r="F25" t="s">
        <v>24</v>
      </c>
      <c r="G25" t="str">
        <f t="shared" si="0"/>
        <v>BulgariaTransport services</v>
      </c>
      <c r="H25">
        <v>3560.9164146197822</v>
      </c>
      <c r="I25">
        <v>190.96104483646442</v>
      </c>
      <c r="J25">
        <v>3605.1023682433024</v>
      </c>
      <c r="K25">
        <v>225734.63511780475</v>
      </c>
      <c r="L25">
        <v>17025.559933878267</v>
      </c>
      <c r="M25">
        <v>168024.48948308348</v>
      </c>
      <c r="N25">
        <v>-1.4301361325604217E-3</v>
      </c>
      <c r="O25">
        <v>2.3210462356317522E-3</v>
      </c>
      <c r="P25">
        <v>8.9091010307133052E-4</v>
      </c>
      <c r="Q25">
        <v>-9.725608272199151E-4</v>
      </c>
      <c r="R25">
        <v>1.6300148556935715E-3</v>
      </c>
      <c r="S25">
        <v>6.5745402847365618E-4</v>
      </c>
      <c r="T25">
        <v>2.7983807413869854E-2</v>
      </c>
      <c r="U25">
        <v>-4.1395981632937229E-2</v>
      </c>
      <c r="V25">
        <v>6.9379789046807083E-2</v>
      </c>
      <c r="W25">
        <v>-2.8603750359020843E-3</v>
      </c>
      <c r="X25">
        <v>3.5664755457494941E-3</v>
      </c>
      <c r="Y25">
        <v>7.061005098474096E-4</v>
      </c>
      <c r="Z25">
        <v>-2.4257302749058074E-3</v>
      </c>
      <c r="AA25">
        <v>6.4888320247192136E-3</v>
      </c>
      <c r="AB25">
        <v>4.0631017498134062E-3</v>
      </c>
      <c r="AC25">
        <v>-1.6557568085551133E-3</v>
      </c>
      <c r="AD25">
        <v>4.6077590616551752E-3</v>
      </c>
      <c r="AE25">
        <v>2.9520022531000622E-3</v>
      </c>
      <c r="AF25">
        <v>0.12564872821274697</v>
      </c>
      <c r="AG25">
        <v>-7.0475466949955212E-2</v>
      </c>
      <c r="AH25">
        <v>0.19612419516270219</v>
      </c>
      <c r="AI25">
        <v>-4.7215450192382375E-3</v>
      </c>
      <c r="AJ25">
        <v>9.205188440457833E-3</v>
      </c>
      <c r="AK25">
        <v>4.4836434212195946E-3</v>
      </c>
      <c r="AL25">
        <v>-5.4389600393725977E-3</v>
      </c>
      <c r="AM25">
        <v>8.310794815968383E-3</v>
      </c>
      <c r="AN25">
        <v>2.8718347765957853E-3</v>
      </c>
      <c r="AO25">
        <v>-3.7287599441862699E-3</v>
      </c>
      <c r="AP25">
        <v>5.8727405922804499E-3</v>
      </c>
      <c r="AQ25">
        <v>2.1439806480941792E-3</v>
      </c>
      <c r="AR25">
        <v>9.1256177553006551E-2</v>
      </c>
      <c r="AS25">
        <v>-0.15871056477196976</v>
      </c>
      <c r="AT25">
        <v>0.24996674232497632</v>
      </c>
      <c r="AU25">
        <v>-1.0192382285236466E-2</v>
      </c>
      <c r="AV25">
        <v>1.2179777502416505E-2</v>
      </c>
      <c r="AW25">
        <v>1.9873952171800386E-3</v>
      </c>
      <c r="AX25" s="40">
        <v>-5.4904106460987182E-3</v>
      </c>
      <c r="AY25" s="40">
        <v>8.0211722103156712E-3</v>
      </c>
      <c r="AZ25" s="40">
        <v>2.5307615642169521E-3</v>
      </c>
      <c r="BA25" s="40">
        <v>-3.7644760547078213E-3</v>
      </c>
      <c r="BB25" s="40">
        <v>5.6621186847315309E-3</v>
      </c>
      <c r="BC25" s="40">
        <v>1.8976426300237094E-3</v>
      </c>
      <c r="BD25" s="40">
        <v>8.0771070826377606E-2</v>
      </c>
      <c r="BE25" s="40">
        <v>-0.160230781722694</v>
      </c>
      <c r="BF25" s="40">
        <v>0.24100185254907161</v>
      </c>
      <c r="BG25" s="40">
        <v>-1.026636156794181E-2</v>
      </c>
      <c r="BH25" s="40">
        <v>1.1977596714809621E-2</v>
      </c>
      <c r="BI25" s="40">
        <v>1.7112351468678119E-3</v>
      </c>
      <c r="BJ25">
        <v>-2.2664900018917324E-2</v>
      </c>
      <c r="BK25">
        <v>-3.8443147405254549E-2</v>
      </c>
      <c r="BL25">
        <v>-8.6197028865053441E-2</v>
      </c>
      <c r="BM25">
        <v>-8.7012421771232515E-2</v>
      </c>
      <c r="BN25">
        <v>-2.1677710063006828E-2</v>
      </c>
      <c r="BO25">
        <v>-3.690567728633299E-2</v>
      </c>
      <c r="BP25">
        <v>-8.3111487428175007E-2</v>
      </c>
      <c r="BQ25">
        <v>-8.3907574898279783E-2</v>
      </c>
      <c r="BR25">
        <v>56433.65877945126</v>
      </c>
      <c r="BS25">
        <v>-8.3907574898279783E-2</v>
      </c>
    </row>
    <row r="26" spans="1:71" hidden="1">
      <c r="A26">
        <v>4</v>
      </c>
      <c r="B26" t="s">
        <v>90</v>
      </c>
      <c r="C26" t="s">
        <v>91</v>
      </c>
      <c r="D26" t="s">
        <v>91</v>
      </c>
      <c r="E26" t="s">
        <v>91</v>
      </c>
      <c r="F26" t="s">
        <v>287</v>
      </c>
      <c r="G26" t="str">
        <f t="shared" si="0"/>
        <v>Bulgaria_All</v>
      </c>
      <c r="H26">
        <v>56433.65877945118</v>
      </c>
      <c r="I26">
        <v>4256.3899834695658</v>
      </c>
      <c r="J26">
        <v>42006.122370770856</v>
      </c>
      <c r="K26">
        <v>56433.65877945118</v>
      </c>
      <c r="L26">
        <v>4256.3899834695658</v>
      </c>
      <c r="M26">
        <v>42006.122370770856</v>
      </c>
      <c r="N26">
        <v>-1.4464281955366408E-2</v>
      </c>
      <c r="O26">
        <v>3.7102662063111191E-2</v>
      </c>
      <c r="P26">
        <v>2.2638380107744785E-2</v>
      </c>
      <c r="Q26">
        <v>-1.2071861657768187E-2</v>
      </c>
      <c r="R26">
        <v>4.4968481174504159E-2</v>
      </c>
      <c r="S26">
        <v>3.2896619516735975E-2</v>
      </c>
      <c r="T26">
        <v>1.4002084180104444</v>
      </c>
      <c r="U26">
        <v>-0.51382551041954816</v>
      </c>
      <c r="V26">
        <v>1.9140339284299925</v>
      </c>
      <c r="W26">
        <v>-2.5988143403247951E-2</v>
      </c>
      <c r="X26">
        <v>7.7771710869761285E-2</v>
      </c>
      <c r="Y26">
        <v>5.1783567466513331E-2</v>
      </c>
      <c r="Z26">
        <v>-2.6610424616570639E-2</v>
      </c>
      <c r="AA26">
        <v>0.11428229370341958</v>
      </c>
      <c r="AB26">
        <v>8.7671869086848944E-2</v>
      </c>
      <c r="AC26">
        <v>-2.2679401940549578E-2</v>
      </c>
      <c r="AD26">
        <v>0.12932814475225346</v>
      </c>
      <c r="AE26">
        <v>0.10664874281170389</v>
      </c>
      <c r="AF26">
        <v>4.5393864065335832</v>
      </c>
      <c r="AG26">
        <v>-0.96532379250835465</v>
      </c>
      <c r="AH26">
        <v>5.5047101990419378</v>
      </c>
      <c r="AI26">
        <v>-4.6680196447376233E-2</v>
      </c>
      <c r="AJ26">
        <v>0.27166715927570501</v>
      </c>
      <c r="AK26">
        <v>0.22498696282832878</v>
      </c>
      <c r="AL26">
        <v>-6.3980576187349897E-2</v>
      </c>
      <c r="AM26">
        <v>0.14059612953480338</v>
      </c>
      <c r="AN26">
        <v>7.6615553347453486E-2</v>
      </c>
      <c r="AO26">
        <v>-4.9958036793585424E-2</v>
      </c>
      <c r="AP26">
        <v>0.15064673235238024</v>
      </c>
      <c r="AQ26">
        <v>0.10068869555879481</v>
      </c>
      <c r="AR26">
        <v>4.285703552250709</v>
      </c>
      <c r="AS26">
        <v>-2.1264088740202105</v>
      </c>
      <c r="AT26">
        <v>6.4121124262709204</v>
      </c>
      <c r="AU26">
        <v>-0.11697364104847684</v>
      </c>
      <c r="AV26">
        <v>0.30951245899289526</v>
      </c>
      <c r="AW26">
        <v>0.19253881794441841</v>
      </c>
      <c r="AX26" s="40">
        <v>-6.4848312682607989E-2</v>
      </c>
      <c r="AY26" s="40">
        <v>0.13340123773643825</v>
      </c>
      <c r="AZ26" s="40">
        <v>6.855292505383026E-2</v>
      </c>
      <c r="BA26" s="40">
        <v>-5.0694532064052202E-2</v>
      </c>
      <c r="BB26" s="40">
        <v>0.14333570981400479</v>
      </c>
      <c r="BC26" s="40">
        <v>9.2641177749952591E-2</v>
      </c>
      <c r="BD26" s="40">
        <v>3.9431698103172184</v>
      </c>
      <c r="BE26" s="40">
        <v>-2.1577569849410851</v>
      </c>
      <c r="BF26" s="40">
        <v>6.1009267952583039</v>
      </c>
      <c r="BG26" s="40">
        <v>-0.11825605342021873</v>
      </c>
      <c r="BH26" s="40">
        <v>0.3074550877621261</v>
      </c>
      <c r="BI26" s="40">
        <v>0.18919903434190738</v>
      </c>
      <c r="BJ26">
        <v>-1.4464281955366429E-2</v>
      </c>
      <c r="BK26">
        <v>-2.6610424616570677E-2</v>
      </c>
      <c r="BL26">
        <v>-6.3980576187349994E-2</v>
      </c>
      <c r="BM26">
        <v>-6.4848312682608072E-2</v>
      </c>
      <c r="BN26">
        <v>-1.2071861657768187E-2</v>
      </c>
      <c r="BO26">
        <v>-2.2679401940549578E-2</v>
      </c>
      <c r="BP26">
        <v>-4.9958036793585431E-2</v>
      </c>
      <c r="BQ26">
        <v>-5.0694532064052202E-2</v>
      </c>
      <c r="BR26">
        <v>56433.65877945126</v>
      </c>
      <c r="BS26">
        <v>-5.0694532064052202E-2</v>
      </c>
    </row>
    <row r="27" spans="1:71" hidden="1">
      <c r="A27">
        <v>5</v>
      </c>
      <c r="B27" t="s">
        <v>85</v>
      </c>
      <c r="C27" t="s">
        <v>86</v>
      </c>
      <c r="D27" t="s">
        <v>86</v>
      </c>
      <c r="E27" t="s">
        <v>86</v>
      </c>
      <c r="F27" t="s">
        <v>20</v>
      </c>
      <c r="G27" t="str">
        <f t="shared" si="0"/>
        <v>BrazilAgriculture, Mining and Quarrying</v>
      </c>
      <c r="H27">
        <v>131625.17790573902</v>
      </c>
      <c r="I27">
        <v>14567.956410282432</v>
      </c>
      <c r="J27">
        <v>93286.837117226794</v>
      </c>
      <c r="K27">
        <v>3192881.3872259515</v>
      </c>
      <c r="L27">
        <v>229279.49515217778</v>
      </c>
      <c r="M27">
        <v>553309.2099765226</v>
      </c>
      <c r="N27">
        <v>-5.9069510136666448E-3</v>
      </c>
      <c r="O27">
        <v>5.0874371822326465E-2</v>
      </c>
      <c r="P27">
        <v>4.4967420808659814E-2</v>
      </c>
      <c r="Q27">
        <v>-8.4174384866906125E-3</v>
      </c>
      <c r="R27">
        <v>0.11810311093905303</v>
      </c>
      <c r="S27">
        <v>0.10968567245236241</v>
      </c>
      <c r="T27">
        <v>125.74337802652394</v>
      </c>
      <c r="U27">
        <v>-9.6497302335146742</v>
      </c>
      <c r="V27">
        <v>135.39310826003862</v>
      </c>
      <c r="W27">
        <v>-2.5486480657256772E-2</v>
      </c>
      <c r="X27">
        <v>0.48771951127378799</v>
      </c>
      <c r="Y27">
        <v>0.46223303061653126</v>
      </c>
      <c r="Z27">
        <v>-1.2921242595879134E-2</v>
      </c>
      <c r="AA27">
        <v>6.5492631773609363E-3</v>
      </c>
      <c r="AB27">
        <v>-6.3719794185181982E-3</v>
      </c>
      <c r="AC27">
        <v>-2.0073755013323494E-2</v>
      </c>
      <c r="AD27">
        <v>9.3461734965146273E-3</v>
      </c>
      <c r="AE27">
        <v>-1.0727581516808866E-2</v>
      </c>
      <c r="AF27">
        <v>-12.29807237188885</v>
      </c>
      <c r="AG27">
        <v>-23.012502076316537</v>
      </c>
      <c r="AH27">
        <v>10.714429704427687</v>
      </c>
      <c r="AI27">
        <v>-5.2736490800661881E-2</v>
      </c>
      <c r="AJ27">
        <v>5.3825010866612247E-2</v>
      </c>
      <c r="AK27">
        <v>1.0885200659503675E-3</v>
      </c>
      <c r="AL27">
        <v>-2.4566829545831295E-2</v>
      </c>
      <c r="AM27">
        <v>1.1602311156789084E-2</v>
      </c>
      <c r="AN27">
        <v>-1.2964518389042213E-2</v>
      </c>
      <c r="AO27">
        <v>-3.0074967928280242E-2</v>
      </c>
      <c r="AP27">
        <v>1.3719012434619662E-2</v>
      </c>
      <c r="AQ27">
        <v>-1.635595549366058E-2</v>
      </c>
      <c r="AR27">
        <v>-18.750426091589929</v>
      </c>
      <c r="AS27">
        <v>-34.477867316570155</v>
      </c>
      <c r="AT27">
        <v>15.727441224980225</v>
      </c>
      <c r="AU27">
        <v>-0.11523109322864011</v>
      </c>
      <c r="AV27">
        <v>8.0887341815072678E-2</v>
      </c>
      <c r="AW27">
        <v>-3.4343751413567436E-2</v>
      </c>
      <c r="AX27" s="40">
        <v>-2.472556762831668E-2</v>
      </c>
      <c r="AY27" s="40">
        <v>1.2451425693579708E-2</v>
      </c>
      <c r="AZ27" s="40">
        <v>-1.2274141934736971E-2</v>
      </c>
      <c r="BA27" s="40">
        <v>-3.0295982392829473E-2</v>
      </c>
      <c r="BB27" s="40">
        <v>1.4457287186267615E-2</v>
      </c>
      <c r="BC27" s="40">
        <v>-1.5838695206561858E-2</v>
      </c>
      <c r="BD27" s="40">
        <v>-18.157440204148603</v>
      </c>
      <c r="BE27" s="40">
        <v>-34.731237740836036</v>
      </c>
      <c r="BF27" s="40">
        <v>16.573797536687437</v>
      </c>
      <c r="BG27" s="40">
        <v>-0.11593643333047389</v>
      </c>
      <c r="BH27" s="40">
        <v>8.5424982131518251E-2</v>
      </c>
      <c r="BI27" s="40">
        <v>-3.0511451198955646E-2</v>
      </c>
      <c r="BJ27">
        <v>-7.1643564882009375E-2</v>
      </c>
      <c r="BK27">
        <v>-0.15671771784330776</v>
      </c>
      <c r="BL27">
        <v>-0.29796340657639947</v>
      </c>
      <c r="BM27">
        <v>-0.29988869122587009</v>
      </c>
      <c r="BN27">
        <v>-6.623942275598553E-2</v>
      </c>
      <c r="BO27">
        <v>-0.15796657697351243</v>
      </c>
      <c r="BP27">
        <v>-0.23666920977491948</v>
      </c>
      <c r="BQ27">
        <v>-0.23840844084570331</v>
      </c>
      <c r="BR27">
        <v>1596440.6936129744</v>
      </c>
      <c r="BS27">
        <v>-0.23840844084570331</v>
      </c>
    </row>
    <row r="28" spans="1:71" hidden="1">
      <c r="A28">
        <v>5</v>
      </c>
      <c r="B28" t="s">
        <v>85</v>
      </c>
      <c r="C28" t="s">
        <v>86</v>
      </c>
      <c r="D28" t="s">
        <v>86</v>
      </c>
      <c r="E28" t="s">
        <v>86</v>
      </c>
      <c r="F28" t="s">
        <v>21</v>
      </c>
      <c r="G28" t="str">
        <f t="shared" si="0"/>
        <v>BrazilBusiness, Trade, Personal, and Public Services</v>
      </c>
      <c r="H28">
        <v>967842.7022540071</v>
      </c>
      <c r="I28">
        <v>52583.997653455132</v>
      </c>
      <c r="J28">
        <v>26704.461370858491</v>
      </c>
      <c r="K28">
        <v>15964406.936129758</v>
      </c>
      <c r="L28">
        <v>1146397.475760889</v>
      </c>
      <c r="M28">
        <v>2766546.0498826127</v>
      </c>
      <c r="N28">
        <v>-4.4138010096173488E-3</v>
      </c>
      <c r="O28">
        <v>1.2231094577327706E-2</v>
      </c>
      <c r="P28">
        <v>7.8172935677103591E-3</v>
      </c>
      <c r="Q28">
        <v>-4.185521735660256E-3</v>
      </c>
      <c r="R28">
        <v>1.2054617836222588E-2</v>
      </c>
      <c r="S28">
        <v>7.8690961005623301E-3</v>
      </c>
      <c r="T28">
        <v>9.02111190620451</v>
      </c>
      <c r="U28">
        <v>-4.7982715525032518</v>
      </c>
      <c r="V28">
        <v>13.819383458707762</v>
      </c>
      <c r="W28">
        <v>-3.3032342159925168E-3</v>
      </c>
      <c r="X28">
        <v>3.743174543060078E-3</v>
      </c>
      <c r="Y28">
        <v>4.3994032706756123E-4</v>
      </c>
      <c r="Z28">
        <v>-8.7479135387659845E-3</v>
      </c>
      <c r="AA28">
        <v>1.1824565216982779E-2</v>
      </c>
      <c r="AB28">
        <v>3.0766516782167949E-3</v>
      </c>
      <c r="AC28">
        <v>-8.3151486951321737E-3</v>
      </c>
      <c r="AD28">
        <v>1.1636789246670673E-2</v>
      </c>
      <c r="AE28">
        <v>3.3216405515384983E-3</v>
      </c>
      <c r="AF28">
        <v>3.8079203436687403</v>
      </c>
      <c r="AG28">
        <v>-9.5324654746759734</v>
      </c>
      <c r="AH28">
        <v>13.340385818344714</v>
      </c>
      <c r="AI28">
        <v>-8.22324671828145E-3</v>
      </c>
      <c r="AJ28">
        <v>5.9120106779004637E-3</v>
      </c>
      <c r="AK28">
        <v>-2.3112360403809862E-3</v>
      </c>
      <c r="AL28">
        <v>-1.771676981977988E-2</v>
      </c>
      <c r="AM28">
        <v>1.4805975146500496E-2</v>
      </c>
      <c r="AN28">
        <v>-2.9107946732793862E-3</v>
      </c>
      <c r="AO28">
        <v>-1.6686459458627859E-2</v>
      </c>
      <c r="AP28">
        <v>1.428184386608891E-2</v>
      </c>
      <c r="AQ28">
        <v>-2.4046155925389495E-3</v>
      </c>
      <c r="AR28">
        <v>-2.7566452454619252</v>
      </c>
      <c r="AS28">
        <v>-19.12931500275738</v>
      </c>
      <c r="AT28">
        <v>16.372669757295455</v>
      </c>
      <c r="AU28">
        <v>-1.3645969134109188E-2</v>
      </c>
      <c r="AV28">
        <v>8.2046971584725462E-3</v>
      </c>
      <c r="AW28">
        <v>-5.4412719756366419E-3</v>
      </c>
      <c r="AX28" s="40">
        <v>-1.7869392662743851E-2</v>
      </c>
      <c r="AY28" s="40">
        <v>1.638530477897171E-2</v>
      </c>
      <c r="AZ28" s="40">
        <v>-1.4840878837721386E-3</v>
      </c>
      <c r="BA28" s="40">
        <v>-1.6829906245133412E-2</v>
      </c>
      <c r="BB28" s="40">
        <v>1.5894168021671297E-2</v>
      </c>
      <c r="BC28" s="40">
        <v>-9.357382234621202E-4</v>
      </c>
      <c r="BD28" s="40">
        <v>-1.0727279373499532</v>
      </c>
      <c r="BE28" s="40">
        <v>-19.29376203671336</v>
      </c>
      <c r="BF28" s="40">
        <v>18.221034099363408</v>
      </c>
      <c r="BG28" s="40">
        <v>-1.3817876376451812E-2</v>
      </c>
      <c r="BH28" s="40">
        <v>8.7093255069856483E-3</v>
      </c>
      <c r="BI28" s="40">
        <v>-5.1085508694661674E-3</v>
      </c>
      <c r="BJ28">
        <v>-7.2804925106661287E-3</v>
      </c>
      <c r="BK28">
        <v>-1.4429540177313536E-2</v>
      </c>
      <c r="BL28">
        <v>-2.9223521791093509E-2</v>
      </c>
      <c r="BM28">
        <v>-2.9475270672099835E-2</v>
      </c>
      <c r="BN28">
        <v>-9.124965325240866E-3</v>
      </c>
      <c r="BO28">
        <v>-1.8128072988093984E-2</v>
      </c>
      <c r="BP28">
        <v>-3.6378586369232524E-2</v>
      </c>
      <c r="BQ28">
        <v>-3.6691318457499643E-2</v>
      </c>
      <c r="BR28">
        <v>1596440.6936129744</v>
      </c>
      <c r="BS28">
        <v>-3.6691318457499643E-2</v>
      </c>
    </row>
    <row r="29" spans="1:71" hidden="1">
      <c r="A29">
        <v>5</v>
      </c>
      <c r="B29" t="s">
        <v>85</v>
      </c>
      <c r="C29" t="s">
        <v>86</v>
      </c>
      <c r="D29" t="s">
        <v>86</v>
      </c>
      <c r="E29" t="s">
        <v>86</v>
      </c>
      <c r="F29" t="s">
        <v>23</v>
      </c>
      <c r="G29" t="str">
        <f t="shared" si="0"/>
        <v>BrazilHotel and restaurants and Other Personal Services</v>
      </c>
      <c r="H29">
        <v>122916.90014625611</v>
      </c>
      <c r="I29">
        <v>23475.382372656532</v>
      </c>
      <c r="J29">
        <v>5100.6940602119103</v>
      </c>
      <c r="K29">
        <v>4789322.0808389271</v>
      </c>
      <c r="L29">
        <v>343919.24272826669</v>
      </c>
      <c r="M29">
        <v>829963.81496478384</v>
      </c>
      <c r="N29">
        <v>-4.810768085851295E-4</v>
      </c>
      <c r="O29">
        <v>4.6582898889318072E-4</v>
      </c>
      <c r="P29">
        <v>-1.5247819691948804E-5</v>
      </c>
      <c r="Q29">
        <v>-2.02424207265122E-3</v>
      </c>
      <c r="R29">
        <v>1.9247164477131822E-3</v>
      </c>
      <c r="S29">
        <v>-9.9525624938037727E-5</v>
      </c>
      <c r="T29">
        <v>-0.11409592520249143</v>
      </c>
      <c r="U29">
        <v>-2.3205860024163485</v>
      </c>
      <c r="V29">
        <v>2.2064900772138571</v>
      </c>
      <c r="W29">
        <v>-2.8923627586369231E-3</v>
      </c>
      <c r="X29">
        <v>1.5237460031561931E-3</v>
      </c>
      <c r="Y29">
        <v>-1.3686167554807301E-3</v>
      </c>
      <c r="Z29">
        <v>-9.7105663837415755E-4</v>
      </c>
      <c r="AA29">
        <v>1.5874807825749146E-3</v>
      </c>
      <c r="AB29">
        <v>6.1642414420075709E-4</v>
      </c>
      <c r="AC29">
        <v>-4.1185062333941045E-3</v>
      </c>
      <c r="AD29">
        <v>7.2402825235888639E-3</v>
      </c>
      <c r="AE29">
        <v>3.1217762901947599E-3</v>
      </c>
      <c r="AF29">
        <v>3.5787964589694643</v>
      </c>
      <c r="AG29">
        <v>-4.7214451498684866</v>
      </c>
      <c r="AH29">
        <v>8.3002416088379505</v>
      </c>
      <c r="AI29">
        <v>-6.0777071131060886E-3</v>
      </c>
      <c r="AJ29">
        <v>1.1585079346974142E-2</v>
      </c>
      <c r="AK29">
        <v>5.5073722338680525E-3</v>
      </c>
      <c r="AL29">
        <v>-1.7761005785242431E-3</v>
      </c>
      <c r="AM29">
        <v>1.986310536207916E-3</v>
      </c>
      <c r="AN29">
        <v>2.1020995768367278E-4</v>
      </c>
      <c r="AO29">
        <v>-7.4057315606713674E-3</v>
      </c>
      <c r="AP29">
        <v>8.7213355313612104E-3</v>
      </c>
      <c r="AQ29">
        <v>1.3156039706898421E-3</v>
      </c>
      <c r="AR29">
        <v>1.5082050710998374</v>
      </c>
      <c r="AS29">
        <v>-8.4899119673164023</v>
      </c>
      <c r="AT29">
        <v>9.9981170384162397</v>
      </c>
      <c r="AU29">
        <v>-9.7081968070863982E-3</v>
      </c>
      <c r="AV29">
        <v>1.3412423479264614E-2</v>
      </c>
      <c r="AW29">
        <v>3.7042266721782147E-3</v>
      </c>
      <c r="AX29" s="40">
        <v>-1.7950471231769883E-3</v>
      </c>
      <c r="AY29" s="40">
        <v>1.9994760249763301E-3</v>
      </c>
      <c r="AZ29" s="40">
        <v>2.0442890179934179E-4</v>
      </c>
      <c r="BA29" s="40">
        <v>-7.4533395946233625E-3</v>
      </c>
      <c r="BB29" s="40">
        <v>8.9076992042034942E-3</v>
      </c>
      <c r="BC29" s="40">
        <v>1.4543596095801317E-3</v>
      </c>
      <c r="BD29" s="40">
        <v>1.6672741852712547</v>
      </c>
      <c r="BE29" s="40">
        <v>-8.5444896972649076</v>
      </c>
      <c r="BF29" s="40">
        <v>10.211763882536163</v>
      </c>
      <c r="BG29" s="40">
        <v>-9.8365904132195724E-3</v>
      </c>
      <c r="BH29" s="40">
        <v>1.3464520997030886E-2</v>
      </c>
      <c r="BI29" s="40">
        <v>3.6279305838113137E-3</v>
      </c>
      <c r="BJ29">
        <v>-6.2482099130788471E-3</v>
      </c>
      <c r="BK29">
        <v>-1.2612051975431643E-2</v>
      </c>
      <c r="BL29">
        <v>-2.3067936436176158E-2</v>
      </c>
      <c r="BM29">
        <v>-2.3314013540715949E-2</v>
      </c>
      <c r="BN29">
        <v>-9.8851893680730937E-3</v>
      </c>
      <c r="BO29">
        <v>-2.0112324795901488E-2</v>
      </c>
      <c r="BP29">
        <v>-3.6165170102640004E-2</v>
      </c>
      <c r="BQ29">
        <v>-3.6397659308064309E-2</v>
      </c>
      <c r="BR29">
        <v>1596440.6936129744</v>
      </c>
      <c r="BS29">
        <v>-3.6397659308064309E-2</v>
      </c>
    </row>
    <row r="30" spans="1:71" hidden="1">
      <c r="A30">
        <v>5</v>
      </c>
      <c r="B30" t="s">
        <v>85</v>
      </c>
      <c r="C30" t="s">
        <v>86</v>
      </c>
      <c r="D30" t="s">
        <v>86</v>
      </c>
      <c r="E30" t="s">
        <v>86</v>
      </c>
      <c r="F30" t="s">
        <v>22</v>
      </c>
      <c r="G30" t="str">
        <f t="shared" si="0"/>
        <v>BrazilLight/Heavy Manufacturing, Utilities, and Construction</v>
      </c>
      <c r="H30">
        <v>302630.84891633305</v>
      </c>
      <c r="I30">
        <v>18448.411591515942</v>
      </c>
      <c r="J30">
        <v>146558.7160893674</v>
      </c>
      <c r="K30">
        <v>25543051.097807605</v>
      </c>
      <c r="L30">
        <v>1834235.9612174223</v>
      </c>
      <c r="M30">
        <v>4426473.6798121799</v>
      </c>
      <c r="N30">
        <v>-2.2738834418051176E-3</v>
      </c>
      <c r="O30">
        <v>4.0580553216117924E-3</v>
      </c>
      <c r="P30">
        <v>1.7841718798066756E-3</v>
      </c>
      <c r="Q30">
        <v>-1.5919527965139375E-3</v>
      </c>
      <c r="R30">
        <v>5.7056181691043546E-3</v>
      </c>
      <c r="S30">
        <v>4.1136653725904176E-3</v>
      </c>
      <c r="T30">
        <v>4.7158955992626312</v>
      </c>
      <c r="U30">
        <v>-1.825010667454066</v>
      </c>
      <c r="V30">
        <v>6.5409062667166964</v>
      </c>
      <c r="W30">
        <v>-1.2421834862249808E-2</v>
      </c>
      <c r="X30">
        <v>-3.5954082476223198E-3</v>
      </c>
      <c r="Y30">
        <v>-1.6017243109872126E-2</v>
      </c>
      <c r="Z30">
        <v>-4.5058950751219167E-3</v>
      </c>
      <c r="AA30">
        <v>1.0071192318381959E-2</v>
      </c>
      <c r="AB30">
        <v>5.5652972432600444E-3</v>
      </c>
      <c r="AC30">
        <v>-3.1846603164483976E-3</v>
      </c>
      <c r="AD30">
        <v>1.4692171942357448E-2</v>
      </c>
      <c r="AE30">
        <v>1.150751162590905E-2</v>
      </c>
      <c r="AF30">
        <v>13.192182280231215</v>
      </c>
      <c r="AG30">
        <v>-3.6508865479323163</v>
      </c>
      <c r="AH30">
        <v>16.843068828163531</v>
      </c>
      <c r="AI30">
        <v>-2.662548838232582E-2</v>
      </c>
      <c r="AJ30">
        <v>0.10636040098483207</v>
      </c>
      <c r="AK30">
        <v>7.9734912602506258E-2</v>
      </c>
      <c r="AL30">
        <v>-9.4906770923867661E-3</v>
      </c>
      <c r="AM30">
        <v>8.8134626848500059E-3</v>
      </c>
      <c r="AN30">
        <v>-6.7721440753675931E-4</v>
      </c>
      <c r="AO30">
        <v>-6.562101387988295E-3</v>
      </c>
      <c r="AP30">
        <v>1.343032988103009E-2</v>
      </c>
      <c r="AQ30">
        <v>6.8682284930417946E-3</v>
      </c>
      <c r="AR30">
        <v>7.873719807372126</v>
      </c>
      <c r="AS30">
        <v>-7.522776466876806</v>
      </c>
      <c r="AT30">
        <v>15.396496274248932</v>
      </c>
      <c r="AU30">
        <v>-4.7977295928706074E-2</v>
      </c>
      <c r="AV30">
        <v>0.11228783891338524</v>
      </c>
      <c r="AW30">
        <v>6.4310542984679128E-2</v>
      </c>
      <c r="AX30" s="40">
        <v>-9.5822625786110352E-3</v>
      </c>
      <c r="AY30" s="40">
        <v>1.2609376070126519E-2</v>
      </c>
      <c r="AZ30" s="40">
        <v>3.0271134915154851E-3</v>
      </c>
      <c r="BA30" s="40">
        <v>-6.632244329643629E-3</v>
      </c>
      <c r="BB30" s="40">
        <v>1.6415963948955066E-2</v>
      </c>
      <c r="BC30" s="40">
        <v>9.7837196193114352E-3</v>
      </c>
      <c r="BD30" s="40">
        <v>11.216031475130912</v>
      </c>
      <c r="BE30" s="40">
        <v>-7.603188158132923</v>
      </c>
      <c r="BF30" s="40">
        <v>18.819219633263835</v>
      </c>
      <c r="BG30" s="40">
        <v>-4.8806033883383684E-2</v>
      </c>
      <c r="BH30" s="40">
        <v>0.11745067373536103</v>
      </c>
      <c r="BI30" s="40">
        <v>6.8644639851977357E-2</v>
      </c>
      <c r="BJ30">
        <v>-1.1995208261250398E-2</v>
      </c>
      <c r="BK30">
        <v>-2.3769534020848096E-2</v>
      </c>
      <c r="BL30">
        <v>-5.0065296299041565E-2</v>
      </c>
      <c r="BM30">
        <v>-5.0548428794212855E-2</v>
      </c>
      <c r="BN30">
        <v>-9.8925084059451069E-3</v>
      </c>
      <c r="BO30">
        <v>-1.9789706717142447E-2</v>
      </c>
      <c r="BP30">
        <v>-4.0777366818595819E-2</v>
      </c>
      <c r="BQ30">
        <v>-4.1213240069022952E-2</v>
      </c>
      <c r="BR30">
        <v>1596440.6936129744</v>
      </c>
      <c r="BS30">
        <v>-4.1213240069022952E-2</v>
      </c>
    </row>
    <row r="31" spans="1:71" hidden="1">
      <c r="A31">
        <v>5</v>
      </c>
      <c r="B31" t="s">
        <v>85</v>
      </c>
      <c r="C31" t="s">
        <v>86</v>
      </c>
      <c r="D31" t="s">
        <v>86</v>
      </c>
      <c r="E31" t="s">
        <v>86</v>
      </c>
      <c r="F31" t="s">
        <v>24</v>
      </c>
      <c r="G31" t="str">
        <f t="shared" si="0"/>
        <v>BrazilTransport services</v>
      </c>
      <c r="H31">
        <v>71425.064390640124</v>
      </c>
      <c r="I31">
        <v>5563.9995481788092</v>
      </c>
      <c r="J31">
        <v>5003.8963505967586</v>
      </c>
      <c r="K31">
        <v>6385762.7744519031</v>
      </c>
      <c r="L31">
        <v>458558.99030435557</v>
      </c>
      <c r="M31">
        <v>1106618.4199530452</v>
      </c>
      <c r="N31">
        <v>-8.1194469526789262E-4</v>
      </c>
      <c r="O31">
        <v>1.8552296560956536E-3</v>
      </c>
      <c r="P31">
        <v>1.0432849608277613E-3</v>
      </c>
      <c r="Q31">
        <v>-7.8807384295955744E-4</v>
      </c>
      <c r="R31">
        <v>2.0881105562078899E-3</v>
      </c>
      <c r="S31">
        <v>1.3000367132483329E-3</v>
      </c>
      <c r="T31">
        <v>1.4903588064643716</v>
      </c>
      <c r="U31">
        <v>-0.90344586428201978</v>
      </c>
      <c r="V31">
        <v>2.3938046707463911</v>
      </c>
      <c r="W31">
        <v>-5.311146241395294E-4</v>
      </c>
      <c r="X31">
        <v>6.423073485561264E-4</v>
      </c>
      <c r="Y31">
        <v>1.1119272441659701E-4</v>
      </c>
      <c r="Z31">
        <v>-1.5507314839780604E-3</v>
      </c>
      <c r="AA31">
        <v>1.8895989422739548E-3</v>
      </c>
      <c r="AB31">
        <v>3.3886745829589436E-4</v>
      </c>
      <c r="AC31">
        <v>-1.5283021720320848E-3</v>
      </c>
      <c r="AD31">
        <v>1.9389778190548597E-3</v>
      </c>
      <c r="AE31">
        <v>4.1067564702277498E-4</v>
      </c>
      <c r="AF31">
        <v>0.47079752510337897</v>
      </c>
      <c r="AG31">
        <v>-1.7520417522174654</v>
      </c>
      <c r="AH31">
        <v>2.2228392773208445</v>
      </c>
      <c r="AI31">
        <v>-9.786512279230308E-4</v>
      </c>
      <c r="AJ31">
        <v>1.0207780690873382E-3</v>
      </c>
      <c r="AK31">
        <v>4.2126841164307272E-5</v>
      </c>
      <c r="AL31">
        <v>-3.3870590201132483E-3</v>
      </c>
      <c r="AM31">
        <v>2.5972306766439573E-3</v>
      </c>
      <c r="AN31">
        <v>-7.8982834346929143E-4</v>
      </c>
      <c r="AO31">
        <v>-3.2946778963236015E-3</v>
      </c>
      <c r="AP31">
        <v>2.5803786792564934E-3</v>
      </c>
      <c r="AQ31">
        <v>-7.1429921706710805E-4</v>
      </c>
      <c r="AR31">
        <v>-0.81887081938371176</v>
      </c>
      <c r="AS31">
        <v>-3.7770104237905713</v>
      </c>
      <c r="AT31">
        <v>2.9581396044068597</v>
      </c>
      <c r="AU31">
        <v>-2.2071552673233901E-3</v>
      </c>
      <c r="AV31">
        <v>1.5562671436479191E-3</v>
      </c>
      <c r="AW31">
        <v>-6.508881236754712E-4</v>
      </c>
      <c r="AX31" s="40">
        <v>-3.4181956819683717E-3</v>
      </c>
      <c r="AY31" s="40">
        <v>2.8233310412691106E-3</v>
      </c>
      <c r="AZ31" s="40">
        <v>-5.9486464069926129E-4</v>
      </c>
      <c r="BA31" s="40">
        <v>-3.3234485429228578E-3</v>
      </c>
      <c r="BB31" s="40">
        <v>2.8365510045002458E-3</v>
      </c>
      <c r="BC31" s="40">
        <v>-4.8689753842261186E-4</v>
      </c>
      <c r="BD31" s="40">
        <v>-0.55817810900187259</v>
      </c>
      <c r="BE31" s="40">
        <v>-3.8099930204279673</v>
      </c>
      <c r="BF31" s="40">
        <v>3.251814911426095</v>
      </c>
      <c r="BG31" s="40">
        <v>-2.2842237855939169E-3</v>
      </c>
      <c r="BH31" s="40">
        <v>1.6735643479227815E-3</v>
      </c>
      <c r="BI31" s="40">
        <v>-6.106594376711356E-4</v>
      </c>
      <c r="BJ31">
        <v>-1.8147992774630421E-2</v>
      </c>
      <c r="BK31">
        <v>-3.4660813637485959E-2</v>
      </c>
      <c r="BL31">
        <v>-7.5705060926571102E-2</v>
      </c>
      <c r="BM31">
        <v>-7.6401004773074654E-2</v>
      </c>
      <c r="BN31">
        <v>-1.6237346111534694E-2</v>
      </c>
      <c r="BO31">
        <v>-3.1488890986537517E-2</v>
      </c>
      <c r="BP31">
        <v>-6.7883010972329252E-2</v>
      </c>
      <c r="BQ31">
        <v>-6.8475796725667282E-2</v>
      </c>
      <c r="BR31">
        <v>1596440.6936129744</v>
      </c>
      <c r="BS31">
        <v>-6.8475796725667282E-2</v>
      </c>
    </row>
    <row r="32" spans="1:71" hidden="1">
      <c r="A32">
        <v>5</v>
      </c>
      <c r="B32" t="s">
        <v>85</v>
      </c>
      <c r="C32" t="s">
        <v>86</v>
      </c>
      <c r="D32" t="s">
        <v>86</v>
      </c>
      <c r="E32" t="s">
        <v>86</v>
      </c>
      <c r="F32" t="s">
        <v>287</v>
      </c>
      <c r="G32" t="str">
        <f t="shared" si="0"/>
        <v>Brazil_All</v>
      </c>
      <c r="H32">
        <v>1596440.6936129751</v>
      </c>
      <c r="I32">
        <v>114639.74757608886</v>
      </c>
      <c r="J32">
        <v>276654.60498826148</v>
      </c>
      <c r="K32">
        <v>1596440.6936129751</v>
      </c>
      <c r="L32">
        <v>114639.74757608886</v>
      </c>
      <c r="M32">
        <v>276654.60498826148</v>
      </c>
      <c r="N32">
        <v>-1.3887656968942138E-2</v>
      </c>
      <c r="O32">
        <v>6.9484580366254822E-2</v>
      </c>
      <c r="P32">
        <v>5.5596923397312682E-2</v>
      </c>
      <c r="Q32">
        <v>-1.7007228934475586E-2</v>
      </c>
      <c r="R32">
        <v>0.13987617394830107</v>
      </c>
      <c r="S32">
        <v>0.12286894501382548</v>
      </c>
      <c r="T32">
        <v>140.85664841325297</v>
      </c>
      <c r="U32">
        <v>-19.49704432017036</v>
      </c>
      <c r="V32">
        <v>160.35369273342332</v>
      </c>
      <c r="W32">
        <v>-4.4635027118275522E-2</v>
      </c>
      <c r="X32">
        <v>0.49003333092093782</v>
      </c>
      <c r="Y32">
        <v>0.44539830380266232</v>
      </c>
      <c r="Z32">
        <v>-2.8696839332119247E-2</v>
      </c>
      <c r="AA32">
        <v>3.1922100437574541E-2</v>
      </c>
      <c r="AB32">
        <v>3.2252611054552939E-3</v>
      </c>
      <c r="AC32">
        <v>-3.7220372430330252E-2</v>
      </c>
      <c r="AD32">
        <v>4.4854395028186465E-2</v>
      </c>
      <c r="AE32">
        <v>7.6340225978562132E-3</v>
      </c>
      <c r="AF32">
        <v>8.7516242360839449</v>
      </c>
      <c r="AG32">
        <v>-42.669341001010778</v>
      </c>
      <c r="AH32">
        <v>51.42096523709472</v>
      </c>
      <c r="AI32">
        <v>-9.4641584242298293E-2</v>
      </c>
      <c r="AJ32">
        <v>0.1787032799454063</v>
      </c>
      <c r="AK32">
        <v>8.4061695703108008E-2</v>
      </c>
      <c r="AL32">
        <v>-5.6937436056635433E-2</v>
      </c>
      <c r="AM32">
        <v>3.980529020099146E-2</v>
      </c>
      <c r="AN32">
        <v>-1.7132145855643974E-2</v>
      </c>
      <c r="AO32">
        <v>-6.402393823189137E-2</v>
      </c>
      <c r="AP32">
        <v>5.2732900392356369E-2</v>
      </c>
      <c r="AQ32">
        <v>-1.1291037839535001E-2</v>
      </c>
      <c r="AR32">
        <v>-12.944017277963601</v>
      </c>
      <c r="AS32">
        <v>-73.396881177311315</v>
      </c>
      <c r="AT32">
        <v>60.452863899347705</v>
      </c>
      <c r="AU32">
        <v>-0.1887697103658651</v>
      </c>
      <c r="AV32">
        <v>0.21634856850984291</v>
      </c>
      <c r="AW32">
        <v>2.7578858143977814E-2</v>
      </c>
      <c r="AX32" s="40">
        <v>-5.7390465674816926E-2</v>
      </c>
      <c r="AY32" s="40">
        <v>4.6268913608923379E-2</v>
      </c>
      <c r="AZ32" s="40">
        <v>-1.1121552065893547E-2</v>
      </c>
      <c r="BA32" s="40">
        <v>-6.4534921105152715E-2</v>
      </c>
      <c r="BB32" s="40">
        <v>5.8511669365597693E-2</v>
      </c>
      <c r="BC32" s="40">
        <v>-6.0232517395550217E-3</v>
      </c>
      <c r="BD32" s="40">
        <v>-6.9050405900982605</v>
      </c>
      <c r="BE32" s="40">
        <v>-73.982670653375195</v>
      </c>
      <c r="BF32" s="40">
        <v>67.077630063276928</v>
      </c>
      <c r="BG32" s="40">
        <v>-0.19068115778912284</v>
      </c>
      <c r="BH32" s="40">
        <v>0.22672306671881862</v>
      </c>
      <c r="BI32" s="40">
        <v>3.6041908929695776E-2</v>
      </c>
      <c r="BJ32">
        <v>-1.3887656968942133E-2</v>
      </c>
      <c r="BK32">
        <v>-2.8696839332119233E-2</v>
      </c>
      <c r="BL32">
        <v>-5.6937436056635406E-2</v>
      </c>
      <c r="BM32">
        <v>-5.7390465674816905E-2</v>
      </c>
      <c r="BN32">
        <v>-1.7007228934475586E-2</v>
      </c>
      <c r="BO32">
        <v>-3.7220372430330259E-2</v>
      </c>
      <c r="BP32">
        <v>-6.402393823189137E-2</v>
      </c>
      <c r="BQ32">
        <v>-6.4534921105152743E-2</v>
      </c>
      <c r="BR32">
        <v>1596440.6936129744</v>
      </c>
      <c r="BS32">
        <v>-6.4534921105152743E-2</v>
      </c>
    </row>
    <row r="33" spans="1:71" hidden="1">
      <c r="A33">
        <v>6</v>
      </c>
      <c r="B33" t="s">
        <v>95</v>
      </c>
      <c r="C33" t="s">
        <v>96</v>
      </c>
      <c r="D33" t="s">
        <v>96</v>
      </c>
      <c r="E33" t="s">
        <v>96</v>
      </c>
      <c r="F33" t="s">
        <v>20</v>
      </c>
      <c r="G33" t="str">
        <f t="shared" si="0"/>
        <v>CanadaAgriculture, Mining and Quarrying</v>
      </c>
      <c r="H33">
        <v>168086.72637599675</v>
      </c>
      <c r="I33">
        <v>652.36626483828854</v>
      </c>
      <c r="J33">
        <v>145191.98206810022</v>
      </c>
      <c r="K33">
        <v>3187548.3894320112</v>
      </c>
      <c r="L33">
        <v>40504.574338880819</v>
      </c>
      <c r="M33">
        <v>1081157.0412215607</v>
      </c>
      <c r="N33">
        <v>-4.3784281966227287E-3</v>
      </c>
      <c r="O33">
        <v>2.045783835904056E-2</v>
      </c>
      <c r="P33">
        <v>1.6079410162417831E-2</v>
      </c>
      <c r="Q33">
        <v>-1.2996936991436028E-3</v>
      </c>
      <c r="R33">
        <v>1.3396370293580068E-2</v>
      </c>
      <c r="S33">
        <v>1.2096676594436466E-2</v>
      </c>
      <c r="T33">
        <v>2.4498536818637575</v>
      </c>
      <c r="U33">
        <v>-0.2632177002736853</v>
      </c>
      <c r="V33">
        <v>2.7130713821374428</v>
      </c>
      <c r="W33">
        <v>-1.167556925911843E-2</v>
      </c>
      <c r="X33">
        <v>7.7670987201858221E-2</v>
      </c>
      <c r="Y33">
        <v>6.5995417942739804E-2</v>
      </c>
      <c r="Z33">
        <v>-7.6072185453180275E-3</v>
      </c>
      <c r="AA33">
        <v>2.4989472136214899E-2</v>
      </c>
      <c r="AB33">
        <v>1.738225359089687E-2</v>
      </c>
      <c r="AC33">
        <v>-2.6914619422983488E-3</v>
      </c>
      <c r="AD33">
        <v>1.1547257290096717E-2</v>
      </c>
      <c r="AE33">
        <v>8.8557953477983696E-3</v>
      </c>
      <c r="AF33">
        <v>1.7935011049740692</v>
      </c>
      <c r="AG33">
        <v>-0.54508260161045996</v>
      </c>
      <c r="AH33">
        <v>2.3385837065845294</v>
      </c>
      <c r="AI33">
        <v>-2.0833956296084331E-2</v>
      </c>
      <c r="AJ33">
        <v>7.2297015441588411E-2</v>
      </c>
      <c r="AK33">
        <v>5.146305914550408E-2</v>
      </c>
      <c r="AL33">
        <v>-1.6060871293221576E-2</v>
      </c>
      <c r="AM33">
        <v>1.5742668478711391E-2</v>
      </c>
      <c r="AN33">
        <v>-3.182028145101868E-4</v>
      </c>
      <c r="AO33">
        <v>-4.5529895436389328E-3</v>
      </c>
      <c r="AP33">
        <v>9.875450122751428E-3</v>
      </c>
      <c r="AQ33">
        <v>5.3224605791124951E-3</v>
      </c>
      <c r="AR33">
        <v>1.0779200009621235</v>
      </c>
      <c r="AS33">
        <v>-0.92208451717235107</v>
      </c>
      <c r="AT33">
        <v>2.0000045181344746</v>
      </c>
      <c r="AU33">
        <v>-4.2458770324046942E-2</v>
      </c>
      <c r="AV33">
        <v>4.8658914805801728E-2</v>
      </c>
      <c r="AW33">
        <v>6.20014448175479E-3</v>
      </c>
      <c r="AX33" s="40">
        <v>-1.6350730237809561E-2</v>
      </c>
      <c r="AY33" s="40">
        <v>2.9361227982460665E-2</v>
      </c>
      <c r="AZ33" s="40">
        <v>1.3010497744651106E-2</v>
      </c>
      <c r="BA33" s="40">
        <v>-4.6363335284176077E-3</v>
      </c>
      <c r="BB33" s="40">
        <v>1.2519693083156345E-2</v>
      </c>
      <c r="BC33" s="40">
        <v>7.8833595547387371E-3</v>
      </c>
      <c r="BD33" s="40">
        <v>1.5965606156252079</v>
      </c>
      <c r="BE33" s="40">
        <v>-0.93896358030818305</v>
      </c>
      <c r="BF33" s="40">
        <v>2.535524195933391</v>
      </c>
      <c r="BG33" s="40">
        <v>-4.3214380426593445E-2</v>
      </c>
      <c r="BH33" s="40">
        <v>8.3487227506842968E-2</v>
      </c>
      <c r="BI33" s="40">
        <v>4.027284708024953E-2</v>
      </c>
      <c r="BJ33">
        <v>-4.151562722201213E-2</v>
      </c>
      <c r="BK33">
        <v>-7.2130553509454617E-2</v>
      </c>
      <c r="BL33">
        <v>-0.15228687454196849</v>
      </c>
      <c r="BM33">
        <v>-0.1550352754178268</v>
      </c>
      <c r="BN33">
        <v>-4.0348147116241961E-2</v>
      </c>
      <c r="BO33">
        <v>-8.3554688675628777E-2</v>
      </c>
      <c r="BP33">
        <v>-0.14134460453759384</v>
      </c>
      <c r="BQ33">
        <v>-0.14393196443732995</v>
      </c>
      <c r="BR33">
        <v>1593774.194716004</v>
      </c>
      <c r="BS33">
        <v>-0.14393196443732995</v>
      </c>
    </row>
    <row r="34" spans="1:71" hidden="1">
      <c r="A34">
        <v>6</v>
      </c>
      <c r="B34" t="s">
        <v>95</v>
      </c>
      <c r="C34" t="s">
        <v>96</v>
      </c>
      <c r="D34" t="s">
        <v>96</v>
      </c>
      <c r="E34" t="s">
        <v>96</v>
      </c>
      <c r="F34" t="s">
        <v>21</v>
      </c>
      <c r="G34" t="str">
        <f t="shared" si="0"/>
        <v>CanadaBusiness, Trade, Personal, and Public Services</v>
      </c>
      <c r="H34">
        <v>944087.63454971428</v>
      </c>
      <c r="I34">
        <v>10729.342875162884</v>
      </c>
      <c r="J34">
        <v>77039.204943708712</v>
      </c>
      <c r="K34">
        <v>15937741.947160058</v>
      </c>
      <c r="L34">
        <v>202522.87169440414</v>
      </c>
      <c r="M34">
        <v>5405785.2061078036</v>
      </c>
      <c r="N34">
        <v>-3.6739385652688706E-3</v>
      </c>
      <c r="O34">
        <v>4.1027428812987057E-2</v>
      </c>
      <c r="P34">
        <v>3.7353490247718196E-2</v>
      </c>
      <c r="Q34">
        <v>-3.2444518628967898E-3</v>
      </c>
      <c r="R34">
        <v>3.6678317231199638E-2</v>
      </c>
      <c r="S34">
        <v>3.3433865368302854E-2</v>
      </c>
      <c r="T34">
        <v>6.7711224262327789</v>
      </c>
      <c r="U34">
        <v>-0.6570757083481169</v>
      </c>
      <c r="V34">
        <v>7.4281981345808958</v>
      </c>
      <c r="W34">
        <v>-1.7659980893760404E-3</v>
      </c>
      <c r="X34">
        <v>1.922709967503446E-2</v>
      </c>
      <c r="Y34">
        <v>1.7461101585658417E-2</v>
      </c>
      <c r="Z34">
        <v>-6.4229011380577666E-3</v>
      </c>
      <c r="AA34">
        <v>8.0771808679879056E-2</v>
      </c>
      <c r="AB34">
        <v>7.4348907541821288E-2</v>
      </c>
      <c r="AC34">
        <v>-5.6972981678119726E-3</v>
      </c>
      <c r="AD34">
        <v>7.2638392937401985E-2</v>
      </c>
      <c r="AE34">
        <v>6.6941094769590009E-2</v>
      </c>
      <c r="AF34">
        <v>13.557102747104622</v>
      </c>
      <c r="AG34">
        <v>-1.1538331858445474</v>
      </c>
      <c r="AH34">
        <v>14.71093593294917</v>
      </c>
      <c r="AI34">
        <v>-3.280798034932099E-3</v>
      </c>
      <c r="AJ34">
        <v>3.7908447514223786E-2</v>
      </c>
      <c r="AK34">
        <v>3.4627649479291686E-2</v>
      </c>
      <c r="AL34">
        <v>-1.3365148421753507E-2</v>
      </c>
      <c r="AM34">
        <v>9.6157541301934712E-3</v>
      </c>
      <c r="AN34">
        <v>-3.7493942915600392E-3</v>
      </c>
      <c r="AO34">
        <v>-1.1798117210006859E-2</v>
      </c>
      <c r="AP34">
        <v>1.1700973892182217E-2</v>
      </c>
      <c r="AQ34">
        <v>-9.7143317824641444E-5</v>
      </c>
      <c r="AR34">
        <v>-1.967374369176858E-2</v>
      </c>
      <c r="AS34">
        <v>-2.3893885779577602</v>
      </c>
      <c r="AT34">
        <v>2.3697148342659915</v>
      </c>
      <c r="AU34">
        <v>-6.7810584060334616E-3</v>
      </c>
      <c r="AV34">
        <v>1.4808869149658039E-3</v>
      </c>
      <c r="AW34">
        <v>-5.3001714910676572E-3</v>
      </c>
      <c r="AX34" s="40">
        <v>-1.353891542701329E-2</v>
      </c>
      <c r="AY34" s="40">
        <v>8.4329815824356821E-2</v>
      </c>
      <c r="AZ34" s="40">
        <v>7.0790900397343551E-2</v>
      </c>
      <c r="BA34" s="40">
        <v>-1.1962335398496299E-2</v>
      </c>
      <c r="BB34" s="40">
        <v>7.5770911552744152E-2</v>
      </c>
      <c r="BC34" s="40">
        <v>6.3808576154247842E-2</v>
      </c>
      <c r="BD34" s="40">
        <v>12.922696081489349</v>
      </c>
      <c r="BE34" s="40">
        <v>-2.4226465170750942</v>
      </c>
      <c r="BF34" s="40">
        <v>15.345342598564443</v>
      </c>
      <c r="BG34" s="40">
        <v>-6.9123979054555662E-3</v>
      </c>
      <c r="BH34" s="40">
        <v>3.9724247449485516E-2</v>
      </c>
      <c r="BI34" s="40">
        <v>3.2811849544029957E-2</v>
      </c>
      <c r="BJ34">
        <v>-6.202208634042995E-3</v>
      </c>
      <c r="BK34">
        <v>-1.0842906648100448E-2</v>
      </c>
      <c r="BL34">
        <v>-2.2562554453220505E-2</v>
      </c>
      <c r="BM34">
        <v>-2.2855901552304384E-2</v>
      </c>
      <c r="BN34">
        <v>-6.1241001988031046E-3</v>
      </c>
      <c r="BO34">
        <v>-1.0753996766339997E-2</v>
      </c>
      <c r="BP34">
        <v>-2.2269663722732754E-2</v>
      </c>
      <c r="BQ34">
        <v>-2.2579635540245661E-2</v>
      </c>
      <c r="BR34">
        <v>1593774.194716004</v>
      </c>
      <c r="BS34">
        <v>-2.2579635540245661E-2</v>
      </c>
    </row>
    <row r="35" spans="1:71" hidden="1">
      <c r="A35">
        <v>6</v>
      </c>
      <c r="B35" t="s">
        <v>95</v>
      </c>
      <c r="C35" t="s">
        <v>96</v>
      </c>
      <c r="D35" t="s">
        <v>96</v>
      </c>
      <c r="E35" t="s">
        <v>96</v>
      </c>
      <c r="F35" t="s">
        <v>23</v>
      </c>
      <c r="G35" t="str">
        <f t="shared" si="0"/>
        <v>CanadaHotel and restaurants and Other Personal Services</v>
      </c>
      <c r="H35">
        <v>77810.507098412403</v>
      </c>
      <c r="I35">
        <v>3537.7401169336536</v>
      </c>
      <c r="J35">
        <v>19335.587514683197</v>
      </c>
      <c r="K35">
        <v>4781322.5841480168</v>
      </c>
      <c r="L35">
        <v>60756.861508321228</v>
      </c>
      <c r="M35">
        <v>1621735.5618323409</v>
      </c>
      <c r="N35">
        <v>-2.0518184754536985E-3</v>
      </c>
      <c r="O35">
        <v>5.4342939359260604E-3</v>
      </c>
      <c r="P35">
        <v>3.382475460472361E-3</v>
      </c>
      <c r="Q35">
        <v>-6.9487444587568309E-3</v>
      </c>
      <c r="R35">
        <v>1.9254956525361983E-2</v>
      </c>
      <c r="S35">
        <v>1.2306212066605152E-2</v>
      </c>
      <c r="T35">
        <v>2.4922894074092028</v>
      </c>
      <c r="U35">
        <v>-1.4072796824580109</v>
      </c>
      <c r="V35">
        <v>3.8995690898672137</v>
      </c>
      <c r="W35">
        <v>-9.897100725298584E-3</v>
      </c>
      <c r="X35">
        <v>8.1938341248616146E-3</v>
      </c>
      <c r="Y35">
        <v>-1.7032666004369709E-3</v>
      </c>
      <c r="Z35">
        <v>-3.4080039089582534E-3</v>
      </c>
      <c r="AA35">
        <v>1.5926873505675052E-2</v>
      </c>
      <c r="AB35">
        <v>1.2518869596716796E-2</v>
      </c>
      <c r="AC35">
        <v>-1.1532934608437899E-2</v>
      </c>
      <c r="AD35">
        <v>5.9273751780294551E-2</v>
      </c>
      <c r="AE35">
        <v>4.7740817171856652E-2</v>
      </c>
      <c r="AF35">
        <v>9.6686073906819257</v>
      </c>
      <c r="AG35">
        <v>-2.335683035964621</v>
      </c>
      <c r="AH35">
        <v>12.004290426646547</v>
      </c>
      <c r="AI35">
        <v>-1.6080593888638355E-2</v>
      </c>
      <c r="AJ35">
        <v>5.3825424778634764E-2</v>
      </c>
      <c r="AK35">
        <v>3.7744830889996417E-2</v>
      </c>
      <c r="AL35">
        <v>-6.3361918922696814E-3</v>
      </c>
      <c r="AM35">
        <v>1.3848027040896486E-2</v>
      </c>
      <c r="AN35">
        <v>7.5118351486268041E-3</v>
      </c>
      <c r="AO35">
        <v>-2.1514628443783393E-2</v>
      </c>
      <c r="AP35">
        <v>5.094063459609062E-2</v>
      </c>
      <c r="AQ35">
        <v>2.9426006152307223E-2</v>
      </c>
      <c r="AR35">
        <v>5.9594392684624617</v>
      </c>
      <c r="AS35">
        <v>-4.3572043358731207</v>
      </c>
      <c r="AT35">
        <v>10.316643604335582</v>
      </c>
      <c r="AU35">
        <v>-2.975281558245544E-2</v>
      </c>
      <c r="AV35">
        <v>5.8790599326916271E-2</v>
      </c>
      <c r="AW35">
        <v>2.9037783744460831E-2</v>
      </c>
      <c r="AX35" s="40">
        <v>-6.3651039772592002E-3</v>
      </c>
      <c r="AY35" s="40">
        <v>1.7405423539825524E-2</v>
      </c>
      <c r="AZ35" s="40">
        <v>1.1040319562566325E-2</v>
      </c>
      <c r="BA35" s="40">
        <v>-2.1612145014302923E-2</v>
      </c>
      <c r="BB35" s="40">
        <v>6.4313356983227057E-2</v>
      </c>
      <c r="BC35" s="40">
        <v>4.2701211968924131E-2</v>
      </c>
      <c r="BD35" s="40">
        <v>8.647972072777975</v>
      </c>
      <c r="BE35" s="40">
        <v>-4.3769536717725259</v>
      </c>
      <c r="BF35" s="40">
        <v>13.024925744550501</v>
      </c>
      <c r="BG35" s="40">
        <v>-2.9825664771757316E-2</v>
      </c>
      <c r="BH35" s="40">
        <v>6.0697960220194247E-2</v>
      </c>
      <c r="BI35" s="40">
        <v>3.0872295448436927E-2</v>
      </c>
      <c r="BJ35">
        <v>-4.2026912050369597E-2</v>
      </c>
      <c r="BK35">
        <v>-6.9805337198474024E-2</v>
      </c>
      <c r="BL35">
        <v>-0.12978271839169428</v>
      </c>
      <c r="BM35">
        <v>-0.13037491778339663</v>
      </c>
      <c r="BN35">
        <v>-3.977905770189176E-2</v>
      </c>
      <c r="BO35">
        <v>-6.6021894168672879E-2</v>
      </c>
      <c r="BP35">
        <v>-0.12316349397789401</v>
      </c>
      <c r="BQ35">
        <v>-0.12372174119918858</v>
      </c>
      <c r="BR35">
        <v>1593774.194716004</v>
      </c>
      <c r="BS35">
        <v>-0.12372174119918858</v>
      </c>
    </row>
    <row r="36" spans="1:71" hidden="1">
      <c r="A36">
        <v>6</v>
      </c>
      <c r="B36" t="s">
        <v>95</v>
      </c>
      <c r="C36" t="s">
        <v>96</v>
      </c>
      <c r="D36" t="s">
        <v>96</v>
      </c>
      <c r="E36" t="s">
        <v>96</v>
      </c>
      <c r="F36" t="s">
        <v>22</v>
      </c>
      <c r="G36" t="str">
        <f t="shared" si="0"/>
        <v>CanadaLight/Heavy Manufacturing, Utilities, and Construction</v>
      </c>
      <c r="H36">
        <v>343567.62632769911</v>
      </c>
      <c r="I36">
        <v>4378.6694299868232</v>
      </c>
      <c r="J36">
        <v>271089.65503889724</v>
      </c>
      <c r="K36">
        <v>25500387.115456097</v>
      </c>
      <c r="L36">
        <v>324036.59471104661</v>
      </c>
      <c r="M36">
        <v>8649256.3297724854</v>
      </c>
      <c r="N36">
        <v>-2.3741468409414729E-3</v>
      </c>
      <c r="O36">
        <v>0.11659115192682996</v>
      </c>
      <c r="P36">
        <v>0.11421700508588847</v>
      </c>
      <c r="Q36">
        <v>-2.4014035253784091E-3</v>
      </c>
      <c r="R36">
        <v>0.14771697808942286</v>
      </c>
      <c r="S36">
        <v>0.14531557456404445</v>
      </c>
      <c r="T36">
        <v>29.429727462632584</v>
      </c>
      <c r="U36">
        <v>-0.48633913805670126</v>
      </c>
      <c r="V36">
        <v>29.916066600689284</v>
      </c>
      <c r="W36">
        <v>-9.0626902440036211E-3</v>
      </c>
      <c r="X36">
        <v>0.84229741513534839</v>
      </c>
      <c r="Y36">
        <v>0.83323472489134487</v>
      </c>
      <c r="Z36">
        <v>-4.4153649454666856E-3</v>
      </c>
      <c r="AA36">
        <v>0.21939177896865469</v>
      </c>
      <c r="AB36">
        <v>0.21497641402318796</v>
      </c>
      <c r="AC36">
        <v>-4.5160674573239837E-3</v>
      </c>
      <c r="AD36">
        <v>0.30405138406565346</v>
      </c>
      <c r="AE36">
        <v>0.29953531660832944</v>
      </c>
      <c r="AF36">
        <v>60.662752493411396</v>
      </c>
      <c r="AG36">
        <v>-0.91460695022289862</v>
      </c>
      <c r="AH36">
        <v>61.577359443634293</v>
      </c>
      <c r="AI36">
        <v>-1.7613551157870708E-2</v>
      </c>
      <c r="AJ36">
        <v>1.6097891822898416</v>
      </c>
      <c r="AK36">
        <v>1.5921756311319712</v>
      </c>
      <c r="AL36">
        <v>-1.0661572255880263E-2</v>
      </c>
      <c r="AM36">
        <v>1.3217678738916277E-2</v>
      </c>
      <c r="AN36">
        <v>2.5561064830360311E-3</v>
      </c>
      <c r="AO36">
        <v>-1.1344013054431562E-2</v>
      </c>
      <c r="AP36">
        <v>4.7174870357090032E-2</v>
      </c>
      <c r="AQ36">
        <v>3.5830857302658448E-2</v>
      </c>
      <c r="AR36">
        <v>7.2565681162068003</v>
      </c>
      <c r="AS36">
        <v>-2.2974221003222883</v>
      </c>
      <c r="AT36">
        <v>9.5539902165290869</v>
      </c>
      <c r="AU36">
        <v>-4.3056176480138882E-2</v>
      </c>
      <c r="AV36">
        <v>-0.30727568044542813</v>
      </c>
      <c r="AW36">
        <v>-0.35033185692556729</v>
      </c>
      <c r="AX36" s="40">
        <v>-1.0801723593247704E-2</v>
      </c>
      <c r="AY36" s="40">
        <v>0.22258495829254521</v>
      </c>
      <c r="AZ36" s="40">
        <v>0.21178323469929755</v>
      </c>
      <c r="BA36" s="40">
        <v>-1.1487270799201765E-2</v>
      </c>
      <c r="BB36" s="40">
        <v>0.30753698573659222</v>
      </c>
      <c r="BC36" s="40">
        <v>0.29604971493739046</v>
      </c>
      <c r="BD36" s="40">
        <v>59.956838433430036</v>
      </c>
      <c r="BE36" s="40">
        <v>-2.3264350701856138</v>
      </c>
      <c r="BF36" s="40">
        <v>62.283273503615646</v>
      </c>
      <c r="BG36" s="40">
        <v>-4.3743029921819623E-2</v>
      </c>
      <c r="BH36" s="40">
        <v>1.6228539216718165</v>
      </c>
      <c r="BI36" s="40">
        <v>1.5791108917499967</v>
      </c>
      <c r="BJ36">
        <v>-1.1013418260630741E-2</v>
      </c>
      <c r="BK36">
        <v>-2.0482415021333734E-2</v>
      </c>
      <c r="BL36">
        <v>-4.9457915805823739E-2</v>
      </c>
      <c r="BM36">
        <v>-5.0108063164696577E-2</v>
      </c>
      <c r="BN36">
        <v>-1.1107007410197779E-2</v>
      </c>
      <c r="BO36">
        <v>-2.0887782575211462E-2</v>
      </c>
      <c r="BP36">
        <v>-5.2468498411609991E-2</v>
      </c>
      <c r="BQ36">
        <v>-5.3131096269868783E-2</v>
      </c>
      <c r="BR36">
        <v>1593774.194716004</v>
      </c>
      <c r="BS36">
        <v>-5.3131096269868783E-2</v>
      </c>
    </row>
    <row r="37" spans="1:71" hidden="1">
      <c r="A37">
        <v>6</v>
      </c>
      <c r="B37" t="s">
        <v>95</v>
      </c>
      <c r="C37" t="s">
        <v>96</v>
      </c>
      <c r="D37" t="s">
        <v>96</v>
      </c>
      <c r="E37" t="s">
        <v>96</v>
      </c>
      <c r="F37" t="s">
        <v>24</v>
      </c>
      <c r="G37" t="str">
        <f t="shared" si="0"/>
        <v>CanadaTransport services</v>
      </c>
      <c r="H37">
        <v>60221.700364183176</v>
      </c>
      <c r="I37">
        <v>954.16848251875797</v>
      </c>
      <c r="J37">
        <v>27922.091045391011</v>
      </c>
      <c r="K37">
        <v>6375096.7788640223</v>
      </c>
      <c r="L37">
        <v>81009.148677761637</v>
      </c>
      <c r="M37">
        <v>2162314.0824431214</v>
      </c>
      <c r="N37">
        <v>-1.6020747407041915E-3</v>
      </c>
      <c r="O37">
        <v>7.6725797694879591E-3</v>
      </c>
      <c r="P37">
        <v>6.0705050287837674E-3</v>
      </c>
      <c r="Q37">
        <v>-2.0454264582914945E-3</v>
      </c>
      <c r="R37">
        <v>9.4418043757483732E-3</v>
      </c>
      <c r="S37">
        <v>7.3963779174568778E-3</v>
      </c>
      <c r="T37">
        <v>1.4979356959804431</v>
      </c>
      <c r="U37">
        <v>-0.41424564017290777</v>
      </c>
      <c r="V37">
        <v>1.9121813361533508</v>
      </c>
      <c r="W37">
        <v>-4.7701811419127316E-3</v>
      </c>
      <c r="X37">
        <v>1.1355913743610216E-2</v>
      </c>
      <c r="Y37">
        <v>6.5857326016974839E-3</v>
      </c>
      <c r="Z37">
        <v>-2.6218432531548608E-3</v>
      </c>
      <c r="AA37">
        <v>1.3631950759554012E-2</v>
      </c>
      <c r="AB37">
        <v>1.101010750639915E-2</v>
      </c>
      <c r="AC37">
        <v>-3.3299065262206943E-3</v>
      </c>
      <c r="AD37">
        <v>1.6769875259495127E-2</v>
      </c>
      <c r="AE37">
        <v>1.3439968733274433E-2</v>
      </c>
      <c r="AF37">
        <v>2.7219010633457397</v>
      </c>
      <c r="AG37">
        <v>-0.67438223216415238</v>
      </c>
      <c r="AH37">
        <v>3.3962832955098921</v>
      </c>
      <c r="AI37">
        <v>-7.7292484187602263E-3</v>
      </c>
      <c r="AJ37">
        <v>1.9972357687087494E-2</v>
      </c>
      <c r="AK37">
        <v>1.2243109268327267E-2</v>
      </c>
      <c r="AL37">
        <v>-5.2985006204358054E-3</v>
      </c>
      <c r="AM37">
        <v>3.3077769094254812E-3</v>
      </c>
      <c r="AN37">
        <v>-1.9907237110103246E-3</v>
      </c>
      <c r="AO37">
        <v>-6.7103091500710322E-3</v>
      </c>
      <c r="AP37">
        <v>4.145243698310261E-3</v>
      </c>
      <c r="AQ37">
        <v>-2.5650654517607712E-3</v>
      </c>
      <c r="AR37">
        <v>-0.51948442137469542</v>
      </c>
      <c r="AS37">
        <v>-1.3589910790296216</v>
      </c>
      <c r="AT37">
        <v>0.83950665765492616</v>
      </c>
      <c r="AU37">
        <v>-1.4930803668196258E-2</v>
      </c>
      <c r="AV37">
        <v>8.4057676612580047E-3</v>
      </c>
      <c r="AW37">
        <v>-6.5250360069382509E-3</v>
      </c>
      <c r="AX37" s="40">
        <v>-5.339027464090206E-3</v>
      </c>
      <c r="AY37" s="40">
        <v>1.4990542865021687E-2</v>
      </c>
      <c r="AZ37" s="40">
        <v>9.6515154009314801E-3</v>
      </c>
      <c r="BA37" s="40">
        <v>-6.7615251537020294E-3</v>
      </c>
      <c r="BB37" s="40">
        <v>1.8485684573235791E-2</v>
      </c>
      <c r="BC37" s="40">
        <v>1.1724159419533762E-2</v>
      </c>
      <c r="BD37" s="40">
        <v>2.3744104338469754</v>
      </c>
      <c r="BE37" s="40">
        <v>-1.3693634911616819</v>
      </c>
      <c r="BF37" s="40">
        <v>3.7437739250086572</v>
      </c>
      <c r="BG37" s="40">
        <v>-1.5018676700122085E-2</v>
      </c>
      <c r="BH37" s="40">
        <v>2.3617071827768423E-2</v>
      </c>
      <c r="BI37" s="40">
        <v>8.5983951276463379E-3</v>
      </c>
      <c r="BJ37">
        <v>-4.2399091428831102E-2</v>
      </c>
      <c r="BK37">
        <v>-6.938738186067081E-2</v>
      </c>
      <c r="BL37">
        <v>-0.14022542552717016</v>
      </c>
      <c r="BM37">
        <v>-0.14129797308426451</v>
      </c>
      <c r="BN37">
        <v>-4.3414307615716505E-2</v>
      </c>
      <c r="BO37">
        <v>-7.067747934661997E-2</v>
      </c>
      <c r="BP37">
        <v>-0.14242674160041807</v>
      </c>
      <c r="BQ37">
        <v>-0.14351380455859497</v>
      </c>
      <c r="BR37">
        <v>1593774.194716004</v>
      </c>
      <c r="BS37">
        <v>-0.14351380455859497</v>
      </c>
    </row>
    <row r="38" spans="1:71" hidden="1">
      <c r="A38">
        <v>6</v>
      </c>
      <c r="B38" t="s">
        <v>95</v>
      </c>
      <c r="C38" t="s">
        <v>96</v>
      </c>
      <c r="D38" t="s">
        <v>96</v>
      </c>
      <c r="E38" t="s">
        <v>96</v>
      </c>
      <c r="F38" t="s">
        <v>287</v>
      </c>
      <c r="G38" t="str">
        <f t="shared" si="0"/>
        <v>Canada_All</v>
      </c>
      <c r="H38">
        <v>1593774.1947160056</v>
      </c>
      <c r="I38">
        <v>20252.287169440406</v>
      </c>
      <c r="J38">
        <v>540578.52061078034</v>
      </c>
      <c r="K38">
        <v>1593774.1947160056</v>
      </c>
      <c r="L38">
        <v>20252.287169440406</v>
      </c>
      <c r="M38">
        <v>540578.52061078034</v>
      </c>
      <c r="N38">
        <v>-1.4080406818990962E-2</v>
      </c>
      <c r="O38">
        <v>0.19118329280427157</v>
      </c>
      <c r="P38">
        <v>0.17710288598528062</v>
      </c>
      <c r="Q38">
        <v>-1.5939720004467129E-2</v>
      </c>
      <c r="R38">
        <v>0.22648842651531298</v>
      </c>
      <c r="S38">
        <v>0.21054870651084584</v>
      </c>
      <c r="T38">
        <v>42.640928674118769</v>
      </c>
      <c r="U38">
        <v>-3.2281578693094222</v>
      </c>
      <c r="V38">
        <v>45.869086543428189</v>
      </c>
      <c r="W38">
        <v>-3.7171539459709413E-2</v>
      </c>
      <c r="X38">
        <v>0.95874524988071286</v>
      </c>
      <c r="Y38">
        <v>0.92157371042100344</v>
      </c>
      <c r="Z38">
        <v>-2.4475331790955596E-2</v>
      </c>
      <c r="AA38">
        <v>0.35471188404997767</v>
      </c>
      <c r="AB38">
        <v>0.33023655225902204</v>
      </c>
      <c r="AC38">
        <v>-2.7767668702092893E-2</v>
      </c>
      <c r="AD38">
        <v>0.46428066133294171</v>
      </c>
      <c r="AE38">
        <v>0.43651299263084881</v>
      </c>
      <c r="AF38">
        <v>88.403864799517763</v>
      </c>
      <c r="AG38">
        <v>-5.6235880058066794</v>
      </c>
      <c r="AH38">
        <v>94.027452805324444</v>
      </c>
      <c r="AI38">
        <v>-6.5538147796285723E-2</v>
      </c>
      <c r="AJ38">
        <v>1.7937924277113766</v>
      </c>
      <c r="AK38">
        <v>1.7282542799150908</v>
      </c>
      <c r="AL38">
        <v>-5.1722284483560831E-2</v>
      </c>
      <c r="AM38">
        <v>5.573190529814312E-2</v>
      </c>
      <c r="AN38">
        <v>4.009620814582289E-3</v>
      </c>
      <c r="AO38">
        <v>-5.5920057401931789E-2</v>
      </c>
      <c r="AP38">
        <v>0.12383717266642459</v>
      </c>
      <c r="AQ38">
        <v>6.7917115264492803E-2</v>
      </c>
      <c r="AR38">
        <v>13.754769220564926</v>
      </c>
      <c r="AS38">
        <v>-11.325090610355142</v>
      </c>
      <c r="AT38">
        <v>25.079859830920068</v>
      </c>
      <c r="AU38">
        <v>-0.13697962446087095</v>
      </c>
      <c r="AV38">
        <v>-0.18993951173648627</v>
      </c>
      <c r="AW38">
        <v>-0.32691913619735724</v>
      </c>
      <c r="AX38" s="40">
        <v>-5.2395500699419936E-2</v>
      </c>
      <c r="AY38" s="40">
        <v>0.36867196850420969</v>
      </c>
      <c r="AZ38" s="40">
        <v>0.31627646780478974</v>
      </c>
      <c r="BA38" s="40">
        <v>-5.6459609894120633E-2</v>
      </c>
      <c r="BB38" s="40">
        <v>0.47862663192895555</v>
      </c>
      <c r="BC38" s="40">
        <v>0.42216702203483492</v>
      </c>
      <c r="BD38" s="40">
        <v>85.498477637169515</v>
      </c>
      <c r="BE38" s="40">
        <v>-11.434362330503099</v>
      </c>
      <c r="BF38" s="40">
        <v>96.932839967672621</v>
      </c>
      <c r="BG38" s="40">
        <v>-0.138714149725748</v>
      </c>
      <c r="BH38" s="40">
        <v>1.8303804286761065</v>
      </c>
      <c r="BI38" s="40">
        <v>1.6916662789503585</v>
      </c>
      <c r="BJ38">
        <v>-1.4080406818990946E-2</v>
      </c>
      <c r="BK38">
        <v>-2.4475331790955571E-2</v>
      </c>
      <c r="BL38">
        <v>-5.1722284483560782E-2</v>
      </c>
      <c r="BM38">
        <v>-5.2395500699419888E-2</v>
      </c>
      <c r="BN38">
        <v>-1.5939720004467129E-2</v>
      </c>
      <c r="BO38">
        <v>-2.77676687020929E-2</v>
      </c>
      <c r="BP38">
        <v>-5.5920057401931789E-2</v>
      </c>
      <c r="BQ38">
        <v>-5.6459609894120633E-2</v>
      </c>
      <c r="BR38">
        <v>1593774.194716004</v>
      </c>
      <c r="BS38">
        <v>-5.6459609894120633E-2</v>
      </c>
    </row>
    <row r="39" spans="1:71" hidden="1">
      <c r="A39">
        <v>7</v>
      </c>
      <c r="B39" t="s">
        <v>205</v>
      </c>
      <c r="C39" t="s">
        <v>206</v>
      </c>
      <c r="D39" t="s">
        <v>207</v>
      </c>
      <c r="E39" t="s">
        <v>207</v>
      </c>
      <c r="F39" t="s">
        <v>20</v>
      </c>
      <c r="G39" t="str">
        <f t="shared" si="0"/>
        <v>SwitzerlandAgriculture, Mining and Quarrying</v>
      </c>
      <c r="H39">
        <v>5899.5906744175281</v>
      </c>
      <c r="I39">
        <v>2714.4449919943495</v>
      </c>
      <c r="J39">
        <v>389.98217112605505</v>
      </c>
      <c r="K39">
        <v>1458426.2892412255</v>
      </c>
      <c r="L39">
        <v>10323.558528685806</v>
      </c>
      <c r="M39">
        <v>802509.97329072573</v>
      </c>
      <c r="N39">
        <v>-1.8500207834806469E-4</v>
      </c>
      <c r="O39">
        <v>2.090493235431359E-3</v>
      </c>
      <c r="P39">
        <v>1.9054911570832941E-3</v>
      </c>
      <c r="Q39">
        <v>-9.6443292963252977E-3</v>
      </c>
      <c r="R39">
        <v>0.11226478469612262</v>
      </c>
      <c r="S39">
        <v>0.10262045539979732</v>
      </c>
      <c r="T39">
        <v>5.297041387800995</v>
      </c>
      <c r="U39">
        <v>-0.49781898980266703</v>
      </c>
      <c r="V39">
        <v>5.794860377603662</v>
      </c>
      <c r="W39">
        <v>-2.1885674750009973E-5</v>
      </c>
      <c r="X39">
        <v>8.7488084490738947E-4</v>
      </c>
      <c r="Y39">
        <v>8.5299517015737945E-4</v>
      </c>
      <c r="Z39">
        <v>-3.2809551014705625E-4</v>
      </c>
      <c r="AA39">
        <v>3.712332622246072E-3</v>
      </c>
      <c r="AB39">
        <v>3.3842371120990154E-3</v>
      </c>
      <c r="AC39">
        <v>-1.7161253620529927E-2</v>
      </c>
      <c r="AD39">
        <v>0.18821805895665145</v>
      </c>
      <c r="AE39">
        <v>0.1710568053361215</v>
      </c>
      <c r="AF39">
        <v>8.8295747080873213</v>
      </c>
      <c r="AG39">
        <v>-0.88582603088580925</v>
      </c>
      <c r="AH39">
        <v>9.7154007389731305</v>
      </c>
      <c r="AI39">
        <v>-3.9727057179263976E-5</v>
      </c>
      <c r="AJ39">
        <v>7.1130560158978273E-4</v>
      </c>
      <c r="AK39">
        <v>6.7157854441051866E-4</v>
      </c>
      <c r="AL39">
        <v>-5.9124267897476136E-4</v>
      </c>
      <c r="AM39">
        <v>3.8135721766228616E-3</v>
      </c>
      <c r="AN39">
        <v>3.2223294976481002E-3</v>
      </c>
      <c r="AO39">
        <v>-3.0934423579541279E-2</v>
      </c>
      <c r="AP39">
        <v>0.19417333796928113</v>
      </c>
      <c r="AQ39">
        <v>0.16323891438973986</v>
      </c>
      <c r="AR39">
        <v>8.4260324343080555</v>
      </c>
      <c r="AS39">
        <v>-1.5967666618727634</v>
      </c>
      <c r="AT39">
        <v>10.022799096180817</v>
      </c>
      <c r="AU39">
        <v>-6.9875362255053785E-5</v>
      </c>
      <c r="AV39">
        <v>7.2319520144689914E-4</v>
      </c>
      <c r="AW39">
        <v>6.5331983919184532E-4</v>
      </c>
      <c r="AX39" s="40">
        <v>-6.2714238063745853E-4</v>
      </c>
      <c r="AY39" s="40">
        <v>3.8618560574912725E-3</v>
      </c>
      <c r="AZ39" s="40">
        <v>3.2347136768538141E-3</v>
      </c>
      <c r="BA39" s="40">
        <v>-3.3169406680197279E-2</v>
      </c>
      <c r="BB39" s="40">
        <v>0.19622213548648507</v>
      </c>
      <c r="BC39" s="40">
        <v>0.16305272880628779</v>
      </c>
      <c r="BD39" s="40">
        <v>8.4164219454682296</v>
      </c>
      <c r="BE39" s="40">
        <v>-1.7121315561239925</v>
      </c>
      <c r="BF39" s="40">
        <v>10.128553501592222</v>
      </c>
      <c r="BG39" s="40">
        <v>-8.1288249408323582E-5</v>
      </c>
      <c r="BH39" s="40">
        <v>7.320861977043123E-4</v>
      </c>
      <c r="BI39" s="40">
        <v>6.5079794829598866E-4</v>
      </c>
      <c r="BJ39">
        <v>-2.2867001247821414E-2</v>
      </c>
      <c r="BK39">
        <v>-4.05539251608944E-2</v>
      </c>
      <c r="BL39">
        <v>-7.3079974012208573E-2</v>
      </c>
      <c r="BM39">
        <v>-7.7517321581746845E-2</v>
      </c>
      <c r="BN39">
        <v>-1.833962343207813E-2</v>
      </c>
      <c r="BO39">
        <v>-3.2633780883324429E-2</v>
      </c>
      <c r="BP39">
        <v>-5.8824793524351042E-2</v>
      </c>
      <c r="BQ39">
        <v>-6.3074829704545241E-2</v>
      </c>
      <c r="BR39">
        <v>729213.1446206125</v>
      </c>
      <c r="BS39">
        <v>-6.3074829704545241E-2</v>
      </c>
    </row>
    <row r="40" spans="1:71" hidden="1">
      <c r="A40">
        <v>7</v>
      </c>
      <c r="B40" t="s">
        <v>205</v>
      </c>
      <c r="C40" t="s">
        <v>206</v>
      </c>
      <c r="D40" t="s">
        <v>207</v>
      </c>
      <c r="E40" t="s">
        <v>207</v>
      </c>
      <c r="F40" t="s">
        <v>21</v>
      </c>
      <c r="G40" t="str">
        <f t="shared" si="0"/>
        <v>SwitzerlandBusiness, Trade, Personal, and Public Services</v>
      </c>
      <c r="H40">
        <v>473338.62178811448</v>
      </c>
      <c r="I40">
        <v>1387.3327324753377</v>
      </c>
      <c r="J40">
        <v>157618.11907459213</v>
      </c>
      <c r="K40">
        <v>7292131.4462061264</v>
      </c>
      <c r="L40">
        <v>51617.792643429035</v>
      </c>
      <c r="M40">
        <v>4012549.8664536285</v>
      </c>
      <c r="N40">
        <v>-1.0366240767841203E-2</v>
      </c>
      <c r="O40">
        <v>2.0193465911778504E-2</v>
      </c>
      <c r="P40">
        <v>9.8272251439372998E-3</v>
      </c>
      <c r="Q40">
        <v>-4.7000401664719776E-3</v>
      </c>
      <c r="R40">
        <v>8.6353728631655812E-3</v>
      </c>
      <c r="S40">
        <v>3.9353326966936044E-3</v>
      </c>
      <c r="T40">
        <v>0.20313318712083683</v>
      </c>
      <c r="U40">
        <v>-0.24260569872873816</v>
      </c>
      <c r="V40">
        <v>0.445738885849575</v>
      </c>
      <c r="W40">
        <v>-9.6861425970295751E-3</v>
      </c>
      <c r="X40">
        <v>1.981019622266109E-2</v>
      </c>
      <c r="Y40">
        <v>1.012405362563152E-2</v>
      </c>
      <c r="Z40">
        <v>-1.7714728234152377E-2</v>
      </c>
      <c r="AA40">
        <v>5.0470497143404687E-2</v>
      </c>
      <c r="AB40">
        <v>3.2755768909252317E-2</v>
      </c>
      <c r="AC40">
        <v>-7.914862648235545E-3</v>
      </c>
      <c r="AD40">
        <v>2.1703728552362949E-2</v>
      </c>
      <c r="AE40">
        <v>1.3788865904127406E-2</v>
      </c>
      <c r="AF40">
        <v>0.7117508210272967</v>
      </c>
      <c r="AG40">
        <v>-0.4085477389778438</v>
      </c>
      <c r="AH40">
        <v>1.1202985600051405</v>
      </c>
      <c r="AI40">
        <v>-1.7069235496699486E-2</v>
      </c>
      <c r="AJ40">
        <v>5.0529191113595169E-2</v>
      </c>
      <c r="AK40">
        <v>3.3459955616895673E-2</v>
      </c>
      <c r="AL40">
        <v>-3.7746719064793183E-2</v>
      </c>
      <c r="AM40">
        <v>6.6006457586709394E-2</v>
      </c>
      <c r="AN40">
        <v>2.8259738521916204E-2</v>
      </c>
      <c r="AO40">
        <v>-1.6724717676824895E-2</v>
      </c>
      <c r="AP40">
        <v>2.8502118043004857E-2</v>
      </c>
      <c r="AQ40">
        <v>1.177740036617996E-2</v>
      </c>
      <c r="AR40">
        <v>0.60792340998012229</v>
      </c>
      <c r="AS40">
        <v>-0.86329300906223949</v>
      </c>
      <c r="AT40">
        <v>1.4712164190423618</v>
      </c>
      <c r="AU40">
        <v>-3.6476564016471535E-2</v>
      </c>
      <c r="AV40">
        <v>6.7605109479107986E-2</v>
      </c>
      <c r="AW40">
        <v>3.1128545462636461E-2</v>
      </c>
      <c r="AX40" s="40">
        <v>-3.8259807722380662E-2</v>
      </c>
      <c r="AY40" s="40">
        <v>6.0743036887518836E-2</v>
      </c>
      <c r="AZ40" s="40">
        <v>2.2483229165138174E-2</v>
      </c>
      <c r="BA40" s="40">
        <v>-1.6934851235375619E-2</v>
      </c>
      <c r="BB40" s="40">
        <v>2.6213722845932985E-2</v>
      </c>
      <c r="BC40" s="40">
        <v>9.2788716105573626E-3</v>
      </c>
      <c r="BD40" s="40">
        <v>0.47895487075875032</v>
      </c>
      <c r="BE40" s="40">
        <v>-0.87413963951493656</v>
      </c>
      <c r="BF40" s="40">
        <v>1.3530945102736869</v>
      </c>
      <c r="BG40" s="40">
        <v>-3.7140998295608872E-2</v>
      </c>
      <c r="BH40" s="40">
        <v>6.056507251304985E-2</v>
      </c>
      <c r="BI40" s="40">
        <v>2.3424074217440971E-2</v>
      </c>
      <c r="BJ40">
        <v>-1.5969960362954873E-2</v>
      </c>
      <c r="BK40">
        <v>-2.7290848637972206E-2</v>
      </c>
      <c r="BL40">
        <v>-5.8151611639817018E-2</v>
      </c>
      <c r="BM40">
        <v>-5.8942062653628474E-2</v>
      </c>
      <c r="BN40">
        <v>-1.7487203541710634E-2</v>
      </c>
      <c r="BO40">
        <v>-2.9448432190372645E-2</v>
      </c>
      <c r="BP40">
        <v>-6.2226817608629151E-2</v>
      </c>
      <c r="BQ40">
        <v>-6.3008650992848678E-2</v>
      </c>
      <c r="BR40">
        <v>729213.1446206125</v>
      </c>
      <c r="BS40">
        <v>-6.3008650992848678E-2</v>
      </c>
    </row>
    <row r="41" spans="1:71" hidden="1">
      <c r="A41">
        <v>7</v>
      </c>
      <c r="B41" t="s">
        <v>205</v>
      </c>
      <c r="C41" t="s">
        <v>206</v>
      </c>
      <c r="D41" t="s">
        <v>207</v>
      </c>
      <c r="E41" t="s">
        <v>207</v>
      </c>
      <c r="F41" t="s">
        <v>23</v>
      </c>
      <c r="G41" t="str">
        <f t="shared" si="0"/>
        <v>SwitzerlandHotel and restaurants and Other Personal Services</v>
      </c>
      <c r="H41">
        <v>30381.264895926906</v>
      </c>
      <c r="I41">
        <v>129.35020733438006</v>
      </c>
      <c r="J41">
        <v>8638.6337713810517</v>
      </c>
      <c r="K41">
        <v>2187639.4338618382</v>
      </c>
      <c r="L41">
        <v>15485.33779302871</v>
      </c>
      <c r="M41">
        <v>1203764.9599360886</v>
      </c>
      <c r="N41">
        <v>-1.3778835607164553E-2</v>
      </c>
      <c r="O41">
        <v>7.5416458123541939E-3</v>
      </c>
      <c r="P41">
        <v>-6.2371897948103596E-3</v>
      </c>
      <c r="Q41">
        <v>-9.2649202961530373E-3</v>
      </c>
      <c r="R41">
        <v>5.0638032830176713E-3</v>
      </c>
      <c r="S41">
        <v>-4.2011170131353677E-3</v>
      </c>
      <c r="T41">
        <v>-0.21685238685480329</v>
      </c>
      <c r="U41">
        <v>-0.47823473470472466</v>
      </c>
      <c r="V41">
        <v>0.26138234784992126</v>
      </c>
      <c r="W41">
        <v>-4.0787329874346148E-2</v>
      </c>
      <c r="X41">
        <v>2.0776236390538598E-2</v>
      </c>
      <c r="Y41">
        <v>-2.001109348380755E-2</v>
      </c>
      <c r="Z41">
        <v>-2.1028747123830842E-2</v>
      </c>
      <c r="AA41">
        <v>1.6301012114382632E-2</v>
      </c>
      <c r="AB41">
        <v>-4.7277350094482116E-3</v>
      </c>
      <c r="AC41">
        <v>-1.4138622446018675E-2</v>
      </c>
      <c r="AD41">
        <v>1.0950366814943454E-2</v>
      </c>
      <c r="AE41">
        <v>-3.1882556310752195E-3</v>
      </c>
      <c r="AF41">
        <v>-0.16457071805908557</v>
      </c>
      <c r="AG41">
        <v>-0.72980448168232304</v>
      </c>
      <c r="AH41">
        <v>0.56523376362323752</v>
      </c>
      <c r="AI41">
        <v>-6.2078389942481021E-2</v>
      </c>
      <c r="AJ41">
        <v>4.4144985979068067E-2</v>
      </c>
      <c r="AK41">
        <v>-1.7933403963412954E-2</v>
      </c>
      <c r="AL41">
        <v>-4.1761760761608875E-2</v>
      </c>
      <c r="AM41">
        <v>2.6810897882371076E-2</v>
      </c>
      <c r="AN41">
        <v>-1.4950862879237796E-2</v>
      </c>
      <c r="AO41">
        <v>-2.8075832512661797E-2</v>
      </c>
      <c r="AP41">
        <v>1.8010949839233886E-2</v>
      </c>
      <c r="AQ41">
        <v>-1.0064882673427913E-2</v>
      </c>
      <c r="AR41">
        <v>-0.51952702681744356</v>
      </c>
      <c r="AS41">
        <v>-1.4492125009302197</v>
      </c>
      <c r="AT41">
        <v>0.92968547411277602</v>
      </c>
      <c r="AU41">
        <v>-0.1229310335913197</v>
      </c>
      <c r="AV41">
        <v>7.4671266036434952E-2</v>
      </c>
      <c r="AW41">
        <v>-4.8259767554884751E-2</v>
      </c>
      <c r="AX41" s="40">
        <v>-4.181771293682373E-2</v>
      </c>
      <c r="AY41" s="40">
        <v>2.6695495020879076E-2</v>
      </c>
      <c r="AZ41" s="40">
        <v>-1.5122217915944654E-2</v>
      </c>
      <c r="BA41" s="40">
        <v>-2.8111555203801885E-2</v>
      </c>
      <c r="BB41" s="40">
        <v>1.7936833193835062E-2</v>
      </c>
      <c r="BC41" s="40">
        <v>-1.0174722009966827E-2</v>
      </c>
      <c r="BD41" s="40">
        <v>-0.52519669091500099</v>
      </c>
      <c r="BE41" s="40">
        <v>-1.4510564273941537</v>
      </c>
      <c r="BF41" s="40">
        <v>0.92585973647915276</v>
      </c>
      <c r="BG41" s="40">
        <v>-0.12306422907839054</v>
      </c>
      <c r="BH41" s="40">
        <v>7.4637905547022806E-2</v>
      </c>
      <c r="BI41" s="40">
        <v>-4.8426323531367728E-2</v>
      </c>
      <c r="BJ41">
        <v>-0.33072053045618865</v>
      </c>
      <c r="BK41">
        <v>-0.504733389808802</v>
      </c>
      <c r="BL41">
        <v>-1.0023685647778693</v>
      </c>
      <c r="BM41">
        <v>-1.0037115326159942</v>
      </c>
      <c r="BN41">
        <v>-0.3697208876275333</v>
      </c>
      <c r="BO41">
        <v>-0.56420820400830385</v>
      </c>
      <c r="BP41">
        <v>-1.1203789547734515</v>
      </c>
      <c r="BQ41">
        <v>-1.1218044851239113</v>
      </c>
      <c r="BR41">
        <v>729213.1446206125</v>
      </c>
      <c r="BS41">
        <v>-1.1218044851239113</v>
      </c>
    </row>
    <row r="42" spans="1:71" hidden="1">
      <c r="A42">
        <v>7</v>
      </c>
      <c r="B42" t="s">
        <v>205</v>
      </c>
      <c r="C42" t="s">
        <v>206</v>
      </c>
      <c r="D42" t="s">
        <v>207</v>
      </c>
      <c r="E42" t="s">
        <v>207</v>
      </c>
      <c r="F42" t="s">
        <v>22</v>
      </c>
      <c r="G42" t="str">
        <f t="shared" si="0"/>
        <v>SwitzerlandLight/Heavy Manufacturing, Utilities, and Construction</v>
      </c>
      <c r="H42">
        <v>192534.995311551</v>
      </c>
      <c r="I42">
        <v>787.47425283449002</v>
      </c>
      <c r="J42">
        <v>215708.69505995739</v>
      </c>
      <c r="K42">
        <v>11667410.3139298</v>
      </c>
      <c r="L42">
        <v>82588.468229486447</v>
      </c>
      <c r="M42">
        <v>6420079.7863258077</v>
      </c>
      <c r="N42">
        <v>-6.9572663620597842E-3</v>
      </c>
      <c r="O42">
        <v>3.3035071260928202E-2</v>
      </c>
      <c r="P42">
        <v>2.607780489886841E-2</v>
      </c>
      <c r="Q42">
        <v>-4.9376500380124734E-3</v>
      </c>
      <c r="R42">
        <v>5.0633070147847244E-2</v>
      </c>
      <c r="S42">
        <v>4.5695420109834781E-2</v>
      </c>
      <c r="T42">
        <v>2.3586967199838282</v>
      </c>
      <c r="U42">
        <v>-0.25487059580794735</v>
      </c>
      <c r="V42">
        <v>2.6135673157917756</v>
      </c>
      <c r="W42">
        <v>-2.0188805172829137E-2</v>
      </c>
      <c r="X42">
        <v>0.15239108592847783</v>
      </c>
      <c r="Y42">
        <v>0.13220228075564872</v>
      </c>
      <c r="Z42">
        <v>-1.3876117397002856E-2</v>
      </c>
      <c r="AA42">
        <v>8.9563804399417551E-2</v>
      </c>
      <c r="AB42">
        <v>7.5687687002414711E-2</v>
      </c>
      <c r="AC42">
        <v>-8.7519187371591142E-3</v>
      </c>
      <c r="AD42">
        <v>0.11501845503932802</v>
      </c>
      <c r="AE42">
        <v>0.10626653630216885</v>
      </c>
      <c r="AF42">
        <v>5.4852440357807755</v>
      </c>
      <c r="AG42">
        <v>-0.45175472660682026</v>
      </c>
      <c r="AH42">
        <v>5.9369987623875948</v>
      </c>
      <c r="AI42">
        <v>-4.3245737761236018E-2</v>
      </c>
      <c r="AJ42">
        <v>0.38912111938546606</v>
      </c>
      <c r="AK42">
        <v>0.34587538162423004</v>
      </c>
      <c r="AL42">
        <v>-3.0666478664278421E-2</v>
      </c>
      <c r="AM42">
        <v>9.3688503915067584E-2</v>
      </c>
      <c r="AN42">
        <v>6.3022025250789163E-2</v>
      </c>
      <c r="AO42">
        <v>-1.9035540848221639E-2</v>
      </c>
      <c r="AP42">
        <v>0.11774925632335013</v>
      </c>
      <c r="AQ42">
        <v>9.8713715475128513E-2</v>
      </c>
      <c r="AR42">
        <v>5.095384096457634</v>
      </c>
      <c r="AS42">
        <v>-0.9825726003590276</v>
      </c>
      <c r="AT42">
        <v>6.0779566968166616</v>
      </c>
      <c r="AU42">
        <v>-8.9659884046030952E-2</v>
      </c>
      <c r="AV42">
        <v>0.40216086603372447</v>
      </c>
      <c r="AW42">
        <v>0.31250098198769355</v>
      </c>
      <c r="AX42" s="40">
        <v>-3.1040579866743707E-2</v>
      </c>
      <c r="AY42" s="40">
        <v>9.8146035634287976E-2</v>
      </c>
      <c r="AZ42" s="40">
        <v>6.7105455767544286E-2</v>
      </c>
      <c r="BA42" s="40">
        <v>-1.9574526997050916E-2</v>
      </c>
      <c r="BB42" s="40">
        <v>0.12042975916927388</v>
      </c>
      <c r="BC42" s="40">
        <v>0.10085523217222296</v>
      </c>
      <c r="BD42" s="40">
        <v>5.2059244612706959</v>
      </c>
      <c r="BE42" s="40">
        <v>-1.0103938756269777</v>
      </c>
      <c r="BF42" s="40">
        <v>6.2163183368976735</v>
      </c>
      <c r="BG42" s="40">
        <v>-9.1083516134759207E-2</v>
      </c>
      <c r="BH42" s="40">
        <v>0.41304000857222756</v>
      </c>
      <c r="BI42" s="40">
        <v>0.32195649243746843</v>
      </c>
      <c r="BJ42">
        <v>-2.6350171165669921E-2</v>
      </c>
      <c r="BK42">
        <v>-5.2554846903648478E-2</v>
      </c>
      <c r="BL42">
        <v>-0.1161471934233754</v>
      </c>
      <c r="BM42">
        <v>-0.11756407617663607</v>
      </c>
      <c r="BN42">
        <v>-3.2365578289137491E-2</v>
      </c>
      <c r="BO42">
        <v>-5.736755519062911E-2</v>
      </c>
      <c r="BP42">
        <v>-0.12477520335709857</v>
      </c>
      <c r="BQ42">
        <v>-0.12830817921857066</v>
      </c>
      <c r="BR42">
        <v>729213.1446206125</v>
      </c>
      <c r="BS42">
        <v>-0.12830817921857066</v>
      </c>
    </row>
    <row r="43" spans="1:71" hidden="1">
      <c r="A43">
        <v>7</v>
      </c>
      <c r="B43" t="s">
        <v>205</v>
      </c>
      <c r="C43" t="s">
        <v>206</v>
      </c>
      <c r="D43" t="s">
        <v>207</v>
      </c>
      <c r="E43" t="s">
        <v>207</v>
      </c>
      <c r="F43" t="s">
        <v>24</v>
      </c>
      <c r="G43" t="str">
        <f t="shared" si="0"/>
        <v>SwitzerlandTransport services</v>
      </c>
      <c r="H43">
        <v>27058.671950602937</v>
      </c>
      <c r="I43">
        <v>143.17707970434435</v>
      </c>
      <c r="J43">
        <v>18899.556568306143</v>
      </c>
      <c r="K43">
        <v>2916852.5784824509</v>
      </c>
      <c r="L43">
        <v>20647.117057371612</v>
      </c>
      <c r="M43">
        <v>1605019.9465814515</v>
      </c>
      <c r="N43">
        <v>-1.9856694594739053E-3</v>
      </c>
      <c r="O43">
        <v>3.1303809105362851E-3</v>
      </c>
      <c r="P43">
        <v>1.1447114510623796E-3</v>
      </c>
      <c r="Q43">
        <v>-1.7552196366072313E-3</v>
      </c>
      <c r="R43">
        <v>2.6837991583085865E-3</v>
      </c>
      <c r="S43">
        <v>9.2857952170135552E-4</v>
      </c>
      <c r="T43">
        <v>4.793122520411508E-2</v>
      </c>
      <c r="U43">
        <v>-9.0600563246066912E-2</v>
      </c>
      <c r="V43">
        <v>0.13853178845018199</v>
      </c>
      <c r="W43">
        <v>-5.2719153521947034E-3</v>
      </c>
      <c r="X43">
        <v>5.3009875371773608E-3</v>
      </c>
      <c r="Y43">
        <v>2.9072184982658093E-5</v>
      </c>
      <c r="Z43">
        <v>-3.2298949688879114E-3</v>
      </c>
      <c r="AA43">
        <v>7.1488107218484502E-3</v>
      </c>
      <c r="AB43">
        <v>3.9189157529605397E-3</v>
      </c>
      <c r="AC43">
        <v>-2.7652662715059685E-3</v>
      </c>
      <c r="AD43">
        <v>6.245103849835858E-3</v>
      </c>
      <c r="AE43">
        <v>3.4798375783298887E-3</v>
      </c>
      <c r="AF43">
        <v>0.17962153455104435</v>
      </c>
      <c r="AG43">
        <v>-0.14273694100646317</v>
      </c>
      <c r="AH43">
        <v>0.32235847555750752</v>
      </c>
      <c r="AI43">
        <v>-8.2807245289975278E-3</v>
      </c>
      <c r="AJ43">
        <v>1.1047605058996527E-2</v>
      </c>
      <c r="AK43">
        <v>2.7668805299989985E-3</v>
      </c>
      <c r="AL43">
        <v>-6.7337917317584015E-3</v>
      </c>
      <c r="AM43">
        <v>9.6692377123293507E-3</v>
      </c>
      <c r="AN43">
        <v>2.93544598057095E-3</v>
      </c>
      <c r="AO43">
        <v>-5.6520745719900387E-3</v>
      </c>
      <c r="AP43">
        <v>8.1304702430694507E-3</v>
      </c>
      <c r="AQ43">
        <v>2.4783956710794116E-3</v>
      </c>
      <c r="AR43">
        <v>0.12792931383814921</v>
      </c>
      <c r="AS43">
        <v>-0.29174761326217968</v>
      </c>
      <c r="AT43">
        <v>0.41967692710032889</v>
      </c>
      <c r="AU43">
        <v>-1.6802197090624089E-2</v>
      </c>
      <c r="AV43">
        <v>1.6230394339600027E-2</v>
      </c>
      <c r="AW43">
        <v>-5.718027510240632E-4</v>
      </c>
      <c r="AX43" s="40">
        <v>-6.7976498420289997E-3</v>
      </c>
      <c r="AY43" s="40">
        <v>8.9326881584189961E-3</v>
      </c>
      <c r="AZ43" s="40">
        <v>2.1350383163899959E-3</v>
      </c>
      <c r="BA43" s="40">
        <v>-5.7577128030172654E-3</v>
      </c>
      <c r="BB43" s="40">
        <v>7.7413271155915044E-3</v>
      </c>
      <c r="BC43" s="40">
        <v>1.9836143125742394E-3</v>
      </c>
      <c r="BD43" s="40">
        <v>0.10238979227099507</v>
      </c>
      <c r="BE43" s="40">
        <v>-0.29720042556656168</v>
      </c>
      <c r="BF43" s="40">
        <v>0.39959021783755677</v>
      </c>
      <c r="BG43" s="40">
        <v>-1.6937688668093052E-2</v>
      </c>
      <c r="BH43" s="40">
        <v>1.5376087128544288E-2</v>
      </c>
      <c r="BI43" s="40">
        <v>-1.561601539548768E-3</v>
      </c>
      <c r="BJ43">
        <v>-5.3512466294112188E-2</v>
      </c>
      <c r="BK43">
        <v>-8.7043513124248781E-2</v>
      </c>
      <c r="BL43">
        <v>-0.18147119167193304</v>
      </c>
      <c r="BM43">
        <v>-0.18319212511186542</v>
      </c>
      <c r="BN43">
        <v>-6.3278678007090167E-2</v>
      </c>
      <c r="BO43">
        <v>-9.9692591370916309E-2</v>
      </c>
      <c r="BP43">
        <v>-0.2037669813245446</v>
      </c>
      <c r="BQ43">
        <v>-0.20757542071696819</v>
      </c>
      <c r="BR43">
        <v>729213.1446206125</v>
      </c>
      <c r="BS43">
        <v>-0.20757542071696819</v>
      </c>
    </row>
    <row r="44" spans="1:71" hidden="1">
      <c r="A44">
        <v>7</v>
      </c>
      <c r="B44" t="s">
        <v>205</v>
      </c>
      <c r="C44" t="s">
        <v>206</v>
      </c>
      <c r="D44" t="s">
        <v>207</v>
      </c>
      <c r="E44" t="s">
        <v>207</v>
      </c>
      <c r="F44" t="s">
        <v>287</v>
      </c>
      <c r="G44" t="str">
        <f t="shared" si="0"/>
        <v>Switzerland_All</v>
      </c>
      <c r="H44">
        <v>729213.14462061285</v>
      </c>
      <c r="I44">
        <v>5161.779264342902</v>
      </c>
      <c r="J44">
        <v>401254.98664536275</v>
      </c>
      <c r="K44">
        <v>729213.14462061285</v>
      </c>
      <c r="L44">
        <v>5161.779264342902</v>
      </c>
      <c r="M44">
        <v>401254.98664536275</v>
      </c>
      <c r="N44">
        <v>-3.3273014274887505E-2</v>
      </c>
      <c r="O44">
        <v>6.5991057131028527E-2</v>
      </c>
      <c r="P44">
        <v>3.2718042856141022E-2</v>
      </c>
      <c r="Q44">
        <v>-3.0302159433570022E-2</v>
      </c>
      <c r="R44">
        <v>0.17928083014846172</v>
      </c>
      <c r="S44">
        <v>0.14897867071489168</v>
      </c>
      <c r="T44">
        <v>7.6899501332549702</v>
      </c>
      <c r="U44">
        <v>-1.5641305822901441</v>
      </c>
      <c r="V44">
        <v>9.2540807155451148</v>
      </c>
      <c r="W44">
        <v>-7.5956078671149591E-2</v>
      </c>
      <c r="X44">
        <v>0.19915338692376236</v>
      </c>
      <c r="Y44">
        <v>0.12319730825261277</v>
      </c>
      <c r="Z44">
        <v>-5.6177583234021035E-2</v>
      </c>
      <c r="AA44">
        <v>0.16719645700129943</v>
      </c>
      <c r="AB44">
        <v>0.1110188737672784</v>
      </c>
      <c r="AC44">
        <v>-5.0731923723449236E-2</v>
      </c>
      <c r="AD44">
        <v>0.34213571321312169</v>
      </c>
      <c r="AE44">
        <v>0.29140378948967244</v>
      </c>
      <c r="AF44">
        <v>15.04162038138735</v>
      </c>
      <c r="AG44">
        <v>-2.6186699191592595</v>
      </c>
      <c r="AH44">
        <v>17.660290300546613</v>
      </c>
      <c r="AI44">
        <v>-0.13071381478659333</v>
      </c>
      <c r="AJ44">
        <v>0.49555420713871562</v>
      </c>
      <c r="AK44">
        <v>0.36484039235212229</v>
      </c>
      <c r="AL44">
        <v>-0.11749999290141364</v>
      </c>
      <c r="AM44">
        <v>0.19998866927310024</v>
      </c>
      <c r="AN44">
        <v>8.2488676371686609E-2</v>
      </c>
      <c r="AO44">
        <v>-0.1004225891892396</v>
      </c>
      <c r="AP44">
        <v>0.36656613241793934</v>
      </c>
      <c r="AQ44">
        <v>0.26614354322869971</v>
      </c>
      <c r="AR44">
        <v>13.737742227766518</v>
      </c>
      <c r="AS44">
        <v>-5.1835923854864294</v>
      </c>
      <c r="AT44">
        <v>18.921334613252949</v>
      </c>
      <c r="AU44">
        <v>-0.26593955410670139</v>
      </c>
      <c r="AV44">
        <v>0.5613908310903144</v>
      </c>
      <c r="AW44">
        <v>0.29545127698361301</v>
      </c>
      <c r="AX44" s="40">
        <v>-0.11854289274861454</v>
      </c>
      <c r="AY44" s="40">
        <v>0.19837911175859618</v>
      </c>
      <c r="AZ44" s="40">
        <v>7.983621900998164E-2</v>
      </c>
      <c r="BA44" s="40">
        <v>-0.10354805291944294</v>
      </c>
      <c r="BB44" s="40">
        <v>0.36854377781111852</v>
      </c>
      <c r="BC44" s="40">
        <v>0.26499572489167555</v>
      </c>
      <c r="BD44" s="40">
        <v>13.678494378853673</v>
      </c>
      <c r="BE44" s="40">
        <v>-5.3449219242266217</v>
      </c>
      <c r="BF44" s="40">
        <v>19.023416303080296</v>
      </c>
      <c r="BG44" s="40">
        <v>-0.26830772042626</v>
      </c>
      <c r="BH44" s="40">
        <v>0.5643511599585489</v>
      </c>
      <c r="BI44" s="40">
        <v>0.2960434395322889</v>
      </c>
      <c r="BJ44">
        <v>-3.3273014274887491E-2</v>
      </c>
      <c r="BK44">
        <v>-5.6177583234021007E-2</v>
      </c>
      <c r="BL44">
        <v>-0.11749999290141357</v>
      </c>
      <c r="BM44">
        <v>-0.11854289274861449</v>
      </c>
      <c r="BN44">
        <v>-3.0302159433570022E-2</v>
      </c>
      <c r="BO44">
        <v>-5.0731923723449222E-2</v>
      </c>
      <c r="BP44">
        <v>-0.10042258918923966</v>
      </c>
      <c r="BQ44">
        <v>-0.10354805291944297</v>
      </c>
      <c r="BR44">
        <v>729213.1446206125</v>
      </c>
      <c r="BS44">
        <v>-0.10354805291944297</v>
      </c>
    </row>
    <row r="45" spans="1:71">
      <c r="A45">
        <v>8</v>
      </c>
      <c r="B45" t="s">
        <v>171</v>
      </c>
      <c r="C45" t="s">
        <v>172</v>
      </c>
      <c r="D45" t="s">
        <v>173</v>
      </c>
      <c r="E45" t="s">
        <v>173</v>
      </c>
      <c r="F45" t="s">
        <v>20</v>
      </c>
      <c r="G45" t="str">
        <f t="shared" si="0"/>
        <v>People's Republic of ChinaAgriculture, Mining and Quarrying</v>
      </c>
      <c r="H45">
        <v>1873244.3730636968</v>
      </c>
      <c r="I45">
        <v>257637.97635238152</v>
      </c>
      <c r="J45">
        <v>29476.225869393027</v>
      </c>
      <c r="K45">
        <v>27345903.156226877</v>
      </c>
      <c r="L45">
        <v>2010682.5555734672</v>
      </c>
      <c r="M45">
        <v>5457208.4186554514</v>
      </c>
      <c r="N45">
        <v>-5.4661140230577984E-2</v>
      </c>
      <c r="O45">
        <v>3.5195263783301184E-3</v>
      </c>
      <c r="P45">
        <v>-5.1141613852247865E-2</v>
      </c>
      <c r="Q45">
        <v>-0.11973648165814686</v>
      </c>
      <c r="R45">
        <v>1.6872088259232657E-2</v>
      </c>
      <c r="S45">
        <v>-0.10286439339891421</v>
      </c>
      <c r="T45">
        <v>-1034.1382069842166</v>
      </c>
      <c r="U45">
        <v>-1203.7602746788916</v>
      </c>
      <c r="V45">
        <v>169.62206769467502</v>
      </c>
      <c r="W45">
        <v>-3.1915581464055836E-3</v>
      </c>
      <c r="X45">
        <v>-1.5951065533462708E-2</v>
      </c>
      <c r="Y45">
        <v>-1.9142623679868291E-2</v>
      </c>
      <c r="Z45">
        <v>-0.13917318647722746</v>
      </c>
      <c r="AA45">
        <v>-1.5753331598208322E-2</v>
      </c>
      <c r="AB45">
        <v>-0.15492651807543578</v>
      </c>
      <c r="AC45">
        <v>-0.32032656157807121</v>
      </c>
      <c r="AD45">
        <v>1.7993589522171768E-2</v>
      </c>
      <c r="AE45">
        <v>-0.30233297205589948</v>
      </c>
      <c r="AF45">
        <v>-3039.4781644373879</v>
      </c>
      <c r="AG45">
        <v>-3220.3751472592894</v>
      </c>
      <c r="AH45">
        <v>180.89698282190145</v>
      </c>
      <c r="AI45">
        <v>-7.6505364835093032E-3</v>
      </c>
      <c r="AJ45">
        <v>-2.0166803154947927E-2</v>
      </c>
      <c r="AK45">
        <v>-2.7817339638457228E-2</v>
      </c>
      <c r="AL45">
        <v>-0.23491520175840663</v>
      </c>
      <c r="AM45">
        <v>3.0042735647919344E-2</v>
      </c>
      <c r="AN45">
        <v>-0.20487246611048729</v>
      </c>
      <c r="AO45">
        <v>-0.44280106026119259</v>
      </c>
      <c r="AP45">
        <v>7.7187378787366659E-2</v>
      </c>
      <c r="AQ45">
        <v>-0.36561368147382595</v>
      </c>
      <c r="AR45">
        <v>-3675.6652570920801</v>
      </c>
      <c r="AS45">
        <v>-4451.6618372830781</v>
      </c>
      <c r="AT45">
        <v>775.99658019099809</v>
      </c>
      <c r="AU45">
        <v>-1.5644940653347567E-2</v>
      </c>
      <c r="AV45">
        <v>-1.635283692439457E-2</v>
      </c>
      <c r="AW45">
        <v>-3.1997777577742137E-2</v>
      </c>
      <c r="AX45" s="40" t="s">
        <v>318</v>
      </c>
      <c r="AY45" s="40" t="s">
        <v>318</v>
      </c>
      <c r="AZ45" s="40" t="s">
        <v>318</v>
      </c>
      <c r="BA45" s="40" t="s">
        <v>318</v>
      </c>
      <c r="BB45" s="40" t="s">
        <v>318</v>
      </c>
      <c r="BC45" s="40" t="s">
        <v>318</v>
      </c>
      <c r="BD45" s="40" t="s">
        <v>318</v>
      </c>
      <c r="BE45" s="40" t="s">
        <v>318</v>
      </c>
      <c r="BF45" s="40" t="s">
        <v>318</v>
      </c>
      <c r="BG45" s="40" t="s">
        <v>318</v>
      </c>
      <c r="BH45" s="40" t="s">
        <v>318</v>
      </c>
      <c r="BI45" s="40" t="s">
        <v>318</v>
      </c>
      <c r="BJ45">
        <v>-0.3989757739695341</v>
      </c>
      <c r="BK45">
        <v>-1.0158355562348096</v>
      </c>
      <c r="BL45">
        <v>-1.7146637271634992</v>
      </c>
      <c r="BM45" t="s">
        <v>318</v>
      </c>
      <c r="BN45">
        <v>-0.46722936258141612</v>
      </c>
      <c r="BO45">
        <v>-1.2499613577365847</v>
      </c>
      <c r="BP45">
        <v>-1.7278748654640752</v>
      </c>
      <c r="BQ45" t="s">
        <v>318</v>
      </c>
      <c r="BR45">
        <v>13672951.578113472</v>
      </c>
      <c r="BS45">
        <v>-1.7294031328924431</v>
      </c>
    </row>
    <row r="46" spans="1:71">
      <c r="A46">
        <v>8</v>
      </c>
      <c r="B46" t="s">
        <v>171</v>
      </c>
      <c r="C46" t="s">
        <v>172</v>
      </c>
      <c r="D46" t="s">
        <v>173</v>
      </c>
      <c r="E46" t="s">
        <v>173</v>
      </c>
      <c r="F46" t="s">
        <v>21</v>
      </c>
      <c r="G46" t="str">
        <f t="shared" si="0"/>
        <v>People's Republic of ChinaBusiness, Trade, Personal, and Public Services</v>
      </c>
      <c r="H46">
        <v>5603414.1881879019</v>
      </c>
      <c r="I46">
        <v>211513.33462248568</v>
      </c>
      <c r="J46">
        <v>348038.70456571091</v>
      </c>
      <c r="K46">
        <v>136729515.7811344</v>
      </c>
      <c r="L46">
        <v>10053412.777867336</v>
      </c>
      <c r="M46">
        <v>27286042.093277261</v>
      </c>
      <c r="N46">
        <v>-0.11870093502456207</v>
      </c>
      <c r="O46">
        <v>3.8635605665714487E-2</v>
      </c>
      <c r="P46">
        <v>-8.0065329358847581E-2</v>
      </c>
      <c r="Q46">
        <v>-6.0080786232972624E-2</v>
      </c>
      <c r="R46">
        <v>1.6465942212426189E-2</v>
      </c>
      <c r="S46">
        <v>-4.3614844020546439E-2</v>
      </c>
      <c r="T46">
        <v>-438.47803018085227</v>
      </c>
      <c r="U46">
        <v>-604.0169440188829</v>
      </c>
      <c r="V46">
        <v>165.53891383803057</v>
      </c>
      <c r="W46">
        <v>-2.4591833816252517E-2</v>
      </c>
      <c r="X46">
        <v>-2.5920580597354245E-3</v>
      </c>
      <c r="Y46">
        <v>-2.7183891875987944E-2</v>
      </c>
      <c r="Z46">
        <v>-0.30606940858287462</v>
      </c>
      <c r="AA46">
        <v>3.4662243273485702E-2</v>
      </c>
      <c r="AB46">
        <v>-0.27140716530938885</v>
      </c>
      <c r="AC46">
        <v>-0.15578530531954227</v>
      </c>
      <c r="AD46">
        <v>7.0812668166012911E-3</v>
      </c>
      <c r="AE46">
        <v>-0.14870403850294101</v>
      </c>
      <c r="AF46">
        <v>-1494.9830808059432</v>
      </c>
      <c r="AG46">
        <v>-1566.1739791034506</v>
      </c>
      <c r="AH46">
        <v>71.190898297507374</v>
      </c>
      <c r="AI46">
        <v>-5.6812183562079566E-2</v>
      </c>
      <c r="AJ46">
        <v>-3.6702676174992344E-2</v>
      </c>
      <c r="AK46">
        <v>-9.3514859737071909E-2</v>
      </c>
      <c r="AL46">
        <v>-0.69108142462480804</v>
      </c>
      <c r="AM46">
        <v>0.22375995699118556</v>
      </c>
      <c r="AN46">
        <v>-0.46732146763362248</v>
      </c>
      <c r="AO46">
        <v>-0.34241751454632119</v>
      </c>
      <c r="AP46">
        <v>9.920782851989414E-2</v>
      </c>
      <c r="AQ46">
        <v>-0.24320968602642698</v>
      </c>
      <c r="AR46">
        <v>-2445.0873651991838</v>
      </c>
      <c r="AS46">
        <v>-3442.4646161055589</v>
      </c>
      <c r="AT46">
        <v>997.37725090637514</v>
      </c>
      <c r="AU46">
        <v>-0.14498477176338342</v>
      </c>
      <c r="AV46">
        <v>6.0210728702276674E-3</v>
      </c>
      <c r="AW46">
        <v>-0.13896369889315574</v>
      </c>
      <c r="AX46" s="40" t="s">
        <v>318</v>
      </c>
      <c r="AY46" s="40" t="s">
        <v>318</v>
      </c>
      <c r="AZ46" s="40" t="s">
        <v>318</v>
      </c>
      <c r="BA46" s="40" t="s">
        <v>318</v>
      </c>
      <c r="BB46" s="40" t="s">
        <v>318</v>
      </c>
      <c r="BC46" s="40" t="s">
        <v>318</v>
      </c>
      <c r="BD46" s="40" t="s">
        <v>318</v>
      </c>
      <c r="BE46" s="40" t="s">
        <v>318</v>
      </c>
      <c r="BF46" s="40" t="s">
        <v>318</v>
      </c>
      <c r="BG46" s="40" t="s">
        <v>318</v>
      </c>
      <c r="BH46" s="40" t="s">
        <v>318</v>
      </c>
      <c r="BI46" s="40" t="s">
        <v>318</v>
      </c>
      <c r="BJ46">
        <v>-0.28964343565552003</v>
      </c>
      <c r="BK46">
        <v>-0.74684327492999869</v>
      </c>
      <c r="BL46">
        <v>-1.6863152603188958</v>
      </c>
      <c r="BM46" t="s">
        <v>318</v>
      </c>
      <c r="BN46">
        <v>-0.28556920304667671</v>
      </c>
      <c r="BO46">
        <v>-0.74046110704972679</v>
      </c>
      <c r="BP46">
        <v>-1.6275402315649539</v>
      </c>
      <c r="BQ46" t="s">
        <v>318</v>
      </c>
      <c r="BR46">
        <v>13672951.578113472</v>
      </c>
      <c r="BS46">
        <v>-1.6284266888211996</v>
      </c>
    </row>
    <row r="47" spans="1:71">
      <c r="A47">
        <v>8</v>
      </c>
      <c r="B47" t="s">
        <v>171</v>
      </c>
      <c r="C47" t="s">
        <v>172</v>
      </c>
      <c r="D47" t="s">
        <v>173</v>
      </c>
      <c r="E47" t="s">
        <v>173</v>
      </c>
      <c r="F47" t="s">
        <v>23</v>
      </c>
      <c r="G47" t="str">
        <f t="shared" si="0"/>
        <v>People's Republic of ChinaHotel and restaurants and Other Personal Services</v>
      </c>
      <c r="H47">
        <v>688596.8767270731</v>
      </c>
      <c r="I47">
        <v>207276.46755230831</v>
      </c>
      <c r="J47">
        <v>26106.446968298405</v>
      </c>
      <c r="K47">
        <v>41018854.734340318</v>
      </c>
      <c r="L47">
        <v>3016023.8333602007</v>
      </c>
      <c r="M47">
        <v>8185812.6279831771</v>
      </c>
      <c r="N47">
        <v>-4.3901855943808299E-2</v>
      </c>
      <c r="O47">
        <v>1.9264477381528783E-2</v>
      </c>
      <c r="P47">
        <v>-2.4637378562279516E-2</v>
      </c>
      <c r="Q47">
        <v>-0.19873737067470321</v>
      </c>
      <c r="R47">
        <v>8.7914469107785859E-2</v>
      </c>
      <c r="S47">
        <v>-0.11082290156691735</v>
      </c>
      <c r="T47">
        <v>-1114.1483746931808</v>
      </c>
      <c r="U47">
        <v>-1997.9888217808184</v>
      </c>
      <c r="V47">
        <v>883.84044708763759</v>
      </c>
      <c r="W47">
        <v>-0.22600876840828868</v>
      </c>
      <c r="X47">
        <v>0.11202454812028062</v>
      </c>
      <c r="Y47">
        <v>-0.11398422028800806</v>
      </c>
      <c r="Z47">
        <v>-8.5142381184531823E-2</v>
      </c>
      <c r="AA47">
        <v>2.4051190906436384E-2</v>
      </c>
      <c r="AB47">
        <v>-6.1091190278095432E-2</v>
      </c>
      <c r="AC47">
        <v>-0.37138950140895644</v>
      </c>
      <c r="AD47">
        <v>0.10144804232085272</v>
      </c>
      <c r="AE47">
        <v>-0.26994145908810374</v>
      </c>
      <c r="AF47">
        <v>-2713.832914072495</v>
      </c>
      <c r="AG47">
        <v>-3733.7319590305815</v>
      </c>
      <c r="AH47">
        <v>1019.899044958087</v>
      </c>
      <c r="AI47">
        <v>-0.29416579360230954</v>
      </c>
      <c r="AJ47">
        <v>9.620026550017656E-2</v>
      </c>
      <c r="AK47">
        <v>-0.19796552810213303</v>
      </c>
      <c r="AL47">
        <v>-0.13860687266206639</v>
      </c>
      <c r="AM47">
        <v>5.0243328730707262E-2</v>
      </c>
      <c r="AN47">
        <v>-8.8363543931359131E-2</v>
      </c>
      <c r="AO47">
        <v>-0.61161047907757715</v>
      </c>
      <c r="AP47">
        <v>0.21924591721821118</v>
      </c>
      <c r="AQ47">
        <v>-0.39236456185936597</v>
      </c>
      <c r="AR47">
        <v>-3944.6028997792682</v>
      </c>
      <c r="AS47">
        <v>-6148.7726054360755</v>
      </c>
      <c r="AT47">
        <v>2204.1697056568087</v>
      </c>
      <c r="AU47">
        <v>-0.49738458995196622</v>
      </c>
      <c r="AV47">
        <v>0.19771887018077083</v>
      </c>
      <c r="AW47">
        <v>-0.29966571977119533</v>
      </c>
      <c r="AX47" s="40" t="s">
        <v>318</v>
      </c>
      <c r="AY47" s="40" t="s">
        <v>318</v>
      </c>
      <c r="AZ47" s="40" t="s">
        <v>318</v>
      </c>
      <c r="BA47" s="40" t="s">
        <v>318</v>
      </c>
      <c r="BB47" s="40" t="s">
        <v>318</v>
      </c>
      <c r="BC47" s="40" t="s">
        <v>318</v>
      </c>
      <c r="BD47" s="40" t="s">
        <v>318</v>
      </c>
      <c r="BE47" s="40" t="s">
        <v>318</v>
      </c>
      <c r="BF47" s="40" t="s">
        <v>318</v>
      </c>
      <c r="BG47" s="40" t="s">
        <v>318</v>
      </c>
      <c r="BH47" s="40" t="s">
        <v>318</v>
      </c>
      <c r="BI47" s="40" t="s">
        <v>318</v>
      </c>
      <c r="BJ47">
        <v>-0.87172621717673204</v>
      </c>
      <c r="BK47">
        <v>-1.6906083871809308</v>
      </c>
      <c r="BL47">
        <v>-2.7522126840161762</v>
      </c>
      <c r="BM47" t="s">
        <v>318</v>
      </c>
      <c r="BN47">
        <v>-0.96392458120051938</v>
      </c>
      <c r="BO47">
        <v>-1.8013294046939199</v>
      </c>
      <c r="BP47">
        <v>-2.9664595687324566</v>
      </c>
      <c r="BQ47" t="s">
        <v>318</v>
      </c>
      <c r="BR47">
        <v>13672951.578113472</v>
      </c>
      <c r="BS47">
        <v>-2.9670340128250268</v>
      </c>
    </row>
    <row r="48" spans="1:71">
      <c r="A48">
        <v>8</v>
      </c>
      <c r="B48" t="s">
        <v>171</v>
      </c>
      <c r="C48" t="s">
        <v>172</v>
      </c>
      <c r="D48" t="s">
        <v>173</v>
      </c>
      <c r="E48" t="s">
        <v>173</v>
      </c>
      <c r="F48" t="s">
        <v>22</v>
      </c>
      <c r="G48" t="str">
        <f t="shared" si="0"/>
        <v>People's Republic of ChinaLight/Heavy Manufacturing, Utilities, and Construction</v>
      </c>
      <c r="H48">
        <v>4906100.7644242933</v>
      </c>
      <c r="I48">
        <v>288905.4978721753</v>
      </c>
      <c r="J48">
        <v>2224336.3166977819</v>
      </c>
      <c r="K48">
        <v>218767225.24981502</v>
      </c>
      <c r="L48">
        <v>16085460.444587737</v>
      </c>
      <c r="M48">
        <v>43657667.349243626</v>
      </c>
      <c r="N48">
        <v>-6.6985460117308229E-2</v>
      </c>
      <c r="O48">
        <v>-4.0400880957379322E-2</v>
      </c>
      <c r="P48">
        <v>-0.10738634107468754</v>
      </c>
      <c r="Q48">
        <v>-3.6554391372978029E-2</v>
      </c>
      <c r="R48">
        <v>-3.1271607206932527E-2</v>
      </c>
      <c r="S48">
        <v>-6.7825998579910549E-2</v>
      </c>
      <c r="T48">
        <v>-681.88276079488446</v>
      </c>
      <c r="U48">
        <v>-367.49638531626078</v>
      </c>
      <c r="V48">
        <v>-314.38637547862368</v>
      </c>
      <c r="W48">
        <v>-0.11232386671297902</v>
      </c>
      <c r="X48">
        <v>-0.94769940380369566</v>
      </c>
      <c r="Y48">
        <v>-1.0600232705166746</v>
      </c>
      <c r="Z48">
        <v>-0.16313058664481761</v>
      </c>
      <c r="AA48">
        <v>-0.23259069181984054</v>
      </c>
      <c r="AB48">
        <v>-0.39572127846465821</v>
      </c>
      <c r="AC48">
        <v>-9.0643371797358568E-2</v>
      </c>
      <c r="AD48">
        <v>-0.16357341440293222</v>
      </c>
      <c r="AE48">
        <v>-0.25421678620029081</v>
      </c>
      <c r="AF48">
        <v>-2555.746286734372</v>
      </c>
      <c r="AG48">
        <v>-911.27523225654431</v>
      </c>
      <c r="AH48">
        <v>-1644.4710544778277</v>
      </c>
      <c r="AI48">
        <v>-0.25942478004254971</v>
      </c>
      <c r="AJ48">
        <v>-4.07031644279862</v>
      </c>
      <c r="AK48">
        <v>-4.3297412228411698</v>
      </c>
      <c r="AL48">
        <v>-0.54226638486168632</v>
      </c>
      <c r="AM48">
        <v>-5.5295706828907207E-2</v>
      </c>
      <c r="AN48">
        <v>-0.59756209169059338</v>
      </c>
      <c r="AO48">
        <v>-0.4419441758328217</v>
      </c>
      <c r="AP48">
        <v>5.9993139670484136E-3</v>
      </c>
      <c r="AQ48">
        <v>-0.43594486186577336</v>
      </c>
      <c r="AR48">
        <v>-4382.7336447269763</v>
      </c>
      <c r="AS48">
        <v>-4443.0472244217381</v>
      </c>
      <c r="AT48">
        <v>60.313579694762382</v>
      </c>
      <c r="AU48">
        <v>-0.80634279712228507</v>
      </c>
      <c r="AV48">
        <v>-3.9056513539894278</v>
      </c>
      <c r="AW48">
        <v>-4.7119941511117123</v>
      </c>
      <c r="AX48" s="40" t="s">
        <v>318</v>
      </c>
      <c r="AY48" s="40" t="s">
        <v>318</v>
      </c>
      <c r="AZ48" s="40" t="s">
        <v>318</v>
      </c>
      <c r="BA48" s="40" t="s">
        <v>318</v>
      </c>
      <c r="BB48" s="40" t="s">
        <v>318</v>
      </c>
      <c r="BC48" s="40" t="s">
        <v>318</v>
      </c>
      <c r="BD48" s="40" t="s">
        <v>318</v>
      </c>
      <c r="BE48" s="40" t="s">
        <v>318</v>
      </c>
      <c r="BF48" s="40" t="s">
        <v>318</v>
      </c>
      <c r="BG48" s="40" t="s">
        <v>318</v>
      </c>
      <c r="BH48" s="40" t="s">
        <v>318</v>
      </c>
      <c r="BI48" s="40" t="s">
        <v>318</v>
      </c>
      <c r="BJ48">
        <v>-0.18668368152219997</v>
      </c>
      <c r="BK48">
        <v>-0.45463326564300005</v>
      </c>
      <c r="BL48">
        <v>-1.5112575910418593</v>
      </c>
      <c r="BM48" t="s">
        <v>318</v>
      </c>
      <c r="BN48">
        <v>-0.12720297399077451</v>
      </c>
      <c r="BO48">
        <v>-0.31542329203431541</v>
      </c>
      <c r="BP48">
        <v>-1.5378894680597393</v>
      </c>
      <c r="BQ48" t="s">
        <v>318</v>
      </c>
      <c r="BR48">
        <v>13672951.578113472</v>
      </c>
      <c r="BS48">
        <v>-1.5387485442302125</v>
      </c>
    </row>
    <row r="49" spans="1:71">
      <c r="A49">
        <v>8</v>
      </c>
      <c r="B49" t="s">
        <v>171</v>
      </c>
      <c r="C49" t="s">
        <v>172</v>
      </c>
      <c r="D49" t="s">
        <v>173</v>
      </c>
      <c r="E49" t="s">
        <v>173</v>
      </c>
      <c r="F49" t="s">
        <v>24</v>
      </c>
      <c r="G49" t="str">
        <f t="shared" si="0"/>
        <v>People's Republic of ChinaTransport services</v>
      </c>
      <c r="H49">
        <v>601595.37571047596</v>
      </c>
      <c r="I49">
        <v>40008.00138738277</v>
      </c>
      <c r="J49">
        <v>100646.51522654135</v>
      </c>
      <c r="K49">
        <v>54691806.312453754</v>
      </c>
      <c r="L49">
        <v>4021365.1111469343</v>
      </c>
      <c r="M49">
        <v>10914416.837310903</v>
      </c>
      <c r="N49">
        <v>-3.8274795250190355E-2</v>
      </c>
      <c r="O49">
        <v>1.3824998371772574E-2</v>
      </c>
      <c r="P49">
        <v>-2.4449796878417779E-2</v>
      </c>
      <c r="Q49">
        <v>-3.1594779649857144E-2</v>
      </c>
      <c r="R49">
        <v>1.105930361031307E-2</v>
      </c>
      <c r="S49">
        <v>-2.053547603954407E-2</v>
      </c>
      <c r="T49">
        <v>-206.45161721554086</v>
      </c>
      <c r="U49">
        <v>-317.63536144577665</v>
      </c>
      <c r="V49">
        <v>111.18374423023579</v>
      </c>
      <c r="W49">
        <v>-0.34518256713659951</v>
      </c>
      <c r="X49">
        <v>0.16880143220116861</v>
      </c>
      <c r="Y49">
        <v>-0.17638113493543081</v>
      </c>
      <c r="Z49">
        <v>-6.3794823225989825E-2</v>
      </c>
      <c r="AA49">
        <v>9.1001456536554792E-3</v>
      </c>
      <c r="AB49">
        <v>-5.4694677572334351E-2</v>
      </c>
      <c r="AC49">
        <v>-5.360892775763245E-2</v>
      </c>
      <c r="AD49">
        <v>6.4204898149512321E-3</v>
      </c>
      <c r="AE49">
        <v>-4.7188437942681218E-2</v>
      </c>
      <c r="AF49">
        <v>-474.40484498055116</v>
      </c>
      <c r="AG49">
        <v>-538.95267932634897</v>
      </c>
      <c r="AH49">
        <v>64.54783434579781</v>
      </c>
      <c r="AI49">
        <v>-0.46972685382910401</v>
      </c>
      <c r="AJ49">
        <v>0.21787370438770987</v>
      </c>
      <c r="AK49">
        <v>-0.2518531494413942</v>
      </c>
      <c r="AL49">
        <v>-0.13321554118200973</v>
      </c>
      <c r="AM49">
        <v>4.312894166819832E-2</v>
      </c>
      <c r="AN49">
        <v>-9.0086599513811427E-2</v>
      </c>
      <c r="AO49">
        <v>-0.11324485926237816</v>
      </c>
      <c r="AP49">
        <v>3.5608821326056715E-2</v>
      </c>
      <c r="AQ49">
        <v>-7.7636037936321456E-2</v>
      </c>
      <c r="AR49">
        <v>-780.50713581200728</v>
      </c>
      <c r="AS49">
        <v>-1138.4973151361805</v>
      </c>
      <c r="AT49">
        <v>357.99017932417337</v>
      </c>
      <c r="AU49">
        <v>-0.84177456327422917</v>
      </c>
      <c r="AV49">
        <v>0.40340692245580867</v>
      </c>
      <c r="AW49">
        <v>-0.43836764081842039</v>
      </c>
      <c r="AX49" s="40" t="s">
        <v>318</v>
      </c>
      <c r="AY49" s="40" t="s">
        <v>318</v>
      </c>
      <c r="AZ49" s="40" t="s">
        <v>318</v>
      </c>
      <c r="BA49" s="40" t="s">
        <v>318</v>
      </c>
      <c r="BB49" s="40" t="s">
        <v>318</v>
      </c>
      <c r="BC49" s="40" t="s">
        <v>318</v>
      </c>
      <c r="BD49" s="40" t="s">
        <v>318</v>
      </c>
      <c r="BE49" s="40" t="s">
        <v>318</v>
      </c>
      <c r="BF49" s="40" t="s">
        <v>318</v>
      </c>
      <c r="BG49" s="40" t="s">
        <v>318</v>
      </c>
      <c r="BH49" s="40" t="s">
        <v>318</v>
      </c>
      <c r="BI49" s="40" t="s">
        <v>318</v>
      </c>
      <c r="BJ49">
        <v>-0.86990266755294665</v>
      </c>
      <c r="BK49">
        <v>-1.4499172768293576</v>
      </c>
      <c r="BL49">
        <v>-3.0276988779754048</v>
      </c>
      <c r="BM49" t="s">
        <v>318</v>
      </c>
      <c r="BN49">
        <v>-0.79392959015930387</v>
      </c>
      <c r="BO49">
        <v>-1.3471122291460358</v>
      </c>
      <c r="BP49">
        <v>-2.8456740543286068</v>
      </c>
      <c r="BQ49" t="s">
        <v>318</v>
      </c>
      <c r="BR49">
        <v>13672951.578113472</v>
      </c>
      <c r="BS49">
        <v>-2.8466924358989938</v>
      </c>
    </row>
    <row r="50" spans="1:71">
      <c r="A50">
        <v>8</v>
      </c>
      <c r="B50" t="s">
        <v>171</v>
      </c>
      <c r="C50" t="s">
        <v>172</v>
      </c>
      <c r="D50" t="s">
        <v>173</v>
      </c>
      <c r="E50" t="s">
        <v>173</v>
      </c>
      <c r="F50" t="s">
        <v>287</v>
      </c>
      <c r="G50" t="str">
        <f t="shared" si="0"/>
        <v>People's Republic of China_All</v>
      </c>
      <c r="H50">
        <v>13672951.57811344</v>
      </c>
      <c r="I50">
        <v>1005341.2777867338</v>
      </c>
      <c r="J50">
        <v>2728604.2093277262</v>
      </c>
      <c r="K50">
        <v>13672951.57811344</v>
      </c>
      <c r="L50">
        <v>1005341.2777867338</v>
      </c>
      <c r="M50">
        <v>2728604.2093277262</v>
      </c>
      <c r="N50">
        <v>-0.32252418656644694</v>
      </c>
      <c r="O50">
        <v>3.4843726839966629E-2</v>
      </c>
      <c r="P50">
        <v>-0.28768045972648032</v>
      </c>
      <c r="Q50">
        <v>-0.4467038095886578</v>
      </c>
      <c r="R50">
        <v>0.10104019598282524</v>
      </c>
      <c r="S50">
        <v>-0.34566361360583253</v>
      </c>
      <c r="T50">
        <v>-3475.0989898686748</v>
      </c>
      <c r="U50">
        <v>-4490.8977872406304</v>
      </c>
      <c r="V50">
        <v>1015.7987973719553</v>
      </c>
      <c r="W50">
        <v>-0.7112985942205251</v>
      </c>
      <c r="X50">
        <v>-0.6854165470754443</v>
      </c>
      <c r="Y50">
        <v>-1.3967151412959695</v>
      </c>
      <c r="Z50">
        <v>-0.75731038611544121</v>
      </c>
      <c r="AA50">
        <v>-0.1805304435844714</v>
      </c>
      <c r="AB50">
        <v>-0.93784082969991256</v>
      </c>
      <c r="AC50">
        <v>-0.99175366786156094</v>
      </c>
      <c r="AD50">
        <v>-3.0630025928355141E-2</v>
      </c>
      <c r="AE50">
        <v>-1.022383693789916</v>
      </c>
      <c r="AF50">
        <v>-10278.445291030748</v>
      </c>
      <c r="AG50">
        <v>-9970.5089969762157</v>
      </c>
      <c r="AH50">
        <v>-307.93629405453345</v>
      </c>
      <c r="AI50">
        <v>-1.0877801475195521</v>
      </c>
      <c r="AJ50">
        <v>-3.8131119522406727</v>
      </c>
      <c r="AK50">
        <v>-4.9008920997602248</v>
      </c>
      <c r="AL50">
        <v>-1.7400854250889763</v>
      </c>
      <c r="AM50">
        <v>0.2918792562091031</v>
      </c>
      <c r="AN50">
        <v>-1.4482061688798733</v>
      </c>
      <c r="AO50">
        <v>-1.9520180889802907</v>
      </c>
      <c r="AP50">
        <v>0.43724925981857715</v>
      </c>
      <c r="AQ50">
        <v>-1.5147688291617136</v>
      </c>
      <c r="AR50">
        <v>-15228.596302609518</v>
      </c>
      <c r="AS50">
        <v>-19624.443598382633</v>
      </c>
      <c r="AT50">
        <v>4395.8472957731192</v>
      </c>
      <c r="AU50">
        <v>-2.3061316627652113</v>
      </c>
      <c r="AV50">
        <v>-3.3148573254070159</v>
      </c>
      <c r="AW50">
        <v>-5.6209889881722273</v>
      </c>
      <c r="AX50" s="40" t="s">
        <v>318</v>
      </c>
      <c r="AY50" s="40" t="s">
        <v>318</v>
      </c>
      <c r="AZ50" s="40" t="s">
        <v>318</v>
      </c>
      <c r="BA50" s="40" t="s">
        <v>318</v>
      </c>
      <c r="BB50" s="40" t="s">
        <v>318</v>
      </c>
      <c r="BC50" s="40" t="s">
        <v>318</v>
      </c>
      <c r="BD50" s="40" t="s">
        <v>318</v>
      </c>
      <c r="BE50" s="40" t="s">
        <v>318</v>
      </c>
      <c r="BF50" s="40" t="s">
        <v>318</v>
      </c>
      <c r="BG50" s="40" t="s">
        <v>318</v>
      </c>
      <c r="BH50" s="40" t="s">
        <v>318</v>
      </c>
      <c r="BI50" s="40" t="s">
        <v>318</v>
      </c>
      <c r="BJ50">
        <v>-0.32252418656644771</v>
      </c>
      <c r="BK50">
        <v>-0.75731038611544299</v>
      </c>
      <c r="BL50">
        <v>-1.7400854250889803</v>
      </c>
      <c r="BM50" t="s">
        <v>318</v>
      </c>
      <c r="BN50">
        <v>-0.4467038095886578</v>
      </c>
      <c r="BO50">
        <v>-0.99175366786156072</v>
      </c>
      <c r="BP50">
        <v>-1.9520180889802903</v>
      </c>
      <c r="BQ50" t="s">
        <v>318</v>
      </c>
      <c r="BR50">
        <v>13672951.578113472</v>
      </c>
      <c r="BS50">
        <v>-1.9530020744805692</v>
      </c>
    </row>
    <row r="51" spans="1:71" hidden="1">
      <c r="A51">
        <v>9</v>
      </c>
      <c r="B51" t="s">
        <v>99</v>
      </c>
      <c r="C51" t="s">
        <v>100</v>
      </c>
      <c r="D51" t="s">
        <v>100</v>
      </c>
      <c r="E51" t="s">
        <v>100</v>
      </c>
      <c r="F51" t="s">
        <v>20</v>
      </c>
      <c r="G51" t="str">
        <f t="shared" si="0"/>
        <v>CyprusAgriculture, Mining and Quarrying</v>
      </c>
      <c r="H51">
        <v>435.49766978123768</v>
      </c>
      <c r="I51">
        <v>16.044430084106249</v>
      </c>
      <c r="J51">
        <v>185.7982122398021</v>
      </c>
      <c r="K51">
        <v>35077.827759302658</v>
      </c>
      <c r="L51">
        <v>733.58776119341962</v>
      </c>
      <c r="M51">
        <v>18116.609218545778</v>
      </c>
      <c r="N51">
        <v>-1.4570182800609628E-4</v>
      </c>
      <c r="O51">
        <v>3.0081952439500379E-4</v>
      </c>
      <c r="P51">
        <v>1.551176963889075E-4</v>
      </c>
      <c r="Q51">
        <v>-1.6683435555940238E-4</v>
      </c>
      <c r="R51">
        <v>4.0779000591978191E-4</v>
      </c>
      <c r="S51">
        <v>2.4095565036037954E-4</v>
      </c>
      <c r="T51">
        <v>8.8381058047387617E-4</v>
      </c>
      <c r="U51">
        <v>-6.1193820692484469E-4</v>
      </c>
      <c r="V51">
        <v>1.4957487873987207E-3</v>
      </c>
      <c r="W51">
        <v>-1.8059498200612769E-4</v>
      </c>
      <c r="X51">
        <v>5.4330909606156242E-4</v>
      </c>
      <c r="Y51">
        <v>3.6271411405543479E-4</v>
      </c>
      <c r="Z51">
        <v>-2.6368221571310141E-4</v>
      </c>
      <c r="AA51">
        <v>6.9084517766409507E-4</v>
      </c>
      <c r="AB51">
        <v>4.2716296195099366E-4</v>
      </c>
      <c r="AC51">
        <v>-3.1112156703317159E-4</v>
      </c>
      <c r="AD51">
        <v>8.2263100058107142E-4</v>
      </c>
      <c r="AE51">
        <v>5.1150943354789989E-4</v>
      </c>
      <c r="AF51">
        <v>1.87618530092859E-3</v>
      </c>
      <c r="AG51">
        <v>-1.1411748690942636E-3</v>
      </c>
      <c r="AH51">
        <v>3.0173601700228536E-3</v>
      </c>
      <c r="AI51">
        <v>-3.4098658391937937E-4</v>
      </c>
      <c r="AJ51">
        <v>1.0297969426274133E-3</v>
      </c>
      <c r="AK51">
        <v>6.8881035870803397E-4</v>
      </c>
      <c r="AL51">
        <v>-5.2051831727517573E-4</v>
      </c>
      <c r="AM51">
        <v>8.6866606403515232E-4</v>
      </c>
      <c r="AN51">
        <v>3.4814774675997654E-4</v>
      </c>
      <c r="AO51">
        <v>-5.6000003274368835E-4</v>
      </c>
      <c r="AP51">
        <v>9.8520891059912237E-4</v>
      </c>
      <c r="AQ51">
        <v>4.2520887785543401E-4</v>
      </c>
      <c r="AR51">
        <v>1.5596401437276701E-3</v>
      </c>
      <c r="AS51">
        <v>-2.0540458514434201E-3</v>
      </c>
      <c r="AT51">
        <v>3.6136859951710898E-3</v>
      </c>
      <c r="AU51">
        <v>-6.4991110040345853E-4</v>
      </c>
      <c r="AV51">
        <v>1.2481764295735028E-3</v>
      </c>
      <c r="AW51">
        <v>5.9826532917004447E-4</v>
      </c>
      <c r="AX51" s="40">
        <v>-5.4268304292044809E-4</v>
      </c>
      <c r="AY51" s="40">
        <v>8.3034559126776838E-4</v>
      </c>
      <c r="AZ51" s="40">
        <v>2.8766254834732029E-4</v>
      </c>
      <c r="BA51" s="40">
        <v>-5.9386345658280783E-4</v>
      </c>
      <c r="BB51" s="40">
        <v>9.6400194535588963E-4</v>
      </c>
      <c r="BC51" s="40">
        <v>3.7013848877308179E-4</v>
      </c>
      <c r="BD51" s="40">
        <v>1.3576453265528035E-3</v>
      </c>
      <c r="BE51" s="40">
        <v>-2.1782548178458372E-3</v>
      </c>
      <c r="BF51" s="40">
        <v>3.5359001443986409E-3</v>
      </c>
      <c r="BG51" s="40">
        <v>-6.7080305688811302E-4</v>
      </c>
      <c r="BH51" s="40">
        <v>1.1947051791117804E-3</v>
      </c>
      <c r="BI51" s="40">
        <v>5.2390212222366741E-4</v>
      </c>
      <c r="BJ51">
        <v>-5.8678886038365406E-3</v>
      </c>
      <c r="BK51">
        <v>-1.0619344244277689E-2</v>
      </c>
      <c r="BL51">
        <v>-2.0962973106276886E-2</v>
      </c>
      <c r="BM51">
        <v>-2.1855619017456637E-2</v>
      </c>
      <c r="BN51">
        <v>-3.8140227089214964E-3</v>
      </c>
      <c r="BO51">
        <v>-7.1125921152208529E-3</v>
      </c>
      <c r="BP51">
        <v>-1.2802236294314845E-2</v>
      </c>
      <c r="BQ51">
        <v>-1.3576392594983073E-2</v>
      </c>
      <c r="BR51">
        <v>17538.913879651336</v>
      </c>
      <c r="BS51">
        <v>-1.3576392594983073E-2</v>
      </c>
    </row>
    <row r="52" spans="1:71" hidden="1">
      <c r="A52">
        <v>9</v>
      </c>
      <c r="B52" t="s">
        <v>99</v>
      </c>
      <c r="C52" t="s">
        <v>100</v>
      </c>
      <c r="D52" t="s">
        <v>100</v>
      </c>
      <c r="E52" t="s">
        <v>100</v>
      </c>
      <c r="F52" t="s">
        <v>21</v>
      </c>
      <c r="G52" t="str">
        <f t="shared" si="0"/>
        <v>CyprusBusiness, Trade, Personal, and Public Services</v>
      </c>
      <c r="H52">
        <v>11475.206701392544</v>
      </c>
      <c r="I52">
        <v>182.84626723176453</v>
      </c>
      <c r="J52">
        <v>3678.8331717281794</v>
      </c>
      <c r="K52">
        <v>175389.13879651332</v>
      </c>
      <c r="L52">
        <v>3667.9388059670973</v>
      </c>
      <c r="M52">
        <v>90583.046092728895</v>
      </c>
      <c r="N52">
        <v>-6.5593529155547788E-3</v>
      </c>
      <c r="O52">
        <v>9.0261959541229723E-3</v>
      </c>
      <c r="P52">
        <v>2.4668430385681932E-3</v>
      </c>
      <c r="Q52">
        <v>-5.2500789415972889E-3</v>
      </c>
      <c r="R52">
        <v>7.034048783650557E-3</v>
      </c>
      <c r="S52">
        <v>1.7839698420532692E-3</v>
      </c>
      <c r="T52">
        <v>6.5434922123421817E-3</v>
      </c>
      <c r="U52">
        <v>-1.9256968284275366E-2</v>
      </c>
      <c r="V52">
        <v>2.580046049661755E-2</v>
      </c>
      <c r="W52">
        <v>-6.441056548171291E-3</v>
      </c>
      <c r="X52">
        <v>8.8419431120096113E-3</v>
      </c>
      <c r="Y52">
        <v>2.4008865638383203E-3</v>
      </c>
      <c r="Z52">
        <v>-1.1301980404802615E-2</v>
      </c>
      <c r="AA52">
        <v>2.4573064010330048E-2</v>
      </c>
      <c r="AB52">
        <v>1.3271083605527432E-2</v>
      </c>
      <c r="AC52">
        <v>-8.9635543627359822E-3</v>
      </c>
      <c r="AD52">
        <v>1.8628420145529567E-2</v>
      </c>
      <c r="AE52">
        <v>9.6648657827935833E-3</v>
      </c>
      <c r="AF52">
        <v>3.5450136259172142E-2</v>
      </c>
      <c r="AG52">
        <v>-3.2877768886474978E-2</v>
      </c>
      <c r="AH52">
        <v>6.8327905145647128E-2</v>
      </c>
      <c r="AI52">
        <v>-1.1249852623050539E-2</v>
      </c>
      <c r="AJ52">
        <v>2.3928886124753919E-2</v>
      </c>
      <c r="AK52">
        <v>1.267903350170338E-2</v>
      </c>
      <c r="AL52">
        <v>-2.4263323930795517E-2</v>
      </c>
      <c r="AM52">
        <v>3.8952870650967537E-2</v>
      </c>
      <c r="AN52">
        <v>1.4689546720172019E-2</v>
      </c>
      <c r="AO52">
        <v>-1.9108037285954865E-2</v>
      </c>
      <c r="AP52">
        <v>3.0150220372362091E-2</v>
      </c>
      <c r="AQ52">
        <v>1.1042183086407224E-2</v>
      </c>
      <c r="AR52">
        <v>4.0502051845226594E-2</v>
      </c>
      <c r="AS52">
        <v>-7.0087111467020069E-2</v>
      </c>
      <c r="AT52">
        <v>0.11058916331224666</v>
      </c>
      <c r="AU52">
        <v>-2.4418724733678676E-2</v>
      </c>
      <c r="AV52">
        <v>3.8423624472628509E-2</v>
      </c>
      <c r="AW52">
        <v>1.4004899738949833E-2</v>
      </c>
      <c r="AX52" s="40">
        <v>-2.4571439515649593E-2</v>
      </c>
      <c r="AY52" s="40">
        <v>3.1207793565753532E-2</v>
      </c>
      <c r="AZ52" s="40">
        <v>6.6363540501039372E-3</v>
      </c>
      <c r="BA52" s="40">
        <v>-1.9348451287292078E-2</v>
      </c>
      <c r="BB52" s="40">
        <v>2.3820868607807612E-2</v>
      </c>
      <c r="BC52" s="40">
        <v>4.4724173205155371E-3</v>
      </c>
      <c r="BD52" s="40">
        <v>1.6404553046398318E-2</v>
      </c>
      <c r="BE52" s="40">
        <v>-7.0968935312022641E-2</v>
      </c>
      <c r="BF52" s="40">
        <v>8.7373488358420959E-2</v>
      </c>
      <c r="BG52" s="40">
        <v>-2.4744807868834501E-2</v>
      </c>
      <c r="BH52" s="40">
        <v>3.0676363747645905E-2</v>
      </c>
      <c r="BI52" s="40">
        <v>5.9315558788114054E-3</v>
      </c>
      <c r="BJ52">
        <v>-1.0025433866755038E-2</v>
      </c>
      <c r="BK52">
        <v>-1.7274151668682795E-2</v>
      </c>
      <c r="BL52">
        <v>-3.7084504003284238E-2</v>
      </c>
      <c r="BM52">
        <v>-3.7555433446941074E-2</v>
      </c>
      <c r="BN52">
        <v>-1.0531780919468504E-2</v>
      </c>
      <c r="BO52">
        <v>-1.7981099305025009E-2</v>
      </c>
      <c r="BP52">
        <v>-3.8331168871050571E-2</v>
      </c>
      <c r="BQ52">
        <v>-3.8813444970176414E-2</v>
      </c>
      <c r="BR52">
        <v>17538.913879651336</v>
      </c>
      <c r="BS52">
        <v>-3.8813444970176414E-2</v>
      </c>
    </row>
    <row r="53" spans="1:71" hidden="1">
      <c r="A53">
        <v>9</v>
      </c>
      <c r="B53" t="s">
        <v>99</v>
      </c>
      <c r="C53" t="s">
        <v>100</v>
      </c>
      <c r="D53" t="s">
        <v>100</v>
      </c>
      <c r="E53" t="s">
        <v>100</v>
      </c>
      <c r="F53" t="s">
        <v>23</v>
      </c>
      <c r="G53" t="str">
        <f t="shared" si="0"/>
        <v>CyprusHotel and restaurants and Other Personal Services</v>
      </c>
      <c r="H53">
        <v>2239.267661924343</v>
      </c>
      <c r="I53">
        <v>76.012502204315865</v>
      </c>
      <c r="J53">
        <v>170.33897519990128</v>
      </c>
      <c r="K53">
        <v>52616.741638953987</v>
      </c>
      <c r="L53">
        <v>1100.3816417901294</v>
      </c>
      <c r="M53">
        <v>27174.913827818666</v>
      </c>
      <c r="N53">
        <v>-1.721531839825883E-3</v>
      </c>
      <c r="O53">
        <v>1.3444140934879385E-3</v>
      </c>
      <c r="P53">
        <v>-3.7711774633794441E-4</v>
      </c>
      <c r="Q53">
        <v>-2.1075712713046276E-3</v>
      </c>
      <c r="R53">
        <v>1.7718388882060393E-3</v>
      </c>
      <c r="S53">
        <v>-3.3573238309858827E-4</v>
      </c>
      <c r="T53">
        <v>-1.2314458363871241E-3</v>
      </c>
      <c r="U53">
        <v>-7.7304424523596538E-3</v>
      </c>
      <c r="V53">
        <v>6.4989966159725307E-3</v>
      </c>
      <c r="W53">
        <v>-3.7577167579412279E-3</v>
      </c>
      <c r="X53">
        <v>2.0332901030585453E-3</v>
      </c>
      <c r="Y53">
        <v>-1.7244266548826828E-3</v>
      </c>
      <c r="Z53">
        <v>-2.7039529727361116E-3</v>
      </c>
      <c r="AA53">
        <v>3.6638359306390149E-3</v>
      </c>
      <c r="AB53">
        <v>9.5988295790290306E-4</v>
      </c>
      <c r="AC53">
        <v>-3.3185877765650011E-3</v>
      </c>
      <c r="AD53">
        <v>6.4006653711230488E-3</v>
      </c>
      <c r="AE53">
        <v>3.0820775945580481E-3</v>
      </c>
      <c r="AF53">
        <v>1.1304872012081189E-2</v>
      </c>
      <c r="AG53">
        <v>-1.2172376886670833E-2</v>
      </c>
      <c r="AH53">
        <v>2.3477248898752023E-2</v>
      </c>
      <c r="AI53">
        <v>-5.7498923553703507E-3</v>
      </c>
      <c r="AJ53">
        <v>4.12086713828759E-3</v>
      </c>
      <c r="AK53">
        <v>-1.6290252170827609E-3</v>
      </c>
      <c r="AL53">
        <v>-5.4543580154179233E-3</v>
      </c>
      <c r="AM53">
        <v>5.2192379483395248E-3</v>
      </c>
      <c r="AN53">
        <v>-2.351200670783983E-4</v>
      </c>
      <c r="AO53">
        <v>-6.7119446248612999E-3</v>
      </c>
      <c r="AP53">
        <v>8.417649883831077E-3</v>
      </c>
      <c r="AQ53">
        <v>1.7057052589697771E-3</v>
      </c>
      <c r="AR53">
        <v>6.2564225109174032E-3</v>
      </c>
      <c r="AS53">
        <v>-2.4619002153031033E-2</v>
      </c>
      <c r="AT53">
        <v>3.0875424663948436E-2</v>
      </c>
      <c r="AU53">
        <v>-1.1356296910976092E-2</v>
      </c>
      <c r="AV53">
        <v>6.9471956839430304E-3</v>
      </c>
      <c r="AW53">
        <v>-4.4091012270330611E-3</v>
      </c>
      <c r="AX53" s="40">
        <v>-5.4892436264076709E-3</v>
      </c>
      <c r="AY53" s="40">
        <v>5.0564812574747948E-3</v>
      </c>
      <c r="AZ53" s="40">
        <v>-4.3276236893287682E-4</v>
      </c>
      <c r="BA53" s="40">
        <v>-6.760839503301498E-3</v>
      </c>
      <c r="BB53" s="40">
        <v>8.1217912344912976E-3</v>
      </c>
      <c r="BC53" s="40">
        <v>1.3609517311897997E-3</v>
      </c>
      <c r="BD53" s="40">
        <v>4.9918876678791664E-3</v>
      </c>
      <c r="BE53" s="40">
        <v>-2.4798345575074876E-2</v>
      </c>
      <c r="BF53" s="40">
        <v>2.9790233242954045E-2</v>
      </c>
      <c r="BG53" s="40">
        <v>-1.1366303966836014E-2</v>
      </c>
      <c r="BH53" s="40">
        <v>6.9290729440204214E-3</v>
      </c>
      <c r="BI53" s="40">
        <v>-4.4372310228155921E-3</v>
      </c>
      <c r="BJ53">
        <v>-1.3483782753258025E-2</v>
      </c>
      <c r="BK53">
        <v>-2.1178530431994504E-2</v>
      </c>
      <c r="BL53">
        <v>-4.272089358848298E-2</v>
      </c>
      <c r="BM53">
        <v>-4.2994132798422895E-2</v>
      </c>
      <c r="BN53">
        <v>-1.0169961819676464E-2</v>
      </c>
      <c r="BO53">
        <v>-1.6013651088543832E-2</v>
      </c>
      <c r="BP53">
        <v>-3.2388095956711195E-2</v>
      </c>
      <c r="BQ53">
        <v>-3.2624035330949631E-2</v>
      </c>
      <c r="BR53">
        <v>17538.913879651336</v>
      </c>
      <c r="BS53">
        <v>-3.2624035330949631E-2</v>
      </c>
    </row>
    <row r="54" spans="1:71" hidden="1">
      <c r="A54">
        <v>9</v>
      </c>
      <c r="B54" t="s">
        <v>99</v>
      </c>
      <c r="C54" t="s">
        <v>100</v>
      </c>
      <c r="D54" t="s">
        <v>100</v>
      </c>
      <c r="E54" t="s">
        <v>100</v>
      </c>
      <c r="F54" t="s">
        <v>22</v>
      </c>
      <c r="G54" t="str">
        <f t="shared" si="0"/>
        <v>CyprusLight/Heavy Manufacturing, Utilities, and Construction</v>
      </c>
      <c r="H54">
        <v>2262.8364719057813</v>
      </c>
      <c r="I54">
        <v>70.353771691891453</v>
      </c>
      <c r="J54">
        <v>1183.1647758637744</v>
      </c>
      <c r="K54">
        <v>280622.62207442138</v>
      </c>
      <c r="L54">
        <v>5868.7020895473552</v>
      </c>
      <c r="M54">
        <v>144932.87374836623</v>
      </c>
      <c r="N54">
        <v>-1.1038281146641855E-3</v>
      </c>
      <c r="O54">
        <v>4.1292681059859181E-3</v>
      </c>
      <c r="P54">
        <v>3.0254399913217317E-3</v>
      </c>
      <c r="Q54">
        <v>-1.3105480494432001E-3</v>
      </c>
      <c r="R54">
        <v>1.3731389715506356E-2</v>
      </c>
      <c r="S54">
        <v>1.2420841666063156E-2</v>
      </c>
      <c r="T54">
        <v>4.5558887149726071E-2</v>
      </c>
      <c r="U54">
        <v>-4.8070100476372002E-3</v>
      </c>
      <c r="V54">
        <v>5.0365897197363278E-2</v>
      </c>
      <c r="W54">
        <v>-2.4968328857771032E-3</v>
      </c>
      <c r="X54">
        <v>1.5654419083153671E-2</v>
      </c>
      <c r="Y54">
        <v>1.3157586197376569E-2</v>
      </c>
      <c r="Z54">
        <v>-2.1745037008694536E-3</v>
      </c>
      <c r="AA54">
        <v>1.7816508214256184E-2</v>
      </c>
      <c r="AB54">
        <v>1.564200451338673E-2</v>
      </c>
      <c r="AC54">
        <v>-2.4248547174052959E-3</v>
      </c>
      <c r="AD54">
        <v>4.2245921406131377E-2</v>
      </c>
      <c r="AE54">
        <v>3.9821066688726071E-2</v>
      </c>
      <c r="AF54">
        <v>0.14606123580258207</v>
      </c>
      <c r="AG54">
        <v>-8.8942187168032649E-3</v>
      </c>
      <c r="AH54">
        <v>0.15495545451938536</v>
      </c>
      <c r="AI54">
        <v>-5.776172921775913E-3</v>
      </c>
      <c r="AJ54">
        <v>7.5933527994298547E-2</v>
      </c>
      <c r="AK54">
        <v>7.0157355072522645E-2</v>
      </c>
      <c r="AL54">
        <v>-3.8603501028971719E-3</v>
      </c>
      <c r="AM54">
        <v>2.0223677261048765E-2</v>
      </c>
      <c r="AN54">
        <v>1.6363327158151596E-2</v>
      </c>
      <c r="AO54">
        <v>-4.7516535479621841E-3</v>
      </c>
      <c r="AP54">
        <v>4.8747411870385955E-2</v>
      </c>
      <c r="AQ54">
        <v>4.3995758322423764E-2</v>
      </c>
      <c r="AR54">
        <v>0.16137374924876804</v>
      </c>
      <c r="AS54">
        <v>-1.7428774441081735E-2</v>
      </c>
      <c r="AT54">
        <v>0.17880252368984978</v>
      </c>
      <c r="AU54">
        <v>-8.4088163915894097E-3</v>
      </c>
      <c r="AV54">
        <v>8.3232550604592656E-2</v>
      </c>
      <c r="AW54">
        <v>7.4823734213003271E-2</v>
      </c>
      <c r="AX54" s="40">
        <v>-3.9292370568150669E-3</v>
      </c>
      <c r="AY54" s="40">
        <v>1.8693874892228991E-2</v>
      </c>
      <c r="AZ54" s="40">
        <v>1.4764637835413923E-2</v>
      </c>
      <c r="BA54" s="40">
        <v>-4.842551074048216E-3</v>
      </c>
      <c r="BB54" s="40">
        <v>4.3454769584452838E-2</v>
      </c>
      <c r="BC54" s="40">
        <v>3.8612218510404618E-2</v>
      </c>
      <c r="BD54" s="40">
        <v>0.14162725465879417</v>
      </c>
      <c r="BE54" s="40">
        <v>-1.7762181004379096E-2</v>
      </c>
      <c r="BF54" s="40">
        <v>0.15938943566317326</v>
      </c>
      <c r="BG54" s="40">
        <v>-8.7114671610862785E-3</v>
      </c>
      <c r="BH54" s="40">
        <v>7.7401175113953752E-2</v>
      </c>
      <c r="BI54" s="40">
        <v>6.8689707952867482E-2</v>
      </c>
      <c r="BJ54">
        <v>-8.5556099529931692E-3</v>
      </c>
      <c r="BK54">
        <v>-1.6854259516337001E-2</v>
      </c>
      <c r="BL54">
        <v>-2.9921007921086661E-2</v>
      </c>
      <c r="BM54">
        <v>-3.0454940605661042E-2</v>
      </c>
      <c r="BN54">
        <v>-6.83262593040371E-3</v>
      </c>
      <c r="BO54">
        <v>-1.2642134889021675E-2</v>
      </c>
      <c r="BP54">
        <v>-2.4773049151379709E-2</v>
      </c>
      <c r="BQ54">
        <v>-2.5246949207168457E-2</v>
      </c>
      <c r="BR54">
        <v>17538.913879651336</v>
      </c>
      <c r="BS54">
        <v>-2.5246949207168457E-2</v>
      </c>
    </row>
    <row r="55" spans="1:71" hidden="1">
      <c r="A55">
        <v>9</v>
      </c>
      <c r="B55" t="s">
        <v>99</v>
      </c>
      <c r="C55" t="s">
        <v>100</v>
      </c>
      <c r="D55" t="s">
        <v>100</v>
      </c>
      <c r="E55" t="s">
        <v>100</v>
      </c>
      <c r="F55" t="s">
        <v>24</v>
      </c>
      <c r="G55" t="str">
        <f t="shared" si="0"/>
        <v>CyprusTransport services</v>
      </c>
      <c r="H55">
        <v>1126.1053746474299</v>
      </c>
      <c r="I55">
        <v>21.536909384631695</v>
      </c>
      <c r="J55">
        <v>3840.1694742412355</v>
      </c>
      <c r="K55">
        <v>70155.655518605316</v>
      </c>
      <c r="L55">
        <v>1467.1755223868392</v>
      </c>
      <c r="M55">
        <v>36233.218437091557</v>
      </c>
      <c r="N55">
        <v>-2.8317898191380303E-3</v>
      </c>
      <c r="O55">
        <v>3.4822423373498793E-3</v>
      </c>
      <c r="P55">
        <v>6.5045251821184836E-4</v>
      </c>
      <c r="Q55">
        <v>-2.4786426097288469E-3</v>
      </c>
      <c r="R55">
        <v>2.6620940922808148E-3</v>
      </c>
      <c r="S55">
        <v>1.834514825519676E-4</v>
      </c>
      <c r="T55">
        <v>6.7288881186455796E-4</v>
      </c>
      <c r="U55">
        <v>-9.091509414347998E-3</v>
      </c>
      <c r="V55">
        <v>9.7643982262125562E-3</v>
      </c>
      <c r="W55">
        <v>-1.8249712489901954E-2</v>
      </c>
      <c r="X55">
        <v>2.2974387251593988E-2</v>
      </c>
      <c r="Y55">
        <v>4.7246747616920305E-3</v>
      </c>
      <c r="Z55">
        <v>-4.6895869921129681E-3</v>
      </c>
      <c r="AA55">
        <v>8.929584257693501E-3</v>
      </c>
      <c r="AB55">
        <v>4.2399972655805338E-3</v>
      </c>
      <c r="AC55">
        <v>-4.0872668945166942E-3</v>
      </c>
      <c r="AD55">
        <v>6.5596546462456636E-3</v>
      </c>
      <c r="AE55">
        <v>2.4723877517289694E-3</v>
      </c>
      <c r="AF55">
        <v>9.0685669779644318E-3</v>
      </c>
      <c r="AG55">
        <v>-1.4991844852742409E-2</v>
      </c>
      <c r="AH55">
        <v>2.406041183070684E-2</v>
      </c>
      <c r="AI55">
        <v>-3.02059213351814E-2</v>
      </c>
      <c r="AJ55">
        <v>5.9631188823132369E-2</v>
      </c>
      <c r="AK55">
        <v>2.9425267487950973E-2</v>
      </c>
      <c r="AL55">
        <v>-9.8333126113427233E-3</v>
      </c>
      <c r="AM55">
        <v>1.2618082336112758E-2</v>
      </c>
      <c r="AN55">
        <v>2.7847697247700329E-3</v>
      </c>
      <c r="AO55">
        <v>-8.5036152966101695E-3</v>
      </c>
      <c r="AP55">
        <v>9.2418663809361694E-3</v>
      </c>
      <c r="AQ55">
        <v>7.3825108432599865E-4</v>
      </c>
      <c r="AR55">
        <v>2.7078598007466183E-3</v>
      </c>
      <c r="AS55">
        <v>-3.1190740537451855E-2</v>
      </c>
      <c r="AT55">
        <v>3.389860033819847E-2</v>
      </c>
      <c r="AU55">
        <v>-6.3546193936502834E-2</v>
      </c>
      <c r="AV55">
        <v>8.3169654897010961E-2</v>
      </c>
      <c r="AW55">
        <v>1.962346096050812E-2</v>
      </c>
      <c r="AX55" s="40">
        <v>-9.917723892358319E-3</v>
      </c>
      <c r="AY55" s="40">
        <v>1.1543652707816177E-2</v>
      </c>
      <c r="AZ55" s="40">
        <v>1.6259288154578581E-3</v>
      </c>
      <c r="BA55" s="40">
        <v>-8.5654752089458115E-3</v>
      </c>
      <c r="BB55" s="40">
        <v>8.7987588034602222E-3</v>
      </c>
      <c r="BC55" s="40">
        <v>2.3328359451441083E-4</v>
      </c>
      <c r="BD55" s="40">
        <v>8.5566994911490048E-4</v>
      </c>
      <c r="BE55" s="40">
        <v>-3.141763891044147E-2</v>
      </c>
      <c r="BF55" s="40">
        <v>3.2273308859556371E-2</v>
      </c>
      <c r="BG55" s="40">
        <v>-6.4104859278160911E-2</v>
      </c>
      <c r="BH55" s="40">
        <v>7.6580657794622142E-2</v>
      </c>
      <c r="BI55" s="40">
        <v>1.2475798516461226E-2</v>
      </c>
      <c r="BJ55">
        <v>-4.4104680504420235E-2</v>
      </c>
      <c r="BK55">
        <v>-7.3039578921780812E-2</v>
      </c>
      <c r="BL55">
        <v>-0.15315229544661957</v>
      </c>
      <c r="BM55">
        <v>-0.154466987855993</v>
      </c>
      <c r="BN55">
        <v>-4.2213621518208719E-2</v>
      </c>
      <c r="BO55">
        <v>-6.9610010354783244E-2</v>
      </c>
      <c r="BP55">
        <v>-0.14482458917577531</v>
      </c>
      <c r="BQ55">
        <v>-0.1458781218295902</v>
      </c>
      <c r="BR55">
        <v>17538.913879651336</v>
      </c>
      <c r="BS55">
        <v>-0.1458781218295902</v>
      </c>
    </row>
    <row r="56" spans="1:71" hidden="1">
      <c r="A56">
        <v>9</v>
      </c>
      <c r="B56" t="s">
        <v>99</v>
      </c>
      <c r="C56" t="s">
        <v>100</v>
      </c>
      <c r="D56" t="s">
        <v>100</v>
      </c>
      <c r="E56" t="s">
        <v>100</v>
      </c>
      <c r="F56" t="s">
        <v>287</v>
      </c>
      <c r="G56" t="str">
        <f t="shared" si="0"/>
        <v>Cyprus_All</v>
      </c>
      <c r="H56">
        <v>17538.913879651329</v>
      </c>
      <c r="I56">
        <v>366.7938805967097</v>
      </c>
      <c r="J56">
        <v>9058.304609272891</v>
      </c>
      <c r="K56">
        <v>17538.913879651329</v>
      </c>
      <c r="L56">
        <v>366.7938805967097</v>
      </c>
      <c r="M56">
        <v>9058.304609272891</v>
      </c>
      <c r="N56">
        <v>-1.2362204517188974E-2</v>
      </c>
      <c r="O56">
        <v>1.8282940015341712E-2</v>
      </c>
      <c r="P56">
        <v>5.9207354981527377E-3</v>
      </c>
      <c r="Q56">
        <v>-1.1313675227633369E-2</v>
      </c>
      <c r="R56">
        <v>2.5607161485563554E-2</v>
      </c>
      <c r="S56">
        <v>1.4293486257930185E-2</v>
      </c>
      <c r="T56">
        <v>5.2427632918019551E-2</v>
      </c>
      <c r="U56">
        <v>-4.1497868405545063E-2</v>
      </c>
      <c r="V56">
        <v>9.3925501323564614E-2</v>
      </c>
      <c r="W56">
        <v>-3.1125913663797702E-2</v>
      </c>
      <c r="X56">
        <v>5.0047348645877364E-2</v>
      </c>
      <c r="Y56">
        <v>1.8921434982079662E-2</v>
      </c>
      <c r="Z56">
        <v>-2.1133706286234247E-2</v>
      </c>
      <c r="AA56">
        <v>5.567383759058285E-2</v>
      </c>
      <c r="AB56">
        <v>3.4540131304348604E-2</v>
      </c>
      <c r="AC56">
        <v>-1.9105385318256139E-2</v>
      </c>
      <c r="AD56">
        <v>7.4657292569610706E-2</v>
      </c>
      <c r="AE56">
        <v>5.5551907251354567E-2</v>
      </c>
      <c r="AF56">
        <v>0.20376099635272846</v>
      </c>
      <c r="AG56">
        <v>-7.0077384211785748E-2</v>
      </c>
      <c r="AH56">
        <v>0.27383838056451421</v>
      </c>
      <c r="AI56">
        <v>-5.3322825819297599E-2</v>
      </c>
      <c r="AJ56">
        <v>0.16464426702309987</v>
      </c>
      <c r="AK56">
        <v>0.11132144120380227</v>
      </c>
      <c r="AL56">
        <v>-4.3931862977728511E-2</v>
      </c>
      <c r="AM56">
        <v>7.7882534260503733E-2</v>
      </c>
      <c r="AN56">
        <v>3.3950671282775222E-2</v>
      </c>
      <c r="AO56">
        <v>-3.9635250788132209E-2</v>
      </c>
      <c r="AP56">
        <v>9.7542357418114414E-2</v>
      </c>
      <c r="AQ56">
        <v>5.7907106629982205E-2</v>
      </c>
      <c r="AR56">
        <v>0.21239972354938633</v>
      </c>
      <c r="AS56">
        <v>-0.14537967445002811</v>
      </c>
      <c r="AT56">
        <v>0.35777939799941444</v>
      </c>
      <c r="AU56">
        <v>-0.10837994307315048</v>
      </c>
      <c r="AV56">
        <v>0.21302120208774866</v>
      </c>
      <c r="AW56">
        <v>0.10464125901459818</v>
      </c>
      <c r="AX56" s="40">
        <v>-4.4450327134151112E-2</v>
      </c>
      <c r="AY56" s="40">
        <v>6.7332148014541265E-2</v>
      </c>
      <c r="AZ56" s="40">
        <v>2.2881820880390154E-2</v>
      </c>
      <c r="BA56" s="40">
        <v>-4.011118053017039E-2</v>
      </c>
      <c r="BB56" s="40">
        <v>8.5160190175567821E-2</v>
      </c>
      <c r="BC56" s="40">
        <v>4.5049009645397431E-2</v>
      </c>
      <c r="BD56" s="40">
        <v>0.16523701064873936</v>
      </c>
      <c r="BE56" s="40">
        <v>-0.14712535561976392</v>
      </c>
      <c r="BF56" s="40">
        <v>0.31236236626850328</v>
      </c>
      <c r="BG56" s="40">
        <v>-0.1095982413318058</v>
      </c>
      <c r="BH56" s="40">
        <v>0.19278197477935394</v>
      </c>
      <c r="BI56" s="40">
        <v>8.3183733447548133E-2</v>
      </c>
      <c r="BJ56">
        <v>-1.2362204517188979E-2</v>
      </c>
      <c r="BK56">
        <v>-2.1133706286234254E-2</v>
      </c>
      <c r="BL56">
        <v>-4.3931862977728525E-2</v>
      </c>
      <c r="BM56">
        <v>-4.4450327134151126E-2</v>
      </c>
      <c r="BN56">
        <v>-1.1313675227633369E-2</v>
      </c>
      <c r="BO56">
        <v>-1.9105385318256143E-2</v>
      </c>
      <c r="BP56">
        <v>-3.9635250788132216E-2</v>
      </c>
      <c r="BQ56">
        <v>-4.0111180530170411E-2</v>
      </c>
      <c r="BR56">
        <v>17538.913879651336</v>
      </c>
      <c r="BS56">
        <v>-4.0111180530170411E-2</v>
      </c>
    </row>
    <row r="57" spans="1:71" hidden="1">
      <c r="A57">
        <v>10</v>
      </c>
      <c r="B57" t="s">
        <v>101</v>
      </c>
      <c r="C57" t="s">
        <v>102</v>
      </c>
      <c r="D57" t="s">
        <v>102</v>
      </c>
      <c r="E57" t="s">
        <v>102</v>
      </c>
      <c r="F57" t="s">
        <v>20</v>
      </c>
      <c r="G57" t="str">
        <f t="shared" si="0"/>
        <v>Czech RepublicAgriculture, Mining and Quarrying</v>
      </c>
      <c r="H57">
        <v>7092.5229181971717</v>
      </c>
      <c r="I57">
        <v>230.539423374699</v>
      </c>
      <c r="J57">
        <v>4513.0865811402882</v>
      </c>
      <c r="K57">
        <v>437359.79865547718</v>
      </c>
      <c r="L57">
        <v>13169.661025822477</v>
      </c>
      <c r="M57">
        <v>393505.19822627347</v>
      </c>
      <c r="N57">
        <v>-5.9561138767401129E-4</v>
      </c>
      <c r="O57">
        <v>2.5162840190757524E-3</v>
      </c>
      <c r="P57">
        <v>1.9206726314017412E-3</v>
      </c>
      <c r="Q57">
        <v>-5.4006865519094544E-4</v>
      </c>
      <c r="R57">
        <v>2.7249712082629968E-3</v>
      </c>
      <c r="S57">
        <v>2.1849025530720511E-3</v>
      </c>
      <c r="T57">
        <v>0.14387212999206511</v>
      </c>
      <c r="U57">
        <v>-3.5562605597682762E-2</v>
      </c>
      <c r="V57">
        <v>0.17943473558974787</v>
      </c>
      <c r="W57">
        <v>-4.8011933915689749E-4</v>
      </c>
      <c r="X57">
        <v>2.7859353003397477E-3</v>
      </c>
      <c r="Y57">
        <v>2.3058159611828504E-3</v>
      </c>
      <c r="Z57">
        <v>-1.0362469440717155E-3</v>
      </c>
      <c r="AA57">
        <v>4.6805798723178835E-3</v>
      </c>
      <c r="AB57">
        <v>3.6443329282461676E-3</v>
      </c>
      <c r="AC57">
        <v>-9.6262941847251782E-4</v>
      </c>
      <c r="AD57">
        <v>4.7172595520066354E-3</v>
      </c>
      <c r="AE57">
        <v>3.7546301335341175E-3</v>
      </c>
      <c r="AF57">
        <v>0.24723603067991456</v>
      </c>
      <c r="AG57">
        <v>-6.3387515673838379E-2</v>
      </c>
      <c r="AH57">
        <v>0.31062354635375294</v>
      </c>
      <c r="AI57">
        <v>-8.237030319487445E-4</v>
      </c>
      <c r="AJ57">
        <v>3.6111709591095699E-3</v>
      </c>
      <c r="AK57">
        <v>2.7874679271608252E-3</v>
      </c>
      <c r="AL57">
        <v>-2.1484748798076994E-3</v>
      </c>
      <c r="AM57">
        <v>4.7961825739595895E-3</v>
      </c>
      <c r="AN57">
        <v>2.6477076941518905E-3</v>
      </c>
      <c r="AO57">
        <v>-1.9675514983490492E-3</v>
      </c>
      <c r="AP57">
        <v>4.7982142495161667E-3</v>
      </c>
      <c r="AQ57">
        <v>2.8306627511671175E-3</v>
      </c>
      <c r="AR57">
        <v>0.18639434455646509</v>
      </c>
      <c r="AS57">
        <v>-0.12955993142053046</v>
      </c>
      <c r="AT57">
        <v>0.31595427597699555</v>
      </c>
      <c r="AU57">
        <v>-1.7256308730443132E-3</v>
      </c>
      <c r="AV57">
        <v>3.7202921538660762E-3</v>
      </c>
      <c r="AW57">
        <v>1.9946612808217625E-3</v>
      </c>
      <c r="AX57" s="40">
        <v>-2.1956004729119958E-3</v>
      </c>
      <c r="AY57" s="40">
        <v>5.2602566367380248E-3</v>
      </c>
      <c r="AZ57" s="40">
        <v>3.0646561638260285E-3</v>
      </c>
      <c r="BA57" s="40">
        <v>-2.0072454172480082E-3</v>
      </c>
      <c r="BB57" s="40">
        <v>5.2395675513943821E-3</v>
      </c>
      <c r="BC57" s="40">
        <v>3.232322134146373E-3</v>
      </c>
      <c r="BD57" s="40">
        <v>0.21284293416485411</v>
      </c>
      <c r="BE57" s="40">
        <v>-0.13217370870395939</v>
      </c>
      <c r="BF57" s="40">
        <v>0.34501664286881351</v>
      </c>
      <c r="BG57" s="40">
        <v>-1.765258968300117E-3</v>
      </c>
      <c r="BH57" s="40">
        <v>4.0819489272852557E-3</v>
      </c>
      <c r="BI57" s="40">
        <v>2.3166899589851389E-3</v>
      </c>
      <c r="BJ57">
        <v>-1.8364161779559653E-2</v>
      </c>
      <c r="BK57">
        <v>-3.195003809249302E-2</v>
      </c>
      <c r="BL57">
        <v>-6.6242756751492743E-2</v>
      </c>
      <c r="BM57">
        <v>-6.7695754517543949E-2</v>
      </c>
      <c r="BN57">
        <v>-1.5425823955446595E-2</v>
      </c>
      <c r="BO57">
        <v>-2.7495304163580626E-2</v>
      </c>
      <c r="BP57">
        <v>-5.6198601316858013E-2</v>
      </c>
      <c r="BQ57">
        <v>-5.7332367180053016E-2</v>
      </c>
      <c r="BR57">
        <v>218679.89932773847</v>
      </c>
      <c r="BS57">
        <v>-5.7332367180053016E-2</v>
      </c>
    </row>
    <row r="58" spans="1:71" hidden="1">
      <c r="A58">
        <v>10</v>
      </c>
      <c r="B58" t="s">
        <v>101</v>
      </c>
      <c r="C58" t="s">
        <v>102</v>
      </c>
      <c r="D58" t="s">
        <v>102</v>
      </c>
      <c r="E58" t="s">
        <v>102</v>
      </c>
      <c r="F58" t="s">
        <v>21</v>
      </c>
      <c r="G58" t="str">
        <f t="shared" si="0"/>
        <v>Czech RepublicBusiness, Trade, Personal, and Public Services</v>
      </c>
      <c r="H58">
        <v>110692.86835114041</v>
      </c>
      <c r="I58">
        <v>3124.4693814717398</v>
      </c>
      <c r="J58">
        <v>13899.788793631091</v>
      </c>
      <c r="K58">
        <v>2186798.9932773863</v>
      </c>
      <c r="L58">
        <v>65848.305129112399</v>
      </c>
      <c r="M58">
        <v>1967525.9911313674</v>
      </c>
      <c r="N58">
        <v>-6.1910896853429303E-3</v>
      </c>
      <c r="O58">
        <v>1.4262412970825946E-2</v>
      </c>
      <c r="P58">
        <v>8.0713232854830175E-3</v>
      </c>
      <c r="Q58">
        <v>-5.9114046326698309E-3</v>
      </c>
      <c r="R58">
        <v>1.4425945590585687E-2</v>
      </c>
      <c r="S58">
        <v>8.5145409579158553E-3</v>
      </c>
      <c r="T58">
        <v>0.56066809103116821</v>
      </c>
      <c r="U58">
        <v>-0.38925597599369155</v>
      </c>
      <c r="V58">
        <v>0.94992406702485965</v>
      </c>
      <c r="W58">
        <v>-1.9416851410009417E-3</v>
      </c>
      <c r="X58">
        <v>3.3308965890206195E-3</v>
      </c>
      <c r="Y58">
        <v>1.3892114480196776E-3</v>
      </c>
      <c r="Z58">
        <v>-1.121214525739162E-2</v>
      </c>
      <c r="AA58">
        <v>3.620917528590769E-2</v>
      </c>
      <c r="AB58">
        <v>2.4997030028516078E-2</v>
      </c>
      <c r="AC58">
        <v>-1.0875538600788876E-2</v>
      </c>
      <c r="AD58">
        <v>3.6410634018067815E-2</v>
      </c>
      <c r="AE58">
        <v>2.5535095417278934E-2</v>
      </c>
      <c r="AF58">
        <v>1.6814427545379826</v>
      </c>
      <c r="AG58">
        <v>-0.71613578422818591</v>
      </c>
      <c r="AH58">
        <v>2.3975785387661688</v>
      </c>
      <c r="AI58">
        <v>-4.2113181533272427E-3</v>
      </c>
      <c r="AJ58">
        <v>8.6358381179284203E-3</v>
      </c>
      <c r="AK58">
        <v>4.4245199646011776E-3</v>
      </c>
      <c r="AL58">
        <v>-2.465812361005635E-2</v>
      </c>
      <c r="AM58">
        <v>3.7808448352483606E-2</v>
      </c>
      <c r="AN58">
        <v>1.3150324742427255E-2</v>
      </c>
      <c r="AO58">
        <v>-2.3996720364817179E-2</v>
      </c>
      <c r="AP58">
        <v>3.7440698981419773E-2</v>
      </c>
      <c r="AQ58">
        <v>1.3443978616602596E-2</v>
      </c>
      <c r="AR58">
        <v>0.88526320609531006</v>
      </c>
      <c r="AS58">
        <v>-1.5801433646804668</v>
      </c>
      <c r="AT58">
        <v>2.4654065707757766</v>
      </c>
      <c r="AU58">
        <v>-8.2116426343276216E-3</v>
      </c>
      <c r="AV58">
        <v>9.5557738756936982E-3</v>
      </c>
      <c r="AW58">
        <v>1.3441312413660746E-3</v>
      </c>
      <c r="AX58" s="40">
        <v>-2.4792144748826551E-2</v>
      </c>
      <c r="AY58" s="40">
        <v>4.2999175031625168E-2</v>
      </c>
      <c r="AZ58" s="40">
        <v>1.820703028279862E-2</v>
      </c>
      <c r="BA58" s="40">
        <v>-2.4130940471960009E-2</v>
      </c>
      <c r="BB58" s="40">
        <v>4.3038334953653383E-2</v>
      </c>
      <c r="BC58" s="40">
        <v>1.8907394481693367E-2</v>
      </c>
      <c r="BD58" s="40">
        <v>1.2450198810270408</v>
      </c>
      <c r="BE58" s="40">
        <v>-1.5889815312500701</v>
      </c>
      <c r="BF58" s="40">
        <v>2.8340014122771109</v>
      </c>
      <c r="BG58" s="40">
        <v>-8.2617957660640756E-3</v>
      </c>
      <c r="BH58" s="40">
        <v>1.0661076924296835E-2</v>
      </c>
      <c r="BI58" s="40">
        <v>2.3992811582327586E-3</v>
      </c>
      <c r="BJ58">
        <v>-1.2230840968227958E-2</v>
      </c>
      <c r="BK58">
        <v>-2.2150214667457566E-2</v>
      </c>
      <c r="BL58">
        <v>-4.8713490480278988E-2</v>
      </c>
      <c r="BM58">
        <v>-4.897825667136807E-2</v>
      </c>
      <c r="BN58">
        <v>-1.245830662646269E-2</v>
      </c>
      <c r="BO58">
        <v>-2.292023690406144E-2</v>
      </c>
      <c r="BP58">
        <v>-5.0573174890136421E-2</v>
      </c>
      <c r="BQ58">
        <v>-5.0856044250995394E-2</v>
      </c>
      <c r="BR58">
        <v>218679.89932773847</v>
      </c>
      <c r="BS58">
        <v>-5.0856044250995394E-2</v>
      </c>
    </row>
    <row r="59" spans="1:71" hidden="1">
      <c r="A59">
        <v>10</v>
      </c>
      <c r="B59" t="s">
        <v>101</v>
      </c>
      <c r="C59" t="s">
        <v>102</v>
      </c>
      <c r="D59" t="s">
        <v>102</v>
      </c>
      <c r="E59" t="s">
        <v>102</v>
      </c>
      <c r="F59" t="s">
        <v>23</v>
      </c>
      <c r="G59" t="str">
        <f t="shared" si="0"/>
        <v>Czech RepublicHotel and restaurants and Other Personal Services</v>
      </c>
      <c r="H59">
        <v>11242.805079011279</v>
      </c>
      <c r="I59">
        <v>508.69688877987278</v>
      </c>
      <c r="J59">
        <v>2459.8329799911353</v>
      </c>
      <c r="K59">
        <v>656039.6979832158</v>
      </c>
      <c r="L59">
        <v>19754.491538733717</v>
      </c>
      <c r="M59">
        <v>590257.79733941017</v>
      </c>
      <c r="N59">
        <v>-1.1526267793437414E-3</v>
      </c>
      <c r="O59">
        <v>1.2621848864484203E-3</v>
      </c>
      <c r="P59">
        <v>1.0955810710467875E-4</v>
      </c>
      <c r="Q59">
        <v>-1.9372038437583759E-3</v>
      </c>
      <c r="R59">
        <v>1.9103827920450176E-3</v>
      </c>
      <c r="S59">
        <v>-2.6821051713358049E-5</v>
      </c>
      <c r="T59">
        <v>-1.7661207971049059E-3</v>
      </c>
      <c r="U59">
        <v>-0.12756158980109089</v>
      </c>
      <c r="V59">
        <v>0.125795469003986</v>
      </c>
      <c r="W59">
        <v>-1.4658645475090308E-3</v>
      </c>
      <c r="X59">
        <v>9.3540892274026981E-4</v>
      </c>
      <c r="Y59">
        <v>-5.3045562476876091E-4</v>
      </c>
      <c r="Z59">
        <v>-1.8292236764163889E-3</v>
      </c>
      <c r="AA59">
        <v>4.9356041264202273E-3</v>
      </c>
      <c r="AB59">
        <v>3.1063804500038382E-3</v>
      </c>
      <c r="AC59">
        <v>-3.0319476219683996E-3</v>
      </c>
      <c r="AD59">
        <v>6.5926341358777526E-3</v>
      </c>
      <c r="AE59">
        <v>3.560686513909353E-3</v>
      </c>
      <c r="AF59">
        <v>0.23446517203701855</v>
      </c>
      <c r="AG59">
        <v>-0.19964861214686191</v>
      </c>
      <c r="AH59">
        <v>0.43411378418388047</v>
      </c>
      <c r="AI59">
        <v>-2.2426992135629077E-3</v>
      </c>
      <c r="AJ59">
        <v>5.6668592877062857E-3</v>
      </c>
      <c r="AK59">
        <v>3.4241600741433775E-3</v>
      </c>
      <c r="AL59">
        <v>-3.8272833321862905E-3</v>
      </c>
      <c r="AM59">
        <v>5.4764762532569945E-3</v>
      </c>
      <c r="AN59">
        <v>1.6491929210707035E-3</v>
      </c>
      <c r="AO59">
        <v>-6.256352010497567E-3</v>
      </c>
      <c r="AP59">
        <v>7.6055332142879375E-3</v>
      </c>
      <c r="AQ59">
        <v>1.3491812037903709E-3</v>
      </c>
      <c r="AR59">
        <v>8.8841295581651492E-2</v>
      </c>
      <c r="AS59">
        <v>-0.41197017618237952</v>
      </c>
      <c r="AT59">
        <v>0.50081147176403107</v>
      </c>
      <c r="AU59">
        <v>-4.5241337198273363E-3</v>
      </c>
      <c r="AV59">
        <v>6.6625971556165016E-3</v>
      </c>
      <c r="AW59">
        <v>2.1384634357891662E-3</v>
      </c>
      <c r="AX59" s="40">
        <v>-3.8465254595396905E-3</v>
      </c>
      <c r="AY59" s="40">
        <v>5.9442550179818789E-3</v>
      </c>
      <c r="AZ59" s="40">
        <v>2.0977295584421888E-3</v>
      </c>
      <c r="BA59" s="40">
        <v>-6.2885839642248687E-3</v>
      </c>
      <c r="BB59" s="40">
        <v>8.2209523070059867E-3</v>
      </c>
      <c r="BC59" s="40">
        <v>1.9323683427811184E-3</v>
      </c>
      <c r="BD59" s="40">
        <v>0.12724318025728834</v>
      </c>
      <c r="BE59" s="40">
        <v>-0.4140925957063224</v>
      </c>
      <c r="BF59" s="40">
        <v>0.54133577596361071</v>
      </c>
      <c r="BG59" s="40">
        <v>-4.5438611689345067E-3</v>
      </c>
      <c r="BH59" s="40">
        <v>6.8174402653920834E-3</v>
      </c>
      <c r="BI59" s="40">
        <v>2.2735790964575767E-3</v>
      </c>
      <c r="BJ59">
        <v>-2.2419343419899554E-2</v>
      </c>
      <c r="BK59">
        <v>-3.5579594824909112E-2</v>
      </c>
      <c r="BL59">
        <v>-7.444315968295992E-2</v>
      </c>
      <c r="BM59">
        <v>-7.481743162336281E-2</v>
      </c>
      <c r="BN59">
        <v>-2.5076149002415137E-2</v>
      </c>
      <c r="BO59">
        <v>-3.9247067664543042E-2</v>
      </c>
      <c r="BP59">
        <v>-8.0985393319488216E-2</v>
      </c>
      <c r="BQ59">
        <v>-8.1402620074901177E-2</v>
      </c>
      <c r="BR59">
        <v>218679.89932773847</v>
      </c>
      <c r="BS59">
        <v>-8.1402620074901177E-2</v>
      </c>
    </row>
    <row r="60" spans="1:71" hidden="1">
      <c r="A60">
        <v>10</v>
      </c>
      <c r="B60" t="s">
        <v>101</v>
      </c>
      <c r="C60" t="s">
        <v>102</v>
      </c>
      <c r="D60" t="s">
        <v>102</v>
      </c>
      <c r="E60" t="s">
        <v>102</v>
      </c>
      <c r="F60" t="s">
        <v>22</v>
      </c>
      <c r="G60" t="str">
        <f t="shared" si="0"/>
        <v>Czech RepublicLight/Heavy Manufacturing, Utilities, and Construction</v>
      </c>
      <c r="H60">
        <v>78082.736909490675</v>
      </c>
      <c r="I60">
        <v>2342.5510292243416</v>
      </c>
      <c r="J60">
        <v>168367.03037604917</v>
      </c>
      <c r="K60">
        <v>3498878.3892438184</v>
      </c>
      <c r="L60">
        <v>105357.28820657985</v>
      </c>
      <c r="M60">
        <v>3148041.5858101868</v>
      </c>
      <c r="N60">
        <v>-5.751917275782858E-3</v>
      </c>
      <c r="O60">
        <v>4.0508069644726433E-2</v>
      </c>
      <c r="P60">
        <v>3.4756152368943583E-2</v>
      </c>
      <c r="Q60">
        <v>-5.4481508711843483E-3</v>
      </c>
      <c r="R60">
        <v>4.0385600691354259E-2</v>
      </c>
      <c r="S60">
        <v>3.4937449820169907E-2</v>
      </c>
      <c r="T60">
        <v>2.3005718561916009</v>
      </c>
      <c r="U60">
        <v>-0.35875150095518649</v>
      </c>
      <c r="V60">
        <v>2.6593233571467874</v>
      </c>
      <c r="W60">
        <v>-1.5897611456458103E-2</v>
      </c>
      <c r="X60">
        <v>0.13001353061266283</v>
      </c>
      <c r="Y60">
        <v>0.11411591915620474</v>
      </c>
      <c r="Z60">
        <v>-1.1267865635920955E-2</v>
      </c>
      <c r="AA60">
        <v>0.11282459498658265</v>
      </c>
      <c r="AB60">
        <v>0.10155672935066171</v>
      </c>
      <c r="AC60">
        <v>-1.0755516183222872E-2</v>
      </c>
      <c r="AD60">
        <v>0.11694382087287893</v>
      </c>
      <c r="AE60">
        <v>0.10618830468965608</v>
      </c>
      <c r="AF60">
        <v>6.9923198883476294</v>
      </c>
      <c r="AG60">
        <v>-0.70823251145396604</v>
      </c>
      <c r="AH60">
        <v>7.7005523998015954</v>
      </c>
      <c r="AI60">
        <v>-3.1797895660168579E-2</v>
      </c>
      <c r="AJ60">
        <v>0.36092610264818287</v>
      </c>
      <c r="AK60">
        <v>0.32912820698801432</v>
      </c>
      <c r="AL60">
        <v>-2.9832971169970232E-2</v>
      </c>
      <c r="AM60">
        <v>0.10415824664238055</v>
      </c>
      <c r="AN60">
        <v>7.4325275472410343E-2</v>
      </c>
      <c r="AO60">
        <v>-2.8638450964861097E-2</v>
      </c>
      <c r="AP60">
        <v>0.10863012926959424</v>
      </c>
      <c r="AQ60">
        <v>7.9991678304733152E-2</v>
      </c>
      <c r="AR60">
        <v>5.2673164407998678</v>
      </c>
      <c r="AS60">
        <v>-1.8857934575592967</v>
      </c>
      <c r="AT60">
        <v>7.1531098983591637</v>
      </c>
      <c r="AU60">
        <v>-8.6454850790055132E-2</v>
      </c>
      <c r="AV60">
        <v>0.333205586165228</v>
      </c>
      <c r="AW60">
        <v>0.24675073537517286</v>
      </c>
      <c r="AX60" s="40">
        <v>-3.0029667493619194E-2</v>
      </c>
      <c r="AY60" s="40">
        <v>0.12220549591543182</v>
      </c>
      <c r="AZ60" s="40">
        <v>9.2175828421812614E-2</v>
      </c>
      <c r="BA60" s="40">
        <v>-2.8832483632178049E-2</v>
      </c>
      <c r="BB60" s="40">
        <v>0.12598230459735651</v>
      </c>
      <c r="BC60" s="40">
        <v>9.7149820965178491E-2</v>
      </c>
      <c r="BD60" s="40">
        <v>6.3971510541537135</v>
      </c>
      <c r="BE60" s="40">
        <v>-1.8985701798417987</v>
      </c>
      <c r="BF60" s="40">
        <v>8.2957212339955113</v>
      </c>
      <c r="BG60" s="40">
        <v>-8.7030763838686853E-2</v>
      </c>
      <c r="BH60" s="40">
        <v>0.38854253673744199</v>
      </c>
      <c r="BI60" s="40">
        <v>0.30151177289875519</v>
      </c>
      <c r="BJ60">
        <v>-1.6108921646377262E-2</v>
      </c>
      <c r="BK60">
        <v>-3.1556984558032068E-2</v>
      </c>
      <c r="BL60">
        <v>-8.3550748735389951E-2</v>
      </c>
      <c r="BM60">
        <v>-8.4101619951694143E-2</v>
      </c>
      <c r="BN60">
        <v>-1.5314565039549009E-2</v>
      </c>
      <c r="BO60">
        <v>-3.0233386706136081E-2</v>
      </c>
      <c r="BP60">
        <v>-8.0501702376307036E-2</v>
      </c>
      <c r="BQ60">
        <v>-8.1047121542126982E-2</v>
      </c>
      <c r="BR60">
        <v>218679.89932773847</v>
      </c>
      <c r="BS60">
        <v>-8.1047121542126982E-2</v>
      </c>
    </row>
    <row r="61" spans="1:71" hidden="1">
      <c r="A61">
        <v>10</v>
      </c>
      <c r="B61" t="s">
        <v>101</v>
      </c>
      <c r="C61" t="s">
        <v>102</v>
      </c>
      <c r="D61" t="s">
        <v>102</v>
      </c>
      <c r="E61" t="s">
        <v>102</v>
      </c>
      <c r="F61" t="s">
        <v>24</v>
      </c>
      <c r="G61" t="str">
        <f t="shared" si="0"/>
        <v>Czech RepublicTransport services</v>
      </c>
      <c r="H61">
        <v>11568.966069899023</v>
      </c>
      <c r="I61">
        <v>378.57379006058625</v>
      </c>
      <c r="J61">
        <v>7512.8603823250696</v>
      </c>
      <c r="K61">
        <v>874719.59731095436</v>
      </c>
      <c r="L61">
        <v>26339.322051644955</v>
      </c>
      <c r="M61">
        <v>787010.39645254693</v>
      </c>
      <c r="N61">
        <v>-8.5339750223366387E-3</v>
      </c>
      <c r="O61">
        <v>6.5215164580466395E-3</v>
      </c>
      <c r="P61">
        <v>-2.0124585642899992E-3</v>
      </c>
      <c r="Q61">
        <v>-9.7289402477797309E-3</v>
      </c>
      <c r="R61">
        <v>7.3713260222554432E-3</v>
      </c>
      <c r="S61">
        <v>-2.3576142255242877E-3</v>
      </c>
      <c r="T61">
        <v>-0.15524490089905926</v>
      </c>
      <c r="U61">
        <v>-0.64063422601870201</v>
      </c>
      <c r="V61">
        <v>0.48538932511964278</v>
      </c>
      <c r="W61">
        <v>-2.005916377804175E-2</v>
      </c>
      <c r="X61">
        <v>1.1701399971998108E-2</v>
      </c>
      <c r="Y61">
        <v>-8.3577638060436405E-3</v>
      </c>
      <c r="Z61">
        <v>-1.3110012283497492E-2</v>
      </c>
      <c r="AA61">
        <v>1.280758904892304E-2</v>
      </c>
      <c r="AB61">
        <v>-3.0242323457445189E-4</v>
      </c>
      <c r="AC61">
        <v>-1.4945352708940825E-2</v>
      </c>
      <c r="AD61">
        <v>1.4440991303002429E-2</v>
      </c>
      <c r="AE61">
        <v>-5.0436140593839492E-4</v>
      </c>
      <c r="AF61">
        <v>-3.321134375357955E-2</v>
      </c>
      <c r="AG61">
        <v>-0.98412614544054189</v>
      </c>
      <c r="AH61">
        <v>0.9509148016869623</v>
      </c>
      <c r="AI61">
        <v>-3.0410747297682512E-2</v>
      </c>
      <c r="AJ61">
        <v>1.9841805984184731E-2</v>
      </c>
      <c r="AK61">
        <v>-1.056894131349778E-2</v>
      </c>
      <c r="AL61">
        <v>-2.6582780456836104E-2</v>
      </c>
      <c r="AM61">
        <v>1.8799279924181525E-2</v>
      </c>
      <c r="AN61">
        <v>-7.7835005326545789E-3</v>
      </c>
      <c r="AO61">
        <v>-3.0302859867044989E-2</v>
      </c>
      <c r="AP61">
        <v>2.1312751471886139E-2</v>
      </c>
      <c r="AQ61">
        <v>-8.9901083951588467E-3</v>
      </c>
      <c r="AR61">
        <v>-0.59198340074821454</v>
      </c>
      <c r="AS61">
        <v>-1.9953919628099124</v>
      </c>
      <c r="AT61">
        <v>1.4034085620616978</v>
      </c>
      <c r="AU61">
        <v>-6.080238761236726E-2</v>
      </c>
      <c r="AV61">
        <v>3.445866958056814E-2</v>
      </c>
      <c r="AW61">
        <v>-2.6343718031799118E-2</v>
      </c>
      <c r="AX61" s="40">
        <v>-2.6624672502990162E-2</v>
      </c>
      <c r="AY61" s="40">
        <v>1.9564919158669373E-2</v>
      </c>
      <c r="AZ61" s="40">
        <v>-7.0597533443207865E-3</v>
      </c>
      <c r="BA61" s="40">
        <v>-3.0349113220405281E-2</v>
      </c>
      <c r="BB61" s="40">
        <v>2.2142871558734654E-2</v>
      </c>
      <c r="BC61" s="40">
        <v>-8.2062416616706241E-3</v>
      </c>
      <c r="BD61" s="40">
        <v>-0.54036710490092166</v>
      </c>
      <c r="BE61" s="40">
        <v>-1.9984376677352258</v>
      </c>
      <c r="BF61" s="40">
        <v>1.458070562834304</v>
      </c>
      <c r="BG61" s="40">
        <v>-6.0842275796322218E-2</v>
      </c>
      <c r="BH61" s="40">
        <v>3.5057570233504587E-2</v>
      </c>
      <c r="BI61" s="40">
        <v>-2.5784705562817631E-2</v>
      </c>
      <c r="BJ61">
        <v>-0.16131163212637026</v>
      </c>
      <c r="BK61">
        <v>-0.2478091947905306</v>
      </c>
      <c r="BL61">
        <v>-0.50247530496932569</v>
      </c>
      <c r="BM61">
        <v>-0.50326716038494823</v>
      </c>
      <c r="BN61">
        <v>-0.16922307957879917</v>
      </c>
      <c r="BO61">
        <v>-0.25995622815912434</v>
      </c>
      <c r="BP61">
        <v>-0.52708138154270356</v>
      </c>
      <c r="BQ61">
        <v>-0.52788590235351462</v>
      </c>
      <c r="BR61">
        <v>218679.89932773847</v>
      </c>
      <c r="BS61">
        <v>-0.52788590235351462</v>
      </c>
    </row>
    <row r="62" spans="1:71" hidden="1">
      <c r="A62">
        <v>10</v>
      </c>
      <c r="B62" t="s">
        <v>101</v>
      </c>
      <c r="C62" t="s">
        <v>102</v>
      </c>
      <c r="D62" t="s">
        <v>102</v>
      </c>
      <c r="E62" t="s">
        <v>102</v>
      </c>
      <c r="F62" t="s">
        <v>287</v>
      </c>
      <c r="G62" t="str">
        <f t="shared" si="0"/>
        <v>Czech Republic_All</v>
      </c>
      <c r="H62">
        <v>218679.89932773859</v>
      </c>
      <c r="I62">
        <v>6584.8305129112405</v>
      </c>
      <c r="J62">
        <v>196752.59911313668</v>
      </c>
      <c r="K62">
        <v>218679.89932773859</v>
      </c>
      <c r="L62">
        <v>6584.8305129112405</v>
      </c>
      <c r="M62">
        <v>196752.59911313668</v>
      </c>
      <c r="N62">
        <v>-2.2225220150480181E-2</v>
      </c>
      <c r="O62">
        <v>6.5070467979123192E-2</v>
      </c>
      <c r="P62">
        <v>4.2845247828643011E-2</v>
      </c>
      <c r="Q62">
        <v>-2.3565768250583229E-2</v>
      </c>
      <c r="R62">
        <v>6.6818226304503389E-2</v>
      </c>
      <c r="S62">
        <v>4.3252458053920161E-2</v>
      </c>
      <c r="T62">
        <v>2.8481010555186699</v>
      </c>
      <c r="U62">
        <v>-1.5517658983663538</v>
      </c>
      <c r="V62">
        <v>4.3998669538850237</v>
      </c>
      <c r="W62">
        <v>-3.9844444262166732E-2</v>
      </c>
      <c r="X62">
        <v>0.1487671713967616</v>
      </c>
      <c r="Y62">
        <v>0.10892272713459486</v>
      </c>
      <c r="Z62">
        <v>-3.8455493797298165E-2</v>
      </c>
      <c r="AA62">
        <v>0.17145754332015148</v>
      </c>
      <c r="AB62">
        <v>0.13300204952285333</v>
      </c>
      <c r="AC62">
        <v>-4.0570984533393487E-2</v>
      </c>
      <c r="AD62">
        <v>0.1791053398818335</v>
      </c>
      <c r="AE62">
        <v>0.13853435534844</v>
      </c>
      <c r="AF62">
        <v>9.122252501848962</v>
      </c>
      <c r="AG62">
        <v>-2.6715305689433944</v>
      </c>
      <c r="AH62">
        <v>11.793783070792356</v>
      </c>
      <c r="AI62">
        <v>-6.9486363356689965E-2</v>
      </c>
      <c r="AJ62">
        <v>0.39868177699711183</v>
      </c>
      <c r="AK62">
        <v>0.32919541364042187</v>
      </c>
      <c r="AL62">
        <v>-8.7049633448856689E-2</v>
      </c>
      <c r="AM62">
        <v>0.1710386337462623</v>
      </c>
      <c r="AN62">
        <v>8.3989000297405608E-2</v>
      </c>
      <c r="AO62">
        <v>-9.1161934705569853E-2</v>
      </c>
      <c r="AP62">
        <v>0.1797873271867042</v>
      </c>
      <c r="AQ62">
        <v>8.8625392481134352E-2</v>
      </c>
      <c r="AR62">
        <v>5.8358318862850789</v>
      </c>
      <c r="AS62">
        <v>-6.0028588926525854</v>
      </c>
      <c r="AT62">
        <v>11.838690778937664</v>
      </c>
      <c r="AU62">
        <v>-0.16171864562962157</v>
      </c>
      <c r="AV62">
        <v>0.38760291893097221</v>
      </c>
      <c r="AW62">
        <v>0.22588427330135064</v>
      </c>
      <c r="AX62" s="40">
        <v>-8.748861067788756E-2</v>
      </c>
      <c r="AY62" s="40">
        <v>0.19597410176044622</v>
      </c>
      <c r="AZ62" s="40">
        <v>0.10848549108255866</v>
      </c>
      <c r="BA62" s="40">
        <v>-9.1608366706016214E-2</v>
      </c>
      <c r="BB62" s="40">
        <v>0.20462403096814494</v>
      </c>
      <c r="BC62" s="40">
        <v>0.11301566426212872</v>
      </c>
      <c r="BD62" s="40">
        <v>7.4418899447019751</v>
      </c>
      <c r="BE62" s="40">
        <v>-6.0322556832373762</v>
      </c>
      <c r="BF62" s="40">
        <v>13.47414562793935</v>
      </c>
      <c r="BG62" s="40">
        <v>-0.16244395553830776</v>
      </c>
      <c r="BH62" s="40">
        <v>0.44516057308792067</v>
      </c>
      <c r="BI62" s="40">
        <v>0.28271661754961291</v>
      </c>
      <c r="BJ62">
        <v>-2.222522015048017E-2</v>
      </c>
      <c r="BK62">
        <v>-3.8455493797298144E-2</v>
      </c>
      <c r="BL62">
        <v>-8.7049633448856648E-2</v>
      </c>
      <c r="BM62">
        <v>-8.7488610677887504E-2</v>
      </c>
      <c r="BN62">
        <v>-2.3565768250583229E-2</v>
      </c>
      <c r="BO62">
        <v>-4.0570984533393487E-2</v>
      </c>
      <c r="BP62">
        <v>-9.1161934705569853E-2</v>
      </c>
      <c r="BQ62">
        <v>-9.1608366706016187E-2</v>
      </c>
      <c r="BR62">
        <v>218679.89932773847</v>
      </c>
      <c r="BS62">
        <v>-9.1608366706016187E-2</v>
      </c>
    </row>
    <row r="63" spans="1:71" hidden="1">
      <c r="A63">
        <v>11</v>
      </c>
      <c r="B63" t="s">
        <v>115</v>
      </c>
      <c r="C63" t="s">
        <v>116</v>
      </c>
      <c r="D63" t="s">
        <v>117</v>
      </c>
      <c r="E63" t="s">
        <v>117</v>
      </c>
      <c r="F63" t="s">
        <v>20</v>
      </c>
      <c r="G63" t="str">
        <f t="shared" si="0"/>
        <v>GermanyAgriculture, Mining and Quarrying</v>
      </c>
      <c r="H63">
        <v>32790.052427851479</v>
      </c>
      <c r="I63">
        <v>1158.8465042907608</v>
      </c>
      <c r="J63">
        <v>28813.311256599045</v>
      </c>
      <c r="K63">
        <v>7207830.7775228713</v>
      </c>
      <c r="L63">
        <v>101198.37951884865</v>
      </c>
      <c r="M63">
        <v>3753979.2842940972</v>
      </c>
      <c r="N63">
        <v>-1.5369119928684196E-4</v>
      </c>
      <c r="O63">
        <v>8.7262241582074641E-4</v>
      </c>
      <c r="P63">
        <v>7.1893121653390443E-4</v>
      </c>
      <c r="Q63">
        <v>-3.0994858390480417E-4</v>
      </c>
      <c r="R63">
        <v>2.1515913603878433E-3</v>
      </c>
      <c r="S63">
        <v>1.8416427764830392E-3</v>
      </c>
      <c r="T63">
        <v>0.93185632316338385</v>
      </c>
      <c r="U63">
        <v>-0.15683147212664039</v>
      </c>
      <c r="V63">
        <v>1.0886877952900242</v>
      </c>
      <c r="W63">
        <v>-3.6952702331092944E-4</v>
      </c>
      <c r="X63">
        <v>2.0499054238708263E-3</v>
      </c>
      <c r="Y63">
        <v>1.6803784005598968E-3</v>
      </c>
      <c r="Z63">
        <v>-2.9469407934820804E-4</v>
      </c>
      <c r="AA63">
        <v>1.6691128560615018E-3</v>
      </c>
      <c r="AB63">
        <v>1.3744187767132936E-3</v>
      </c>
      <c r="AC63">
        <v>-6.2748517450244223E-4</v>
      </c>
      <c r="AD63">
        <v>3.8734766915456244E-3</v>
      </c>
      <c r="AE63">
        <v>3.2459915170431819E-3</v>
      </c>
      <c r="AF63">
        <v>1.6424454072834964</v>
      </c>
      <c r="AG63">
        <v>-0.31750241415874569</v>
      </c>
      <c r="AH63">
        <v>1.9599478214422421</v>
      </c>
      <c r="AI63">
        <v>-6.7084574142836856E-4</v>
      </c>
      <c r="AJ63">
        <v>3.2030274479982919E-3</v>
      </c>
      <c r="AK63">
        <v>2.5321817065699233E-3</v>
      </c>
      <c r="AL63">
        <v>-5.4709673718373708E-4</v>
      </c>
      <c r="AM63">
        <v>1.7175325561592154E-3</v>
      </c>
      <c r="AN63">
        <v>1.1704358189754782E-3</v>
      </c>
      <c r="AO63">
        <v>-1.0633433353977144E-3</v>
      </c>
      <c r="AP63">
        <v>3.8910862911853646E-3</v>
      </c>
      <c r="AQ63">
        <v>2.8277429557876503E-3</v>
      </c>
      <c r="AR63">
        <v>1.4308150241077477</v>
      </c>
      <c r="AS63">
        <v>-0.53804311207208144</v>
      </c>
      <c r="AT63">
        <v>1.9688581361798292</v>
      </c>
      <c r="AU63">
        <v>-1.3695967575481497E-3</v>
      </c>
      <c r="AV63">
        <v>3.4272484556345413E-3</v>
      </c>
      <c r="AW63">
        <v>2.0576516980863918E-3</v>
      </c>
      <c r="AX63" s="40">
        <v>-5.7477379103101954E-4</v>
      </c>
      <c r="AY63" s="40">
        <v>1.8091527119029074E-3</v>
      </c>
      <c r="AZ63" s="40">
        <v>1.234378920871888E-3</v>
      </c>
      <c r="BA63" s="40">
        <v>-1.1282011199671099E-3</v>
      </c>
      <c r="BB63" s="40">
        <v>4.1238346642779597E-3</v>
      </c>
      <c r="BC63" s="40">
        <v>2.9956335443108496E-3</v>
      </c>
      <c r="BD63" s="40">
        <v>1.5157663015828151</v>
      </c>
      <c r="BE63" s="40">
        <v>-0.5708606255601083</v>
      </c>
      <c r="BF63" s="40">
        <v>2.0866269271429236</v>
      </c>
      <c r="BG63" s="40">
        <v>-1.4243967651151601E-3</v>
      </c>
      <c r="BH63" s="40">
        <v>3.5798029598416879E-3</v>
      </c>
      <c r="BI63" s="40">
        <v>2.1554061947265282E-3</v>
      </c>
      <c r="BJ63">
        <v>-1.6892015633271206E-2</v>
      </c>
      <c r="BK63">
        <v>-3.2389473297633239E-2</v>
      </c>
      <c r="BL63">
        <v>-6.0130747110453187E-2</v>
      </c>
      <c r="BM63">
        <v>-6.3172698949208933E-2</v>
      </c>
      <c r="BN63">
        <v>-1.3533412021864333E-2</v>
      </c>
      <c r="BO63">
        <v>-2.739814228917781E-2</v>
      </c>
      <c r="BP63">
        <v>-4.6429195763193459E-2</v>
      </c>
      <c r="BQ63">
        <v>-4.9261107786616437E-2</v>
      </c>
      <c r="BR63">
        <v>3603915.3887614319</v>
      </c>
      <c r="BS63">
        <v>-4.9261107786616437E-2</v>
      </c>
    </row>
    <row r="64" spans="1:71" hidden="1">
      <c r="A64">
        <v>11</v>
      </c>
      <c r="B64" t="s">
        <v>115</v>
      </c>
      <c r="C64" t="s">
        <v>116</v>
      </c>
      <c r="D64" t="s">
        <v>117</v>
      </c>
      <c r="E64" t="s">
        <v>117</v>
      </c>
      <c r="F64" t="s">
        <v>21</v>
      </c>
      <c r="G64" t="str">
        <f t="shared" si="0"/>
        <v>GermanyBusiness, Trade, Personal, and Public Services</v>
      </c>
      <c r="H64">
        <v>2083402.5811339482</v>
      </c>
      <c r="I64">
        <v>29367.658715492911</v>
      </c>
      <c r="J64">
        <v>255983.97671166022</v>
      </c>
      <c r="K64">
        <v>36039153.887614354</v>
      </c>
      <c r="L64">
        <v>505991.89759424317</v>
      </c>
      <c r="M64">
        <v>18769896.421470489</v>
      </c>
      <c r="N64">
        <v>-5.7722421564642117E-3</v>
      </c>
      <c r="O64">
        <v>1.6565322134253633E-2</v>
      </c>
      <c r="P64">
        <v>1.0793079977789423E-2</v>
      </c>
      <c r="Q64">
        <v>-5.6454154155793539E-3</v>
      </c>
      <c r="R64">
        <v>1.6336494969284344E-2</v>
      </c>
      <c r="S64">
        <v>1.0691079553704992E-2</v>
      </c>
      <c r="T64">
        <v>5.4095996307102041</v>
      </c>
      <c r="U64">
        <v>-2.8565344588367907</v>
      </c>
      <c r="V64">
        <v>8.2661340895469948</v>
      </c>
      <c r="W64">
        <v>-3.6613930908942901E-3</v>
      </c>
      <c r="X64">
        <v>7.6086493241785281E-3</v>
      </c>
      <c r="Y64">
        <v>3.9472562332842362E-3</v>
      </c>
      <c r="Z64">
        <v>-1.1543716520668237E-2</v>
      </c>
      <c r="AA64">
        <v>4.4840084138402785E-2</v>
      </c>
      <c r="AB64">
        <v>3.3296367617734544E-2</v>
      </c>
      <c r="AC64">
        <v>-1.1402940178342055E-2</v>
      </c>
      <c r="AD64">
        <v>4.374815095947851E-2</v>
      </c>
      <c r="AE64">
        <v>3.234521078113646E-2</v>
      </c>
      <c r="AF64">
        <v>16.366414581233016</v>
      </c>
      <c r="AG64">
        <v>-5.7697953389929353</v>
      </c>
      <c r="AH64">
        <v>22.136209920225951</v>
      </c>
      <c r="AI64">
        <v>-8.2127851543747337E-3</v>
      </c>
      <c r="AJ64">
        <v>2.1046472381523677E-2</v>
      </c>
      <c r="AK64">
        <v>1.2833687227148947E-2</v>
      </c>
      <c r="AL64">
        <v>-2.8664820313131407E-2</v>
      </c>
      <c r="AM64">
        <v>3.4016271223961836E-2</v>
      </c>
      <c r="AN64">
        <v>5.3514509108304239E-3</v>
      </c>
      <c r="AO64">
        <v>-2.8112643772671173E-2</v>
      </c>
      <c r="AP64">
        <v>3.2186684172529241E-2</v>
      </c>
      <c r="AQ64">
        <v>4.0740403998580695E-3</v>
      </c>
      <c r="AR64">
        <v>2.0614314327997949</v>
      </c>
      <c r="AS64">
        <v>-14.224769968924875</v>
      </c>
      <c r="AT64">
        <v>16.286201401724668</v>
      </c>
      <c r="AU64">
        <v>-1.8989619055743631E-2</v>
      </c>
      <c r="AV64">
        <v>1.8893322178549776E-2</v>
      </c>
      <c r="AW64">
        <v>-9.629687719385648E-5</v>
      </c>
      <c r="AX64" s="40">
        <v>-2.8908237999808337E-2</v>
      </c>
      <c r="AY64" s="40">
        <v>5.352234487797284E-2</v>
      </c>
      <c r="AZ64" s="40">
        <v>2.4614106878164496E-2</v>
      </c>
      <c r="BA64" s="40">
        <v>-2.8360900993875449E-2</v>
      </c>
      <c r="BB64" s="40">
        <v>5.222713136724523E-2</v>
      </c>
      <c r="BC64" s="40">
        <v>2.3866230373369775E-2</v>
      </c>
      <c r="BD64" s="40">
        <v>12.076119195042736</v>
      </c>
      <c r="BE64" s="40">
        <v>-14.350386111373496</v>
      </c>
      <c r="BF64" s="40">
        <v>26.426505306416232</v>
      </c>
      <c r="BG64" s="40">
        <v>-1.9150534103239886E-2</v>
      </c>
      <c r="BH64" s="40">
        <v>2.6515346855956256E-2</v>
      </c>
      <c r="BI64" s="40">
        <v>7.3648127527163728E-3</v>
      </c>
      <c r="BJ64">
        <v>-9.9849508317381604E-3</v>
      </c>
      <c r="BK64">
        <v>-1.9968573519618327E-2</v>
      </c>
      <c r="BL64">
        <v>-4.95850336262657E-2</v>
      </c>
      <c r="BM64">
        <v>-5.000610286888621E-2</v>
      </c>
      <c r="BN64">
        <v>-9.7268035103180561E-3</v>
      </c>
      <c r="BO64">
        <v>-1.9646766515810397E-2</v>
      </c>
      <c r="BP64">
        <v>-4.8436853978490957E-2</v>
      </c>
      <c r="BQ64">
        <v>-4.8864590297771841E-2</v>
      </c>
      <c r="BR64">
        <v>3603915.3887614319</v>
      </c>
      <c r="BS64">
        <v>-4.8864590297771841E-2</v>
      </c>
    </row>
    <row r="65" spans="1:71" hidden="1">
      <c r="A65">
        <v>11</v>
      </c>
      <c r="B65" t="s">
        <v>115</v>
      </c>
      <c r="C65" t="s">
        <v>116</v>
      </c>
      <c r="D65" t="s">
        <v>117</v>
      </c>
      <c r="E65" t="s">
        <v>117</v>
      </c>
      <c r="F65" t="s">
        <v>23</v>
      </c>
      <c r="G65" t="str">
        <f t="shared" si="0"/>
        <v>GermanyHotel and restaurants and Other Personal Services</v>
      </c>
      <c r="H65">
        <v>221319.69708283071</v>
      </c>
      <c r="I65">
        <v>5485.7616620959006</v>
      </c>
      <c r="J65">
        <v>33810.673212529546</v>
      </c>
      <c r="K65">
        <v>10811746.166284308</v>
      </c>
      <c r="L65">
        <v>151797.56927827297</v>
      </c>
      <c r="M65">
        <v>5630968.9264411461</v>
      </c>
      <c r="N65">
        <v>-1.6204411615383641E-3</v>
      </c>
      <c r="O65">
        <v>1.5882595745884646E-3</v>
      </c>
      <c r="P65">
        <v>-3.2181586949899554E-5</v>
      </c>
      <c r="Q65">
        <v>-2.3322467216714219E-3</v>
      </c>
      <c r="R65">
        <v>2.0738585106749785E-3</v>
      </c>
      <c r="S65">
        <v>-2.5838821099644343E-4</v>
      </c>
      <c r="T65">
        <v>-0.1307423411980721</v>
      </c>
      <c r="U65">
        <v>-1.1800979443564756</v>
      </c>
      <c r="V65">
        <v>1.0493556031584035</v>
      </c>
      <c r="W65">
        <v>-3.9593868051324525E-3</v>
      </c>
      <c r="X65">
        <v>2.2386553422939943E-3</v>
      </c>
      <c r="Y65">
        <v>-1.7207314628384588E-3</v>
      </c>
      <c r="Z65">
        <v>-2.6187589874700815E-3</v>
      </c>
      <c r="AA65">
        <v>5.6399111664094904E-3</v>
      </c>
      <c r="AB65">
        <v>3.0211521789394093E-3</v>
      </c>
      <c r="AC65">
        <v>-3.7303529716557413E-3</v>
      </c>
      <c r="AD65">
        <v>6.495081269118361E-3</v>
      </c>
      <c r="AE65">
        <v>2.7647282974626189E-3</v>
      </c>
      <c r="AF65">
        <v>1.3989301175656124</v>
      </c>
      <c r="AG65">
        <v>-1.8875283788244133</v>
      </c>
      <c r="AH65">
        <v>3.2864584963900256</v>
      </c>
      <c r="AI65">
        <v>-6.079873650627109E-3</v>
      </c>
      <c r="AJ65">
        <v>9.5235500941684443E-3</v>
      </c>
      <c r="AK65">
        <v>3.4436764435413344E-3</v>
      </c>
      <c r="AL65">
        <v>-5.4974490562500278E-3</v>
      </c>
      <c r="AM65">
        <v>6.2523220451063417E-3</v>
      </c>
      <c r="AN65">
        <v>7.5487298885631342E-4</v>
      </c>
      <c r="AO65">
        <v>-7.7685110263132837E-3</v>
      </c>
      <c r="AP65">
        <v>7.693690034987332E-3</v>
      </c>
      <c r="AQ65">
        <v>-7.4820991325951413E-5</v>
      </c>
      <c r="AR65">
        <v>-3.7858815380900523E-2</v>
      </c>
      <c r="AS65">
        <v>-3.9308036356860612</v>
      </c>
      <c r="AT65">
        <v>3.8929448203051606</v>
      </c>
      <c r="AU65">
        <v>-1.2110643693861795E-2</v>
      </c>
      <c r="AV65">
        <v>1.2309140484979253E-2</v>
      </c>
      <c r="AW65">
        <v>1.9849679111745761E-4</v>
      </c>
      <c r="AX65" s="40">
        <v>-5.5324824275692595E-3</v>
      </c>
      <c r="AY65" s="40">
        <v>7.0967728864590801E-3</v>
      </c>
      <c r="AZ65" s="40">
        <v>1.5642904588898199E-3</v>
      </c>
      <c r="BA65" s="40">
        <v>-7.8459504611576407E-3</v>
      </c>
      <c r="BB65" s="40">
        <v>8.5528800138693125E-3</v>
      </c>
      <c r="BC65" s="40">
        <v>7.0692955271167159E-4</v>
      </c>
      <c r="BD65" s="40">
        <v>0.35770062584202822</v>
      </c>
      <c r="BE65" s="40">
        <v>-3.9699873622715813</v>
      </c>
      <c r="BF65" s="40">
        <v>4.3276879881136097</v>
      </c>
      <c r="BG65" s="40">
        <v>-1.2178455940022679E-2</v>
      </c>
      <c r="BH65" s="40">
        <v>1.2572841238866228E-2</v>
      </c>
      <c r="BI65" s="40">
        <v>3.9438529884354987E-4</v>
      </c>
      <c r="BJ65">
        <v>-2.6386864412094858E-2</v>
      </c>
      <c r="BK65">
        <v>-4.2643225789652899E-2</v>
      </c>
      <c r="BL65">
        <v>-8.9519105230550511E-2</v>
      </c>
      <c r="BM65">
        <v>-9.0089580012875564E-2</v>
      </c>
      <c r="BN65">
        <v>-2.1512016326017437E-2</v>
      </c>
      <c r="BO65">
        <v>-3.4407772249136694E-2</v>
      </c>
      <c r="BP65">
        <v>-7.1654655776354867E-2</v>
      </c>
      <c r="BQ65">
        <v>-7.2368936290148636E-2</v>
      </c>
      <c r="BR65">
        <v>3603915.3887614319</v>
      </c>
      <c r="BS65">
        <v>-7.2368936290148636E-2</v>
      </c>
    </row>
    <row r="66" spans="1:71" hidden="1">
      <c r="A66">
        <v>11</v>
      </c>
      <c r="B66" t="s">
        <v>115</v>
      </c>
      <c r="C66" t="s">
        <v>116</v>
      </c>
      <c r="D66" t="s">
        <v>117</v>
      </c>
      <c r="E66" t="s">
        <v>117</v>
      </c>
      <c r="F66" t="s">
        <v>22</v>
      </c>
      <c r="G66" t="str">
        <f t="shared" si="0"/>
        <v>GermanyLight/Heavy Manufacturing, Utilities, and Construction</v>
      </c>
      <c r="H66">
        <v>1122030.6728240438</v>
      </c>
      <c r="I66">
        <v>12226.122233572905</v>
      </c>
      <c r="J66">
        <v>1495331.6090231941</v>
      </c>
      <c r="K66">
        <v>57662646.220182985</v>
      </c>
      <c r="L66">
        <v>809587.036150789</v>
      </c>
      <c r="M66">
        <v>30031834.274352785</v>
      </c>
      <c r="N66">
        <v>-6.0200935975909513E-3</v>
      </c>
      <c r="O66">
        <v>3.6076796720139047E-2</v>
      </c>
      <c r="P66">
        <v>3.0056703122548087E-2</v>
      </c>
      <c r="Q66">
        <v>-4.1850412578965735E-3</v>
      </c>
      <c r="R66">
        <v>2.7735280775306133E-2</v>
      </c>
      <c r="S66">
        <v>2.3550239517409557E-2</v>
      </c>
      <c r="T66">
        <v>11.916230382212998</v>
      </c>
      <c r="U66">
        <v>-2.1175969675932862</v>
      </c>
      <c r="V66">
        <v>14.033827349806284</v>
      </c>
      <c r="W66">
        <v>-2.1986781694095851E-2</v>
      </c>
      <c r="X66">
        <v>0.15747344203027394</v>
      </c>
      <c r="Y66">
        <v>0.13548666033617809</v>
      </c>
      <c r="Z66">
        <v>-1.286256690503366E-2</v>
      </c>
      <c r="AA66">
        <v>0.10302481001982963</v>
      </c>
      <c r="AB66">
        <v>9.0162243114795981E-2</v>
      </c>
      <c r="AC66">
        <v>-8.8093149332848543E-3</v>
      </c>
      <c r="AD66">
        <v>8.1478346522630057E-2</v>
      </c>
      <c r="AE66">
        <v>7.2669031589345207E-2</v>
      </c>
      <c r="AF66">
        <v>36.769941190228799</v>
      </c>
      <c r="AG66">
        <v>-4.4574419795981086</v>
      </c>
      <c r="AH66">
        <v>41.227383169826901</v>
      </c>
      <c r="AI66">
        <v>-4.901447904914414E-2</v>
      </c>
      <c r="AJ66">
        <v>0.45652980542743304</v>
      </c>
      <c r="AK66">
        <v>0.4075153263782888</v>
      </c>
      <c r="AL66">
        <v>-4.0080947845462803E-2</v>
      </c>
      <c r="AM66">
        <v>6.416776969991779E-2</v>
      </c>
      <c r="AN66">
        <v>2.4086821854454991E-2</v>
      </c>
      <c r="AO66">
        <v>-2.8743730993663889E-2</v>
      </c>
      <c r="AP66">
        <v>5.9238126157712886E-2</v>
      </c>
      <c r="AQ66">
        <v>3.049439516404899E-2</v>
      </c>
      <c r="AR66">
        <v>15.429916875045864</v>
      </c>
      <c r="AS66">
        <v>-14.544094989422462</v>
      </c>
      <c r="AT66">
        <v>29.974011864468331</v>
      </c>
      <c r="AU66">
        <v>-0.15161181001376003</v>
      </c>
      <c r="AV66">
        <v>0.2577176255091046</v>
      </c>
      <c r="AW66">
        <v>0.10610581549534463</v>
      </c>
      <c r="AX66" s="40">
        <v>-4.0390335800389698E-2</v>
      </c>
      <c r="AY66" s="40">
        <v>0.11678869446750763</v>
      </c>
      <c r="AZ66" s="40">
        <v>7.6398358667117944E-2</v>
      </c>
      <c r="BA66" s="40">
        <v>-2.8982148174299713E-2</v>
      </c>
      <c r="BB66" s="40">
        <v>9.1564763143137523E-2</v>
      </c>
      <c r="BC66" s="40">
        <v>6.258261496883781E-2</v>
      </c>
      <c r="BD66" s="40">
        <v>31.666296104492126</v>
      </c>
      <c r="BE66" s="40">
        <v>-14.664732151071444</v>
      </c>
      <c r="BF66" s="40">
        <v>46.331028255563574</v>
      </c>
      <c r="BG66" s="40">
        <v>-0.1527882724493749</v>
      </c>
      <c r="BH66" s="40">
        <v>0.5084167021275483</v>
      </c>
      <c r="BI66" s="40">
        <v>0.35562842967817343</v>
      </c>
      <c r="BJ66">
        <v>-1.9336287753645522E-2</v>
      </c>
      <c r="BK66">
        <v>-4.131402459021169E-2</v>
      </c>
      <c r="BL66">
        <v>-0.12873832082758049</v>
      </c>
      <c r="BM66">
        <v>-0.12973206194256454</v>
      </c>
      <c r="BN66">
        <v>-1.7320266615512558E-2</v>
      </c>
      <c r="BO66">
        <v>-3.6458346272360852E-2</v>
      </c>
      <c r="BP66">
        <v>-0.11895918191856783</v>
      </c>
      <c r="BQ66">
        <v>-0.11994589838797882</v>
      </c>
      <c r="BR66">
        <v>3603915.3887614319</v>
      </c>
      <c r="BS66">
        <v>-0.11994589838797882</v>
      </c>
    </row>
    <row r="67" spans="1:71" hidden="1">
      <c r="A67">
        <v>11</v>
      </c>
      <c r="B67" t="s">
        <v>115</v>
      </c>
      <c r="C67" t="s">
        <v>116</v>
      </c>
      <c r="D67" t="s">
        <v>117</v>
      </c>
      <c r="E67" t="s">
        <v>117</v>
      </c>
      <c r="F67" t="s">
        <v>24</v>
      </c>
      <c r="G67" t="str">
        <f t="shared" si="0"/>
        <v>GermanyTransport services</v>
      </c>
      <c r="H67">
        <v>144372.3852927612</v>
      </c>
      <c r="I67">
        <v>2360.8006439718411</v>
      </c>
      <c r="J67">
        <v>63050.071943066221</v>
      </c>
      <c r="K67">
        <v>14415661.555045743</v>
      </c>
      <c r="L67">
        <v>202396.75903769731</v>
      </c>
      <c r="M67">
        <v>7507958.5685881944</v>
      </c>
      <c r="N67">
        <v>-2.410150560485708E-3</v>
      </c>
      <c r="O67">
        <v>3.1639510049551733E-3</v>
      </c>
      <c r="P67">
        <v>7.5380044446946514E-4</v>
      </c>
      <c r="Q67">
        <v>-2.2601766909787703E-3</v>
      </c>
      <c r="R67">
        <v>3.4542533885886066E-3</v>
      </c>
      <c r="S67">
        <v>1.1940766976098359E-3</v>
      </c>
      <c r="T67">
        <v>0.60419313409666819</v>
      </c>
      <c r="U67">
        <v>-1.1436310927666256</v>
      </c>
      <c r="V67">
        <v>1.747824226863294</v>
      </c>
      <c r="W67">
        <v>-8.8926234201403137E-3</v>
      </c>
      <c r="X67">
        <v>5.5748378453241198E-3</v>
      </c>
      <c r="Y67">
        <v>-3.3177855748161953E-3</v>
      </c>
      <c r="Z67">
        <v>-3.9053396012161696E-3</v>
      </c>
      <c r="AA67">
        <v>7.564050903838963E-3</v>
      </c>
      <c r="AB67">
        <v>3.6587113026227934E-3</v>
      </c>
      <c r="AC67">
        <v>-3.7249315791774936E-3</v>
      </c>
      <c r="AD67">
        <v>8.5179809504780622E-3</v>
      </c>
      <c r="AE67">
        <v>4.793049371300569E-3</v>
      </c>
      <c r="AF67">
        <v>2.4252441466472696</v>
      </c>
      <c r="AG67">
        <v>-1.8847851981567416</v>
      </c>
      <c r="AH67">
        <v>4.3100293448040112</v>
      </c>
      <c r="AI67">
        <v>-1.3710748464790885E-2</v>
      </c>
      <c r="AJ67">
        <v>1.0155249676457243E-2</v>
      </c>
      <c r="AK67">
        <v>-3.555498788333643E-3</v>
      </c>
      <c r="AL67">
        <v>-8.4942003452234682E-3</v>
      </c>
      <c r="AM67">
        <v>7.7820270805875362E-3</v>
      </c>
      <c r="AN67">
        <v>-7.1217326463593185E-4</v>
      </c>
      <c r="AO67">
        <v>-8.2732295677841721E-3</v>
      </c>
      <c r="AP67">
        <v>8.1059042174495104E-3</v>
      </c>
      <c r="AQ67">
        <v>-1.6732535033466125E-4</v>
      </c>
      <c r="AR67">
        <v>-8.4665271531456796E-2</v>
      </c>
      <c r="AS67">
        <v>-4.1861871282359147</v>
      </c>
      <c r="AT67">
        <v>4.1015218567044585</v>
      </c>
      <c r="AU67">
        <v>-2.7622718999578265E-2</v>
      </c>
      <c r="AV67">
        <v>1.7936066559957276E-2</v>
      </c>
      <c r="AW67">
        <v>-9.6866524396209911E-3</v>
      </c>
      <c r="AX67" s="40">
        <v>-8.5389148961042671E-3</v>
      </c>
      <c r="AY67" s="40">
        <v>9.8808385512830117E-3</v>
      </c>
      <c r="AZ67" s="40">
        <v>1.3419236551787455E-3</v>
      </c>
      <c r="BA67" s="40">
        <v>-8.3189739072385242E-3</v>
      </c>
      <c r="BB67" s="40">
        <v>1.081500211450858E-2</v>
      </c>
      <c r="BC67" s="40">
        <v>2.4960282072700561E-3</v>
      </c>
      <c r="BD67" s="40">
        <v>1.2629700490453326</v>
      </c>
      <c r="BE67" s="40">
        <v>-4.2093333933606161</v>
      </c>
      <c r="BF67" s="40">
        <v>5.4723034424059485</v>
      </c>
      <c r="BG67" s="40">
        <v>-2.7726121883719809E-2</v>
      </c>
      <c r="BH67" s="40">
        <v>1.7162936385921701E-2</v>
      </c>
      <c r="BI67" s="40">
        <v>-1.0563185497798108E-2</v>
      </c>
      <c r="BJ67">
        <v>-6.0163712586398244E-2</v>
      </c>
      <c r="BK67">
        <v>-9.7487573254551471E-2</v>
      </c>
      <c r="BL67">
        <v>-0.21203763640322995</v>
      </c>
      <c r="BM67">
        <v>-0.21315382948748279</v>
      </c>
      <c r="BN67">
        <v>-4.8442510200377029E-2</v>
      </c>
      <c r="BO67">
        <v>-7.9836694511644796E-2</v>
      </c>
      <c r="BP67">
        <v>-0.17732065343700601</v>
      </c>
      <c r="BQ67">
        <v>-0.17830109476244382</v>
      </c>
      <c r="BR67">
        <v>3603915.3887614319</v>
      </c>
      <c r="BS67">
        <v>-0.17830109476244382</v>
      </c>
    </row>
    <row r="68" spans="1:71" hidden="1">
      <c r="A68">
        <v>11</v>
      </c>
      <c r="B68" t="s">
        <v>115</v>
      </c>
      <c r="C68" t="s">
        <v>116</v>
      </c>
      <c r="D68" t="s">
        <v>117</v>
      </c>
      <c r="E68" t="s">
        <v>117</v>
      </c>
      <c r="F68" t="s">
        <v>287</v>
      </c>
      <c r="G68" t="str">
        <f t="shared" ref="G68:G131" si="1">B68&amp;F68</f>
        <v>Germany_All</v>
      </c>
      <c r="H68">
        <v>3603915.3887614356</v>
      </c>
      <c r="I68">
        <v>50599.189759424335</v>
      </c>
      <c r="J68">
        <v>1876989.6421470484</v>
      </c>
      <c r="K68">
        <v>3603915.3887614356</v>
      </c>
      <c r="L68">
        <v>50599.189759424335</v>
      </c>
      <c r="M68">
        <v>1876989.6421470484</v>
      </c>
      <c r="N68">
        <v>-1.5976618675366077E-2</v>
      </c>
      <c r="O68">
        <v>5.8266951849757068E-2</v>
      </c>
      <c r="P68">
        <v>4.2290333174390987E-2</v>
      </c>
      <c r="Q68">
        <v>-1.4732828670030923E-2</v>
      </c>
      <c r="R68">
        <v>5.1751479004241895E-2</v>
      </c>
      <c r="S68">
        <v>3.7018650334210972E-2</v>
      </c>
      <c r="T68">
        <v>18.731137128985182</v>
      </c>
      <c r="U68">
        <v>-7.4546919356798185</v>
      </c>
      <c r="V68">
        <v>26.185829064665</v>
      </c>
      <c r="W68">
        <v>-3.8869712033573839E-2</v>
      </c>
      <c r="X68">
        <v>0.17494548996594145</v>
      </c>
      <c r="Y68">
        <v>0.13607577793236761</v>
      </c>
      <c r="Z68">
        <v>-3.122507609373636E-2</v>
      </c>
      <c r="AA68">
        <v>0.16273796908454241</v>
      </c>
      <c r="AB68">
        <v>0.13151289299080604</v>
      </c>
      <c r="AC68">
        <v>-2.8295024836962588E-2</v>
      </c>
      <c r="AD68">
        <v>0.14411303639325063</v>
      </c>
      <c r="AE68">
        <v>0.11581801155628804</v>
      </c>
      <c r="AF68">
        <v>58.602975442958183</v>
      </c>
      <c r="AG68">
        <v>-14.317053309730944</v>
      </c>
      <c r="AH68">
        <v>72.92002875268912</v>
      </c>
      <c r="AI68">
        <v>-7.7688732060365223E-2</v>
      </c>
      <c r="AJ68">
        <v>0.50045810502758059</v>
      </c>
      <c r="AK68">
        <v>0.4227693729672154</v>
      </c>
      <c r="AL68">
        <v>-8.3284514297251422E-2</v>
      </c>
      <c r="AM68">
        <v>0.11393592260573267</v>
      </c>
      <c r="AN68">
        <v>3.0651408308481246E-2</v>
      </c>
      <c r="AO68">
        <v>-7.3961458695830262E-2</v>
      </c>
      <c r="AP68">
        <v>0.11111549087386438</v>
      </c>
      <c r="AQ68">
        <v>3.7154032178034119E-2</v>
      </c>
      <c r="AR68">
        <v>18.799639245041057</v>
      </c>
      <c r="AS68">
        <v>-37.423898834341394</v>
      </c>
      <c r="AT68">
        <v>56.22353807938245</v>
      </c>
      <c r="AU68">
        <v>-0.21170438852049192</v>
      </c>
      <c r="AV68">
        <v>0.31028340318822556</v>
      </c>
      <c r="AW68">
        <v>9.8579014667733639E-2</v>
      </c>
      <c r="AX68" s="40">
        <v>-8.3944744914902586E-2</v>
      </c>
      <c r="AY68" s="40">
        <v>0.18909780349512556</v>
      </c>
      <c r="AZ68" s="40">
        <v>0.10515305858022297</v>
      </c>
      <c r="BA68" s="40">
        <v>-7.4636174656538448E-2</v>
      </c>
      <c r="BB68" s="40">
        <v>0.16728361130303862</v>
      </c>
      <c r="BC68" s="40">
        <v>9.2647436646500173E-2</v>
      </c>
      <c r="BD68" s="40">
        <v>46.878852276005048</v>
      </c>
      <c r="BE68" s="40">
        <v>-37.765299643637249</v>
      </c>
      <c r="BF68" s="40">
        <v>84.644151919642297</v>
      </c>
      <c r="BG68" s="40">
        <v>-0.21326778114147249</v>
      </c>
      <c r="BH68" s="40">
        <v>0.56824762956813424</v>
      </c>
      <c r="BI68" s="40">
        <v>0.35497984842666175</v>
      </c>
      <c r="BJ68">
        <v>-1.597661867536606E-2</v>
      </c>
      <c r="BK68">
        <v>-3.1225076093736329E-2</v>
      </c>
      <c r="BL68">
        <v>-8.3284514297251339E-2</v>
      </c>
      <c r="BM68">
        <v>-8.3944744914902503E-2</v>
      </c>
      <c r="BN68">
        <v>-1.4732828670030923E-2</v>
      </c>
      <c r="BO68">
        <v>-2.8295024836962585E-2</v>
      </c>
      <c r="BP68">
        <v>-7.3961458695830234E-2</v>
      </c>
      <c r="BQ68">
        <v>-7.463617465653842E-2</v>
      </c>
      <c r="BR68">
        <v>3603915.3887614319</v>
      </c>
      <c r="BS68">
        <v>-7.463617465653842E-2</v>
      </c>
    </row>
    <row r="69" spans="1:71" hidden="1">
      <c r="A69">
        <v>12</v>
      </c>
      <c r="B69" t="s">
        <v>103</v>
      </c>
      <c r="C69" t="s">
        <v>104</v>
      </c>
      <c r="D69" t="s">
        <v>105</v>
      </c>
      <c r="E69" t="s">
        <v>105</v>
      </c>
      <c r="F69" t="s">
        <v>20</v>
      </c>
      <c r="G69" t="str">
        <f t="shared" si="1"/>
        <v>DenmarkAgriculture, Mining and Quarrying</v>
      </c>
      <c r="H69">
        <v>10366.118297275305</v>
      </c>
      <c r="I69">
        <v>83.027745632029252</v>
      </c>
      <c r="J69">
        <v>9776.8358374513246</v>
      </c>
      <c r="K69">
        <v>601486.95310029504</v>
      </c>
      <c r="L69">
        <v>6614.0009768907385</v>
      </c>
      <c r="M69">
        <v>392244.73843475513</v>
      </c>
      <c r="N69">
        <v>-1.5755419575954649E-3</v>
      </c>
      <c r="O69">
        <v>5.3903225797502907E-3</v>
      </c>
      <c r="P69">
        <v>3.8147806221548262E-3</v>
      </c>
      <c r="Q69">
        <v>-1.1712758679034256E-3</v>
      </c>
      <c r="R69">
        <v>3.8596479929630958E-3</v>
      </c>
      <c r="S69">
        <v>2.6883721250596702E-3</v>
      </c>
      <c r="T69">
        <v>8.8904479306952444E-2</v>
      </c>
      <c r="U69">
        <v>-3.8734098672609019E-2</v>
      </c>
      <c r="V69">
        <v>0.12763857797956146</v>
      </c>
      <c r="W69">
        <v>-2.4209276830928594E-3</v>
      </c>
      <c r="X69">
        <v>9.50726838125838E-3</v>
      </c>
      <c r="Y69">
        <v>7.0863406981655202E-3</v>
      </c>
      <c r="Z69">
        <v>-3.154428466632346E-3</v>
      </c>
      <c r="AA69">
        <v>1.0821352819940077E-2</v>
      </c>
      <c r="AB69">
        <v>7.6669243533077306E-3</v>
      </c>
      <c r="AC69">
        <v>-2.666464320325209E-3</v>
      </c>
      <c r="AD69">
        <v>5.0709286231312737E-3</v>
      </c>
      <c r="AE69">
        <v>2.4044643028060648E-3</v>
      </c>
      <c r="AF69">
        <v>7.9515646238291104E-2</v>
      </c>
      <c r="AG69">
        <v>-8.817998809737615E-2</v>
      </c>
      <c r="AH69">
        <v>0.16769563433566725</v>
      </c>
      <c r="AI69">
        <v>-5.2822965931257704E-3</v>
      </c>
      <c r="AJ69">
        <v>1.5038531453236414E-2</v>
      </c>
      <c r="AK69">
        <v>9.7562348601106449E-3</v>
      </c>
      <c r="AL69">
        <v>-5.1274640867410778E-3</v>
      </c>
      <c r="AM69">
        <v>1.1434986542780929E-2</v>
      </c>
      <c r="AN69">
        <v>6.3075224560398511E-3</v>
      </c>
      <c r="AO69">
        <v>-3.7243115973849177E-3</v>
      </c>
      <c r="AP69">
        <v>5.5023178467120057E-3</v>
      </c>
      <c r="AQ69">
        <v>1.778006249327088E-3</v>
      </c>
      <c r="AR69">
        <v>5.8798675349835974E-2</v>
      </c>
      <c r="AS69">
        <v>-0.12316300271674674</v>
      </c>
      <c r="AT69">
        <v>0.1819616780665827</v>
      </c>
      <c r="AU69">
        <v>-7.755763609457695E-3</v>
      </c>
      <c r="AV69">
        <v>1.5917004504932403E-2</v>
      </c>
      <c r="AW69">
        <v>8.1612408954747084E-3</v>
      </c>
      <c r="AX69" s="40">
        <v>-5.2262569974063887E-3</v>
      </c>
      <c r="AY69" s="40">
        <v>1.1857267085327101E-2</v>
      </c>
      <c r="AZ69" s="40">
        <v>6.6310100879207121E-3</v>
      </c>
      <c r="BA69" s="40">
        <v>-3.8045871079641054E-3</v>
      </c>
      <c r="BB69" s="40">
        <v>5.6399900169507231E-3</v>
      </c>
      <c r="BC69" s="40">
        <v>1.8354029089866174E-3</v>
      </c>
      <c r="BD69" s="40">
        <v>6.0696783165127936E-2</v>
      </c>
      <c r="BE69" s="40">
        <v>-0.12581771424370247</v>
      </c>
      <c r="BF69" s="40">
        <v>0.18651449740883039</v>
      </c>
      <c r="BG69" s="40">
        <v>-7.9074097444778307E-3</v>
      </c>
      <c r="BH69" s="40">
        <v>1.6351088028912442E-2</v>
      </c>
      <c r="BI69" s="40">
        <v>8.4436782844346109E-3</v>
      </c>
      <c r="BJ69">
        <v>-4.5709874437997754E-2</v>
      </c>
      <c r="BK69">
        <v>-9.1516781535583888E-2</v>
      </c>
      <c r="BL69">
        <v>-0.1487588054766712</v>
      </c>
      <c r="BM69">
        <v>-0.15162500114991598</v>
      </c>
      <c r="BN69">
        <v>-4.6651993713372288E-2</v>
      </c>
      <c r="BO69">
        <v>-0.10620544665656843</v>
      </c>
      <c r="BP69">
        <v>-0.14833957224684019</v>
      </c>
      <c r="BQ69">
        <v>-0.1515369510347952</v>
      </c>
      <c r="BR69">
        <v>300743.47655014758</v>
      </c>
      <c r="BS69">
        <v>-0.1515369510347952</v>
      </c>
    </row>
    <row r="70" spans="1:71" hidden="1">
      <c r="A70">
        <v>12</v>
      </c>
      <c r="B70" t="s">
        <v>103</v>
      </c>
      <c r="C70" t="s">
        <v>104</v>
      </c>
      <c r="D70" t="s">
        <v>105</v>
      </c>
      <c r="E70" t="s">
        <v>105</v>
      </c>
      <c r="F70" t="s">
        <v>21</v>
      </c>
      <c r="G70" t="str">
        <f t="shared" si="1"/>
        <v>DenmarkBusiness, Trade, Personal, and Public Services</v>
      </c>
      <c r="H70">
        <v>189574.21868588607</v>
      </c>
      <c r="I70">
        <v>2137.8699557568075</v>
      </c>
      <c r="J70">
        <v>47389.139383360955</v>
      </c>
      <c r="K70">
        <v>3007434.7655014745</v>
      </c>
      <c r="L70">
        <v>33070.004884453694</v>
      </c>
      <c r="M70">
        <v>1961223.692173776</v>
      </c>
      <c r="N70">
        <v>-5.2063733220587601E-3</v>
      </c>
      <c r="O70">
        <v>1.1410058055504557E-2</v>
      </c>
      <c r="P70">
        <v>6.2036847334457929E-3</v>
      </c>
      <c r="Q70">
        <v>-4.835870742257181E-3</v>
      </c>
      <c r="R70">
        <v>1.0178089875927426E-2</v>
      </c>
      <c r="S70">
        <v>5.3422191336702446E-3</v>
      </c>
      <c r="T70">
        <v>0.17666721284429698</v>
      </c>
      <c r="U70">
        <v>-0.15992226906703166</v>
      </c>
      <c r="V70">
        <v>0.33658948191132865</v>
      </c>
      <c r="W70">
        <v>-4.6733789485487445E-3</v>
      </c>
      <c r="X70">
        <v>9.7350243914974093E-3</v>
      </c>
      <c r="Y70">
        <v>5.0616454429486648E-3</v>
      </c>
      <c r="Z70">
        <v>-1.0240973710998531E-2</v>
      </c>
      <c r="AA70">
        <v>3.0036910440723062E-2</v>
      </c>
      <c r="AB70">
        <v>1.9795936729724534E-2</v>
      </c>
      <c r="AC70">
        <v>-9.4780797389126502E-3</v>
      </c>
      <c r="AD70">
        <v>2.6783273853535395E-2</v>
      </c>
      <c r="AE70">
        <v>1.7305194114622745E-2</v>
      </c>
      <c r="AF70">
        <v>0.57228285389699352</v>
      </c>
      <c r="AG70">
        <v>-0.31344014326108294</v>
      </c>
      <c r="AH70">
        <v>0.88572299715807645</v>
      </c>
      <c r="AI70">
        <v>-9.9114615829271301E-3</v>
      </c>
      <c r="AJ70">
        <v>2.5984426309768615E-2</v>
      </c>
      <c r="AK70">
        <v>1.6072964726841488E-2</v>
      </c>
      <c r="AL70">
        <v>-2.2138581930088976E-2</v>
      </c>
      <c r="AM70">
        <v>3.4397756405151372E-2</v>
      </c>
      <c r="AN70">
        <v>1.2259174475062395E-2</v>
      </c>
      <c r="AO70">
        <v>-2.0680306738177442E-2</v>
      </c>
      <c r="AP70">
        <v>3.078075158140391E-2</v>
      </c>
      <c r="AQ70">
        <v>1.0100444843226468E-2</v>
      </c>
      <c r="AR70">
        <v>0.33402176030065434</v>
      </c>
      <c r="AS70">
        <v>-0.68389784484352845</v>
      </c>
      <c r="AT70">
        <v>1.0179196051441828</v>
      </c>
      <c r="AU70">
        <v>-2.2107069294814711E-2</v>
      </c>
      <c r="AV70">
        <v>3.0997918321665856E-2</v>
      </c>
      <c r="AW70">
        <v>8.8908490268511508E-3</v>
      </c>
      <c r="AX70" s="40">
        <v>-2.2376065546206244E-2</v>
      </c>
      <c r="AY70" s="40">
        <v>3.6104456358326931E-2</v>
      </c>
      <c r="AZ70" s="40">
        <v>1.3728390812120682E-2</v>
      </c>
      <c r="BA70" s="40">
        <v>-2.0904583251768204E-2</v>
      </c>
      <c r="BB70" s="40">
        <v>3.2496525609963182E-2</v>
      </c>
      <c r="BC70" s="40">
        <v>1.1591942358194978E-2</v>
      </c>
      <c r="BD70" s="40">
        <v>0.3833455904058134</v>
      </c>
      <c r="BE70" s="40">
        <v>-0.69131467024344317</v>
      </c>
      <c r="BF70" s="40">
        <v>1.0746602606492566</v>
      </c>
      <c r="BG70" s="40">
        <v>-2.233364001630652E-2</v>
      </c>
      <c r="BH70" s="40">
        <v>3.2195515526458322E-2</v>
      </c>
      <c r="BI70" s="40">
        <v>9.861875510151788E-3</v>
      </c>
      <c r="BJ70">
        <v>-8.2594712717149986E-3</v>
      </c>
      <c r="BK70">
        <v>-1.6246439302000225E-2</v>
      </c>
      <c r="BL70">
        <v>-3.5120989244730727E-2</v>
      </c>
      <c r="BM70">
        <v>-3.5497736931361837E-2</v>
      </c>
      <c r="BN70">
        <v>-7.4804488755921108E-3</v>
      </c>
      <c r="BO70">
        <v>-1.4661328787425E-2</v>
      </c>
      <c r="BP70">
        <v>-3.1989684077927377E-2</v>
      </c>
      <c r="BQ70">
        <v>-3.233661001605298E-2</v>
      </c>
      <c r="BR70">
        <v>300743.47655014758</v>
      </c>
      <c r="BS70">
        <v>-3.233661001605298E-2</v>
      </c>
    </row>
    <row r="71" spans="1:71" hidden="1">
      <c r="A71">
        <v>12</v>
      </c>
      <c r="B71" t="s">
        <v>103</v>
      </c>
      <c r="C71" t="s">
        <v>104</v>
      </c>
      <c r="D71" t="s">
        <v>105</v>
      </c>
      <c r="E71" t="s">
        <v>105</v>
      </c>
      <c r="F71" t="s">
        <v>23</v>
      </c>
      <c r="G71" t="str">
        <f t="shared" si="1"/>
        <v>DenmarkHotel and restaurants and Other Personal Services</v>
      </c>
      <c r="H71">
        <v>20546.763371654233</v>
      </c>
      <c r="I71">
        <v>323.28234325223229</v>
      </c>
      <c r="J71">
        <v>2525.8256421771835</v>
      </c>
      <c r="K71">
        <v>902230.42965044256</v>
      </c>
      <c r="L71">
        <v>9921.0014653361068</v>
      </c>
      <c r="M71">
        <v>588367.10765213263</v>
      </c>
      <c r="N71">
        <v>-6.1118905321446164E-4</v>
      </c>
      <c r="O71">
        <v>1.2262186397034528E-3</v>
      </c>
      <c r="P71">
        <v>6.1502958648899117E-4</v>
      </c>
      <c r="Q71">
        <v>-8.9230078448648256E-4</v>
      </c>
      <c r="R71">
        <v>1.6010277844683003E-3</v>
      </c>
      <c r="S71">
        <v>7.0872699998181775E-4</v>
      </c>
      <c r="T71">
        <v>2.3437605351142927E-2</v>
      </c>
      <c r="U71">
        <v>-2.9508391301369841E-2</v>
      </c>
      <c r="V71">
        <v>5.2945996652512775E-2</v>
      </c>
      <c r="W71">
        <v>-1.9739501492061639E-4</v>
      </c>
      <c r="X71">
        <v>3.1794386994231995E-4</v>
      </c>
      <c r="Y71">
        <v>1.2054885502170357E-4</v>
      </c>
      <c r="Z71">
        <v>-1.1295258949775115E-3</v>
      </c>
      <c r="AA71">
        <v>4.0236296824766298E-3</v>
      </c>
      <c r="AB71">
        <v>2.8941037874991183E-3</v>
      </c>
      <c r="AC71">
        <v>-1.6297723566770454E-3</v>
      </c>
      <c r="AD71">
        <v>4.9612229820290114E-3</v>
      </c>
      <c r="AE71">
        <v>3.3314506253519665E-3</v>
      </c>
      <c r="AF71">
        <v>0.11017108845270585</v>
      </c>
      <c r="AG71">
        <v>-5.3896579795857491E-2</v>
      </c>
      <c r="AH71">
        <v>0.16406766824856336</v>
      </c>
      <c r="AI71">
        <v>-3.9156288111139807E-4</v>
      </c>
      <c r="AJ71">
        <v>3.247873313695943E-3</v>
      </c>
      <c r="AK71">
        <v>2.8563104325845449E-3</v>
      </c>
      <c r="AL71">
        <v>-2.4229604458299923E-3</v>
      </c>
      <c r="AM71">
        <v>4.3372174953000596E-3</v>
      </c>
      <c r="AN71">
        <v>1.9142570494700675E-3</v>
      </c>
      <c r="AO71">
        <v>-3.409577181404091E-3</v>
      </c>
      <c r="AP71">
        <v>5.4760426226970887E-3</v>
      </c>
      <c r="AQ71">
        <v>2.0664654412929978E-3</v>
      </c>
      <c r="AR71">
        <v>6.833802223711416E-2</v>
      </c>
      <c r="AS71">
        <v>-0.11275473404295511</v>
      </c>
      <c r="AT71">
        <v>0.18109275628006927</v>
      </c>
      <c r="AU71">
        <v>-9.1605883290984882E-4</v>
      </c>
      <c r="AV71">
        <v>3.4378113542137931E-3</v>
      </c>
      <c r="AW71">
        <v>2.521752521303944E-3</v>
      </c>
      <c r="AX71" s="40">
        <v>-2.4562877698842988E-3</v>
      </c>
      <c r="AY71" s="40">
        <v>4.6870106199300232E-3</v>
      </c>
      <c r="AZ71" s="40">
        <v>2.2307228500457249E-3</v>
      </c>
      <c r="BA71" s="40">
        <v>-3.4672823049242138E-3</v>
      </c>
      <c r="BB71" s="40">
        <v>5.8799779561525978E-3</v>
      </c>
      <c r="BC71" s="40">
        <v>2.412695651228384E-3</v>
      </c>
      <c r="BD71" s="40">
        <v>7.9787856970822815E-2</v>
      </c>
      <c r="BE71" s="40">
        <v>-0.11466304275962358</v>
      </c>
      <c r="BF71" s="40">
        <v>0.19445089973044638</v>
      </c>
      <c r="BG71" s="40">
        <v>-9.5526285028206016E-4</v>
      </c>
      <c r="BH71" s="40">
        <v>3.5297232982812736E-3</v>
      </c>
      <c r="BI71" s="40">
        <v>2.5744604479992139E-3</v>
      </c>
      <c r="BJ71">
        <v>-8.9459890771259511E-3</v>
      </c>
      <c r="BK71">
        <v>-1.6532898070826637E-2</v>
      </c>
      <c r="BL71">
        <v>-3.5464931134978082E-2</v>
      </c>
      <c r="BM71">
        <v>-3.5952743989923056E-2</v>
      </c>
      <c r="BN71">
        <v>-9.1277460453034146E-3</v>
      </c>
      <c r="BO71">
        <v>-1.6671674442116421E-2</v>
      </c>
      <c r="BP71">
        <v>-3.4878098478450241E-2</v>
      </c>
      <c r="BQ71">
        <v>-3.5468390140367435E-2</v>
      </c>
      <c r="BR71">
        <v>300743.47655014758</v>
      </c>
      <c r="BS71">
        <v>-3.5468390140367435E-2</v>
      </c>
    </row>
    <row r="72" spans="1:71" hidden="1">
      <c r="A72">
        <v>12</v>
      </c>
      <c r="B72" t="s">
        <v>103</v>
      </c>
      <c r="C72" t="s">
        <v>104</v>
      </c>
      <c r="D72" t="s">
        <v>105</v>
      </c>
      <c r="E72" t="s">
        <v>105</v>
      </c>
      <c r="F72" t="s">
        <v>22</v>
      </c>
      <c r="G72" t="str">
        <f t="shared" si="1"/>
        <v>DenmarkLight/Heavy Manufacturing, Utilities, and Construction</v>
      </c>
      <c r="H72">
        <v>63193.506349971518</v>
      </c>
      <c r="I72">
        <v>602.97447331918352</v>
      </c>
      <c r="J72">
        <v>96103.148015343264</v>
      </c>
      <c r="K72">
        <v>4811895.6248023603</v>
      </c>
      <c r="L72">
        <v>52912.007815125893</v>
      </c>
      <c r="M72">
        <v>3137957.9074780415</v>
      </c>
      <c r="N72">
        <v>-4.753612642767034E-3</v>
      </c>
      <c r="O72">
        <v>2.2233676457576419E-2</v>
      </c>
      <c r="P72">
        <v>1.748006381480938E-2</v>
      </c>
      <c r="Q72">
        <v>-3.1493196678161108E-3</v>
      </c>
      <c r="R72">
        <v>2.0199198746688601E-2</v>
      </c>
      <c r="S72">
        <v>1.7049879078872485E-2</v>
      </c>
      <c r="T72">
        <v>0.56383958441765802</v>
      </c>
      <c r="U72">
        <v>-0.10414801679738486</v>
      </c>
      <c r="V72">
        <v>0.66798760121504286</v>
      </c>
      <c r="W72">
        <v>-1.5181261382340036E-2</v>
      </c>
      <c r="X72">
        <v>9.5099201163178354E-2</v>
      </c>
      <c r="Y72">
        <v>7.9917939780838332E-2</v>
      </c>
      <c r="Z72">
        <v>-1.0894329221486325E-2</v>
      </c>
      <c r="AA72">
        <v>6.7325483365449967E-2</v>
      </c>
      <c r="AB72">
        <v>5.6431154143963651E-2</v>
      </c>
      <c r="AC72">
        <v>-6.869635934503516E-3</v>
      </c>
      <c r="AD72">
        <v>5.863261579877891E-2</v>
      </c>
      <c r="AE72">
        <v>5.1762979864275388E-2</v>
      </c>
      <c r="AF72">
        <v>1.711801996945465</v>
      </c>
      <c r="AG72">
        <v>-0.22717889390844986</v>
      </c>
      <c r="AH72">
        <v>1.938980890853915</v>
      </c>
      <c r="AI72">
        <v>-3.5701163981557073E-2</v>
      </c>
      <c r="AJ72">
        <v>0.26252549860443219</v>
      </c>
      <c r="AK72">
        <v>0.22682433462287521</v>
      </c>
      <c r="AL72">
        <v>-1.9987612331736473E-2</v>
      </c>
      <c r="AM72">
        <v>6.7898799144511121E-2</v>
      </c>
      <c r="AN72">
        <v>4.7911186812774648E-2</v>
      </c>
      <c r="AO72">
        <v>-1.4165851055202738E-2</v>
      </c>
      <c r="AP72">
        <v>5.8768550480463415E-2</v>
      </c>
      <c r="AQ72">
        <v>4.460269942526067E-2</v>
      </c>
      <c r="AR72">
        <v>1.4750114878531897</v>
      </c>
      <c r="AS72">
        <v>-0.46846476358799793</v>
      </c>
      <c r="AT72">
        <v>1.9434762514411876</v>
      </c>
      <c r="AU72">
        <v>-6.2349785544638173E-2</v>
      </c>
      <c r="AV72">
        <v>0.26589486157815606</v>
      </c>
      <c r="AW72">
        <v>0.2035450760335179</v>
      </c>
      <c r="AX72" s="40">
        <v>-2.0232109589732986E-2</v>
      </c>
      <c r="AY72" s="40">
        <v>7.1994373549573318E-2</v>
      </c>
      <c r="AZ72" s="40">
        <v>5.1762263959840335E-2</v>
      </c>
      <c r="BA72" s="40">
        <v>-1.4416270146950254E-2</v>
      </c>
      <c r="BB72" s="40">
        <v>6.2405932905002265E-2</v>
      </c>
      <c r="BC72" s="40">
        <v>4.7989662758052026E-2</v>
      </c>
      <c r="BD72" s="40">
        <v>1.5870183818120656</v>
      </c>
      <c r="BE72" s="40">
        <v>-0.4767461241752487</v>
      </c>
      <c r="BF72" s="40">
        <v>2.0637645059873142</v>
      </c>
      <c r="BG72" s="40">
        <v>-6.3501204811308692E-2</v>
      </c>
      <c r="BH72" s="40">
        <v>0.27642551901930795</v>
      </c>
      <c r="BI72" s="40">
        <v>0.21292431420799934</v>
      </c>
      <c r="BJ72">
        <v>-2.2622862299191551E-2</v>
      </c>
      <c r="BK72">
        <v>-5.1847074707433716E-2</v>
      </c>
      <c r="BL72">
        <v>-9.5122811943568281E-2</v>
      </c>
      <c r="BM72">
        <v>-9.6286395982878081E-2</v>
      </c>
      <c r="BN72">
        <v>-1.7272375764778733E-2</v>
      </c>
      <c r="BO72">
        <v>-3.767637005558494E-2</v>
      </c>
      <c r="BP72">
        <v>-7.7692304453494981E-2</v>
      </c>
      <c r="BQ72">
        <v>-7.9065722558852664E-2</v>
      </c>
      <c r="BR72">
        <v>300743.47655014758</v>
      </c>
      <c r="BS72">
        <v>-7.9065722558852664E-2</v>
      </c>
    </row>
    <row r="73" spans="1:71" hidden="1">
      <c r="A73">
        <v>12</v>
      </c>
      <c r="B73" t="s">
        <v>103</v>
      </c>
      <c r="C73" t="s">
        <v>104</v>
      </c>
      <c r="D73" t="s">
        <v>105</v>
      </c>
      <c r="E73" t="s">
        <v>105</v>
      </c>
      <c r="F73" t="s">
        <v>24</v>
      </c>
      <c r="G73" t="str">
        <f t="shared" si="1"/>
        <v>DenmarkTransport services</v>
      </c>
      <c r="H73">
        <v>17062.869845360456</v>
      </c>
      <c r="I73">
        <v>159.8459704851164</v>
      </c>
      <c r="J73">
        <v>40327.420339044824</v>
      </c>
      <c r="K73">
        <v>1202973.9062005901</v>
      </c>
      <c r="L73">
        <v>13228.001953781477</v>
      </c>
      <c r="M73">
        <v>784489.47686951025</v>
      </c>
      <c r="N73">
        <v>-5.4209742770667526E-3</v>
      </c>
      <c r="O73">
        <v>4.2776188617412595E-3</v>
      </c>
      <c r="P73">
        <v>-1.1433554153254934E-3</v>
      </c>
      <c r="Q73">
        <v>-3.4727988182080812E-3</v>
      </c>
      <c r="R73">
        <v>3.2107082848878781E-3</v>
      </c>
      <c r="S73">
        <v>-2.6209053332020265E-4</v>
      </c>
      <c r="T73">
        <v>-8.6673352170681759E-3</v>
      </c>
      <c r="U73">
        <v>-0.11484547388086624</v>
      </c>
      <c r="V73">
        <v>0.10617813866379808</v>
      </c>
      <c r="W73">
        <v>-3.1862700850677592E-2</v>
      </c>
      <c r="X73">
        <v>2.023454920316391E-2</v>
      </c>
      <c r="Y73">
        <v>-1.1628151647513681E-2</v>
      </c>
      <c r="Z73">
        <v>-9.1269420231108143E-3</v>
      </c>
      <c r="AA73">
        <v>8.5202946623671935E-3</v>
      </c>
      <c r="AB73">
        <v>-6.0664736074361996E-4</v>
      </c>
      <c r="AC73">
        <v>-6.0283379723823638E-3</v>
      </c>
      <c r="AD73">
        <v>6.7131585847406009E-3</v>
      </c>
      <c r="AE73">
        <v>6.8482061235823697E-4</v>
      </c>
      <c r="AF73">
        <v>2.2647020995661467E-2</v>
      </c>
      <c r="AG73">
        <v>-0.19935716619182242</v>
      </c>
      <c r="AH73">
        <v>0.22200418718748391</v>
      </c>
      <c r="AI73">
        <v>-5.2296689626363933E-2</v>
      </c>
      <c r="AJ73">
        <v>3.6682581193601439E-2</v>
      </c>
      <c r="AK73">
        <v>-1.5614108432762494E-2</v>
      </c>
      <c r="AL73">
        <v>-1.7986805524658447E-2</v>
      </c>
      <c r="AM73">
        <v>1.4429393330555724E-2</v>
      </c>
      <c r="AN73">
        <v>-3.5574121941027246E-3</v>
      </c>
      <c r="AO73">
        <v>-1.182736729386202E-2</v>
      </c>
      <c r="AP73">
        <v>1.0520553835312554E-2</v>
      </c>
      <c r="AQ73">
        <v>-1.3068134585494653E-3</v>
      </c>
      <c r="AR73">
        <v>-4.3216327457300627E-2</v>
      </c>
      <c r="AS73">
        <v>-0.39113109417824471</v>
      </c>
      <c r="AT73">
        <v>0.34791476672094407</v>
      </c>
      <c r="AU73">
        <v>-0.10275261142540087</v>
      </c>
      <c r="AV73">
        <v>7.005156105311848E-2</v>
      </c>
      <c r="AW73">
        <v>-3.2701050372282395E-2</v>
      </c>
      <c r="AX73" s="40">
        <v>-1.8080103643701453E-2</v>
      </c>
      <c r="AY73" s="40">
        <v>1.2996875472662515E-2</v>
      </c>
      <c r="AZ73" s="40">
        <v>-5.0832281710389395E-3</v>
      </c>
      <c r="BA73" s="40">
        <v>-1.1896573676043888E-2</v>
      </c>
      <c r="BB73" s="40">
        <v>9.6472764365713639E-3</v>
      </c>
      <c r="BC73" s="40">
        <v>-2.2492972394725242E-3</v>
      </c>
      <c r="BD73" s="40">
        <v>-7.4384270695944554E-2</v>
      </c>
      <c r="BE73" s="40">
        <v>-0.39341974957503451</v>
      </c>
      <c r="BF73" s="40">
        <v>0.31903547887908995</v>
      </c>
      <c r="BG73" s="40">
        <v>-0.10318467424317565</v>
      </c>
      <c r="BH73" s="40">
        <v>6.2126573502007301E-2</v>
      </c>
      <c r="BI73" s="40">
        <v>-4.1058100741168349E-2</v>
      </c>
      <c r="BJ73">
        <v>-9.5547974353052761E-2</v>
      </c>
      <c r="BK73">
        <v>-0.16086791373189413</v>
      </c>
      <c r="BL73">
        <v>-0.31702840580408281</v>
      </c>
      <c r="BM73">
        <v>-0.31867284199394297</v>
      </c>
      <c r="BN73">
        <v>-7.1847587732316198E-2</v>
      </c>
      <c r="BO73">
        <v>-0.12471829323366333</v>
      </c>
      <c r="BP73">
        <v>-0.24469249552628775</v>
      </c>
      <c r="BQ73">
        <v>-0.24612428350933419</v>
      </c>
      <c r="BR73">
        <v>300743.47655014758</v>
      </c>
      <c r="BS73">
        <v>-0.24612428350933419</v>
      </c>
    </row>
    <row r="74" spans="1:71" hidden="1">
      <c r="A74">
        <v>12</v>
      </c>
      <c r="B74" t="s">
        <v>103</v>
      </c>
      <c r="C74" t="s">
        <v>104</v>
      </c>
      <c r="D74" t="s">
        <v>105</v>
      </c>
      <c r="E74" t="s">
        <v>105</v>
      </c>
      <c r="F74" t="s">
        <v>287</v>
      </c>
      <c r="G74" t="str">
        <f t="shared" si="1"/>
        <v>Denmark_All</v>
      </c>
      <c r="H74">
        <v>300743.47655014752</v>
      </c>
      <c r="I74">
        <v>3307.0004884453692</v>
      </c>
      <c r="J74">
        <v>196122.36921737756</v>
      </c>
      <c r="K74">
        <v>300743.47655014752</v>
      </c>
      <c r="L74">
        <v>3307.0004884453692</v>
      </c>
      <c r="M74">
        <v>196122.36921737756</v>
      </c>
      <c r="N74">
        <v>-1.7567691252702473E-2</v>
      </c>
      <c r="O74">
        <v>4.4537894594275977E-2</v>
      </c>
      <c r="P74">
        <v>2.6970203341573504E-2</v>
      </c>
      <c r="Q74">
        <v>-1.3521565880671282E-2</v>
      </c>
      <c r="R74">
        <v>3.9048672684935296E-2</v>
      </c>
      <c r="S74">
        <v>2.5527106804264014E-2</v>
      </c>
      <c r="T74">
        <v>0.84418154670298207</v>
      </c>
      <c r="U74">
        <v>-0.44715824971926166</v>
      </c>
      <c r="V74">
        <v>1.2913397964222437</v>
      </c>
      <c r="W74">
        <v>-5.4335663879579846E-2</v>
      </c>
      <c r="X74">
        <v>0.13489398700904034</v>
      </c>
      <c r="Y74">
        <v>8.0558323129460499E-2</v>
      </c>
      <c r="Z74">
        <v>-3.4546199317205539E-2</v>
      </c>
      <c r="AA74">
        <v>0.12072767097095699</v>
      </c>
      <c r="AB74">
        <v>8.6181471653751451E-2</v>
      </c>
      <c r="AC74">
        <v>-2.6672290322800791E-2</v>
      </c>
      <c r="AD74">
        <v>0.10216119984221519</v>
      </c>
      <c r="AE74">
        <v>7.5488909519414407E-2</v>
      </c>
      <c r="AF74">
        <v>2.496418606529117</v>
      </c>
      <c r="AG74">
        <v>-0.88205277125458892</v>
      </c>
      <c r="AH74">
        <v>3.3784713777837059</v>
      </c>
      <c r="AI74">
        <v>-0.10358317466508532</v>
      </c>
      <c r="AJ74">
        <v>0.3434789108747347</v>
      </c>
      <c r="AK74">
        <v>0.23989573620964938</v>
      </c>
      <c r="AL74">
        <v>-6.7663424319054991E-2</v>
      </c>
      <c r="AM74">
        <v>0.13249815291829928</v>
      </c>
      <c r="AN74">
        <v>6.4834728599244287E-2</v>
      </c>
      <c r="AO74">
        <v>-5.3807413866031203E-2</v>
      </c>
      <c r="AP74">
        <v>0.11104821636658896</v>
      </c>
      <c r="AQ74">
        <v>5.7240802500557755E-2</v>
      </c>
      <c r="AR74">
        <v>1.8929536182834938</v>
      </c>
      <c r="AS74">
        <v>-1.7794114393694729</v>
      </c>
      <c r="AT74">
        <v>3.6723650576529669</v>
      </c>
      <c r="AU74">
        <v>-0.1958812887072213</v>
      </c>
      <c r="AV74">
        <v>0.38629915681208654</v>
      </c>
      <c r="AW74">
        <v>0.19041786810486525</v>
      </c>
      <c r="AX74" s="40">
        <v>-6.8370823546931372E-2</v>
      </c>
      <c r="AY74" s="40">
        <v>0.13763998308581987</v>
      </c>
      <c r="AZ74" s="40">
        <v>6.92691595388885E-2</v>
      </c>
      <c r="BA74" s="40">
        <v>-5.4489296487650656E-2</v>
      </c>
      <c r="BB74" s="40">
        <v>0.11606970292464014</v>
      </c>
      <c r="BC74" s="40">
        <v>6.1580406436989484E-2</v>
      </c>
      <c r="BD74" s="40">
        <v>2.0364643416578856</v>
      </c>
      <c r="BE74" s="40">
        <v>-1.8019613009970523</v>
      </c>
      <c r="BF74" s="40">
        <v>3.8384256426549381</v>
      </c>
      <c r="BG74" s="40">
        <v>-0.19788219166555079</v>
      </c>
      <c r="BH74" s="40">
        <v>0.39062841937496745</v>
      </c>
      <c r="BI74" s="40">
        <v>0.19274622770941666</v>
      </c>
      <c r="BJ74">
        <v>-1.7567691252702477E-2</v>
      </c>
      <c r="BK74">
        <v>-3.4546199317205546E-2</v>
      </c>
      <c r="BL74">
        <v>-6.7663424319055004E-2</v>
      </c>
      <c r="BM74">
        <v>-6.8370823546931386E-2</v>
      </c>
      <c r="BN74">
        <v>-1.3521565880671282E-2</v>
      </c>
      <c r="BO74">
        <v>-2.6672290322800784E-2</v>
      </c>
      <c r="BP74">
        <v>-5.380741386603119E-2</v>
      </c>
      <c r="BQ74">
        <v>-5.4489296487650642E-2</v>
      </c>
      <c r="BR74">
        <v>300743.47655014758</v>
      </c>
      <c r="BS74">
        <v>-5.4489296487650642E-2</v>
      </c>
    </row>
    <row r="75" spans="1:71" hidden="1">
      <c r="A75">
        <v>13</v>
      </c>
      <c r="B75" t="s">
        <v>197</v>
      </c>
      <c r="C75" t="s">
        <v>198</v>
      </c>
      <c r="D75" t="s">
        <v>199</v>
      </c>
      <c r="E75" t="s">
        <v>199</v>
      </c>
      <c r="F75" t="s">
        <v>20</v>
      </c>
      <c r="G75" t="str">
        <f t="shared" si="1"/>
        <v>SpainAgriculture, Mining and Quarrying</v>
      </c>
      <c r="H75">
        <v>35763.678490775659</v>
      </c>
      <c r="I75">
        <v>928.13609914672134</v>
      </c>
      <c r="J75">
        <v>20420.358210578386</v>
      </c>
      <c r="K75">
        <v>2576251.8802741873</v>
      </c>
      <c r="L75">
        <v>39623.374179915285</v>
      </c>
      <c r="M75">
        <v>851668.98859214236</v>
      </c>
      <c r="N75">
        <v>-3.5191685242485306E-4</v>
      </c>
      <c r="O75">
        <v>1.3801788523869203E-3</v>
      </c>
      <c r="P75">
        <v>1.0282619999620671E-3</v>
      </c>
      <c r="Q75">
        <v>-4.690489375705466E-4</v>
      </c>
      <c r="R75">
        <v>2.0530256546770626E-3</v>
      </c>
      <c r="S75">
        <v>1.5839767171065156E-3</v>
      </c>
      <c r="T75">
        <v>0.31381251077092642</v>
      </c>
      <c r="U75">
        <v>-9.2926507810247472E-2</v>
      </c>
      <c r="V75">
        <v>0.40673901858117389</v>
      </c>
      <c r="W75">
        <v>-1.1774100470665892E-3</v>
      </c>
      <c r="X75">
        <v>5.0478240136944998E-3</v>
      </c>
      <c r="Y75">
        <v>3.870413966627911E-3</v>
      </c>
      <c r="Z75">
        <v>-6.8039051901237313E-4</v>
      </c>
      <c r="AA75">
        <v>1.2747940275116194E-3</v>
      </c>
      <c r="AB75">
        <v>5.9440350849924626E-4</v>
      </c>
      <c r="AC75">
        <v>-9.4746496488748943E-4</v>
      </c>
      <c r="AD75">
        <v>1.6865145105344997E-3</v>
      </c>
      <c r="AE75">
        <v>7.3904954564701041E-4</v>
      </c>
      <c r="AF75">
        <v>0.14641818342333937</v>
      </c>
      <c r="AG75">
        <v>-0.18770879413048647</v>
      </c>
      <c r="AH75">
        <v>0.33412697755382581</v>
      </c>
      <c r="AI75">
        <v>-2.1127910665400648E-3</v>
      </c>
      <c r="AJ75">
        <v>1.5751230180622914E-3</v>
      </c>
      <c r="AK75">
        <v>-5.3766804847777371E-4</v>
      </c>
      <c r="AL75">
        <v>-1.2261010450168154E-3</v>
      </c>
      <c r="AM75">
        <v>1.4642326385859281E-3</v>
      </c>
      <c r="AN75">
        <v>2.3813159356911263E-4</v>
      </c>
      <c r="AO75">
        <v>-1.5625850756237091E-3</v>
      </c>
      <c r="AP75">
        <v>1.870914529379295E-3</v>
      </c>
      <c r="AQ75">
        <v>3.0832945375558577E-4</v>
      </c>
      <c r="AR75">
        <v>6.1085266584232301E-2</v>
      </c>
      <c r="AS75">
        <v>-0.30957446569694724</v>
      </c>
      <c r="AT75">
        <v>0.37065973228117954</v>
      </c>
      <c r="AU75">
        <v>-4.4087407439202132E-3</v>
      </c>
      <c r="AV75">
        <v>2.5013060103915808E-3</v>
      </c>
      <c r="AW75">
        <v>-1.9074347335286328E-3</v>
      </c>
      <c r="AX75" s="40">
        <v>-1.2730299297574882E-3</v>
      </c>
      <c r="AY75" s="40">
        <v>1.5711137328841768E-3</v>
      </c>
      <c r="AZ75" s="40">
        <v>2.9808380312668873E-4</v>
      </c>
      <c r="BA75" s="40">
        <v>-1.6384000183041162E-3</v>
      </c>
      <c r="BB75" s="40">
        <v>2.0319820372428133E-3</v>
      </c>
      <c r="BC75" s="40">
        <v>3.9358201893869714E-4</v>
      </c>
      <c r="BD75" s="40">
        <v>7.7975238034472483E-2</v>
      </c>
      <c r="BE75" s="40">
        <v>-0.32459468490822019</v>
      </c>
      <c r="BF75" s="40">
        <v>0.40256992294269267</v>
      </c>
      <c r="BG75" s="40">
        <v>-4.5063864318741435E-3</v>
      </c>
      <c r="BH75" s="40">
        <v>2.7719207007293302E-3</v>
      </c>
      <c r="BI75" s="40">
        <v>-1.7344657311448132E-3</v>
      </c>
      <c r="BJ75">
        <v>-1.2675240509635253E-2</v>
      </c>
      <c r="BK75">
        <v>-2.450611105871648E-2</v>
      </c>
      <c r="BL75">
        <v>-4.4161356660297614E-2</v>
      </c>
      <c r="BM75">
        <v>-4.5851627804854404E-2</v>
      </c>
      <c r="BN75">
        <v>-1.0012163937560357E-2</v>
      </c>
      <c r="BO75">
        <v>-2.0224274683751219E-2</v>
      </c>
      <c r="BP75">
        <v>-3.3354425712086126E-2</v>
      </c>
      <c r="BQ75">
        <v>-3.4972746476150986E-2</v>
      </c>
      <c r="BR75">
        <v>1288125.9401370934</v>
      </c>
      <c r="BS75">
        <v>-3.4972746476150986E-2</v>
      </c>
    </row>
    <row r="76" spans="1:71" hidden="1">
      <c r="A76">
        <v>13</v>
      </c>
      <c r="B76" t="s">
        <v>197</v>
      </c>
      <c r="C76" t="s">
        <v>198</v>
      </c>
      <c r="D76" t="s">
        <v>199</v>
      </c>
      <c r="E76" t="s">
        <v>199</v>
      </c>
      <c r="F76" t="s">
        <v>21</v>
      </c>
      <c r="G76" t="str">
        <f t="shared" si="1"/>
        <v>SpainBusiness, Trade, Personal, and Public Services</v>
      </c>
      <c r="H76">
        <v>738932.259083785</v>
      </c>
      <c r="I76">
        <v>10750.737254002503</v>
      </c>
      <c r="J76">
        <v>68234.480367355791</v>
      </c>
      <c r="K76">
        <v>12881259.401370937</v>
      </c>
      <c r="L76">
        <v>198116.87089957643</v>
      </c>
      <c r="M76">
        <v>4258344.9429607121</v>
      </c>
      <c r="N76">
        <v>-3.0511370722766671E-3</v>
      </c>
      <c r="O76">
        <v>8.1579922825486522E-3</v>
      </c>
      <c r="P76">
        <v>5.1068552102719851E-3</v>
      </c>
      <c r="Q76">
        <v>-2.7071955019603473E-3</v>
      </c>
      <c r="R76">
        <v>7.4520898510072502E-3</v>
      </c>
      <c r="S76">
        <v>4.7448943490469037E-3</v>
      </c>
      <c r="T76">
        <v>0.94004362118225504</v>
      </c>
      <c r="U76">
        <v>-0.53634110176179206</v>
      </c>
      <c r="V76">
        <v>1.4763847229440472</v>
      </c>
      <c r="W76">
        <v>-1.8506394855494332E-3</v>
      </c>
      <c r="X76">
        <v>4.2524682027592639E-3</v>
      </c>
      <c r="Y76">
        <v>2.4018287172098301E-3</v>
      </c>
      <c r="Z76">
        <v>-5.3435876718406798E-3</v>
      </c>
      <c r="AA76">
        <v>2.1474297250272469E-2</v>
      </c>
      <c r="AB76">
        <v>1.6130709578431792E-2</v>
      </c>
      <c r="AC76">
        <v>-4.7894112160681134E-3</v>
      </c>
      <c r="AD76">
        <v>1.9555730305790438E-2</v>
      </c>
      <c r="AE76">
        <v>1.4766319089722323E-2</v>
      </c>
      <c r="AF76">
        <v>2.9254569327604685</v>
      </c>
      <c r="AG76">
        <v>-0.94886316357874989</v>
      </c>
      <c r="AH76">
        <v>3.8743200963392184</v>
      </c>
      <c r="AI76">
        <v>-3.632849713602648E-3</v>
      </c>
      <c r="AJ76">
        <v>1.1245577755860204E-2</v>
      </c>
      <c r="AK76">
        <v>7.612728042257556E-3</v>
      </c>
      <c r="AL76">
        <v>-1.1073052938816757E-2</v>
      </c>
      <c r="AM76">
        <v>2.2163379624813042E-2</v>
      </c>
      <c r="AN76">
        <v>1.109032668599628E-2</v>
      </c>
      <c r="AO76">
        <v>-9.9406802925678349E-3</v>
      </c>
      <c r="AP76">
        <v>2.0064196876442397E-2</v>
      </c>
      <c r="AQ76">
        <v>1.0123516583874561E-2</v>
      </c>
      <c r="AR76">
        <v>2.0056394280971972</v>
      </c>
      <c r="AS76">
        <v>-1.9694164741766258</v>
      </c>
      <c r="AT76">
        <v>3.975055902273823</v>
      </c>
      <c r="AU76">
        <v>-7.0458932714689282E-3</v>
      </c>
      <c r="AV76">
        <v>1.1881142635282437E-2</v>
      </c>
      <c r="AW76">
        <v>4.8352493638135078E-3</v>
      </c>
      <c r="AX76" s="40">
        <v>-1.1228849147410741E-2</v>
      </c>
      <c r="AY76" s="40">
        <v>2.4416927988057498E-2</v>
      </c>
      <c r="AZ76" s="40">
        <v>1.3188078840646756E-2</v>
      </c>
      <c r="BA76" s="40">
        <v>-1.0084976411995123E-2</v>
      </c>
      <c r="BB76" s="40">
        <v>2.2203512903753948E-2</v>
      </c>
      <c r="BC76" s="40">
        <v>1.2118536491758824E-2</v>
      </c>
      <c r="BD76" s="40">
        <v>2.400886529629588</v>
      </c>
      <c r="BE76" s="40">
        <v>-1.9980039698405108</v>
      </c>
      <c r="BF76" s="40">
        <v>4.3988904994700988</v>
      </c>
      <c r="BG76" s="40">
        <v>-7.1719834513558744E-3</v>
      </c>
      <c r="BH76" s="40">
        <v>1.3015144624736817E-2</v>
      </c>
      <c r="BI76" s="40">
        <v>5.8431611733809419E-3</v>
      </c>
      <c r="BJ76">
        <v>-5.3188215312005797E-3</v>
      </c>
      <c r="BK76">
        <v>-9.3150810630860462E-3</v>
      </c>
      <c r="BL76">
        <v>-1.9302833990069247E-2</v>
      </c>
      <c r="BM76">
        <v>-1.9574421994514681E-2</v>
      </c>
      <c r="BN76">
        <v>-4.9888774052413206E-3</v>
      </c>
      <c r="BO76">
        <v>-8.8260287751473765E-3</v>
      </c>
      <c r="BP76">
        <v>-1.8318896905823008E-2</v>
      </c>
      <c r="BQ76">
        <v>-1.8584808861333239E-2</v>
      </c>
      <c r="BR76">
        <v>1288125.9401370934</v>
      </c>
      <c r="BS76">
        <v>-1.8584808861333239E-2</v>
      </c>
    </row>
    <row r="77" spans="1:71" hidden="1">
      <c r="A77">
        <v>13</v>
      </c>
      <c r="B77" t="s">
        <v>197</v>
      </c>
      <c r="C77" t="s">
        <v>198</v>
      </c>
      <c r="D77" t="s">
        <v>199</v>
      </c>
      <c r="E77" t="s">
        <v>199</v>
      </c>
      <c r="F77" t="s">
        <v>23</v>
      </c>
      <c r="G77" t="str">
        <f t="shared" si="1"/>
        <v>SpainHotel and restaurants and Other Personal Services</v>
      </c>
      <c r="H77">
        <v>148221.4793186583</v>
      </c>
      <c r="I77">
        <v>3724.9092593176633</v>
      </c>
      <c r="J77">
        <v>12255.327452888823</v>
      </c>
      <c r="K77">
        <v>3864377.8204112807</v>
      </c>
      <c r="L77">
        <v>59435.061269872924</v>
      </c>
      <c r="M77">
        <v>1277503.4828882136</v>
      </c>
      <c r="N77">
        <v>-2.5726196107533086E-3</v>
      </c>
      <c r="O77">
        <v>1.9392511755468422E-3</v>
      </c>
      <c r="P77">
        <v>-6.3336843520646639E-4</v>
      </c>
      <c r="Q77">
        <v>-6.0667710018998625E-3</v>
      </c>
      <c r="R77">
        <v>4.5154361056545444E-3</v>
      </c>
      <c r="S77">
        <v>-1.5513348962453183E-3</v>
      </c>
      <c r="T77">
        <v>-0.3073456153614415</v>
      </c>
      <c r="U77">
        <v>-1.2019296873606891</v>
      </c>
      <c r="V77">
        <v>0.8945840719992475</v>
      </c>
      <c r="W77">
        <v>-1.0630895040143286E-2</v>
      </c>
      <c r="X77">
        <v>5.5762751377960804E-3</v>
      </c>
      <c r="Y77">
        <v>-5.0546199023472054E-3</v>
      </c>
      <c r="Z77">
        <v>-3.9786130088450859E-3</v>
      </c>
      <c r="AA77">
        <v>5.0908272862332168E-3</v>
      </c>
      <c r="AB77">
        <v>1.1122142773881314E-3</v>
      </c>
      <c r="AC77">
        <v>-9.4241118939272679E-3</v>
      </c>
      <c r="AD77">
        <v>1.2272671843662503E-2</v>
      </c>
      <c r="AE77">
        <v>2.8485599497352358E-3</v>
      </c>
      <c r="AF77">
        <v>0.56434778381139961</v>
      </c>
      <c r="AG77">
        <v>-1.8670755594323509</v>
      </c>
      <c r="AH77">
        <v>2.4314233432437504</v>
      </c>
      <c r="AI77">
        <v>-1.6275209194333208E-2</v>
      </c>
      <c r="AJ77">
        <v>1.4448748199821367E-2</v>
      </c>
      <c r="AK77">
        <v>-1.8264609945118407E-3</v>
      </c>
      <c r="AL77">
        <v>-7.9412161788316657E-3</v>
      </c>
      <c r="AM77">
        <v>6.8030806483366625E-3</v>
      </c>
      <c r="AN77">
        <v>-1.1381355304950018E-3</v>
      </c>
      <c r="AO77">
        <v>-1.8877874790499651E-2</v>
      </c>
      <c r="AP77">
        <v>1.622107892181077E-2</v>
      </c>
      <c r="AQ77">
        <v>-2.6567958686888804E-3</v>
      </c>
      <c r="AR77">
        <v>-0.52635608412356283</v>
      </c>
      <c r="AS77">
        <v>-3.7400254827277877</v>
      </c>
      <c r="AT77">
        <v>3.2136693986042246</v>
      </c>
      <c r="AU77">
        <v>-3.1986869171937632E-2</v>
      </c>
      <c r="AV77">
        <v>2.2220900678810312E-2</v>
      </c>
      <c r="AW77">
        <v>-9.7659684931273201E-3</v>
      </c>
      <c r="AX77" s="40">
        <v>-7.9609226740899996E-3</v>
      </c>
      <c r="AY77" s="40">
        <v>7.0819821188556733E-3</v>
      </c>
      <c r="AZ77" s="40">
        <v>-8.7894055523432719E-4</v>
      </c>
      <c r="BA77" s="40">
        <v>-1.8916626902383694E-2</v>
      </c>
      <c r="BB77" s="40">
        <v>1.7018929347890718E-2</v>
      </c>
      <c r="BC77" s="40">
        <v>-1.8976975544929781E-3</v>
      </c>
      <c r="BD77" s="40">
        <v>-0.37596590140992714</v>
      </c>
      <c r="BE77" s="40">
        <v>-3.747702929875004</v>
      </c>
      <c r="BF77" s="40">
        <v>3.3717370284650769</v>
      </c>
      <c r="BG77" s="40">
        <v>-3.2008900833175528E-2</v>
      </c>
      <c r="BH77" s="40">
        <v>2.2315594019242525E-2</v>
      </c>
      <c r="BI77" s="40">
        <v>-9.6933068139330031E-3</v>
      </c>
      <c r="BJ77">
        <v>-2.2357475245489446E-2</v>
      </c>
      <c r="BK77">
        <v>-3.4576328923571271E-2</v>
      </c>
      <c r="BL77">
        <v>-6.9013523567645035E-2</v>
      </c>
      <c r="BM77">
        <v>-6.9184783818508372E-2</v>
      </c>
      <c r="BN77">
        <v>-3.2267354818218068E-2</v>
      </c>
      <c r="BO77">
        <v>-5.0124054827965545E-2</v>
      </c>
      <c r="BP77">
        <v>-0.10040581454091296</v>
      </c>
      <c r="BQ77">
        <v>-0.10061192552544262</v>
      </c>
      <c r="BR77">
        <v>1288125.9401370934</v>
      </c>
      <c r="BS77">
        <v>-0.10061192552544262</v>
      </c>
    </row>
    <row r="78" spans="1:71" hidden="1">
      <c r="A78">
        <v>13</v>
      </c>
      <c r="B78" t="s">
        <v>197</v>
      </c>
      <c r="C78" t="s">
        <v>198</v>
      </c>
      <c r="D78" t="s">
        <v>199</v>
      </c>
      <c r="E78" t="s">
        <v>199</v>
      </c>
      <c r="F78" t="s">
        <v>22</v>
      </c>
      <c r="G78" t="str">
        <f t="shared" si="1"/>
        <v>SpainLight/Heavy Manufacturing, Utilities, and Construction</v>
      </c>
      <c r="H78">
        <v>307475.06952408608</v>
      </c>
      <c r="I78">
        <v>3514.9635603383003</v>
      </c>
      <c r="J78">
        <v>302925.23558189021</v>
      </c>
      <c r="K78">
        <v>20610015.042193495</v>
      </c>
      <c r="L78">
        <v>316986.99343932228</v>
      </c>
      <c r="M78">
        <v>6813351.9087371388</v>
      </c>
      <c r="N78">
        <v>-2.4461880658940179E-3</v>
      </c>
      <c r="O78">
        <v>1.5406265017507395E-2</v>
      </c>
      <c r="P78">
        <v>1.2960076951613379E-2</v>
      </c>
      <c r="Q78">
        <v>-1.7414823480391515E-3</v>
      </c>
      <c r="R78">
        <v>1.2251011434910067E-2</v>
      </c>
      <c r="S78">
        <v>1.0509529086870913E-2</v>
      </c>
      <c r="T78">
        <v>2.082115017318948</v>
      </c>
      <c r="U78">
        <v>-0.34501703352036373</v>
      </c>
      <c r="V78">
        <v>2.4271320508393117</v>
      </c>
      <c r="W78">
        <v>-1.6015116441928195E-2</v>
      </c>
      <c r="X78">
        <v>0.10680849770262683</v>
      </c>
      <c r="Y78">
        <v>9.0793381260698608E-2</v>
      </c>
      <c r="Z78">
        <v>-4.7062745786016439E-3</v>
      </c>
      <c r="AA78">
        <v>4.2481367747146899E-2</v>
      </c>
      <c r="AB78">
        <v>3.7775093168545264E-2</v>
      </c>
      <c r="AC78">
        <v>-3.3911619009553643E-3</v>
      </c>
      <c r="AD78">
        <v>3.3158107902543997E-2</v>
      </c>
      <c r="AE78">
        <v>2.9766946001588638E-2</v>
      </c>
      <c r="AF78">
        <v>5.8973341980713982</v>
      </c>
      <c r="AG78">
        <v>-0.67184638453113621</v>
      </c>
      <c r="AH78">
        <v>6.5691805826025345</v>
      </c>
      <c r="AI78">
        <v>-3.0169044888396137E-2</v>
      </c>
      <c r="AJ78">
        <v>0.29424827881235271</v>
      </c>
      <c r="AK78">
        <v>0.26407923392395666</v>
      </c>
      <c r="AL78">
        <v>-1.0621352307863336E-2</v>
      </c>
      <c r="AM78">
        <v>3.7967745373050185E-2</v>
      </c>
      <c r="AN78">
        <v>2.7346393065186839E-2</v>
      </c>
      <c r="AO78">
        <v>-7.5820910345721568E-3</v>
      </c>
      <c r="AP78">
        <v>2.9667650350659536E-2</v>
      </c>
      <c r="AQ78">
        <v>2.2085559316087376E-2</v>
      </c>
      <c r="AR78">
        <v>4.3755219037702204</v>
      </c>
      <c r="AS78">
        <v>-1.5021401506451681</v>
      </c>
      <c r="AT78">
        <v>5.8776620544153886</v>
      </c>
      <c r="AU78">
        <v>-6.2297084671950692E-2</v>
      </c>
      <c r="AV78">
        <v>0.25604300925788109</v>
      </c>
      <c r="AW78">
        <v>0.19374592458593043</v>
      </c>
      <c r="AX78" s="40">
        <v>-1.0813832485426592E-2</v>
      </c>
      <c r="AY78" s="40">
        <v>4.5535146700559373E-2</v>
      </c>
      <c r="AZ78" s="40">
        <v>3.4721314215132776E-2</v>
      </c>
      <c r="BA78" s="40">
        <v>-7.7202972316377672E-3</v>
      </c>
      <c r="BB78" s="40">
        <v>3.5322675567885202E-2</v>
      </c>
      <c r="BC78" s="40">
        <v>2.7602378336247436E-2</v>
      </c>
      <c r="BD78" s="40">
        <v>5.4684968253635979</v>
      </c>
      <c r="BE78" s="40">
        <v>-1.5295211299467368</v>
      </c>
      <c r="BF78" s="40">
        <v>6.9980179553103348</v>
      </c>
      <c r="BG78" s="40">
        <v>-6.3630683787044534E-2</v>
      </c>
      <c r="BH78" s="40">
        <v>0.31097909826167702</v>
      </c>
      <c r="BI78" s="40">
        <v>0.24734841447463241</v>
      </c>
      <c r="BJ78">
        <v>-1.0247979802099162E-2</v>
      </c>
      <c r="BK78">
        <v>-1.9716311880139788E-2</v>
      </c>
      <c r="BL78">
        <v>-4.4496743909255364E-2</v>
      </c>
      <c r="BM78">
        <v>-4.5303114032417498E-2</v>
      </c>
      <c r="BN78">
        <v>-9.8156645893409285E-3</v>
      </c>
      <c r="BO78">
        <v>-1.9113893302110756E-2</v>
      </c>
      <c r="BP78">
        <v>-4.2735582456524632E-2</v>
      </c>
      <c r="BQ78">
        <v>-4.351456576123159E-2</v>
      </c>
      <c r="BR78">
        <v>1288125.9401370934</v>
      </c>
      <c r="BS78">
        <v>-4.351456576123159E-2</v>
      </c>
    </row>
    <row r="79" spans="1:71" hidden="1">
      <c r="A79">
        <v>13</v>
      </c>
      <c r="B79" t="s">
        <v>197</v>
      </c>
      <c r="C79" t="s">
        <v>198</v>
      </c>
      <c r="D79" t="s">
        <v>199</v>
      </c>
      <c r="E79" t="s">
        <v>199</v>
      </c>
      <c r="F79" t="s">
        <v>24</v>
      </c>
      <c r="G79" t="str">
        <f t="shared" si="1"/>
        <v>SpainTransport services</v>
      </c>
      <c r="H79">
        <v>57733.45371978842</v>
      </c>
      <c r="I79">
        <v>892.94091715245406</v>
      </c>
      <c r="J79">
        <v>21999.092683358034</v>
      </c>
      <c r="K79">
        <v>5152503.7605483746</v>
      </c>
      <c r="L79">
        <v>79246.74835983057</v>
      </c>
      <c r="M79">
        <v>1703337.9771842847</v>
      </c>
      <c r="N79">
        <v>-9.3926434531162173E-4</v>
      </c>
      <c r="O79">
        <v>1.894403384289031E-3</v>
      </c>
      <c r="P79">
        <v>9.5513903897740922E-4</v>
      </c>
      <c r="Q79">
        <v>-8.3353489111307009E-4</v>
      </c>
      <c r="R79">
        <v>1.8555981016861525E-3</v>
      </c>
      <c r="S79">
        <v>1.0220632105730823E-3</v>
      </c>
      <c r="T79">
        <v>0.20248796514031395</v>
      </c>
      <c r="U79">
        <v>-0.1651373244129406</v>
      </c>
      <c r="V79">
        <v>0.36762528955325458</v>
      </c>
      <c r="W79">
        <v>-2.1185570799317683E-3</v>
      </c>
      <c r="X79">
        <v>2.6688105965966243E-3</v>
      </c>
      <c r="Y79">
        <v>5.5025351666485565E-4</v>
      </c>
      <c r="Z79">
        <v>-1.5272905401247986E-3</v>
      </c>
      <c r="AA79">
        <v>4.7565476863339305E-3</v>
      </c>
      <c r="AB79">
        <v>3.2292571462091317E-3</v>
      </c>
      <c r="AC79">
        <v>-1.3868350828564692E-3</v>
      </c>
      <c r="AD79">
        <v>4.6901431324966238E-3</v>
      </c>
      <c r="AE79">
        <v>3.3033080496401544E-3</v>
      </c>
      <c r="AF79">
        <v>0.65444105441209</v>
      </c>
      <c r="AG79">
        <v>-0.27475542706927847</v>
      </c>
      <c r="AH79">
        <v>0.92919648148136846</v>
      </c>
      <c r="AI79">
        <v>-3.2297746454494395E-3</v>
      </c>
      <c r="AJ79">
        <v>6.3138517246424612E-3</v>
      </c>
      <c r="AK79">
        <v>3.0840770791930212E-3</v>
      </c>
      <c r="AL79">
        <v>-3.1004513624272121E-3</v>
      </c>
      <c r="AM79">
        <v>5.3169131488395686E-3</v>
      </c>
      <c r="AN79">
        <v>2.2164617864123565E-3</v>
      </c>
      <c r="AO79">
        <v>-2.8464544361178367E-3</v>
      </c>
      <c r="AP79">
        <v>5.2517484605800902E-3</v>
      </c>
      <c r="AQ79">
        <v>2.4052940244622531E-3</v>
      </c>
      <c r="AR79">
        <v>0.4765293257199108</v>
      </c>
      <c r="AS79">
        <v>-0.56393064604188403</v>
      </c>
      <c r="AT79">
        <v>1.0404599717617948</v>
      </c>
      <c r="AU79">
        <v>-6.3589782058108679E-3</v>
      </c>
      <c r="AV79">
        <v>7.5197752189944591E-3</v>
      </c>
      <c r="AW79">
        <v>1.160797013183591E-3</v>
      </c>
      <c r="AX79" s="40">
        <v>-3.1384925212271297E-3</v>
      </c>
      <c r="AY79" s="40">
        <v>5.5621486768850951E-3</v>
      </c>
      <c r="AZ79" s="40">
        <v>2.4236561556579658E-3</v>
      </c>
      <c r="BA79" s="40">
        <v>-2.8832693389770139E-3</v>
      </c>
      <c r="BB79" s="40">
        <v>5.4383602605568961E-3</v>
      </c>
      <c r="BC79" s="40">
        <v>2.5550909215798835E-3</v>
      </c>
      <c r="BD79" s="40">
        <v>0.50620661824732138</v>
      </c>
      <c r="BE79" s="40">
        <v>-0.57122429939881592</v>
      </c>
      <c r="BF79" s="40">
        <v>1.0774309176461374</v>
      </c>
      <c r="BG79" s="40">
        <v>-6.4280800669326166E-3</v>
      </c>
      <c r="BH79" s="40">
        <v>7.9130044353840495E-3</v>
      </c>
      <c r="BI79" s="40">
        <v>1.484924368451432E-3</v>
      </c>
      <c r="BJ79">
        <v>-2.0956493850411869E-2</v>
      </c>
      <c r="BK79">
        <v>-3.4076301279485542E-2</v>
      </c>
      <c r="BL79">
        <v>-6.9176042116929515E-2</v>
      </c>
      <c r="BM79">
        <v>-7.0024801376697351E-2</v>
      </c>
      <c r="BN79">
        <v>-1.8493645127110499E-2</v>
      </c>
      <c r="BO79">
        <v>-3.0769720794681509E-2</v>
      </c>
      <c r="BP79">
        <v>-6.3154306764240553E-2</v>
      </c>
      <c r="BQ79">
        <v>-6.3971119300974905E-2</v>
      </c>
      <c r="BR79">
        <v>1288125.9401370934</v>
      </c>
      <c r="BS79">
        <v>-6.3971119300974905E-2</v>
      </c>
    </row>
    <row r="80" spans="1:71" hidden="1">
      <c r="A80">
        <v>13</v>
      </c>
      <c r="B80" t="s">
        <v>197</v>
      </c>
      <c r="C80" t="s">
        <v>198</v>
      </c>
      <c r="D80" t="s">
        <v>199</v>
      </c>
      <c r="E80" t="s">
        <v>199</v>
      </c>
      <c r="F80" t="s">
        <v>287</v>
      </c>
      <c r="G80" t="str">
        <f t="shared" si="1"/>
        <v>Spain_All</v>
      </c>
      <c r="H80">
        <v>1288125.9401370934</v>
      </c>
      <c r="I80">
        <v>19811.687089957642</v>
      </c>
      <c r="J80">
        <v>425834.49429607141</v>
      </c>
      <c r="K80">
        <v>1288125.9401370934</v>
      </c>
      <c r="L80">
        <v>19811.687089957642</v>
      </c>
      <c r="M80">
        <v>425834.49429607141</v>
      </c>
      <c r="N80">
        <v>-9.3611259466604684E-3</v>
      </c>
      <c r="O80">
        <v>2.8778090712278846E-2</v>
      </c>
      <c r="P80">
        <v>1.9416964765618376E-2</v>
      </c>
      <c r="Q80">
        <v>-1.1818032680582978E-2</v>
      </c>
      <c r="R80">
        <v>2.8127161147935075E-2</v>
      </c>
      <c r="S80">
        <v>1.6309128467352097E-2</v>
      </c>
      <c r="T80">
        <v>3.231113499051002</v>
      </c>
      <c r="U80">
        <v>-2.3413516548660329</v>
      </c>
      <c r="V80">
        <v>5.5724651539170349</v>
      </c>
      <c r="W80">
        <v>-3.1792618094619252E-2</v>
      </c>
      <c r="X80">
        <v>0.12435387565347324</v>
      </c>
      <c r="Y80">
        <v>9.2561257558853985E-2</v>
      </c>
      <c r="Z80">
        <v>-1.623615631842458E-2</v>
      </c>
      <c r="AA80">
        <v>7.5077833997498122E-2</v>
      </c>
      <c r="AB80">
        <v>5.8841677679073542E-2</v>
      </c>
      <c r="AC80">
        <v>-1.9938985058694705E-2</v>
      </c>
      <c r="AD80">
        <v>7.1363167695028068E-2</v>
      </c>
      <c r="AE80">
        <v>5.142418263633336E-2</v>
      </c>
      <c r="AF80">
        <v>10.187998152478695</v>
      </c>
      <c r="AG80">
        <v>-3.950249328742002</v>
      </c>
      <c r="AH80">
        <v>14.138247481220699</v>
      </c>
      <c r="AI80">
        <v>-5.541966950832148E-2</v>
      </c>
      <c r="AJ80">
        <v>0.32783157951073899</v>
      </c>
      <c r="AK80">
        <v>0.27241191000241749</v>
      </c>
      <c r="AL80">
        <v>-3.3962173832955786E-2</v>
      </c>
      <c r="AM80">
        <v>7.371535143362537E-2</v>
      </c>
      <c r="AN80">
        <v>3.9753177600669584E-2</v>
      </c>
      <c r="AO80">
        <v>-4.0809685629381205E-2</v>
      </c>
      <c r="AP80">
        <v>7.3075589138872105E-2</v>
      </c>
      <c r="AQ80">
        <v>3.2265903509490899E-2</v>
      </c>
      <c r="AR80">
        <v>6.3924198400479959</v>
      </c>
      <c r="AS80">
        <v>-8.0850872192884129</v>
      </c>
      <c r="AT80">
        <v>14.477507059336409</v>
      </c>
      <c r="AU80">
        <v>-0.11209756606508833</v>
      </c>
      <c r="AV80">
        <v>0.30016613380135992</v>
      </c>
      <c r="AW80">
        <v>0.18806856773627159</v>
      </c>
      <c r="AX80" s="40">
        <v>-3.4415126757911953E-2</v>
      </c>
      <c r="AY80" s="40">
        <v>8.4167319217241812E-2</v>
      </c>
      <c r="AZ80" s="40">
        <v>4.975219245932986E-2</v>
      </c>
      <c r="BA80" s="40">
        <v>-4.1243569903297715E-2</v>
      </c>
      <c r="BB80" s="40">
        <v>8.2015460117329575E-2</v>
      </c>
      <c r="BC80" s="40">
        <v>4.077189021403186E-2</v>
      </c>
      <c r="BD80" s="40">
        <v>8.077599309865052</v>
      </c>
      <c r="BE80" s="40">
        <v>-8.1710470139692877</v>
      </c>
      <c r="BF80" s="40">
        <v>16.24864632383434</v>
      </c>
      <c r="BG80" s="40">
        <v>-0.11374603457038272</v>
      </c>
      <c r="BH80" s="40">
        <v>0.35699476204176978</v>
      </c>
      <c r="BI80" s="40">
        <v>0.24324872747138704</v>
      </c>
      <c r="BJ80">
        <v>-9.3611259466604684E-3</v>
      </c>
      <c r="BK80">
        <v>-1.623615631842458E-2</v>
      </c>
      <c r="BL80">
        <v>-3.3962173832955786E-2</v>
      </c>
      <c r="BM80">
        <v>-3.4415126757911953E-2</v>
      </c>
      <c r="BN80">
        <v>-1.1818032680582978E-2</v>
      </c>
      <c r="BO80">
        <v>-1.9938985058694705E-2</v>
      </c>
      <c r="BP80">
        <v>-4.0809685629381191E-2</v>
      </c>
      <c r="BQ80">
        <v>-4.1243569903297708E-2</v>
      </c>
      <c r="BR80">
        <v>1288125.9401370934</v>
      </c>
      <c r="BS80">
        <v>-4.1243569903297708E-2</v>
      </c>
    </row>
    <row r="81" spans="1:71" hidden="1">
      <c r="A81">
        <v>14</v>
      </c>
      <c r="B81" t="s">
        <v>106</v>
      </c>
      <c r="C81" t="s">
        <v>107</v>
      </c>
      <c r="D81" t="s">
        <v>107</v>
      </c>
      <c r="E81" t="s">
        <v>107</v>
      </c>
      <c r="F81" t="s">
        <v>20</v>
      </c>
      <c r="G81" t="str">
        <f t="shared" si="1"/>
        <v>EstoniaAgriculture, Mining and Quarrying</v>
      </c>
      <c r="H81">
        <v>958.38463375436481</v>
      </c>
      <c r="I81">
        <v>26.834035694270174</v>
      </c>
      <c r="J81">
        <v>614.18753382606246</v>
      </c>
      <c r="K81">
        <v>52652.301454570392</v>
      </c>
      <c r="L81">
        <v>1858.7292238890259</v>
      </c>
      <c r="M81">
        <v>45574.596381846568</v>
      </c>
      <c r="N81">
        <v>-6.1698436912523851E-4</v>
      </c>
      <c r="O81">
        <v>2.7207610737729989E-3</v>
      </c>
      <c r="P81">
        <v>2.1037767046477602E-3</v>
      </c>
      <c r="Q81">
        <v>-4.1216555246524226E-4</v>
      </c>
      <c r="R81">
        <v>2.3406429525458625E-3</v>
      </c>
      <c r="S81">
        <v>1.9284774000806202E-3</v>
      </c>
      <c r="T81">
        <v>1.7922586505696888E-2</v>
      </c>
      <c r="U81">
        <v>-3.8305207872375568E-3</v>
      </c>
      <c r="V81">
        <v>2.1753107292934445E-2</v>
      </c>
      <c r="W81">
        <v>-4.3770548284038279E-4</v>
      </c>
      <c r="X81">
        <v>3.9905944883056746E-3</v>
      </c>
      <c r="Y81">
        <v>3.5528890054652923E-3</v>
      </c>
      <c r="Z81">
        <v>-1.0956539701966355E-3</v>
      </c>
      <c r="AA81">
        <v>5.727400816081799E-3</v>
      </c>
      <c r="AB81">
        <v>4.6317468458851631E-3</v>
      </c>
      <c r="AC81">
        <v>-7.7124717311426085E-4</v>
      </c>
      <c r="AD81">
        <v>4.0536036711759944E-3</v>
      </c>
      <c r="AE81">
        <v>3.2823564980617339E-3</v>
      </c>
      <c r="AF81">
        <v>3.050505973084694E-2</v>
      </c>
      <c r="AG81">
        <v>-7.1676982975463766E-3</v>
      </c>
      <c r="AH81">
        <v>3.7672758028393316E-2</v>
      </c>
      <c r="AI81">
        <v>-7.9453949847426092E-4</v>
      </c>
      <c r="AJ81">
        <v>4.1972987654006937E-3</v>
      </c>
      <c r="AK81">
        <v>3.4027592669264323E-3</v>
      </c>
      <c r="AL81">
        <v>-2.3104647650059968E-3</v>
      </c>
      <c r="AM81">
        <v>6.0197643402954797E-3</v>
      </c>
      <c r="AN81">
        <v>3.7092995752894828E-3</v>
      </c>
      <c r="AO81">
        <v>-1.6297221172648542E-3</v>
      </c>
      <c r="AP81">
        <v>4.2305555254402742E-3</v>
      </c>
      <c r="AQ81">
        <v>2.60083340817542E-3</v>
      </c>
      <c r="AR81">
        <v>2.4171225311212741E-2</v>
      </c>
      <c r="AS81">
        <v>-1.5146060630892411E-2</v>
      </c>
      <c r="AT81">
        <v>3.9317285942105158E-2</v>
      </c>
      <c r="AU81">
        <v>-1.6650583139479651E-3</v>
      </c>
      <c r="AV81">
        <v>4.3985484770791092E-3</v>
      </c>
      <c r="AW81">
        <v>2.7334901631311439E-3</v>
      </c>
      <c r="AX81" s="40">
        <v>-2.3445877044796564E-3</v>
      </c>
      <c r="AY81" s="40">
        <v>6.3518676832233101E-3</v>
      </c>
      <c r="AZ81" s="40">
        <v>4.0072799787436537E-3</v>
      </c>
      <c r="BA81" s="40">
        <v>-1.6547594825571039E-3</v>
      </c>
      <c r="BB81" s="40">
        <v>4.4953598258974155E-3</v>
      </c>
      <c r="BC81" s="40">
        <v>2.8406003433403119E-3</v>
      </c>
      <c r="BD81" s="40">
        <v>2.6399534357779194E-2</v>
      </c>
      <c r="BE81" s="40">
        <v>-1.5378749043681861E-2</v>
      </c>
      <c r="BF81" s="40">
        <v>4.1778283401461051E-2</v>
      </c>
      <c r="BG81" s="40">
        <v>-1.6897290008932929E-3</v>
      </c>
      <c r="BH81" s="40">
        <v>4.6448935166102084E-3</v>
      </c>
      <c r="BI81" s="40">
        <v>2.9551645157169155E-3</v>
      </c>
      <c r="BJ81">
        <v>-1.6948125967275334E-2</v>
      </c>
      <c r="BK81">
        <v>-3.0096842695975384E-2</v>
      </c>
      <c r="BL81">
        <v>-6.346683942056941E-2</v>
      </c>
      <c r="BM81">
        <v>-6.4404172529013051E-2</v>
      </c>
      <c r="BN81">
        <v>-1.4274859103863686E-2</v>
      </c>
      <c r="BO81">
        <v>-2.6711219956664523E-2</v>
      </c>
      <c r="BP81">
        <v>-5.644346904601652E-2</v>
      </c>
      <c r="BQ81">
        <v>-5.7310608135494351E-2</v>
      </c>
      <c r="BR81">
        <v>26326.150727285221</v>
      </c>
      <c r="BS81">
        <v>-5.7310608135494351E-2</v>
      </c>
    </row>
    <row r="82" spans="1:71" hidden="1">
      <c r="A82">
        <v>14</v>
      </c>
      <c r="B82" t="s">
        <v>106</v>
      </c>
      <c r="C82" t="s">
        <v>107</v>
      </c>
      <c r="D82" t="s">
        <v>107</v>
      </c>
      <c r="E82" t="s">
        <v>107</v>
      </c>
      <c r="F82" t="s">
        <v>21</v>
      </c>
      <c r="G82" t="str">
        <f t="shared" si="1"/>
        <v>EstoniaBusiness, Trade, Personal, and Public Services</v>
      </c>
      <c r="H82">
        <v>14102.823118585209</v>
      </c>
      <c r="I82">
        <v>435.34397634562299</v>
      </c>
      <c r="J82">
        <v>3122.4870489743939</v>
      </c>
      <c r="K82">
        <v>263261.50727285194</v>
      </c>
      <c r="L82">
        <v>9293.6461194451294</v>
      </c>
      <c r="M82">
        <v>227872.98190923288</v>
      </c>
      <c r="N82">
        <v>-7.263342659876857E-3</v>
      </c>
      <c r="O82">
        <v>1.3083218764188546E-2</v>
      </c>
      <c r="P82">
        <v>5.8198761043116911E-3</v>
      </c>
      <c r="Q82">
        <v>-4.8128325896964119E-3</v>
      </c>
      <c r="R82">
        <v>8.6269860812325776E-3</v>
      </c>
      <c r="S82">
        <v>3.8141534915361653E-3</v>
      </c>
      <c r="T82">
        <v>3.5447392795583177E-2</v>
      </c>
      <c r="U82">
        <v>-4.4728762920771103E-2</v>
      </c>
      <c r="V82">
        <v>8.017615571635428E-2</v>
      </c>
      <c r="W82">
        <v>-3.0799738628093432E-3</v>
      </c>
      <c r="X82">
        <v>5.2897720467671256E-3</v>
      </c>
      <c r="Y82">
        <v>2.209798183957782E-3</v>
      </c>
      <c r="Z82">
        <v>-1.2134569395614518E-2</v>
      </c>
      <c r="AA82">
        <v>4.2951424585902814E-2</v>
      </c>
      <c r="AB82">
        <v>3.0816855190288303E-2</v>
      </c>
      <c r="AC82">
        <v>-8.1330575643089667E-3</v>
      </c>
      <c r="AD82">
        <v>2.7611446283191683E-2</v>
      </c>
      <c r="AE82">
        <v>1.9478388718882717E-2</v>
      </c>
      <c r="AF82">
        <v>0.18102525173028816</v>
      </c>
      <c r="AG82">
        <v>-7.5585758871763886E-2</v>
      </c>
      <c r="AH82">
        <v>0.25661101060205205</v>
      </c>
      <c r="AI82">
        <v>-5.2957535628614842E-3</v>
      </c>
      <c r="AJ82">
        <v>1.7262401280791383E-2</v>
      </c>
      <c r="AK82">
        <v>1.1966647717929896E-2</v>
      </c>
      <c r="AL82">
        <v>-2.5893172879306991E-2</v>
      </c>
      <c r="AM82">
        <v>5.2912694515936241E-2</v>
      </c>
      <c r="AN82">
        <v>2.7019521636629257E-2</v>
      </c>
      <c r="AO82">
        <v>-1.7424725372916984E-2</v>
      </c>
      <c r="AP82">
        <v>3.5623077546617983E-2</v>
      </c>
      <c r="AQ82">
        <v>1.8198352173700992E-2</v>
      </c>
      <c r="AR82">
        <v>0.16912904505941206</v>
      </c>
      <c r="AS82">
        <v>-0.16193923134440702</v>
      </c>
      <c r="AT82">
        <v>0.33106827640381908</v>
      </c>
      <c r="AU82">
        <v>-1.1013066477730569E-2</v>
      </c>
      <c r="AV82">
        <v>2.1302129641149557E-2</v>
      </c>
      <c r="AW82">
        <v>1.0289063163418991E-2</v>
      </c>
      <c r="AX82" s="40">
        <v>-2.6171688006127274E-2</v>
      </c>
      <c r="AY82" s="40">
        <v>4.9969983891159198E-2</v>
      </c>
      <c r="AZ82" s="40">
        <v>2.3798295885031927E-2</v>
      </c>
      <c r="BA82" s="40">
        <v>-1.764924000882025E-2</v>
      </c>
      <c r="BB82" s="40">
        <v>3.2369537505447327E-2</v>
      </c>
      <c r="BC82" s="40">
        <v>1.4720297496627075E-2</v>
      </c>
      <c r="BD82" s="40">
        <v>0.13680523570660608</v>
      </c>
      <c r="BE82" s="40">
        <v>-0.16402579091912806</v>
      </c>
      <c r="BF82" s="40">
        <v>0.30083102662573413</v>
      </c>
      <c r="BG82" s="40">
        <v>-1.1152737048949339E-2</v>
      </c>
      <c r="BH82" s="40">
        <v>2.0190893023835307E-2</v>
      </c>
      <c r="BI82" s="40">
        <v>9.0381559748859662E-3</v>
      </c>
      <c r="BJ82">
        <v>-1.3558693322604872E-2</v>
      </c>
      <c r="BK82">
        <v>-2.2651954167861525E-2</v>
      </c>
      <c r="BL82">
        <v>-4.8335540075657872E-2</v>
      </c>
      <c r="BM82">
        <v>-4.8855452375971498E-2</v>
      </c>
      <c r="BN82">
        <v>-1.0274349790304801E-2</v>
      </c>
      <c r="BO82">
        <v>-1.736230727395106E-2</v>
      </c>
      <c r="BP82">
        <v>-3.7197995181594563E-2</v>
      </c>
      <c r="BQ82">
        <v>-3.7677285050777116E-2</v>
      </c>
      <c r="BR82">
        <v>26326.150727285221</v>
      </c>
      <c r="BS82">
        <v>-3.7677285050777116E-2</v>
      </c>
    </row>
    <row r="83" spans="1:71" hidden="1">
      <c r="A83">
        <v>14</v>
      </c>
      <c r="B83" t="s">
        <v>106</v>
      </c>
      <c r="C83" t="s">
        <v>107</v>
      </c>
      <c r="D83" t="s">
        <v>107</v>
      </c>
      <c r="E83" t="s">
        <v>107</v>
      </c>
      <c r="F83" t="s">
        <v>23</v>
      </c>
      <c r="G83" t="str">
        <f t="shared" si="1"/>
        <v>EstoniaHotel and restaurants and Other Personal Services</v>
      </c>
      <c r="H83">
        <v>2109.6226529036112</v>
      </c>
      <c r="I83">
        <v>129.64988555839855</v>
      </c>
      <c r="J83">
        <v>1194.4992365331539</v>
      </c>
      <c r="K83">
        <v>78978.452181855595</v>
      </c>
      <c r="L83">
        <v>2788.0938358335388</v>
      </c>
      <c r="M83">
        <v>68361.894572769845</v>
      </c>
      <c r="N83">
        <v>-2.738105663850294E-3</v>
      </c>
      <c r="O83">
        <v>2.5856148189897852E-3</v>
      </c>
      <c r="P83">
        <v>-1.5249084486050873E-4</v>
      </c>
      <c r="Q83">
        <v>-4.5843587899598581E-3</v>
      </c>
      <c r="R83">
        <v>4.3350378420896332E-3</v>
      </c>
      <c r="S83">
        <v>-2.4932094787022521E-4</v>
      </c>
      <c r="T83">
        <v>-2.3171006596705E-3</v>
      </c>
      <c r="U83">
        <v>-4.2605408278454604E-2</v>
      </c>
      <c r="V83">
        <v>4.028830761878411E-2</v>
      </c>
      <c r="W83">
        <v>-4.7224937941106214E-3</v>
      </c>
      <c r="X83">
        <v>3.3032096710669773E-3</v>
      </c>
      <c r="Y83">
        <v>-1.4192841230436439E-3</v>
      </c>
      <c r="Z83">
        <v>-4.3560760951533916E-3</v>
      </c>
      <c r="AA83">
        <v>7.14474961152879E-3</v>
      </c>
      <c r="AB83">
        <v>2.7886735163753988E-3</v>
      </c>
      <c r="AC83">
        <v>-7.2833965806737176E-3</v>
      </c>
      <c r="AD83">
        <v>1.1984396264023993E-2</v>
      </c>
      <c r="AE83">
        <v>4.7009996833502765E-3</v>
      </c>
      <c r="AF83">
        <v>4.3689427464681081E-2</v>
      </c>
      <c r="AG83">
        <v>-6.7689310368358235E-2</v>
      </c>
      <c r="AH83">
        <v>0.11137873783303931</v>
      </c>
      <c r="AI83">
        <v>-7.4399961915801189E-3</v>
      </c>
      <c r="AJ83">
        <v>8.8305047480265707E-3</v>
      </c>
      <c r="AK83">
        <v>1.3905085564464509E-3</v>
      </c>
      <c r="AL83">
        <v>-8.9464314469118091E-3</v>
      </c>
      <c r="AM83">
        <v>8.7854207843081969E-3</v>
      </c>
      <c r="AN83">
        <v>-1.6101066260361223E-4</v>
      </c>
      <c r="AO83">
        <v>-1.4944726879637906E-2</v>
      </c>
      <c r="AP83">
        <v>1.4740478330401742E-2</v>
      </c>
      <c r="AQ83">
        <v>-2.042485492361626E-4</v>
      </c>
      <c r="AR83">
        <v>-1.8982137370109598E-3</v>
      </c>
      <c r="AS83">
        <v>-0.13889100297111412</v>
      </c>
      <c r="AT83">
        <v>0.13699278923410318</v>
      </c>
      <c r="AU83">
        <v>-1.4836404133010173E-2</v>
      </c>
      <c r="AV83">
        <v>1.1977759319342926E-2</v>
      </c>
      <c r="AW83">
        <v>-2.8586448136672469E-3</v>
      </c>
      <c r="AX83" s="40">
        <v>-8.9940974074612986E-3</v>
      </c>
      <c r="AY83" s="40">
        <v>9.4637602676827439E-3</v>
      </c>
      <c r="AZ83" s="40">
        <v>4.6966286022144532E-4</v>
      </c>
      <c r="BA83" s="40">
        <v>-1.5030739445905487E-2</v>
      </c>
      <c r="BB83" s="40">
        <v>1.5858067696639878E-2</v>
      </c>
      <c r="BC83" s="40">
        <v>8.2732825073439072E-4</v>
      </c>
      <c r="BD83" s="40">
        <v>7.6888959869449982E-3</v>
      </c>
      <c r="BE83" s="40">
        <v>-0.13969037332383039</v>
      </c>
      <c r="BF83" s="40">
        <v>0.14737926931077536</v>
      </c>
      <c r="BG83" s="40">
        <v>-1.4875913881753579E-2</v>
      </c>
      <c r="BH83" s="40">
        <v>1.2548463593113297E-2</v>
      </c>
      <c r="BI83" s="40">
        <v>-2.3274502886402814E-3</v>
      </c>
      <c r="BJ83">
        <v>-3.4169040759276348E-2</v>
      </c>
      <c r="BK83">
        <v>-5.4359823877835417E-2</v>
      </c>
      <c r="BL83">
        <v>-0.11164323743801108</v>
      </c>
      <c r="BM83">
        <v>-0.11223806479268493</v>
      </c>
      <c r="BN83">
        <v>-3.2861894243064127E-2</v>
      </c>
      <c r="BO83">
        <v>-5.2209309770558002E-2</v>
      </c>
      <c r="BP83">
        <v>-0.10712774822200137</v>
      </c>
      <c r="BQ83">
        <v>-0.10774430900743778</v>
      </c>
      <c r="BR83">
        <v>26326.150727285221</v>
      </c>
      <c r="BS83">
        <v>-0.10774430900743778</v>
      </c>
    </row>
    <row r="84" spans="1:71" hidden="1">
      <c r="A84">
        <v>14</v>
      </c>
      <c r="B84" t="s">
        <v>106</v>
      </c>
      <c r="C84" t="s">
        <v>107</v>
      </c>
      <c r="D84" t="s">
        <v>107</v>
      </c>
      <c r="E84" t="s">
        <v>107</v>
      </c>
      <c r="F84" t="s">
        <v>22</v>
      </c>
      <c r="G84" t="str">
        <f t="shared" si="1"/>
        <v>EstoniaLight/Heavy Manufacturing, Utilities, and Construction</v>
      </c>
      <c r="H84">
        <v>7223.1944571615204</v>
      </c>
      <c r="I84">
        <v>268.31016703666256</v>
      </c>
      <c r="J84">
        <v>14578.657067438344</v>
      </c>
      <c r="K84">
        <v>421218.41163656308</v>
      </c>
      <c r="L84">
        <v>14869.833791112207</v>
      </c>
      <c r="M84">
        <v>364596.7710547726</v>
      </c>
      <c r="N84">
        <v>-3.8062607382733297E-3</v>
      </c>
      <c r="O84">
        <v>2.5001847416583005E-2</v>
      </c>
      <c r="P84">
        <v>2.1195586678309671E-2</v>
      </c>
      <c r="Q84">
        <v>-3.3010103600925834E-3</v>
      </c>
      <c r="R84">
        <v>2.0908859410585953E-2</v>
      </c>
      <c r="S84">
        <v>1.7607849050493365E-2</v>
      </c>
      <c r="T84">
        <v>0.16364111799989328</v>
      </c>
      <c r="U84">
        <v>-3.0678422123322613E-2</v>
      </c>
      <c r="V84">
        <v>0.19431954012321589</v>
      </c>
      <c r="W84">
        <v>-1.0458445100440927E-2</v>
      </c>
      <c r="X84">
        <v>0.11825621658850838</v>
      </c>
      <c r="Y84">
        <v>0.10779777148806746</v>
      </c>
      <c r="Z84">
        <v>-6.8370676365170895E-3</v>
      </c>
      <c r="AA84">
        <v>0.1209824757620889</v>
      </c>
      <c r="AB84">
        <v>0.11414540812557182</v>
      </c>
      <c r="AC84">
        <v>-6.0747376684086593E-3</v>
      </c>
      <c r="AD84">
        <v>0.11392659804026957</v>
      </c>
      <c r="AE84">
        <v>0.10785186037186091</v>
      </c>
      <c r="AF84">
        <v>1.0023370236198832</v>
      </c>
      <c r="AG84">
        <v>-5.6456462158653298E-2</v>
      </c>
      <c r="AH84">
        <v>1.0587934857785366</v>
      </c>
      <c r="AI84">
        <v>-1.9559582260015539E-2</v>
      </c>
      <c r="AJ84">
        <v>0.68403379716795698</v>
      </c>
      <c r="AK84">
        <v>0.66447421490794145</v>
      </c>
      <c r="AL84">
        <v>-1.6845642878707452E-2</v>
      </c>
      <c r="AM84">
        <v>0.12908298462346263</v>
      </c>
      <c r="AN84">
        <v>0.11223734174475519</v>
      </c>
      <c r="AO84">
        <v>-1.5071663741387869E-2</v>
      </c>
      <c r="AP84">
        <v>0.11657845342370721</v>
      </c>
      <c r="AQ84">
        <v>0.10150678968231935</v>
      </c>
      <c r="AR84">
        <v>0.9433681820284201</v>
      </c>
      <c r="AS84">
        <v>-0.14007070924373122</v>
      </c>
      <c r="AT84">
        <v>1.0834388912721515</v>
      </c>
      <c r="AU84">
        <v>-5.1146998284724438E-2</v>
      </c>
      <c r="AV84">
        <v>0.69291631338722104</v>
      </c>
      <c r="AW84">
        <v>0.64176931510249668</v>
      </c>
      <c r="AX84" s="40">
        <v>-1.6982224919177207E-2</v>
      </c>
      <c r="AY84" s="40">
        <v>0.12605505440341896</v>
      </c>
      <c r="AZ84" s="40">
        <v>0.10907282948424177</v>
      </c>
      <c r="BA84" s="40">
        <v>-1.5191259377190611E-2</v>
      </c>
      <c r="BB84" s="40">
        <v>0.11848485889466055</v>
      </c>
      <c r="BC84" s="40">
        <v>0.10329359951746991</v>
      </c>
      <c r="BD84" s="40">
        <v>0.9599741603190538</v>
      </c>
      <c r="BE84" s="40">
        <v>-0.14118218876031197</v>
      </c>
      <c r="BF84" s="40">
        <v>1.1011563490793657</v>
      </c>
      <c r="BG84" s="40">
        <v>-5.1552475978314513E-2</v>
      </c>
      <c r="BH84" s="40">
        <v>0.70003024402710634</v>
      </c>
      <c r="BI84" s="40">
        <v>0.64847776804879187</v>
      </c>
      <c r="BJ84">
        <v>-1.3872559363784396E-2</v>
      </c>
      <c r="BK84">
        <v>-2.4918846391174726E-2</v>
      </c>
      <c r="BL84">
        <v>-6.1396787273693972E-2</v>
      </c>
      <c r="BM84">
        <v>-6.1894583561108329E-2</v>
      </c>
      <c r="BN84">
        <v>-1.1433939482110881E-2</v>
      </c>
      <c r="BO84">
        <v>-2.1041491935316393E-2</v>
      </c>
      <c r="BP84">
        <v>-5.2204771362462619E-2</v>
      </c>
      <c r="BQ84">
        <v>-5.2619023095394103E-2</v>
      </c>
      <c r="BR84">
        <v>26326.150727285221</v>
      </c>
      <c r="BS84">
        <v>-5.2619023095394103E-2</v>
      </c>
    </row>
    <row r="85" spans="1:71" hidden="1">
      <c r="A85">
        <v>14</v>
      </c>
      <c r="B85" t="s">
        <v>106</v>
      </c>
      <c r="C85" t="s">
        <v>107</v>
      </c>
      <c r="D85" t="s">
        <v>107</v>
      </c>
      <c r="E85" t="s">
        <v>107</v>
      </c>
      <c r="F85" t="s">
        <v>24</v>
      </c>
      <c r="G85" t="str">
        <f t="shared" si="1"/>
        <v>EstoniaTransport services</v>
      </c>
      <c r="H85">
        <v>1932.1258648804792</v>
      </c>
      <c r="I85">
        <v>69.226547309558725</v>
      </c>
      <c r="J85">
        <v>3277.4673041513252</v>
      </c>
      <c r="K85">
        <v>105304.60290914078</v>
      </c>
      <c r="L85">
        <v>3717.4584477780518</v>
      </c>
      <c r="M85">
        <v>91149.192763693136</v>
      </c>
      <c r="N85">
        <v>-3.5325189098701039E-3</v>
      </c>
      <c r="O85">
        <v>4.7459584273200923E-3</v>
      </c>
      <c r="P85">
        <v>1.213439517449988E-3</v>
      </c>
      <c r="Q85">
        <v>-3.6263550047198438E-3</v>
      </c>
      <c r="R85">
        <v>4.7759792998376084E-3</v>
      </c>
      <c r="S85">
        <v>1.1496242951177646E-3</v>
      </c>
      <c r="T85">
        <v>1.0684201369141057E-2</v>
      </c>
      <c r="U85">
        <v>-3.3702060117345001E-2</v>
      </c>
      <c r="V85">
        <v>4.4386261486486056E-2</v>
      </c>
      <c r="W85">
        <v>-9.7063834400146348E-3</v>
      </c>
      <c r="X85">
        <v>1.1970203365997686E-2</v>
      </c>
      <c r="Y85">
        <v>2.2638199259830518E-3</v>
      </c>
      <c r="Z85">
        <v>-5.6785408910293572E-3</v>
      </c>
      <c r="AA85">
        <v>1.3993510466852663E-2</v>
      </c>
      <c r="AB85">
        <v>8.3149695758233059E-3</v>
      </c>
      <c r="AC85">
        <v>-5.8311859131168322E-3</v>
      </c>
      <c r="AD85">
        <v>1.3988834781872461E-2</v>
      </c>
      <c r="AE85">
        <v>8.1576488687556282E-3</v>
      </c>
      <c r="AF85">
        <v>7.581430175290671E-2</v>
      </c>
      <c r="AG85">
        <v>-5.4192978333201358E-2</v>
      </c>
      <c r="AH85">
        <v>0.13000728008610807</v>
      </c>
      <c r="AI85">
        <v>-1.5252064660682827E-2</v>
      </c>
      <c r="AJ85">
        <v>3.3815960546414767E-2</v>
      </c>
      <c r="AK85">
        <v>1.8563895885731943E-2</v>
      </c>
      <c r="AL85">
        <v>-1.1699750253200972E-2</v>
      </c>
      <c r="AM85">
        <v>1.7661668202040584E-2</v>
      </c>
      <c r="AN85">
        <v>5.9619179488396125E-3</v>
      </c>
      <c r="AO85">
        <v>-1.1997821328724987E-2</v>
      </c>
      <c r="AP85">
        <v>1.7747019133458379E-2</v>
      </c>
      <c r="AQ85">
        <v>5.7491978047333929E-3</v>
      </c>
      <c r="AR85">
        <v>5.3431009867882961E-2</v>
      </c>
      <c r="AS85">
        <v>-0.11150350563350098</v>
      </c>
      <c r="AT85">
        <v>0.16493451550138394</v>
      </c>
      <c r="AU85">
        <v>-3.1010135993145851E-2</v>
      </c>
      <c r="AV85">
        <v>4.257664526303076E-2</v>
      </c>
      <c r="AW85">
        <v>1.1566509269884912E-2</v>
      </c>
      <c r="AX85" s="40">
        <v>-1.1797198530049438E-2</v>
      </c>
      <c r="AY85" s="40">
        <v>1.7052839286362705E-2</v>
      </c>
      <c r="AZ85" s="40">
        <v>5.255640756313267E-3</v>
      </c>
      <c r="BA85" s="40">
        <v>-1.2095482824548065E-2</v>
      </c>
      <c r="BB85" s="40">
        <v>1.7120983237588077E-2</v>
      </c>
      <c r="BC85" s="40">
        <v>5.0255004130400132E-3</v>
      </c>
      <c r="BD85" s="40">
        <v>4.6705222411919212E-2</v>
      </c>
      <c r="BE85" s="40">
        <v>-0.11241113701517635</v>
      </c>
      <c r="BF85" s="40">
        <v>0.15911635942709557</v>
      </c>
      <c r="BG85" s="40">
        <v>-3.1291750889332441E-2</v>
      </c>
      <c r="BH85" s="40">
        <v>4.1835803660739579E-2</v>
      </c>
      <c r="BI85" s="40">
        <v>1.0544052771407131E-2</v>
      </c>
      <c r="BJ85">
        <v>-4.8132281109946447E-2</v>
      </c>
      <c r="BK85">
        <v>-7.7372870021352902E-2</v>
      </c>
      <c r="BL85">
        <v>-0.15941476393227397</v>
      </c>
      <c r="BM85">
        <v>-0.1607425439030605</v>
      </c>
      <c r="BN85">
        <v>-4.8683722397190037E-2</v>
      </c>
      <c r="BO85">
        <v>-7.8283520469203657E-2</v>
      </c>
      <c r="BP85">
        <v>-0.16107044185649383</v>
      </c>
      <c r="BQ85">
        <v>-0.162381544918758</v>
      </c>
      <c r="BR85">
        <v>26326.150727285221</v>
      </c>
      <c r="BS85">
        <v>-0.162381544918758</v>
      </c>
    </row>
    <row r="86" spans="1:71" hidden="1">
      <c r="A86">
        <v>14</v>
      </c>
      <c r="B86" t="s">
        <v>106</v>
      </c>
      <c r="C86" t="s">
        <v>107</v>
      </c>
      <c r="D86" t="s">
        <v>107</v>
      </c>
      <c r="E86" t="s">
        <v>107</v>
      </c>
      <c r="F86" t="s">
        <v>287</v>
      </c>
      <c r="G86" t="str">
        <f t="shared" si="1"/>
        <v>Estonia_All</v>
      </c>
      <c r="H86">
        <v>26326.150727285189</v>
      </c>
      <c r="I86">
        <v>929.36461194451294</v>
      </c>
      <c r="J86">
        <v>22787.29819092328</v>
      </c>
      <c r="K86">
        <v>26326.150727285189</v>
      </c>
      <c r="L86">
        <v>929.36461194451294</v>
      </c>
      <c r="M86">
        <v>22787.29819092328</v>
      </c>
      <c r="N86">
        <v>-1.7957212340995829E-2</v>
      </c>
      <c r="O86">
        <v>4.8137400500854438E-2</v>
      </c>
      <c r="P86">
        <v>3.0180188159858609E-2</v>
      </c>
      <c r="Q86">
        <v>-1.6736722296933938E-2</v>
      </c>
      <c r="R86">
        <v>4.0987505586291634E-2</v>
      </c>
      <c r="S86">
        <v>2.4250783289357696E-2</v>
      </c>
      <c r="T86">
        <v>0.22537819801064396</v>
      </c>
      <c r="U86">
        <v>-0.15554517422713088</v>
      </c>
      <c r="V86">
        <v>0.38092337223777484</v>
      </c>
      <c r="W86">
        <v>-2.8405001680215917E-2</v>
      </c>
      <c r="X86">
        <v>0.14280999616064588</v>
      </c>
      <c r="Y86">
        <v>0.11440499448042996</v>
      </c>
      <c r="Z86">
        <v>-3.0101907988510996E-2</v>
      </c>
      <c r="AA86">
        <v>0.19079956124245501</v>
      </c>
      <c r="AB86">
        <v>0.160697653253944</v>
      </c>
      <c r="AC86">
        <v>-2.8093624899622433E-2</v>
      </c>
      <c r="AD86">
        <v>0.17156487904053364</v>
      </c>
      <c r="AE86">
        <v>0.14347125414091119</v>
      </c>
      <c r="AF86">
        <v>1.3333710642986059</v>
      </c>
      <c r="AG86">
        <v>-0.26109220802952315</v>
      </c>
      <c r="AH86">
        <v>1.5944632723281291</v>
      </c>
      <c r="AI86">
        <v>-4.8341936173614236E-2</v>
      </c>
      <c r="AJ86">
        <v>0.74813996250859038</v>
      </c>
      <c r="AK86">
        <v>0.69979802633497612</v>
      </c>
      <c r="AL86">
        <v>-6.5695462223133216E-2</v>
      </c>
      <c r="AM86">
        <v>0.21446253246604316</v>
      </c>
      <c r="AN86">
        <v>0.14876707024290994</v>
      </c>
      <c r="AO86">
        <v>-6.1068659439932581E-2</v>
      </c>
      <c r="AP86">
        <v>0.18891958395962555</v>
      </c>
      <c r="AQ86">
        <v>0.12785092451969296</v>
      </c>
      <c r="AR86">
        <v>1.1882012485299169</v>
      </c>
      <c r="AS86">
        <v>-0.56755050982364574</v>
      </c>
      <c r="AT86">
        <v>1.7557517583535627</v>
      </c>
      <c r="AU86">
        <v>-0.10967166320255896</v>
      </c>
      <c r="AV86">
        <v>0.77317139608782348</v>
      </c>
      <c r="AW86">
        <v>0.66349973288526454</v>
      </c>
      <c r="AX86" s="40">
        <v>-6.6289796567294862E-2</v>
      </c>
      <c r="AY86" s="40">
        <v>0.20889350553184691</v>
      </c>
      <c r="AZ86" s="40">
        <v>0.14260370896455205</v>
      </c>
      <c r="BA86" s="40">
        <v>-6.1621481139021522E-2</v>
      </c>
      <c r="BB86" s="40">
        <v>0.18832880716023326</v>
      </c>
      <c r="BC86" s="40">
        <v>0.12670732602121174</v>
      </c>
      <c r="BD86" s="40">
        <v>1.1775730487823035</v>
      </c>
      <c r="BE86" s="40">
        <v>-0.57268823906212862</v>
      </c>
      <c r="BF86" s="40">
        <v>1.7502612878444321</v>
      </c>
      <c r="BG86" s="40">
        <v>-0.11056260679924318</v>
      </c>
      <c r="BH86" s="40">
        <v>0.77925029782140509</v>
      </c>
      <c r="BI86" s="40">
        <v>0.66868769102216197</v>
      </c>
      <c r="BJ86">
        <v>-1.795721234099585E-2</v>
      </c>
      <c r="BK86">
        <v>-3.0101907988511034E-2</v>
      </c>
      <c r="BL86">
        <v>-6.56954622231333E-2</v>
      </c>
      <c r="BM86">
        <v>-6.6289796567294945E-2</v>
      </c>
      <c r="BN86">
        <v>-1.6736722296933938E-2</v>
      </c>
      <c r="BO86">
        <v>-2.8093624899622437E-2</v>
      </c>
      <c r="BP86">
        <v>-6.1068659439932595E-2</v>
      </c>
      <c r="BQ86">
        <v>-6.1621481139021522E-2</v>
      </c>
      <c r="BR86">
        <v>26326.150727285221</v>
      </c>
      <c r="BS86">
        <v>-6.1621481139021522E-2</v>
      </c>
    </row>
    <row r="87" spans="1:71" hidden="1">
      <c r="A87">
        <v>15</v>
      </c>
      <c r="B87" t="s">
        <v>111</v>
      </c>
      <c r="C87" t="s">
        <v>112</v>
      </c>
      <c r="D87" t="s">
        <v>112</v>
      </c>
      <c r="E87" t="s">
        <v>112</v>
      </c>
      <c r="F87" t="s">
        <v>20</v>
      </c>
      <c r="G87" t="str">
        <f t="shared" si="1"/>
        <v>FinlandAgriculture, Mining and Quarrying</v>
      </c>
      <c r="H87">
        <v>7803.5295522787092</v>
      </c>
      <c r="I87">
        <v>129.83325836017357</v>
      </c>
      <c r="J87">
        <v>2347.4127455277057</v>
      </c>
      <c r="K87">
        <v>476070.21684557578</v>
      </c>
      <c r="L87">
        <v>5686.2767914006408</v>
      </c>
      <c r="M87">
        <v>214545.26084234021</v>
      </c>
      <c r="N87">
        <v>-1.1162651692463066E-3</v>
      </c>
      <c r="O87">
        <v>2.885336137651049E-3</v>
      </c>
      <c r="P87">
        <v>1.7690709684047427E-3</v>
      </c>
      <c r="Q87">
        <v>-1.4716292087873389E-3</v>
      </c>
      <c r="R87">
        <v>4.0496055324429712E-3</v>
      </c>
      <c r="S87">
        <v>2.5779763236556323E-3</v>
      </c>
      <c r="T87">
        <v>7.3295434689916852E-2</v>
      </c>
      <c r="U87">
        <v>-4.1840455077373662E-2</v>
      </c>
      <c r="V87">
        <v>0.11513588976729051</v>
      </c>
      <c r="W87">
        <v>-9.0128312872412642E-4</v>
      </c>
      <c r="X87">
        <v>2.4730230298500126E-3</v>
      </c>
      <c r="Y87">
        <v>1.5717399011258861E-3</v>
      </c>
      <c r="Z87">
        <v>-2.2615880066580761E-3</v>
      </c>
      <c r="AA87">
        <v>6.1330844401512553E-3</v>
      </c>
      <c r="AB87">
        <v>3.8714964334931792E-3</v>
      </c>
      <c r="AC87">
        <v>-3.0128981042112099E-3</v>
      </c>
      <c r="AD87">
        <v>8.4104253651076238E-3</v>
      </c>
      <c r="AE87">
        <v>5.397527260896413E-3</v>
      </c>
      <c r="AF87">
        <v>0.15345916997293774</v>
      </c>
      <c r="AG87">
        <v>-8.566086282415597E-2</v>
      </c>
      <c r="AH87">
        <v>0.23912003279709371</v>
      </c>
      <c r="AI87">
        <v>-1.77058562197844E-3</v>
      </c>
      <c r="AJ87">
        <v>4.6391384357444493E-3</v>
      </c>
      <c r="AK87">
        <v>2.8685528137660093E-3</v>
      </c>
      <c r="AL87">
        <v>-4.5312955960604287E-3</v>
      </c>
      <c r="AM87">
        <v>6.430056928932378E-3</v>
      </c>
      <c r="AN87">
        <v>1.8987613328719491E-3</v>
      </c>
      <c r="AO87">
        <v>-5.7598623638838954E-3</v>
      </c>
      <c r="AP87">
        <v>8.7820604454982368E-3</v>
      </c>
      <c r="AQ87">
        <v>3.0221980816143414E-3</v>
      </c>
      <c r="AR87">
        <v>8.5925274052495837E-2</v>
      </c>
      <c r="AS87">
        <v>-0.1637608584070751</v>
      </c>
      <c r="AT87">
        <v>0.24968613245957094</v>
      </c>
      <c r="AU87">
        <v>-4.065167471870617E-3</v>
      </c>
      <c r="AV87">
        <v>4.9218675984494462E-3</v>
      </c>
      <c r="AW87">
        <v>8.5670012657882962E-4</v>
      </c>
      <c r="AX87" s="40">
        <v>-4.5951245034310095E-3</v>
      </c>
      <c r="AY87" s="40">
        <v>7.2998526885377215E-3</v>
      </c>
      <c r="AZ87" s="40">
        <v>2.7047281851067125E-3</v>
      </c>
      <c r="BA87" s="40">
        <v>-5.8422059347149292E-3</v>
      </c>
      <c r="BB87" s="40">
        <v>9.8250792803594826E-3</v>
      </c>
      <c r="BC87" s="40">
        <v>3.9828733456445543E-3</v>
      </c>
      <c r="BD87" s="40">
        <v>0.11323860134213422</v>
      </c>
      <c r="BE87" s="40">
        <v>-0.16610200008576292</v>
      </c>
      <c r="BF87" s="40">
        <v>0.27934060142789713</v>
      </c>
      <c r="BG87" s="40">
        <v>-4.1199408042891265E-3</v>
      </c>
      <c r="BH87" s="40">
        <v>5.8138160268997935E-3</v>
      </c>
      <c r="BI87" s="40">
        <v>1.6938752226106672E-3</v>
      </c>
      <c r="BJ87">
        <v>-3.4050015292443656E-2</v>
      </c>
      <c r="BK87">
        <v>-6.898639170467824E-2</v>
      </c>
      <c r="BL87">
        <v>-0.13822045925218293</v>
      </c>
      <c r="BM87">
        <v>-0.14016746551193723</v>
      </c>
      <c r="BN87">
        <v>-3.2226299798548574E-2</v>
      </c>
      <c r="BO87">
        <v>-6.5977596115258927E-2</v>
      </c>
      <c r="BP87">
        <v>-0.1261316710952306</v>
      </c>
      <c r="BQ87">
        <v>-0.12793486213291771</v>
      </c>
      <c r="BR87">
        <v>238035.10842278771</v>
      </c>
      <c r="BS87">
        <v>-0.12793486213291771</v>
      </c>
    </row>
    <row r="88" spans="1:71" hidden="1">
      <c r="A88">
        <v>15</v>
      </c>
      <c r="B88" t="s">
        <v>111</v>
      </c>
      <c r="C88" t="s">
        <v>112</v>
      </c>
      <c r="D88" t="s">
        <v>112</v>
      </c>
      <c r="E88" t="s">
        <v>112</v>
      </c>
      <c r="F88" t="s">
        <v>21</v>
      </c>
      <c r="G88" t="str">
        <f t="shared" si="1"/>
        <v>FinlandBusiness, Trade, Personal, and Public Services</v>
      </c>
      <c r="H88">
        <v>139354.57593060978</v>
      </c>
      <c r="I88">
        <v>1622.8940879476634</v>
      </c>
      <c r="J88">
        <v>17830.805166445985</v>
      </c>
      <c r="K88">
        <v>2380351.0842278791</v>
      </c>
      <c r="L88">
        <v>28431.383957003203</v>
      </c>
      <c r="M88">
        <v>1072726.3042117013</v>
      </c>
      <c r="N88">
        <v>-6.499700784285899E-3</v>
      </c>
      <c r="O88">
        <v>1.1090042068550932E-2</v>
      </c>
      <c r="P88">
        <v>4.5903412842650312E-3</v>
      </c>
      <c r="Q88">
        <v>-5.7651027957340006E-3</v>
      </c>
      <c r="R88">
        <v>1.0193101170343692E-2</v>
      </c>
      <c r="S88">
        <v>4.4279983746096903E-3</v>
      </c>
      <c r="T88">
        <v>0.12589412194951421</v>
      </c>
      <c r="U88">
        <v>-0.16390985113710599</v>
      </c>
      <c r="V88">
        <v>0.2898039730866202</v>
      </c>
      <c r="W88">
        <v>-4.1254042863939286E-3</v>
      </c>
      <c r="X88">
        <v>6.5258324923372878E-3</v>
      </c>
      <c r="Y88">
        <v>2.4004282059433592E-3</v>
      </c>
      <c r="Z88">
        <v>-1.1127613494467892E-2</v>
      </c>
      <c r="AA88">
        <v>2.9682566695784444E-2</v>
      </c>
      <c r="AB88">
        <v>1.8554953201316549E-2</v>
      </c>
      <c r="AC88">
        <v>-9.9650777372516323E-3</v>
      </c>
      <c r="AD88">
        <v>2.7525486521230796E-2</v>
      </c>
      <c r="AE88">
        <v>1.7560408783979162E-2</v>
      </c>
      <c r="AF88">
        <v>0.49926672457924337</v>
      </c>
      <c r="AG88">
        <v>-0.28332095130918589</v>
      </c>
      <c r="AH88">
        <v>0.78258767588842915</v>
      </c>
      <c r="AI88">
        <v>-7.6480785808823153E-3</v>
      </c>
      <c r="AJ88">
        <v>1.7762273955527912E-2</v>
      </c>
      <c r="AK88">
        <v>1.0114195374645599E-2</v>
      </c>
      <c r="AL88">
        <v>-2.541850710713164E-2</v>
      </c>
      <c r="AM88">
        <v>2.8634182170944825E-2</v>
      </c>
      <c r="AN88">
        <v>3.2156750638131825E-3</v>
      </c>
      <c r="AO88">
        <v>-2.2889710519066655E-2</v>
      </c>
      <c r="AP88">
        <v>2.6724324726502012E-2</v>
      </c>
      <c r="AQ88">
        <v>3.8346142074353611E-3</v>
      </c>
      <c r="AR88">
        <v>0.10902338885857427</v>
      </c>
      <c r="AS88">
        <v>-0.65078614843223903</v>
      </c>
      <c r="AT88">
        <v>0.75980953729081335</v>
      </c>
      <c r="AU88">
        <v>-1.6610320394492714E-2</v>
      </c>
      <c r="AV88">
        <v>1.8436267478875615E-2</v>
      </c>
      <c r="AW88">
        <v>1.8259470843829024E-3</v>
      </c>
      <c r="AX88" s="40">
        <v>-2.590952528172745E-2</v>
      </c>
      <c r="AY88" s="40">
        <v>3.7073522589414223E-2</v>
      </c>
      <c r="AZ88" s="40">
        <v>1.1163997307686777E-2</v>
      </c>
      <c r="BA88" s="40">
        <v>-2.3385135564340975E-2</v>
      </c>
      <c r="BB88" s="40">
        <v>3.4235515434775474E-2</v>
      </c>
      <c r="BC88" s="40">
        <v>1.0850379870434494E-2</v>
      </c>
      <c r="BD88" s="40">
        <v>0.30849131617566172</v>
      </c>
      <c r="BE88" s="40">
        <v>-0.66487176811634896</v>
      </c>
      <c r="BF88" s="40">
        <v>0.97336308429201068</v>
      </c>
      <c r="BG88" s="40">
        <v>-1.7340119348210024E-2</v>
      </c>
      <c r="BH88" s="40">
        <v>2.2608294339191773E-2</v>
      </c>
      <c r="BI88" s="40">
        <v>5.2681749909817511E-3</v>
      </c>
      <c r="BJ88">
        <v>-1.1102304826169208E-2</v>
      </c>
      <c r="BK88">
        <v>-1.9007360662210798E-2</v>
      </c>
      <c r="BL88">
        <v>-4.3418000842715528E-2</v>
      </c>
      <c r="BM88">
        <v>-4.4256721520862984E-2</v>
      </c>
      <c r="BN88">
        <v>-1.0099848927565502E-2</v>
      </c>
      <c r="BO88">
        <v>-1.7457759777009103E-2</v>
      </c>
      <c r="BP88">
        <v>-4.0100346243495968E-2</v>
      </c>
      <c r="BQ88">
        <v>-4.0968278401775186E-2</v>
      </c>
      <c r="BR88">
        <v>238035.10842278771</v>
      </c>
      <c r="BS88">
        <v>-4.0968278401775186E-2</v>
      </c>
    </row>
    <row r="89" spans="1:71" hidden="1">
      <c r="A89">
        <v>15</v>
      </c>
      <c r="B89" t="s">
        <v>111</v>
      </c>
      <c r="C89" t="s">
        <v>112</v>
      </c>
      <c r="D89" t="s">
        <v>112</v>
      </c>
      <c r="E89" t="s">
        <v>112</v>
      </c>
      <c r="F89" t="s">
        <v>23</v>
      </c>
      <c r="G89" t="str">
        <f t="shared" si="1"/>
        <v>FinlandHotel and restaurants and Other Personal Services</v>
      </c>
      <c r="H89">
        <v>11144.055944808408</v>
      </c>
      <c r="I89">
        <v>228.65681526732732</v>
      </c>
      <c r="J89">
        <v>830.66533683619446</v>
      </c>
      <c r="K89">
        <v>714105.3252683637</v>
      </c>
      <c r="L89">
        <v>8529.4151871009617</v>
      </c>
      <c r="M89">
        <v>321817.89126351033</v>
      </c>
      <c r="N89">
        <v>-1.1156442617310568E-3</v>
      </c>
      <c r="O89">
        <v>9.9298679255584296E-4</v>
      </c>
      <c r="P89">
        <v>-1.2265746917521401E-4</v>
      </c>
      <c r="Q89">
        <v>-1.9068249455088588E-3</v>
      </c>
      <c r="R89">
        <v>1.632190747312865E-3</v>
      </c>
      <c r="S89">
        <v>-2.7463419819599396E-4</v>
      </c>
      <c r="T89">
        <v>-7.8082303366340203E-3</v>
      </c>
      <c r="U89">
        <v>-5.4213672164554083E-2</v>
      </c>
      <c r="V89">
        <v>4.6405441827920058E-2</v>
      </c>
      <c r="W89">
        <v>-3.1554150900089616E-3</v>
      </c>
      <c r="X89">
        <v>1.656948570411309E-3</v>
      </c>
      <c r="Y89">
        <v>-1.4984665195976526E-3</v>
      </c>
      <c r="Z89">
        <v>-1.7460166245664957E-3</v>
      </c>
      <c r="AA89">
        <v>3.1329981570439539E-3</v>
      </c>
      <c r="AB89">
        <v>1.3869815324774582E-3</v>
      </c>
      <c r="AC89">
        <v>-2.9722002329935857E-3</v>
      </c>
      <c r="AD89">
        <v>4.9957692510154061E-3</v>
      </c>
      <c r="AE89">
        <v>2.0235690180218199E-3</v>
      </c>
      <c r="AF89">
        <v>5.75328677148743E-2</v>
      </c>
      <c r="AG89">
        <v>-8.4503766021335025E-2</v>
      </c>
      <c r="AH89">
        <v>0.14203663373620934</v>
      </c>
      <c r="AI89">
        <v>-4.7881994023448787E-3</v>
      </c>
      <c r="AJ89">
        <v>5.8594452636756477E-3</v>
      </c>
      <c r="AK89">
        <v>1.0712458613307688E-3</v>
      </c>
      <c r="AL89">
        <v>-3.7067037158999786E-3</v>
      </c>
      <c r="AM89">
        <v>3.4684424942866359E-3</v>
      </c>
      <c r="AN89">
        <v>-2.3826122161334294E-4</v>
      </c>
      <c r="AO89">
        <v>-6.2587108881901627E-3</v>
      </c>
      <c r="AP89">
        <v>5.6920202927409833E-3</v>
      </c>
      <c r="AQ89">
        <v>-5.6669059544917923E-4</v>
      </c>
      <c r="AR89">
        <v>-1.6111797904038383E-2</v>
      </c>
      <c r="AS89">
        <v>-0.17794381233801104</v>
      </c>
      <c r="AT89">
        <v>0.16183201443397266</v>
      </c>
      <c r="AU89">
        <v>-9.5366008462951547E-3</v>
      </c>
      <c r="AV89">
        <v>8.1157695373913433E-3</v>
      </c>
      <c r="AW89">
        <v>-1.4208313089038101E-3</v>
      </c>
      <c r="AX89" s="40">
        <v>-3.8015778884037928E-3</v>
      </c>
      <c r="AY89" s="40">
        <v>4.1607787889626022E-3</v>
      </c>
      <c r="AZ89" s="40">
        <v>3.5920090055880966E-4</v>
      </c>
      <c r="BA89" s="40">
        <v>-6.4336773212199574E-3</v>
      </c>
      <c r="BB89" s="40">
        <v>6.7265077951285928E-3</v>
      </c>
      <c r="BC89" s="40">
        <v>2.9283047390863499E-4</v>
      </c>
      <c r="BD89" s="40">
        <v>8.3255756380076068E-3</v>
      </c>
      <c r="BE89" s="40">
        <v>-0.18291835017506841</v>
      </c>
      <c r="BF89" s="40">
        <v>0.191243925813076</v>
      </c>
      <c r="BG89" s="40">
        <v>-9.8626843346702533E-3</v>
      </c>
      <c r="BH89" s="40">
        <v>8.3966877298383355E-3</v>
      </c>
      <c r="BI89" s="40">
        <v>-1.465996604831917E-3</v>
      </c>
      <c r="BJ89">
        <v>-2.3829968560605489E-2</v>
      </c>
      <c r="BK89">
        <v>-3.7294613253471151E-2</v>
      </c>
      <c r="BL89">
        <v>-7.9174550565357077E-2</v>
      </c>
      <c r="BM89">
        <v>-8.1201046488413572E-2</v>
      </c>
      <c r="BN89">
        <v>-2.3709624443588869E-2</v>
      </c>
      <c r="BO89">
        <v>-3.6956591878768173E-2</v>
      </c>
      <c r="BP89">
        <v>-7.7821346426947005E-2</v>
      </c>
      <c r="BQ89">
        <v>-7.9996894018319498E-2</v>
      </c>
      <c r="BR89">
        <v>238035.10842278771</v>
      </c>
      <c r="BS89">
        <v>-7.9996894018319498E-2</v>
      </c>
    </row>
    <row r="90" spans="1:71" hidden="1">
      <c r="A90">
        <v>15</v>
      </c>
      <c r="B90" t="s">
        <v>111</v>
      </c>
      <c r="C90" t="s">
        <v>112</v>
      </c>
      <c r="D90" t="s">
        <v>112</v>
      </c>
      <c r="E90" t="s">
        <v>112</v>
      </c>
      <c r="F90" t="s">
        <v>22</v>
      </c>
      <c r="G90" t="str">
        <f t="shared" si="1"/>
        <v>FinlandLight/Heavy Manufacturing, Utilities, and Construction</v>
      </c>
      <c r="H90">
        <v>68139.476155951124</v>
      </c>
      <c r="I90">
        <v>692.10142480003321</v>
      </c>
      <c r="J90">
        <v>79649.655816903571</v>
      </c>
      <c r="K90">
        <v>3808561.7347646062</v>
      </c>
      <c r="L90">
        <v>45490.214331205127</v>
      </c>
      <c r="M90">
        <v>1716362.0867387215</v>
      </c>
      <c r="N90">
        <v>-4.891059506683614E-3</v>
      </c>
      <c r="O90">
        <v>2.2756166701277329E-2</v>
      </c>
      <c r="P90">
        <v>1.7865107194593711E-2</v>
      </c>
      <c r="Q90">
        <v>-3.7164968745183602E-3</v>
      </c>
      <c r="R90">
        <v>1.9665907532896813E-2</v>
      </c>
      <c r="S90">
        <v>1.5949410658378457E-2</v>
      </c>
      <c r="T90">
        <v>0.45346381831627713</v>
      </c>
      <c r="U90">
        <v>-0.10566514961443385</v>
      </c>
      <c r="V90">
        <v>0.55912896793071099</v>
      </c>
      <c r="W90">
        <v>-1.8218026568261145E-2</v>
      </c>
      <c r="X90">
        <v>0.12213998866366484</v>
      </c>
      <c r="Y90">
        <v>0.10392196209540371</v>
      </c>
      <c r="Z90">
        <v>-9.0905277577546413E-3</v>
      </c>
      <c r="AA90">
        <v>7.2125199833724535E-2</v>
      </c>
      <c r="AB90">
        <v>6.3034672075969911E-2</v>
      </c>
      <c r="AC90">
        <v>-6.9335373488002621E-3</v>
      </c>
      <c r="AD90">
        <v>5.7231043091262361E-2</v>
      </c>
      <c r="AE90">
        <v>5.0297505742462105E-2</v>
      </c>
      <c r="AF90">
        <v>1.4300276978435136</v>
      </c>
      <c r="AG90">
        <v>-0.19713006254396226</v>
      </c>
      <c r="AH90">
        <v>1.6271577603874761</v>
      </c>
      <c r="AI90">
        <v>-3.3967890934157564E-2</v>
      </c>
      <c r="AJ90">
        <v>0.37761946978874922</v>
      </c>
      <c r="AK90">
        <v>0.34365157885459169</v>
      </c>
      <c r="AL90">
        <v>-2.7132899654528812E-2</v>
      </c>
      <c r="AM90">
        <v>5.6084751177587419E-2</v>
      </c>
      <c r="AN90">
        <v>2.8951851523058604E-2</v>
      </c>
      <c r="AO90">
        <v>-2.1153603631868328E-2</v>
      </c>
      <c r="AP90">
        <v>2.7673029982472581E-2</v>
      </c>
      <c r="AQ90">
        <v>6.5194263506042453E-3</v>
      </c>
      <c r="AR90">
        <v>0.18535631375343348</v>
      </c>
      <c r="AS90">
        <v>-0.60142622693190573</v>
      </c>
      <c r="AT90">
        <v>0.78678254068533904</v>
      </c>
      <c r="AU90">
        <v>-0.10945856477187944</v>
      </c>
      <c r="AV90">
        <v>0.24664653172604681</v>
      </c>
      <c r="AW90">
        <v>0.13718796695416732</v>
      </c>
      <c r="AX90" s="40">
        <v>-2.7449612995144063E-2</v>
      </c>
      <c r="AY90" s="40">
        <v>8.1304742452419254E-2</v>
      </c>
      <c r="AZ90" s="40">
        <v>5.3855129457275185E-2</v>
      </c>
      <c r="BA90" s="40">
        <v>-2.1402765395770636E-2</v>
      </c>
      <c r="BB90" s="40">
        <v>6.4465657114747554E-2</v>
      </c>
      <c r="BC90" s="40">
        <v>4.3062891718976919E-2</v>
      </c>
      <c r="BD90" s="40">
        <v>1.2243376087610864</v>
      </c>
      <c r="BE90" s="40">
        <v>-0.60851024070881654</v>
      </c>
      <c r="BF90" s="40">
        <v>1.832847849469903</v>
      </c>
      <c r="BG90" s="40">
        <v>-0.11056475867726849</v>
      </c>
      <c r="BH90" s="40">
        <v>0.41591790366030484</v>
      </c>
      <c r="BI90" s="40">
        <v>0.30535314498303628</v>
      </c>
      <c r="BJ90">
        <v>-1.7086187708739209E-2</v>
      </c>
      <c r="BK90">
        <v>-3.1756404400366103E-2</v>
      </c>
      <c r="BL90">
        <v>-9.4784742640354289E-2</v>
      </c>
      <c r="BM90">
        <v>-9.5891133511334159E-2</v>
      </c>
      <c r="BN90">
        <v>-1.5267292600208614E-2</v>
      </c>
      <c r="BO90">
        <v>-2.8482828597111823E-2</v>
      </c>
      <c r="BP90">
        <v>-8.6898567952764141E-2</v>
      </c>
      <c r="BQ90">
        <v>-8.7922119346110522E-2</v>
      </c>
      <c r="BR90">
        <v>238035.10842278771</v>
      </c>
      <c r="BS90">
        <v>-8.7922119346110522E-2</v>
      </c>
    </row>
    <row r="91" spans="1:71" hidden="1">
      <c r="A91">
        <v>15</v>
      </c>
      <c r="B91" t="s">
        <v>111</v>
      </c>
      <c r="C91" t="s">
        <v>112</v>
      </c>
      <c r="D91" t="s">
        <v>112</v>
      </c>
      <c r="E91" t="s">
        <v>112</v>
      </c>
      <c r="F91" t="s">
        <v>24</v>
      </c>
      <c r="G91" t="str">
        <f t="shared" si="1"/>
        <v>FinlandTransport services</v>
      </c>
      <c r="H91">
        <v>11593.470839139936</v>
      </c>
      <c r="I91">
        <v>169.65280932512275</v>
      </c>
      <c r="J91">
        <v>6614.0913554566605</v>
      </c>
      <c r="K91">
        <v>952140.43369115156</v>
      </c>
      <c r="L91">
        <v>11372.553582801282</v>
      </c>
      <c r="M91">
        <v>429090.52168468043</v>
      </c>
      <c r="N91">
        <v>-5.5791240014458812E-3</v>
      </c>
      <c r="O91">
        <v>5.0258243084053862E-3</v>
      </c>
      <c r="P91">
        <v>-5.532996930404958E-4</v>
      </c>
      <c r="Q91">
        <v>-5.6417650889555911E-3</v>
      </c>
      <c r="R91">
        <v>5.5885782261066632E-3</v>
      </c>
      <c r="S91">
        <v>-5.3186862848928471E-5</v>
      </c>
      <c r="T91">
        <v>-1.5121761191263551E-3</v>
      </c>
      <c r="U91">
        <v>-0.16040318943931275</v>
      </c>
      <c r="V91">
        <v>0.1588910133201864</v>
      </c>
      <c r="W91">
        <v>-2.7535122092226284E-2</v>
      </c>
      <c r="X91">
        <v>1.5902352876147233E-2</v>
      </c>
      <c r="Y91">
        <v>-1.1632769216079055E-2</v>
      </c>
      <c r="Z91">
        <v>-8.7697131885633335E-3</v>
      </c>
      <c r="AA91">
        <v>1.0307924720541036E-2</v>
      </c>
      <c r="AB91">
        <v>1.5382115319777022E-3</v>
      </c>
      <c r="AC91">
        <v>-8.9210709971476333E-3</v>
      </c>
      <c r="AD91">
        <v>1.1877710748811034E-2</v>
      </c>
      <c r="AE91">
        <v>2.9566397516634004E-3</v>
      </c>
      <c r="AF91">
        <v>8.406136000208074E-2</v>
      </c>
      <c r="AG91">
        <v>-0.25363839482758976</v>
      </c>
      <c r="AH91">
        <v>0.33769975482967052</v>
      </c>
      <c r="AI91">
        <v>-4.2124758068319709E-2</v>
      </c>
      <c r="AJ91">
        <v>2.6897728714699962E-2</v>
      </c>
      <c r="AK91">
        <v>-1.5227029353619751E-2</v>
      </c>
      <c r="AL91">
        <v>-1.8376359499642891E-2</v>
      </c>
      <c r="AM91">
        <v>1.3463683667437134E-2</v>
      </c>
      <c r="AN91">
        <v>-4.9126758322057583E-3</v>
      </c>
      <c r="AO91">
        <v>-1.8809332257679258E-2</v>
      </c>
      <c r="AP91">
        <v>1.4874859297072857E-2</v>
      </c>
      <c r="AQ91">
        <v>-3.9344729606064022E-3</v>
      </c>
      <c r="AR91">
        <v>-0.11186251141144773</v>
      </c>
      <c r="AS91">
        <v>-0.53477534739292487</v>
      </c>
      <c r="AT91">
        <v>0.42291283598147711</v>
      </c>
      <c r="AU91">
        <v>-8.5202756870641133E-2</v>
      </c>
      <c r="AV91">
        <v>4.7610562779122179E-2</v>
      </c>
      <c r="AW91">
        <v>-3.7592194091518955E-2</v>
      </c>
      <c r="AX91" s="40">
        <v>-1.8517912540642018E-2</v>
      </c>
      <c r="AY91" s="40">
        <v>1.5182024396580377E-2</v>
      </c>
      <c r="AZ91" s="40">
        <v>-3.3358881440616402E-3</v>
      </c>
      <c r="BA91" s="40">
        <v>-1.8949796282863869E-2</v>
      </c>
      <c r="BB91" s="40">
        <v>1.6892073391669156E-2</v>
      </c>
      <c r="BC91" s="40">
        <v>-2.0577228911947175E-3</v>
      </c>
      <c r="BD91" s="40">
        <v>-5.8503909596671733E-2</v>
      </c>
      <c r="BE91" s="40">
        <v>-0.53876893402509474</v>
      </c>
      <c r="BF91" s="40">
        <v>0.480265024428423</v>
      </c>
      <c r="BG91" s="40">
        <v>-8.575864424080494E-2</v>
      </c>
      <c r="BH91" s="40">
        <v>4.8714671800942591E-2</v>
      </c>
      <c r="BI91" s="40">
        <v>-3.7043972439862356E-2</v>
      </c>
      <c r="BJ91">
        <v>-0.1145495947688835</v>
      </c>
      <c r="BK91">
        <v>-0.18005821195745431</v>
      </c>
      <c r="BL91">
        <v>-0.37730018789076653</v>
      </c>
      <c r="BM91">
        <v>-0.38020653008365396</v>
      </c>
      <c r="BN91">
        <v>-9.4547912337788628E-2</v>
      </c>
      <c r="BO91">
        <v>-0.14950438830724991</v>
      </c>
      <c r="BP91">
        <v>-0.31521750186174702</v>
      </c>
      <c r="BQ91">
        <v>-0.31757147798985019</v>
      </c>
      <c r="BR91">
        <v>238035.10842278771</v>
      </c>
      <c r="BS91">
        <v>-0.31757147798985019</v>
      </c>
    </row>
    <row r="92" spans="1:71" hidden="1">
      <c r="A92">
        <v>15</v>
      </c>
      <c r="B92" t="s">
        <v>111</v>
      </c>
      <c r="C92" t="s">
        <v>112</v>
      </c>
      <c r="D92" t="s">
        <v>112</v>
      </c>
      <c r="E92" t="s">
        <v>112</v>
      </c>
      <c r="F92" t="s">
        <v>287</v>
      </c>
      <c r="G92" t="str">
        <f t="shared" si="1"/>
        <v>Finland_All</v>
      </c>
      <c r="H92">
        <v>238035.10842278795</v>
      </c>
      <c r="I92">
        <v>2843.1383957003209</v>
      </c>
      <c r="J92">
        <v>107272.63042117011</v>
      </c>
      <c r="K92">
        <v>238035.10842278795</v>
      </c>
      <c r="L92">
        <v>2843.1383957003209</v>
      </c>
      <c r="M92">
        <v>107272.63042117011</v>
      </c>
      <c r="N92">
        <v>-1.9201793723392754E-2</v>
      </c>
      <c r="O92">
        <v>4.2750356008440529E-2</v>
      </c>
      <c r="P92">
        <v>2.3548562285047776E-2</v>
      </c>
      <c r="Q92">
        <v>-1.8501818913504147E-2</v>
      </c>
      <c r="R92">
        <v>4.1129383209102997E-2</v>
      </c>
      <c r="S92">
        <v>2.262756429559885E-2</v>
      </c>
      <c r="T92">
        <v>0.64333296849994781</v>
      </c>
      <c r="U92">
        <v>-0.52603231743278034</v>
      </c>
      <c r="V92">
        <v>1.1693652859327281</v>
      </c>
      <c r="W92">
        <v>-5.3935251165614442E-2</v>
      </c>
      <c r="X92">
        <v>0.14869814563241068</v>
      </c>
      <c r="Y92">
        <v>9.4762894466796241E-2</v>
      </c>
      <c r="Z92">
        <v>-3.2995459072010444E-2</v>
      </c>
      <c r="AA92">
        <v>0.12138177384724523</v>
      </c>
      <c r="AB92">
        <v>8.8386314775234787E-2</v>
      </c>
      <c r="AC92">
        <v>-3.1804784420404325E-2</v>
      </c>
      <c r="AD92">
        <v>0.11004043497742722</v>
      </c>
      <c r="AE92">
        <v>7.823565055702289E-2</v>
      </c>
      <c r="AF92">
        <v>2.2243478201126496</v>
      </c>
      <c r="AG92">
        <v>-0.9042540375262289</v>
      </c>
      <c r="AH92">
        <v>3.1286018576388788</v>
      </c>
      <c r="AI92">
        <v>-9.0299512607682916E-2</v>
      </c>
      <c r="AJ92">
        <v>0.43277805615839721</v>
      </c>
      <c r="AK92">
        <v>0.34247854355071428</v>
      </c>
      <c r="AL92">
        <v>-7.9165765573263755E-2</v>
      </c>
      <c r="AM92">
        <v>0.10808111643918837</v>
      </c>
      <c r="AN92">
        <v>2.8915350865924616E-2</v>
      </c>
      <c r="AO92">
        <v>-7.4871219660688312E-2</v>
      </c>
      <c r="AP92">
        <v>8.3746294744286701E-2</v>
      </c>
      <c r="AQ92">
        <v>8.8750750835983883E-3</v>
      </c>
      <c r="AR92">
        <v>0.25233066734901799</v>
      </c>
      <c r="AS92">
        <v>-2.1286923935021558</v>
      </c>
      <c r="AT92">
        <v>2.3810230608511738</v>
      </c>
      <c r="AU92">
        <v>-0.22487341035517899</v>
      </c>
      <c r="AV92">
        <v>0.32573099911988529</v>
      </c>
      <c r="AW92">
        <v>0.1008575887647063</v>
      </c>
      <c r="AX92" s="40">
        <v>-8.0273753209348347E-2</v>
      </c>
      <c r="AY92" s="40">
        <v>0.14502092091591418</v>
      </c>
      <c r="AZ92" s="40">
        <v>6.4747167706565828E-2</v>
      </c>
      <c r="BA92" s="40">
        <v>-7.6013580498910355E-2</v>
      </c>
      <c r="BB92" s="40">
        <v>0.13214483301668023</v>
      </c>
      <c r="BC92" s="40">
        <v>5.6131252517769875E-2</v>
      </c>
      <c r="BD92" s="40">
        <v>1.5958891923202183</v>
      </c>
      <c r="BE92" s="40">
        <v>-2.1611712931110914</v>
      </c>
      <c r="BF92" s="40">
        <v>3.7570604854313099</v>
      </c>
      <c r="BG92" s="40">
        <v>-0.22764614740524272</v>
      </c>
      <c r="BH92" s="40">
        <v>0.50145137355717706</v>
      </c>
      <c r="BI92" s="40">
        <v>0.27380522615193437</v>
      </c>
      <c r="BJ92">
        <v>-1.9201793723392736E-2</v>
      </c>
      <c r="BK92">
        <v>-3.2995459072010409E-2</v>
      </c>
      <c r="BL92">
        <v>-7.9165765573263672E-2</v>
      </c>
      <c r="BM92">
        <v>-8.0273753209348264E-2</v>
      </c>
      <c r="BN92">
        <v>-1.8501818913504147E-2</v>
      </c>
      <c r="BO92">
        <v>-3.1804784420404318E-2</v>
      </c>
      <c r="BP92">
        <v>-7.4871219660688271E-2</v>
      </c>
      <c r="BQ92">
        <v>-7.6013580498910341E-2</v>
      </c>
      <c r="BR92">
        <v>238035.10842278771</v>
      </c>
      <c r="BS92">
        <v>-7.6013580498910341E-2</v>
      </c>
    </row>
    <row r="93" spans="1:71" hidden="1">
      <c r="A93">
        <v>16</v>
      </c>
      <c r="B93" t="s">
        <v>113</v>
      </c>
      <c r="C93" t="s">
        <v>114</v>
      </c>
      <c r="D93" t="s">
        <v>114</v>
      </c>
      <c r="E93" t="s">
        <v>114</v>
      </c>
      <c r="F93" t="s">
        <v>20</v>
      </c>
      <c r="G93" t="str">
        <f t="shared" si="1"/>
        <v>FranceAgriculture, Mining and Quarrying</v>
      </c>
      <c r="H93">
        <v>45029.250239927787</v>
      </c>
      <c r="I93">
        <v>921.38105046531268</v>
      </c>
      <c r="J93">
        <v>24853.24026626605</v>
      </c>
      <c r="K93">
        <v>4932739.8816792779</v>
      </c>
      <c r="L93">
        <v>58674.306897419563</v>
      </c>
      <c r="M93">
        <v>1736534.1286912097</v>
      </c>
      <c r="N93">
        <v>-3.0051742188360198E-4</v>
      </c>
      <c r="O93">
        <v>1.8566293757927611E-3</v>
      </c>
      <c r="P93">
        <v>1.5561119539091591E-3</v>
      </c>
      <c r="Q93">
        <v>-4.885028227406184E-4</v>
      </c>
      <c r="R93">
        <v>3.1446208171330863E-3</v>
      </c>
      <c r="S93">
        <v>2.656117994392468E-3</v>
      </c>
      <c r="T93">
        <v>0.77922941179371086</v>
      </c>
      <c r="U93">
        <v>-0.14331282270869394</v>
      </c>
      <c r="V93">
        <v>0.92254223450240491</v>
      </c>
      <c r="W93">
        <v>-6.8567124341080367E-4</v>
      </c>
      <c r="X93">
        <v>7.2539693517460922E-3</v>
      </c>
      <c r="Y93">
        <v>6.5682981083352888E-3</v>
      </c>
      <c r="Z93">
        <v>-6.4154093968150677E-4</v>
      </c>
      <c r="AA93">
        <v>2.6958238376453506E-3</v>
      </c>
      <c r="AB93">
        <v>2.0542828979638441E-3</v>
      </c>
      <c r="AC93">
        <v>-1.0616193305166281E-3</v>
      </c>
      <c r="AD93">
        <v>4.474289681859576E-3</v>
      </c>
      <c r="AE93">
        <v>3.4126703513429474E-3</v>
      </c>
      <c r="AF93">
        <v>1.0011803376721033</v>
      </c>
      <c r="AG93">
        <v>-0.31144889203482862</v>
      </c>
      <c r="AH93">
        <v>1.312629229706932</v>
      </c>
      <c r="AI93">
        <v>-1.4595487733642209E-3</v>
      </c>
      <c r="AJ93">
        <v>7.7975564028555803E-3</v>
      </c>
      <c r="AK93">
        <v>6.3380076294913589E-3</v>
      </c>
      <c r="AL93">
        <v>-9.7575627893060402E-4</v>
      </c>
      <c r="AM93">
        <v>2.8197690092928527E-3</v>
      </c>
      <c r="AN93">
        <v>1.8440127303622489E-3</v>
      </c>
      <c r="AO93">
        <v>-1.56624617667551E-3</v>
      </c>
      <c r="AP93">
        <v>4.6595584183020365E-3</v>
      </c>
      <c r="AQ93">
        <v>3.0933122416265261E-3</v>
      </c>
      <c r="AR93">
        <v>0.90748975897369799</v>
      </c>
      <c r="AS93">
        <v>-0.45949204423584433</v>
      </c>
      <c r="AT93">
        <v>1.3669818032095424</v>
      </c>
      <c r="AU93">
        <v>-2.2699791335545729E-3</v>
      </c>
      <c r="AV93">
        <v>8.1057815109871999E-3</v>
      </c>
      <c r="AW93">
        <v>5.8358023774326261E-3</v>
      </c>
      <c r="AX93" s="40">
        <v>-1.0036498466035491E-3</v>
      </c>
      <c r="AY93" s="40">
        <v>2.8768782911063719E-3</v>
      </c>
      <c r="AZ93" s="40">
        <v>1.8732284445028224E-3</v>
      </c>
      <c r="BA93" s="40">
        <v>-1.6123891970817184E-3</v>
      </c>
      <c r="BB93" s="40">
        <v>4.7496746151421201E-3</v>
      </c>
      <c r="BC93" s="40">
        <v>3.1372854180604019E-3</v>
      </c>
      <c r="BD93" s="40">
        <v>0.92039023722037605</v>
      </c>
      <c r="BE93" s="40">
        <v>-0.47302909293828321</v>
      </c>
      <c r="BF93" s="40">
        <v>1.3934193301586593</v>
      </c>
      <c r="BG93" s="40">
        <v>-2.3219125584487462E-3</v>
      </c>
      <c r="BH93" s="40">
        <v>8.2287382953978427E-3</v>
      </c>
      <c r="BI93" s="40">
        <v>5.9068257369490973E-3</v>
      </c>
      <c r="BJ93">
        <v>-1.6460126075453167E-2</v>
      </c>
      <c r="BK93">
        <v>-3.5138877085842936E-2</v>
      </c>
      <c r="BL93">
        <v>-5.3444726330487573E-2</v>
      </c>
      <c r="BM93">
        <v>-5.4972530068830218E-2</v>
      </c>
      <c r="BN93">
        <v>-1.5554131771683233E-2</v>
      </c>
      <c r="BO93">
        <v>-3.3802398245279926E-2</v>
      </c>
      <c r="BP93">
        <v>-4.9869925586573896E-2</v>
      </c>
      <c r="BQ93">
        <v>-5.1339138426972825E-2</v>
      </c>
      <c r="BR93">
        <v>2466369.9408396417</v>
      </c>
      <c r="BS93">
        <v>-5.1339138426972825E-2</v>
      </c>
    </row>
    <row r="94" spans="1:71" hidden="1">
      <c r="A94">
        <v>16</v>
      </c>
      <c r="B94" t="s">
        <v>113</v>
      </c>
      <c r="C94" t="s">
        <v>114</v>
      </c>
      <c r="D94" t="s">
        <v>114</v>
      </c>
      <c r="E94" t="s">
        <v>114</v>
      </c>
      <c r="F94" t="s">
        <v>21</v>
      </c>
      <c r="G94" t="str">
        <f t="shared" si="1"/>
        <v>FranceBusiness, Trade, Personal, and Public Services</v>
      </c>
      <c r="H94">
        <v>1680848.1228678992</v>
      </c>
      <c r="I94">
        <v>19013.042498137431</v>
      </c>
      <c r="J94">
        <v>247587.2225932283</v>
      </c>
      <c r="K94">
        <v>24663699.408396393</v>
      </c>
      <c r="L94">
        <v>293371.53448709776</v>
      </c>
      <c r="M94">
        <v>8682670.6434560493</v>
      </c>
      <c r="N94">
        <v>-5.2808455253903373E-3</v>
      </c>
      <c r="O94">
        <v>1.0749978162737206E-2</v>
      </c>
      <c r="P94">
        <v>5.4691326373468695E-3</v>
      </c>
      <c r="Q94">
        <v>-4.8568756557225796E-3</v>
      </c>
      <c r="R94">
        <v>9.8659575370003312E-3</v>
      </c>
      <c r="S94">
        <v>5.0090818812777516E-3</v>
      </c>
      <c r="T94">
        <v>1.4695220378819727</v>
      </c>
      <c r="U94">
        <v>-1.4248690639323627</v>
      </c>
      <c r="V94">
        <v>2.8943911018143353</v>
      </c>
      <c r="W94">
        <v>-6.001640844897559E-3</v>
      </c>
      <c r="X94">
        <v>1.1046882345900655E-2</v>
      </c>
      <c r="Y94">
        <v>5.0452415010030982E-3</v>
      </c>
      <c r="Z94">
        <v>-9.7938147184414154E-3</v>
      </c>
      <c r="AA94">
        <v>3.0226501411783749E-2</v>
      </c>
      <c r="AB94">
        <v>2.0432686693342333E-2</v>
      </c>
      <c r="AC94">
        <v>-9.0238684615652417E-3</v>
      </c>
      <c r="AD94">
        <v>2.7722562846277145E-2</v>
      </c>
      <c r="AE94">
        <v>1.869869438471191E-2</v>
      </c>
      <c r="AF94">
        <v>5.4856646645482101</v>
      </c>
      <c r="AG94">
        <v>-2.6473461375791203</v>
      </c>
      <c r="AH94">
        <v>8.1330108021273304</v>
      </c>
      <c r="AI94">
        <v>-1.2514063752419367E-2</v>
      </c>
      <c r="AJ94">
        <v>3.1160271035593469E-2</v>
      </c>
      <c r="AK94">
        <v>1.8646207283174107E-2</v>
      </c>
      <c r="AL94">
        <v>-2.1339504630301962E-2</v>
      </c>
      <c r="AM94">
        <v>3.3193084954753767E-2</v>
      </c>
      <c r="AN94">
        <v>1.1853580324451808E-2</v>
      </c>
      <c r="AO94">
        <v>-1.9705267277176333E-2</v>
      </c>
      <c r="AP94">
        <v>3.0390517705879888E-2</v>
      </c>
      <c r="AQ94">
        <v>1.0685250428703554E-2</v>
      </c>
      <c r="AR94">
        <v>3.1347483146476813</v>
      </c>
      <c r="AS94">
        <v>-5.7809644985836144</v>
      </c>
      <c r="AT94">
        <v>8.9157128132312966</v>
      </c>
      <c r="AU94">
        <v>-2.5758672594987972E-2</v>
      </c>
      <c r="AV94">
        <v>3.4725613417459958E-2</v>
      </c>
      <c r="AW94">
        <v>8.9669408224719842E-3</v>
      </c>
      <c r="AX94" s="40">
        <v>-2.1529229781949145E-2</v>
      </c>
      <c r="AY94" s="40">
        <v>3.6094208943537605E-2</v>
      </c>
      <c r="AZ94" s="40">
        <v>1.4564979161588462E-2</v>
      </c>
      <c r="BA94" s="40">
        <v>-1.9888400662906969E-2</v>
      </c>
      <c r="BB94" s="40">
        <v>3.315482894694801E-2</v>
      </c>
      <c r="BC94" s="40">
        <v>1.3266428284041043E-2</v>
      </c>
      <c r="BD94" s="40">
        <v>3.8919924228521552</v>
      </c>
      <c r="BE94" s="40">
        <v>-5.8346906209712301</v>
      </c>
      <c r="BF94" s="40">
        <v>9.7266830438233853</v>
      </c>
      <c r="BG94" s="40">
        <v>-2.5997424479512088E-2</v>
      </c>
      <c r="BH94" s="40">
        <v>3.7901951399139829E-2</v>
      </c>
      <c r="BI94" s="40">
        <v>1.1904526919627744E-2</v>
      </c>
      <c r="BJ94">
        <v>-7.7487778275990449E-3</v>
      </c>
      <c r="BK94">
        <v>-1.4370822621679047E-2</v>
      </c>
      <c r="BL94">
        <v>-3.1312235803187725E-2</v>
      </c>
      <c r="BM94">
        <v>-3.1590626458879716E-2</v>
      </c>
      <c r="BN94">
        <v>-7.4941665126554407E-3</v>
      </c>
      <c r="BO94">
        <v>-1.3923842740258228E-2</v>
      </c>
      <c r="BP94">
        <v>-3.0405257334011289E-2</v>
      </c>
      <c r="BQ94">
        <v>-3.0687832426308476E-2</v>
      </c>
      <c r="BR94">
        <v>2466369.9408396417</v>
      </c>
      <c r="BS94">
        <v>-3.0687832426308476E-2</v>
      </c>
    </row>
    <row r="95" spans="1:71" hidden="1">
      <c r="A95">
        <v>16</v>
      </c>
      <c r="B95" t="s">
        <v>113</v>
      </c>
      <c r="C95" t="s">
        <v>114</v>
      </c>
      <c r="D95" t="s">
        <v>114</v>
      </c>
      <c r="E95" t="s">
        <v>114</v>
      </c>
      <c r="F95" t="s">
        <v>23</v>
      </c>
      <c r="G95" t="str">
        <f t="shared" si="1"/>
        <v>FranceHotel and restaurants and Other Personal Services</v>
      </c>
      <c r="H95">
        <v>148251.08879573399</v>
      </c>
      <c r="I95">
        <v>2711.4925581534881</v>
      </c>
      <c r="J95">
        <v>10552.233463095235</v>
      </c>
      <c r="K95">
        <v>7399109.8225189168</v>
      </c>
      <c r="L95">
        <v>88011.460346129345</v>
      </c>
      <c r="M95">
        <v>2604801.1930368147</v>
      </c>
      <c r="N95">
        <v>-9.958560101063765E-4</v>
      </c>
      <c r="O95">
        <v>1.165512424108923E-3</v>
      </c>
      <c r="P95">
        <v>1.696564140025467E-4</v>
      </c>
      <c r="Q95">
        <v>-1.3032670830412307E-3</v>
      </c>
      <c r="R95">
        <v>1.5387969861272491E-3</v>
      </c>
      <c r="S95">
        <v>2.3552990308601846E-4</v>
      </c>
      <c r="T95">
        <v>6.9097769085942673E-2</v>
      </c>
      <c r="U95">
        <v>-0.3823414639983298</v>
      </c>
      <c r="V95">
        <v>0.45143923308427242</v>
      </c>
      <c r="W95">
        <v>-3.2023882504115782E-3</v>
      </c>
      <c r="X95">
        <v>2.0191975157323825E-3</v>
      </c>
      <c r="Y95">
        <v>-1.1831907346791957E-3</v>
      </c>
      <c r="Z95">
        <v>-1.6237677170903584E-3</v>
      </c>
      <c r="AA95">
        <v>4.1274878594511318E-3</v>
      </c>
      <c r="AB95">
        <v>2.5037201423607734E-3</v>
      </c>
      <c r="AC95">
        <v>-2.1274136793846114E-3</v>
      </c>
      <c r="AD95">
        <v>5.4253168862300541E-3</v>
      </c>
      <c r="AE95">
        <v>3.2979032068454431E-3</v>
      </c>
      <c r="AF95">
        <v>0.96751092438216801</v>
      </c>
      <c r="AG95">
        <v>-0.62412261560990601</v>
      </c>
      <c r="AH95">
        <v>1.591633539992074</v>
      </c>
      <c r="AI95">
        <v>-4.9475023060636955E-3</v>
      </c>
      <c r="AJ95">
        <v>9.3597252749566678E-3</v>
      </c>
      <c r="AK95">
        <v>4.4122229688929714E-3</v>
      </c>
      <c r="AL95">
        <v>-3.365886483499835E-3</v>
      </c>
      <c r="AM95">
        <v>4.7935432946917943E-3</v>
      </c>
      <c r="AN95">
        <v>1.4276568111919589E-3</v>
      </c>
      <c r="AO95">
        <v>-4.4130386435904606E-3</v>
      </c>
      <c r="AP95">
        <v>6.2964677784429577E-3</v>
      </c>
      <c r="AQ95">
        <v>1.8834291348524971E-3</v>
      </c>
      <c r="AR95">
        <v>0.55254449538938399</v>
      </c>
      <c r="AS95">
        <v>-1.2946599186209937</v>
      </c>
      <c r="AT95">
        <v>1.8472044140103778</v>
      </c>
      <c r="AU95">
        <v>-9.7762628522401716E-3</v>
      </c>
      <c r="AV95">
        <v>1.171752252290878E-2</v>
      </c>
      <c r="AW95">
        <v>1.9412596706686071E-3</v>
      </c>
      <c r="AX95" s="40">
        <v>-3.3856874394391882E-3</v>
      </c>
      <c r="AY95" s="40">
        <v>5.0084477206255463E-3</v>
      </c>
      <c r="AZ95" s="40">
        <v>1.6227602811863576E-3</v>
      </c>
      <c r="BA95" s="40">
        <v>-4.4398524285266926E-3</v>
      </c>
      <c r="BB95" s="40">
        <v>6.5815362608010949E-3</v>
      </c>
      <c r="BC95" s="40">
        <v>2.1416838322744023E-3</v>
      </c>
      <c r="BD95" s="40">
        <v>0.62830907226054933</v>
      </c>
      <c r="BE95" s="40">
        <v>-1.3025263198531434</v>
      </c>
      <c r="BF95" s="40">
        <v>1.9308353921136927</v>
      </c>
      <c r="BG95" s="40">
        <v>-9.8144205740117556E-3</v>
      </c>
      <c r="BH95" s="40">
        <v>1.1793184408930698E-2</v>
      </c>
      <c r="BI95" s="40">
        <v>1.9787638349189418E-3</v>
      </c>
      <c r="BJ95">
        <v>-1.6567496054717291E-2</v>
      </c>
      <c r="BK95">
        <v>-2.7013709787018496E-2</v>
      </c>
      <c r="BL95">
        <v>-5.5996359383374182E-2</v>
      </c>
      <c r="BM95">
        <v>-5.6325776744996399E-2</v>
      </c>
      <c r="BN95">
        <v>-1.4100774971652599E-2</v>
      </c>
      <c r="BO95">
        <v>-2.3017677615716201E-2</v>
      </c>
      <c r="BP95">
        <v>-4.7747131546717218E-2</v>
      </c>
      <c r="BQ95">
        <v>-4.8037244872254296E-2</v>
      </c>
      <c r="BR95">
        <v>2466369.9408396417</v>
      </c>
      <c r="BS95">
        <v>-4.8037244872254296E-2</v>
      </c>
    </row>
    <row r="96" spans="1:71" hidden="1">
      <c r="A96">
        <v>16</v>
      </c>
      <c r="B96" t="s">
        <v>113</v>
      </c>
      <c r="C96" t="s">
        <v>114</v>
      </c>
      <c r="D96" t="s">
        <v>114</v>
      </c>
      <c r="E96" t="s">
        <v>114</v>
      </c>
      <c r="F96" t="s">
        <v>22</v>
      </c>
      <c r="G96" t="str">
        <f t="shared" si="1"/>
        <v>FranceLight/Heavy Manufacturing, Utilities, and Construction</v>
      </c>
      <c r="H96">
        <v>488787.30673799949</v>
      </c>
      <c r="I96">
        <v>5240.8577755036758</v>
      </c>
      <c r="J96">
        <v>518877.54188449815</v>
      </c>
      <c r="K96">
        <v>39461919.053434238</v>
      </c>
      <c r="L96">
        <v>469394.45517935627</v>
      </c>
      <c r="M96">
        <v>13892273.029529683</v>
      </c>
      <c r="N96">
        <v>-2.6472260593066585E-3</v>
      </c>
      <c r="O96">
        <v>1.678675704714918E-2</v>
      </c>
      <c r="P96">
        <v>1.4139530987842519E-2</v>
      </c>
      <c r="Q96">
        <v>-2.1518629843647477E-3</v>
      </c>
      <c r="R96">
        <v>1.7180558594625847E-2</v>
      </c>
      <c r="S96">
        <v>1.5028695610261104E-2</v>
      </c>
      <c r="T96">
        <v>4.4089914925218103</v>
      </c>
      <c r="U96">
        <v>-0.63129534572907176</v>
      </c>
      <c r="V96">
        <v>5.0402868382508821</v>
      </c>
      <c r="W96">
        <v>-1.6089931461010919E-2</v>
      </c>
      <c r="X96">
        <v>0.11705374772756214</v>
      </c>
      <c r="Y96">
        <v>0.1009638162665512</v>
      </c>
      <c r="Z96">
        <v>-5.2736651625785837E-3</v>
      </c>
      <c r="AA96">
        <v>5.2677324395274353E-2</v>
      </c>
      <c r="AB96">
        <v>4.7403659232695759E-2</v>
      </c>
      <c r="AC96">
        <v>-4.2638469817495991E-3</v>
      </c>
      <c r="AD96">
        <v>4.9038714235635258E-2</v>
      </c>
      <c r="AE96">
        <v>4.4774867253885672E-2</v>
      </c>
      <c r="AF96">
        <v>13.135671512728541</v>
      </c>
      <c r="AG96">
        <v>-1.25089133185406</v>
      </c>
      <c r="AH96">
        <v>14.386562844582601</v>
      </c>
      <c r="AI96">
        <v>-3.2688495748013649E-2</v>
      </c>
      <c r="AJ96">
        <v>0.37151763905632623</v>
      </c>
      <c r="AK96">
        <v>0.33882914330831254</v>
      </c>
      <c r="AL96">
        <v>-1.3201401429733185E-2</v>
      </c>
      <c r="AM96">
        <v>5.3434599664330999E-2</v>
      </c>
      <c r="AN96">
        <v>4.0233198234597811E-2</v>
      </c>
      <c r="AO96">
        <v>-1.0959459966778244E-2</v>
      </c>
      <c r="AP96">
        <v>4.9199714819974517E-2</v>
      </c>
      <c r="AQ96">
        <v>3.8240254853196286E-2</v>
      </c>
      <c r="AR96">
        <v>11.218602245459879</v>
      </c>
      <c r="AS96">
        <v>-3.2151935876036504</v>
      </c>
      <c r="AT96">
        <v>14.433795833063527</v>
      </c>
      <c r="AU96">
        <v>-8.29665318665226E-2</v>
      </c>
      <c r="AV96">
        <v>0.37597447895489694</v>
      </c>
      <c r="AW96">
        <v>0.2930079470883743</v>
      </c>
      <c r="AX96" s="40">
        <v>-1.335684641129333E-2</v>
      </c>
      <c r="AY96" s="40">
        <v>5.6718915019631701E-2</v>
      </c>
      <c r="AZ96" s="40">
        <v>4.336206860833839E-2</v>
      </c>
      <c r="BA96" s="40">
        <v>-1.1094587399204712E-2</v>
      </c>
      <c r="BB96" s="40">
        <v>5.2454084444362808E-2</v>
      </c>
      <c r="BC96" s="40">
        <v>4.1359497045158101E-2</v>
      </c>
      <c r="BD96" s="40">
        <v>12.133699113752618</v>
      </c>
      <c r="BE96" s="40">
        <v>-3.2548361298059056</v>
      </c>
      <c r="BF96" s="40">
        <v>15.388535243558524</v>
      </c>
      <c r="BG96" s="40">
        <v>-8.3874097374963097E-2</v>
      </c>
      <c r="BH96" s="40">
        <v>0.39711043986980099</v>
      </c>
      <c r="BI96" s="40">
        <v>0.31323634249483789</v>
      </c>
      <c r="BJ96">
        <v>-1.3357627518713423E-2</v>
      </c>
      <c r="BK96">
        <v>-2.6610366218059241E-2</v>
      </c>
      <c r="BL96">
        <v>-6.661289934172536E-2</v>
      </c>
      <c r="BM96">
        <v>-6.7397258560324746E-2</v>
      </c>
      <c r="BN96">
        <v>-1.2045649257642767E-2</v>
      </c>
      <c r="BO96">
        <v>-2.3868064836654386E-2</v>
      </c>
      <c r="BP96">
        <v>-6.1348613630230635E-2</v>
      </c>
      <c r="BQ96">
        <v>-6.2105026872115367E-2</v>
      </c>
      <c r="BR96">
        <v>2466369.9408396417</v>
      </c>
      <c r="BS96">
        <v>-6.2105026872115367E-2</v>
      </c>
    </row>
    <row r="97" spans="1:71" hidden="1">
      <c r="A97">
        <v>16</v>
      </c>
      <c r="B97" t="s">
        <v>113</v>
      </c>
      <c r="C97" t="s">
        <v>114</v>
      </c>
      <c r="D97" t="s">
        <v>114</v>
      </c>
      <c r="E97" t="s">
        <v>114</v>
      </c>
      <c r="F97" t="s">
        <v>24</v>
      </c>
      <c r="G97" t="str">
        <f t="shared" si="1"/>
        <v>FranceTransport services</v>
      </c>
      <c r="H97">
        <v>103454.1721980779</v>
      </c>
      <c r="I97">
        <v>1450.3795664498689</v>
      </c>
      <c r="J97">
        <v>66396.826138517106</v>
      </c>
      <c r="K97">
        <v>9865479.7633585557</v>
      </c>
      <c r="L97">
        <v>117348.61379483913</v>
      </c>
      <c r="M97">
        <v>3473068.2573824194</v>
      </c>
      <c r="N97">
        <v>-3.5570243402460776E-3</v>
      </c>
      <c r="O97">
        <v>2.9556954880455748E-3</v>
      </c>
      <c r="P97">
        <v>-6.0132885220050302E-4</v>
      </c>
      <c r="Q97">
        <v>-4.2487889043958523E-3</v>
      </c>
      <c r="R97">
        <v>3.4915158942933574E-3</v>
      </c>
      <c r="S97">
        <v>-7.5727301010249516E-4</v>
      </c>
      <c r="T97">
        <v>-0.22216234499943255</v>
      </c>
      <c r="U97">
        <v>-1.2464737205943663</v>
      </c>
      <c r="V97">
        <v>1.0243113755949338</v>
      </c>
      <c r="W97">
        <v>-1.9631352019782354E-2</v>
      </c>
      <c r="X97">
        <v>1.1442701366170817E-2</v>
      </c>
      <c r="Y97">
        <v>-8.1886506536115351E-3</v>
      </c>
      <c r="Z97">
        <v>-5.633723095974992E-3</v>
      </c>
      <c r="AA97">
        <v>6.3272324504520883E-3</v>
      </c>
      <c r="AB97">
        <v>6.9350935447709582E-4</v>
      </c>
      <c r="AC97">
        <v>-6.7361352363334726E-3</v>
      </c>
      <c r="AD97">
        <v>7.4412803253654054E-3</v>
      </c>
      <c r="AE97">
        <v>7.0514508903193277E-4</v>
      </c>
      <c r="AF97">
        <v>0.20686949680533928</v>
      </c>
      <c r="AG97">
        <v>-1.9761903307957596</v>
      </c>
      <c r="AH97">
        <v>2.1830598276010988</v>
      </c>
      <c r="AI97">
        <v>-3.0432571949968915E-2</v>
      </c>
      <c r="AJ97">
        <v>1.9779469169014997E-2</v>
      </c>
      <c r="AK97">
        <v>-1.0653102780953917E-2</v>
      </c>
      <c r="AL97">
        <v>-1.1513276588959393E-2</v>
      </c>
      <c r="AM97">
        <v>9.1556606408780272E-3</v>
      </c>
      <c r="AN97">
        <v>-2.357615948081366E-3</v>
      </c>
      <c r="AO97">
        <v>-1.3761482411909446E-2</v>
      </c>
      <c r="AP97">
        <v>1.1008269915352364E-2</v>
      </c>
      <c r="AQ97">
        <v>-2.7532124965570825E-3</v>
      </c>
      <c r="AR97">
        <v>-0.80771417488400465</v>
      </c>
      <c r="AS97">
        <v>-4.0372272119990811</v>
      </c>
      <c r="AT97">
        <v>3.2295130371150762</v>
      </c>
      <c r="AU97">
        <v>-6.1200078487341825E-2</v>
      </c>
      <c r="AV97">
        <v>3.6985282367438949E-2</v>
      </c>
      <c r="AW97">
        <v>-2.4214796119902883E-2</v>
      </c>
      <c r="AX97" s="40">
        <v>-1.1551015686167091E-2</v>
      </c>
      <c r="AY97" s="40">
        <v>9.2858787455481363E-3</v>
      </c>
      <c r="AZ97" s="40">
        <v>-2.2651369406189547E-3</v>
      </c>
      <c r="BA97" s="40">
        <v>-1.3807491545444018E-2</v>
      </c>
      <c r="BB97" s="40">
        <v>1.097695847992068E-2</v>
      </c>
      <c r="BC97" s="40">
        <v>-2.8305330655233399E-3</v>
      </c>
      <c r="BD97" s="40">
        <v>-0.830397828849051</v>
      </c>
      <c r="BE97" s="40">
        <v>-4.0507249821045406</v>
      </c>
      <c r="BF97" s="40">
        <v>3.2203271532554893</v>
      </c>
      <c r="BG97" s="40">
        <v>-6.1345865843081195E-2</v>
      </c>
      <c r="BH97" s="40">
        <v>3.5236116115571134E-2</v>
      </c>
      <c r="BI97" s="40">
        <v>-2.6109749727510054E-2</v>
      </c>
      <c r="BJ97">
        <v>-8.4800233042518894E-2</v>
      </c>
      <c r="BK97">
        <v>-0.13430918254628807</v>
      </c>
      <c r="BL97">
        <v>-0.27447901516445355</v>
      </c>
      <c r="BM97">
        <v>-0.27537872344078368</v>
      </c>
      <c r="BN97">
        <v>-8.5941208041519224E-2</v>
      </c>
      <c r="BO97">
        <v>-0.13625332130353512</v>
      </c>
      <c r="BP97">
        <v>-0.27835659749958458</v>
      </c>
      <c r="BQ97">
        <v>-0.27928723458367549</v>
      </c>
      <c r="BR97">
        <v>2466369.9408396417</v>
      </c>
      <c r="BS97">
        <v>-0.27928723458367549</v>
      </c>
    </row>
    <row r="98" spans="1:71" hidden="1">
      <c r="A98">
        <v>16</v>
      </c>
      <c r="B98" t="s">
        <v>113</v>
      </c>
      <c r="C98" t="s">
        <v>114</v>
      </c>
      <c r="D98" t="s">
        <v>114</v>
      </c>
      <c r="E98" t="s">
        <v>114</v>
      </c>
      <c r="F98" t="s">
        <v>287</v>
      </c>
      <c r="G98" t="str">
        <f t="shared" si="1"/>
        <v>France_All</v>
      </c>
      <c r="H98">
        <v>2466369.9408396389</v>
      </c>
      <c r="I98">
        <v>29337.153448709778</v>
      </c>
      <c r="J98">
        <v>868267.06434560474</v>
      </c>
      <c r="K98">
        <v>2466369.9408396389</v>
      </c>
      <c r="L98">
        <v>29337.153448709778</v>
      </c>
      <c r="M98">
        <v>868267.06434560474</v>
      </c>
      <c r="N98">
        <v>-1.2781469356933051E-2</v>
      </c>
      <c r="O98">
        <v>3.3514572497833642E-2</v>
      </c>
      <c r="P98">
        <v>2.0733103140900593E-2</v>
      </c>
      <c r="Q98">
        <v>-1.304929745026503E-2</v>
      </c>
      <c r="R98">
        <v>3.5221449829179879E-2</v>
      </c>
      <c r="S98">
        <v>2.2172152378914851E-2</v>
      </c>
      <c r="T98">
        <v>6.504678366284006</v>
      </c>
      <c r="U98">
        <v>-3.8282924169628245</v>
      </c>
      <c r="V98">
        <v>10.332970783246829</v>
      </c>
      <c r="W98">
        <v>-4.5610983819513215E-2</v>
      </c>
      <c r="X98">
        <v>0.14881649830711208</v>
      </c>
      <c r="Y98">
        <v>0.10320551448759886</v>
      </c>
      <c r="Z98">
        <v>-2.2966511633766853E-2</v>
      </c>
      <c r="AA98">
        <v>9.6054369954606658E-2</v>
      </c>
      <c r="AB98">
        <v>7.3087858320839805E-2</v>
      </c>
      <c r="AC98">
        <v>-2.321288368954955E-2</v>
      </c>
      <c r="AD98">
        <v>9.4102163975367428E-2</v>
      </c>
      <c r="AE98">
        <v>7.0889280285817882E-2</v>
      </c>
      <c r="AF98">
        <v>20.79689693613636</v>
      </c>
      <c r="AG98">
        <v>-6.8099993078736745</v>
      </c>
      <c r="AH98">
        <v>27.606896244010031</v>
      </c>
      <c r="AI98">
        <v>-8.2042182529829838E-2</v>
      </c>
      <c r="AJ98">
        <v>0.43961466093874685</v>
      </c>
      <c r="AK98">
        <v>0.35757247840891704</v>
      </c>
      <c r="AL98">
        <v>-5.0395825411424969E-2</v>
      </c>
      <c r="AM98">
        <v>0.10339665756394743</v>
      </c>
      <c r="AN98">
        <v>5.3000832152522465E-2</v>
      </c>
      <c r="AO98">
        <v>-5.0405494476129999E-2</v>
      </c>
      <c r="AP98">
        <v>0.10155452863795177</v>
      </c>
      <c r="AQ98">
        <v>5.1149034161821767E-2</v>
      </c>
      <c r="AR98">
        <v>15.005670639586635</v>
      </c>
      <c r="AS98">
        <v>-14.787537261043184</v>
      </c>
      <c r="AT98">
        <v>29.79320790062982</v>
      </c>
      <c r="AU98">
        <v>-0.18197152493464713</v>
      </c>
      <c r="AV98">
        <v>0.46750867877369173</v>
      </c>
      <c r="AW98">
        <v>0.2855371538390446</v>
      </c>
      <c r="AX98" s="40">
        <v>-5.0826429165452318E-2</v>
      </c>
      <c r="AY98" s="40">
        <v>0.10998432872044937</v>
      </c>
      <c r="AZ98" s="40">
        <v>5.9157899554997055E-2</v>
      </c>
      <c r="BA98" s="40">
        <v>-5.0842721233164107E-2</v>
      </c>
      <c r="BB98" s="40">
        <v>0.10791708274717469</v>
      </c>
      <c r="BC98" s="40">
        <v>5.7074361514010588E-2</v>
      </c>
      <c r="BD98" s="40">
        <v>16.743993017236644</v>
      </c>
      <c r="BE98" s="40">
        <v>-14.915807145673103</v>
      </c>
      <c r="BF98" s="40">
        <v>31.659800162909747</v>
      </c>
      <c r="BG98" s="40">
        <v>-0.18335372083001686</v>
      </c>
      <c r="BH98" s="40">
        <v>0.49027043008884036</v>
      </c>
      <c r="BI98" s="40">
        <v>0.30691670925882353</v>
      </c>
      <c r="BJ98">
        <v>-1.2781469356933065E-2</v>
      </c>
      <c r="BK98">
        <v>-2.2966511633766878E-2</v>
      </c>
      <c r="BL98">
        <v>-5.0395825411425024E-2</v>
      </c>
      <c r="BM98">
        <v>-5.082642916545238E-2</v>
      </c>
      <c r="BN98">
        <v>-1.304929745026503E-2</v>
      </c>
      <c r="BO98">
        <v>-2.3212883689549546E-2</v>
      </c>
      <c r="BP98">
        <v>-5.0405494476129992E-2</v>
      </c>
      <c r="BQ98">
        <v>-5.0842721233164107E-2</v>
      </c>
      <c r="BR98">
        <v>2466369.9408396417</v>
      </c>
      <c r="BS98">
        <v>-5.0842721233164107E-2</v>
      </c>
    </row>
    <row r="99" spans="1:71" hidden="1">
      <c r="A99">
        <v>17</v>
      </c>
      <c r="B99" t="s">
        <v>215</v>
      </c>
      <c r="C99" t="s">
        <v>216</v>
      </c>
      <c r="D99" t="s">
        <v>217</v>
      </c>
      <c r="E99" t="s">
        <v>217</v>
      </c>
      <c r="F99" t="s">
        <v>20</v>
      </c>
      <c r="G99" t="str">
        <f t="shared" si="1"/>
        <v>United KingdomAgriculture, Mining and Quarrying</v>
      </c>
      <c r="H99">
        <v>48587.004328948489</v>
      </c>
      <c r="I99">
        <v>636.92206931702299</v>
      </c>
      <c r="J99">
        <v>27022.443266299044</v>
      </c>
      <c r="K99">
        <v>5044067.5446897009</v>
      </c>
      <c r="L99">
        <v>75210.385630700795</v>
      </c>
      <c r="M99">
        <v>1481824.1284604224</v>
      </c>
      <c r="N99">
        <v>-5.6840469978674168E-4</v>
      </c>
      <c r="O99">
        <v>1.4460227284006622E-3</v>
      </c>
      <c r="P99">
        <v>8.7761802861392063E-4</v>
      </c>
      <c r="Q99">
        <v>-2.4259511970338091E-4</v>
      </c>
      <c r="R99">
        <v>1.0915243451006936E-3</v>
      </c>
      <c r="S99">
        <v>8.4892922539731258E-4</v>
      </c>
      <c r="T99">
        <v>0.31924147207652004</v>
      </c>
      <c r="U99">
        <v>-9.1228362525086482E-2</v>
      </c>
      <c r="V99">
        <v>0.41046983460160652</v>
      </c>
      <c r="W99">
        <v>-1.2868914994655354E-3</v>
      </c>
      <c r="X99">
        <v>4.5388665286456948E-3</v>
      </c>
      <c r="Y99">
        <v>3.2519750291801599E-3</v>
      </c>
      <c r="Z99">
        <v>-9.8584896796911946E-4</v>
      </c>
      <c r="AA99">
        <v>4.714545563720386E-3</v>
      </c>
      <c r="AB99">
        <v>3.7286965957512666E-3</v>
      </c>
      <c r="AC99">
        <v>-4.4330204782268886E-4</v>
      </c>
      <c r="AD99">
        <v>2.1724432172386412E-3</v>
      </c>
      <c r="AE99">
        <v>1.7291411694159522E-3</v>
      </c>
      <c r="AF99">
        <v>0.65024687080847354</v>
      </c>
      <c r="AG99">
        <v>-0.16670458983811898</v>
      </c>
      <c r="AH99">
        <v>0.81695146064659252</v>
      </c>
      <c r="AI99">
        <v>-2.2390345865805823E-3</v>
      </c>
      <c r="AJ99">
        <v>1.4401057420866321E-2</v>
      </c>
      <c r="AK99">
        <v>1.2162022834285739E-2</v>
      </c>
      <c r="AL99">
        <v>-2.2436186474088259E-3</v>
      </c>
      <c r="AM99">
        <v>5.016415665360153E-3</v>
      </c>
      <c r="AN99">
        <v>2.7727970179513271E-3</v>
      </c>
      <c r="AO99">
        <v>-8.8705547540722561E-4</v>
      </c>
      <c r="AP99">
        <v>2.198870700778224E-3</v>
      </c>
      <c r="AQ99">
        <v>1.3118152253709986E-3</v>
      </c>
      <c r="AR99">
        <v>0.49331064488188747</v>
      </c>
      <c r="AS99">
        <v>-0.33357892190601035</v>
      </c>
      <c r="AT99">
        <v>0.82688956678789793</v>
      </c>
      <c r="AU99">
        <v>-5.1269899247720924E-3</v>
      </c>
      <c r="AV99">
        <v>1.5156470977948779E-2</v>
      </c>
      <c r="AW99">
        <v>1.0029481053176687E-2</v>
      </c>
      <c r="AX99" s="40">
        <v>-2.2844547139374187E-3</v>
      </c>
      <c r="AY99" s="40">
        <v>5.3638484367045346E-3</v>
      </c>
      <c r="AZ99" s="40">
        <v>3.0793937227671158E-3</v>
      </c>
      <c r="BA99" s="40">
        <v>-9.0523274825918439E-4</v>
      </c>
      <c r="BB99" s="40">
        <v>2.4034085674568884E-3</v>
      </c>
      <c r="BC99" s="40">
        <v>1.4981758191977041E-3</v>
      </c>
      <c r="BD99" s="40">
        <v>0.56339190552225205</v>
      </c>
      <c r="BE99" s="40">
        <v>-0.34041452041056175</v>
      </c>
      <c r="BF99" s="40">
        <v>0.9038064259328138</v>
      </c>
      <c r="BG99" s="40">
        <v>-5.2176452903532223E-3</v>
      </c>
      <c r="BH99" s="40">
        <v>1.5890362772752641E-2</v>
      </c>
      <c r="BI99" s="40">
        <v>1.0672717482399417E-2</v>
      </c>
      <c r="BJ99">
        <v>-2.9504511937312239E-2</v>
      </c>
      <c r="BK99">
        <v>-5.1173033324222884E-2</v>
      </c>
      <c r="BL99">
        <v>-0.11646081249871136</v>
      </c>
      <c r="BM99">
        <v>-0.11858051385378071</v>
      </c>
      <c r="BN99">
        <v>-1.432331629251149E-2</v>
      </c>
      <c r="BO99">
        <v>-2.6173467346935826E-2</v>
      </c>
      <c r="BP99">
        <v>-5.237358508611735E-2</v>
      </c>
      <c r="BQ99">
        <v>-5.3446808771376246E-2</v>
      </c>
      <c r="BR99">
        <v>2522033.772344857</v>
      </c>
      <c r="BS99">
        <v>-5.3446808771376246E-2</v>
      </c>
    </row>
    <row r="100" spans="1:71" hidden="1">
      <c r="A100">
        <v>17</v>
      </c>
      <c r="B100" t="s">
        <v>215</v>
      </c>
      <c r="C100" t="s">
        <v>216</v>
      </c>
      <c r="D100" t="s">
        <v>217</v>
      </c>
      <c r="E100" t="s">
        <v>217</v>
      </c>
      <c r="F100" t="s">
        <v>21</v>
      </c>
      <c r="G100" t="str">
        <f t="shared" si="1"/>
        <v>United KingdomBusiness, Trade, Personal, and Public Services</v>
      </c>
      <c r="H100">
        <v>1618467.0638923892</v>
      </c>
      <c r="I100">
        <v>24358.096735402996</v>
      </c>
      <c r="J100">
        <v>317621.15219710756</v>
      </c>
      <c r="K100">
        <v>25220337.723448504</v>
      </c>
      <c r="L100">
        <v>376051.92815350392</v>
      </c>
      <c r="M100">
        <v>7409120.6423021117</v>
      </c>
      <c r="N100">
        <v>-5.9155021645435485E-3</v>
      </c>
      <c r="O100">
        <v>1.104462513108761E-2</v>
      </c>
      <c r="P100">
        <v>5.1291229665440599E-3</v>
      </c>
      <c r="Q100">
        <v>-5.7662377742069186E-3</v>
      </c>
      <c r="R100">
        <v>1.0977572981412172E-2</v>
      </c>
      <c r="S100">
        <v>5.2113352072052539E-3</v>
      </c>
      <c r="T100">
        <v>1.9597326529237757</v>
      </c>
      <c r="U100">
        <v>-2.1684048331820804</v>
      </c>
      <c r="V100">
        <v>4.1281374861058566</v>
      </c>
      <c r="W100">
        <v>-9.2318122990362999E-3</v>
      </c>
      <c r="X100">
        <v>1.5285238209284863E-2</v>
      </c>
      <c r="Y100">
        <v>6.0534259102485635E-3</v>
      </c>
      <c r="Z100">
        <v>-1.0141623353549909E-2</v>
      </c>
      <c r="AA100">
        <v>3.0604741586811784E-2</v>
      </c>
      <c r="AB100">
        <v>2.0463118233261884E-2</v>
      </c>
      <c r="AC100">
        <v>-9.9297816115176685E-3</v>
      </c>
      <c r="AD100">
        <v>3.0394532185329726E-2</v>
      </c>
      <c r="AE100">
        <v>2.0464750573812061E-2</v>
      </c>
      <c r="AF100">
        <v>7.6958089124625531</v>
      </c>
      <c r="AG100">
        <v>-3.734113521154427</v>
      </c>
      <c r="AH100">
        <v>11.42992243361698</v>
      </c>
      <c r="AI100">
        <v>-1.6992369659641886E-2</v>
      </c>
      <c r="AJ100">
        <v>4.3345085041649863E-2</v>
      </c>
      <c r="AK100">
        <v>2.635271538200798E-2</v>
      </c>
      <c r="AL100">
        <v>-2.1418913500334289E-2</v>
      </c>
      <c r="AM100">
        <v>2.5955117553394042E-2</v>
      </c>
      <c r="AN100">
        <v>4.5362040530597504E-3</v>
      </c>
      <c r="AO100">
        <v>-2.0979881819792219E-2</v>
      </c>
      <c r="AP100">
        <v>2.5039087750698998E-2</v>
      </c>
      <c r="AQ100">
        <v>4.0592059309067794E-3</v>
      </c>
      <c r="AR100">
        <v>1.5264722170896334</v>
      </c>
      <c r="AS100">
        <v>-7.8895250107655102</v>
      </c>
      <c r="AT100">
        <v>9.4159972278551436</v>
      </c>
      <c r="AU100">
        <v>-3.516447915897105E-2</v>
      </c>
      <c r="AV100">
        <v>3.9093075433879999E-2</v>
      </c>
      <c r="AW100">
        <v>3.9285962749089458E-3</v>
      </c>
      <c r="AX100" s="40">
        <v>-2.1609894585095372E-2</v>
      </c>
      <c r="AY100" s="40">
        <v>3.6338877202584517E-2</v>
      </c>
      <c r="AZ100" s="40">
        <v>1.4728982617489143E-2</v>
      </c>
      <c r="BA100" s="40">
        <v>-2.1166703263822452E-2</v>
      </c>
      <c r="BB100" s="40">
        <v>3.6012993011482128E-2</v>
      </c>
      <c r="BC100" s="40">
        <v>1.4846289747659671E-2</v>
      </c>
      <c r="BD100" s="40">
        <v>5.5829758855330169</v>
      </c>
      <c r="BE100" s="40">
        <v>-7.9597795750134992</v>
      </c>
      <c r="BF100" s="40">
        <v>13.542755460546516</v>
      </c>
      <c r="BG100" s="40">
        <v>-3.5492435203128593E-2</v>
      </c>
      <c r="BH100" s="40">
        <v>5.2595117813393218E-2</v>
      </c>
      <c r="BI100" s="40">
        <v>1.7102682610264618E-2</v>
      </c>
      <c r="BJ100">
        <v>-9.218041301055413E-3</v>
      </c>
      <c r="BK100">
        <v>-1.5803544708868297E-2</v>
      </c>
      <c r="BL100">
        <v>-3.3376782524607476E-2</v>
      </c>
      <c r="BM100">
        <v>-3.3674385581470512E-2</v>
      </c>
      <c r="BN100">
        <v>-8.9021932080203849E-3</v>
      </c>
      <c r="BO100">
        <v>-1.5330070989196469E-2</v>
      </c>
      <c r="BP100">
        <v>-3.2389743322180711E-2</v>
      </c>
      <c r="BQ100">
        <v>-3.2678167188015347E-2</v>
      </c>
      <c r="BR100">
        <v>2522033.772344857</v>
      </c>
      <c r="BS100">
        <v>-3.2678167188015347E-2</v>
      </c>
    </row>
    <row r="101" spans="1:71" hidden="1">
      <c r="A101">
        <v>17</v>
      </c>
      <c r="B101" t="s">
        <v>215</v>
      </c>
      <c r="C101" t="s">
        <v>216</v>
      </c>
      <c r="D101" t="s">
        <v>217</v>
      </c>
      <c r="E101" t="s">
        <v>217</v>
      </c>
      <c r="F101" t="s">
        <v>23</v>
      </c>
      <c r="G101" t="str">
        <f t="shared" si="1"/>
        <v>United KingdomHotel and restaurants and Other Personal Services</v>
      </c>
      <c r="H101">
        <v>273912.19361171115</v>
      </c>
      <c r="I101">
        <v>3874.5702414290008</v>
      </c>
      <c r="J101">
        <v>52694.466942342515</v>
      </c>
      <c r="K101">
        <v>7566101.3170345519</v>
      </c>
      <c r="L101">
        <v>112815.57844605119</v>
      </c>
      <c r="M101">
        <v>2222736.1926906337</v>
      </c>
      <c r="N101">
        <v>-1.7224485928938448E-3</v>
      </c>
      <c r="O101">
        <v>1.3924755219505342E-3</v>
      </c>
      <c r="P101">
        <v>-3.2997307094331064E-4</v>
      </c>
      <c r="Q101">
        <v>-1.4098759847818263E-3</v>
      </c>
      <c r="R101">
        <v>1.1937662878940254E-3</v>
      </c>
      <c r="S101">
        <v>-2.1610969688780088E-4</v>
      </c>
      <c r="T101">
        <v>-8.1268468207326819E-2</v>
      </c>
      <c r="U101">
        <v>-0.530186582534526</v>
      </c>
      <c r="V101">
        <v>0.44891811432719919</v>
      </c>
      <c r="W101">
        <v>-6.9741073497703509E-3</v>
      </c>
      <c r="X101">
        <v>4.1643752928139611E-3</v>
      </c>
      <c r="Y101">
        <v>-2.8097320569563894E-3</v>
      </c>
      <c r="Z101">
        <v>-2.8894024315510259E-3</v>
      </c>
      <c r="AA101">
        <v>4.787069994435865E-3</v>
      </c>
      <c r="AB101">
        <v>1.8976675628848386E-3</v>
      </c>
      <c r="AC101">
        <v>-2.363900929561351E-3</v>
      </c>
      <c r="AD101">
        <v>3.9815113222151036E-3</v>
      </c>
      <c r="AE101">
        <v>1.6176103926537526E-3</v>
      </c>
      <c r="AF101">
        <v>0.60830550715859033</v>
      </c>
      <c r="AG101">
        <v>-0.88894950252540639</v>
      </c>
      <c r="AH101">
        <v>1.4972550096839967</v>
      </c>
      <c r="AI101">
        <v>-1.1739778056273418E-2</v>
      </c>
      <c r="AJ101">
        <v>1.6075155419281003E-2</v>
      </c>
      <c r="AK101">
        <v>4.3353773630075863E-3</v>
      </c>
      <c r="AL101">
        <v>-5.5979037070143711E-3</v>
      </c>
      <c r="AM101">
        <v>5.6117218323630258E-3</v>
      </c>
      <c r="AN101">
        <v>1.3818125348654115E-5</v>
      </c>
      <c r="AO101">
        <v>-4.6068621066798531E-3</v>
      </c>
      <c r="AP101">
        <v>4.724991376506925E-3</v>
      </c>
      <c r="AQ101">
        <v>1.1812926982707132E-4</v>
      </c>
      <c r="AR101">
        <v>4.4422739689835712E-2</v>
      </c>
      <c r="AS101">
        <v>-1.7324193779542725</v>
      </c>
      <c r="AT101">
        <v>1.776842117644108</v>
      </c>
      <c r="AU101">
        <v>-2.181845218357752E-2</v>
      </c>
      <c r="AV101">
        <v>2.0727133300909337E-2</v>
      </c>
      <c r="AW101">
        <v>-1.0913188826681807E-3</v>
      </c>
      <c r="AX101" s="40">
        <v>-5.6294794263288617E-3</v>
      </c>
      <c r="AY101" s="40">
        <v>6.157108491824782E-3</v>
      </c>
      <c r="AZ101" s="40">
        <v>5.2762906549591961E-4</v>
      </c>
      <c r="BA101" s="40">
        <v>-4.6423993218221516E-3</v>
      </c>
      <c r="BB101" s="40">
        <v>5.1207605183455039E-3</v>
      </c>
      <c r="BC101" s="40">
        <v>4.7836119652335196E-4</v>
      </c>
      <c r="BD101" s="40">
        <v>0.17988865030642376</v>
      </c>
      <c r="BE101" s="40">
        <v>-1.7457832162297393</v>
      </c>
      <c r="BF101" s="40">
        <v>1.9256718665361632</v>
      </c>
      <c r="BG101" s="40">
        <v>-2.1915999869371535E-2</v>
      </c>
      <c r="BH101" s="40">
        <v>2.1163266325830064E-2</v>
      </c>
      <c r="BI101" s="40">
        <v>-7.5273354354147301E-4</v>
      </c>
      <c r="BJ101">
        <v>-1.5859365240833964E-2</v>
      </c>
      <c r="BK101">
        <v>-2.6604038389751599E-2</v>
      </c>
      <c r="BL101">
        <v>-5.1542437805591333E-2</v>
      </c>
      <c r="BM101">
        <v>-5.1833169771361771E-2</v>
      </c>
      <c r="BN101">
        <v>-1.3683751990491339E-2</v>
      </c>
      <c r="BO101">
        <v>-2.2943176846306139E-2</v>
      </c>
      <c r="BP101">
        <v>-4.4712555715994189E-2</v>
      </c>
      <c r="BQ101">
        <v>-4.505746721437337E-2</v>
      </c>
      <c r="BR101">
        <v>2522033.772344857</v>
      </c>
      <c r="BS101">
        <v>-4.505746721437337E-2</v>
      </c>
    </row>
    <row r="102" spans="1:71" hidden="1">
      <c r="A102">
        <v>17</v>
      </c>
      <c r="B102" t="s">
        <v>215</v>
      </c>
      <c r="C102" t="s">
        <v>216</v>
      </c>
      <c r="D102" t="s">
        <v>217</v>
      </c>
      <c r="E102" t="s">
        <v>217</v>
      </c>
      <c r="F102" t="s">
        <v>22</v>
      </c>
      <c r="G102" t="str">
        <f t="shared" si="1"/>
        <v>United KingdomLight/Heavy Manufacturing, Utilities, and Construction</v>
      </c>
      <c r="H102">
        <v>485545.99289917026</v>
      </c>
      <c r="I102">
        <v>6200.971499036651</v>
      </c>
      <c r="J102">
        <v>314567.63631044503</v>
      </c>
      <c r="K102">
        <v>40352540.357517608</v>
      </c>
      <c r="L102">
        <v>601683.08504560613</v>
      </c>
      <c r="M102">
        <v>11854593.027683379</v>
      </c>
      <c r="N102">
        <v>-2.7964831981315604E-3</v>
      </c>
      <c r="O102">
        <v>1.8965588897964819E-2</v>
      </c>
      <c r="P102">
        <v>1.6169105699833264E-2</v>
      </c>
      <c r="Q102">
        <v>-2.4098318392070193E-3</v>
      </c>
      <c r="R102">
        <v>1.7760943737314107E-2</v>
      </c>
      <c r="S102">
        <v>1.5351111898107082E-2</v>
      </c>
      <c r="T102">
        <v>5.7728152285833652</v>
      </c>
      <c r="U102">
        <v>-0.90622190965950455</v>
      </c>
      <c r="V102">
        <v>6.6790371382428697</v>
      </c>
      <c r="W102">
        <v>-1.3692884433726602E-2</v>
      </c>
      <c r="X102">
        <v>0.13572212674890474</v>
      </c>
      <c r="Y102">
        <v>0.12202924231517814</v>
      </c>
      <c r="Z102">
        <v>-5.495292171197633E-3</v>
      </c>
      <c r="AA102">
        <v>5.7564517513841285E-2</v>
      </c>
      <c r="AB102">
        <v>5.206922534264366E-2</v>
      </c>
      <c r="AC102">
        <v>-4.7173840467568647E-3</v>
      </c>
      <c r="AD102">
        <v>5.0733300205607797E-2</v>
      </c>
      <c r="AE102">
        <v>4.6015916158850936E-2</v>
      </c>
      <c r="AF102">
        <v>17.304373997285879</v>
      </c>
      <c r="AG102">
        <v>-1.7739813666234978</v>
      </c>
      <c r="AH102">
        <v>19.078355363909374</v>
      </c>
      <c r="AI102">
        <v>-2.9215370644858744E-2</v>
      </c>
      <c r="AJ102">
        <v>0.40405921818400609</v>
      </c>
      <c r="AK102">
        <v>0.37484384753914735</v>
      </c>
      <c r="AL102">
        <v>-1.3229607333887818E-2</v>
      </c>
      <c r="AM102">
        <v>3.9081581566392604E-2</v>
      </c>
      <c r="AN102">
        <v>2.5851974232504786E-2</v>
      </c>
      <c r="AO102">
        <v>-1.1465339729965838E-2</v>
      </c>
      <c r="AP102">
        <v>3.2458203390130572E-2</v>
      </c>
      <c r="AQ102">
        <v>2.0992863660164732E-2</v>
      </c>
      <c r="AR102">
        <v>7.8944068568685744</v>
      </c>
      <c r="AS102">
        <v>-4.3115631123886278</v>
      </c>
      <c r="AT102">
        <v>12.205969969257202</v>
      </c>
      <c r="AU102">
        <v>-6.8667550852981804E-2</v>
      </c>
      <c r="AV102">
        <v>0.23283000281324939</v>
      </c>
      <c r="AW102">
        <v>0.16416245196026757</v>
      </c>
      <c r="AX102" s="40">
        <v>-1.3349009698550936E-2</v>
      </c>
      <c r="AY102" s="40">
        <v>6.1491376277517926E-2</v>
      </c>
      <c r="AZ102" s="40">
        <v>4.8142366578966991E-2</v>
      </c>
      <c r="BA102" s="40">
        <v>-1.1570086331274177E-2</v>
      </c>
      <c r="BB102" s="40">
        <v>5.4159651347866475E-2</v>
      </c>
      <c r="BC102" s="40">
        <v>4.2589565016592286E-2</v>
      </c>
      <c r="BD102" s="40">
        <v>16.01588804370855</v>
      </c>
      <c r="BE102" s="40">
        <v>-4.3509532737781553</v>
      </c>
      <c r="BF102" s="40">
        <v>20.366841317486703</v>
      </c>
      <c r="BG102" s="40">
        <v>-6.9230900331700665E-2</v>
      </c>
      <c r="BH102" s="40">
        <v>0.42406698302742707</v>
      </c>
      <c r="BI102" s="40">
        <v>0.35483608269572631</v>
      </c>
      <c r="BJ102">
        <v>-1.4525555091847617E-2</v>
      </c>
      <c r="BK102">
        <v>-2.8543768556114492E-2</v>
      </c>
      <c r="BL102">
        <v>-6.8717520026686851E-2</v>
      </c>
      <c r="BM102">
        <v>-6.9337722439191882E-2</v>
      </c>
      <c r="BN102">
        <v>-1.4614192466459331E-2</v>
      </c>
      <c r="BO102">
        <v>-2.8608119984087882E-2</v>
      </c>
      <c r="BP102">
        <v>-6.9530445560964896E-2</v>
      </c>
      <c r="BQ102">
        <v>-7.016567120900484E-2</v>
      </c>
      <c r="BR102">
        <v>2522033.772344857</v>
      </c>
      <c r="BS102">
        <v>-7.016567120900484E-2</v>
      </c>
    </row>
    <row r="103" spans="1:71" hidden="1">
      <c r="A103">
        <v>17</v>
      </c>
      <c r="B103" t="s">
        <v>215</v>
      </c>
      <c r="C103" t="s">
        <v>216</v>
      </c>
      <c r="D103" t="s">
        <v>217</v>
      </c>
      <c r="E103" t="s">
        <v>217</v>
      </c>
      <c r="F103" t="s">
        <v>24</v>
      </c>
      <c r="G103" t="str">
        <f t="shared" si="1"/>
        <v>United KingdomTransport services</v>
      </c>
      <c r="H103">
        <v>95521.517612631636</v>
      </c>
      <c r="I103">
        <v>2534.632270164725</v>
      </c>
      <c r="J103">
        <v>29006.365514017089</v>
      </c>
      <c r="K103">
        <v>10088135.089379402</v>
      </c>
      <c r="L103">
        <v>150420.77126140159</v>
      </c>
      <c r="M103">
        <v>2963648.2569208448</v>
      </c>
      <c r="N103">
        <v>-9.9976972289549148E-4</v>
      </c>
      <c r="O103">
        <v>1.3908466770698575E-3</v>
      </c>
      <c r="P103">
        <v>3.9107695417436633E-4</v>
      </c>
      <c r="Q103">
        <v>-1.7543770512650366E-3</v>
      </c>
      <c r="R103">
        <v>2.5482043709895413E-3</v>
      </c>
      <c r="S103">
        <v>7.9382731972450511E-4</v>
      </c>
      <c r="T103">
        <v>0.29852029420332821</v>
      </c>
      <c r="U103">
        <v>-0.65973687283647564</v>
      </c>
      <c r="V103">
        <v>0.9582571670398039</v>
      </c>
      <c r="W103">
        <v>-1.9978871163441993E-3</v>
      </c>
      <c r="X103">
        <v>1.8467795967119758E-3</v>
      </c>
      <c r="Y103">
        <v>-1.5110751963222336E-4</v>
      </c>
      <c r="Z103">
        <v>-1.6185524580423155E-3</v>
      </c>
      <c r="AA103">
        <v>3.7010958412989105E-3</v>
      </c>
      <c r="AB103">
        <v>2.0825433832565949E-3</v>
      </c>
      <c r="AC103">
        <v>-2.855489876448796E-3</v>
      </c>
      <c r="AD103">
        <v>6.8554281572238722E-3</v>
      </c>
      <c r="AE103">
        <v>3.9999382807750766E-3</v>
      </c>
      <c r="AF103">
        <v>1.504184502980479</v>
      </c>
      <c r="AG103">
        <v>-1.0738124738613806</v>
      </c>
      <c r="AH103">
        <v>2.5779969768418596</v>
      </c>
      <c r="AI103">
        <v>-3.1712455339276174E-3</v>
      </c>
      <c r="AJ103">
        <v>4.3382446342339299E-3</v>
      </c>
      <c r="AK103">
        <v>1.1669991003063125E-3</v>
      </c>
      <c r="AL103">
        <v>-3.3374440994942706E-3</v>
      </c>
      <c r="AM103">
        <v>3.832596377634708E-3</v>
      </c>
      <c r="AN103">
        <v>4.9515227814043745E-4</v>
      </c>
      <c r="AO103">
        <v>-5.8960041551360557E-3</v>
      </c>
      <c r="AP103">
        <v>6.8859315751077666E-3</v>
      </c>
      <c r="AQ103">
        <v>9.8992741997171044E-4</v>
      </c>
      <c r="AR103">
        <v>0.37226411501238521</v>
      </c>
      <c r="AS103">
        <v>-2.2172037309399855</v>
      </c>
      <c r="AT103">
        <v>2.5894678459523703</v>
      </c>
      <c r="AU103">
        <v>-6.3393208839198998E-3</v>
      </c>
      <c r="AV103">
        <v>6.0307907059862107E-3</v>
      </c>
      <c r="AW103">
        <v>-3.0853017793368916E-4</v>
      </c>
      <c r="AX103" s="40">
        <v>-3.3675908101768867E-3</v>
      </c>
      <c r="AY103" s="40">
        <v>4.5756150173661952E-3</v>
      </c>
      <c r="AZ103" s="40">
        <v>1.2080242071893087E-3</v>
      </c>
      <c r="BA103" s="40">
        <v>-5.9470470729803063E-3</v>
      </c>
      <c r="BB103" s="40">
        <v>8.4012067554896271E-3</v>
      </c>
      <c r="BC103" s="40">
        <v>2.4541596825093217E-3</v>
      </c>
      <c r="BD103" s="40">
        <v>0.92289148060422144</v>
      </c>
      <c r="BE103" s="40">
        <v>-2.2363985186138962</v>
      </c>
      <c r="BF103" s="40">
        <v>3.1592899992181174</v>
      </c>
      <c r="BG103" s="40">
        <v>-6.4338635315951938E-3</v>
      </c>
      <c r="BH103" s="40">
        <v>5.9695536330677187E-3</v>
      </c>
      <c r="BI103" s="40">
        <v>-4.6430989852747583E-4</v>
      </c>
      <c r="BJ103">
        <v>-2.6396701693282721E-2</v>
      </c>
      <c r="BK103">
        <v>-4.2734287137777827E-2</v>
      </c>
      <c r="BL103">
        <v>-8.8117807825998637E-2</v>
      </c>
      <c r="BM103">
        <v>-8.8913764845599152E-2</v>
      </c>
      <c r="BN103">
        <v>-2.6028898968985331E-2</v>
      </c>
      <c r="BO103">
        <v>-4.2365612025905192E-2</v>
      </c>
      <c r="BP103">
        <v>-8.7476347438592741E-2</v>
      </c>
      <c r="BQ103">
        <v>-8.8233648128710734E-2</v>
      </c>
      <c r="BR103">
        <v>2522033.772344857</v>
      </c>
      <c r="BS103">
        <v>-8.8233648128710734E-2</v>
      </c>
    </row>
    <row r="104" spans="1:71" hidden="1">
      <c r="A104">
        <v>17</v>
      </c>
      <c r="B104" t="s">
        <v>215</v>
      </c>
      <c r="C104" t="s">
        <v>216</v>
      </c>
      <c r="D104" t="s">
        <v>217</v>
      </c>
      <c r="E104" t="s">
        <v>217</v>
      </c>
      <c r="F104" t="s">
        <v>287</v>
      </c>
      <c r="G104" t="str">
        <f t="shared" si="1"/>
        <v>United Kingdom_All</v>
      </c>
      <c r="H104">
        <v>2522033.77234485</v>
      </c>
      <c r="I104">
        <v>37605.19281535039</v>
      </c>
      <c r="J104">
        <v>740912.06423021108</v>
      </c>
      <c r="K104">
        <v>2522033.77234485</v>
      </c>
      <c r="L104">
        <v>37605.19281535039</v>
      </c>
      <c r="M104">
        <v>740912.06423021108</v>
      </c>
      <c r="N104">
        <v>-1.200260837825119E-2</v>
      </c>
      <c r="O104">
        <v>3.4239558956473494E-2</v>
      </c>
      <c r="P104">
        <v>2.2236950578222302E-2</v>
      </c>
      <c r="Q104">
        <v>-1.1582917769164184E-2</v>
      </c>
      <c r="R104">
        <v>3.3572011722710543E-2</v>
      </c>
      <c r="S104">
        <v>2.1989093953546361E-2</v>
      </c>
      <c r="T104">
        <v>8.2690411795796646</v>
      </c>
      <c r="U104">
        <v>-4.3557785607376731</v>
      </c>
      <c r="V104">
        <v>12.624819740317337</v>
      </c>
      <c r="W104">
        <v>-3.3183582698342991E-2</v>
      </c>
      <c r="X104">
        <v>0.16155738637636127</v>
      </c>
      <c r="Y104">
        <v>0.12837380367801829</v>
      </c>
      <c r="Z104">
        <v>-2.1130719382309999E-2</v>
      </c>
      <c r="AA104">
        <v>0.1013719705001082</v>
      </c>
      <c r="AB104">
        <v>8.0241251117798201E-2</v>
      </c>
      <c r="AC104">
        <v>-2.030985851210737E-2</v>
      </c>
      <c r="AD104">
        <v>9.4137215087615161E-2</v>
      </c>
      <c r="AE104">
        <v>7.3827356575507791E-2</v>
      </c>
      <c r="AF104">
        <v>27.762919790695971</v>
      </c>
      <c r="AG104">
        <v>-7.6375614540028307</v>
      </c>
      <c r="AH104">
        <v>35.400481244698803</v>
      </c>
      <c r="AI104">
        <v>-6.3357798481282257E-2</v>
      </c>
      <c r="AJ104">
        <v>0.48221876070003722</v>
      </c>
      <c r="AK104">
        <v>0.41886096221875496</v>
      </c>
      <c r="AL104">
        <v>-4.5827487288139568E-2</v>
      </c>
      <c r="AM104">
        <v>7.9497432995144529E-2</v>
      </c>
      <c r="AN104">
        <v>3.3669945707004961E-2</v>
      </c>
      <c r="AO104">
        <v>-4.3835143286981182E-2</v>
      </c>
      <c r="AP104">
        <v>7.1307084793222481E-2</v>
      </c>
      <c r="AQ104">
        <v>2.7471941506241299E-2</v>
      </c>
      <c r="AR104">
        <v>10.330876573542318</v>
      </c>
      <c r="AS104">
        <v>-16.484290153954404</v>
      </c>
      <c r="AT104">
        <v>26.81516672749672</v>
      </c>
      <c r="AU104">
        <v>-0.13711679300422236</v>
      </c>
      <c r="AV104">
        <v>0.3138374732319737</v>
      </c>
      <c r="AW104">
        <v>0.17672068022775134</v>
      </c>
      <c r="AX104" s="40">
        <v>-4.6240429234089497E-2</v>
      </c>
      <c r="AY104" s="40">
        <v>0.113926825425998</v>
      </c>
      <c r="AZ104" s="40">
        <v>6.7686396191908499E-2</v>
      </c>
      <c r="BA104" s="40">
        <v>-4.4231468738158281E-2</v>
      </c>
      <c r="BB104" s="40">
        <v>0.10609802020064062</v>
      </c>
      <c r="BC104" s="40">
        <v>6.1866551462482336E-2</v>
      </c>
      <c r="BD104" s="40">
        <v>23.265035965674461</v>
      </c>
      <c r="BE104" s="40">
        <v>-16.633329104045853</v>
      </c>
      <c r="BF104" s="40">
        <v>39.898365069720313</v>
      </c>
      <c r="BG104" s="40">
        <v>-0.13829084422614923</v>
      </c>
      <c r="BH104" s="40">
        <v>0.51968528357247057</v>
      </c>
      <c r="BI104" s="40">
        <v>0.38139443934632133</v>
      </c>
      <c r="BJ104">
        <v>-1.2002608378251223E-2</v>
      </c>
      <c r="BK104">
        <v>-2.1130719382310058E-2</v>
      </c>
      <c r="BL104">
        <v>-4.5827487288139693E-2</v>
      </c>
      <c r="BM104">
        <v>-4.6240429234089629E-2</v>
      </c>
      <c r="BN104">
        <v>-1.1582917769164184E-2</v>
      </c>
      <c r="BO104">
        <v>-2.030985851210737E-2</v>
      </c>
      <c r="BP104">
        <v>-4.3835143286981203E-2</v>
      </c>
      <c r="BQ104">
        <v>-4.4231468738158281E-2</v>
      </c>
      <c r="BR104">
        <v>2522033.772344857</v>
      </c>
      <c r="BS104">
        <v>-4.4231468738158281E-2</v>
      </c>
    </row>
    <row r="105" spans="1:71" hidden="1">
      <c r="A105">
        <v>18</v>
      </c>
      <c r="B105" t="s">
        <v>118</v>
      </c>
      <c r="C105" t="s">
        <v>119</v>
      </c>
      <c r="D105" t="s">
        <v>119</v>
      </c>
      <c r="E105" t="s">
        <v>119</v>
      </c>
      <c r="F105" t="s">
        <v>20</v>
      </c>
      <c r="G105" t="str">
        <f t="shared" si="1"/>
        <v>GreeceAgriculture, Mining and Quarrying</v>
      </c>
      <c r="H105">
        <v>8712.9149927795661</v>
      </c>
      <c r="I105">
        <v>589.47509018480866</v>
      </c>
      <c r="J105">
        <v>3578.3881999889381</v>
      </c>
      <c r="K105">
        <v>379583.18348319893</v>
      </c>
      <c r="L105">
        <v>10386.685407585705</v>
      </c>
      <c r="M105">
        <v>157546.00401994071</v>
      </c>
      <c r="N105">
        <v>-5.4169819844015013E-4</v>
      </c>
      <c r="O105">
        <v>3.445581707125956E-3</v>
      </c>
      <c r="P105">
        <v>2.9038835086858056E-3</v>
      </c>
      <c r="Q105">
        <v>-9.9243308746029988E-4</v>
      </c>
      <c r="R105">
        <v>7.6899683815807116E-3</v>
      </c>
      <c r="S105">
        <v>6.6975352941204113E-3</v>
      </c>
      <c r="T105">
        <v>0.34782596053115356</v>
      </c>
      <c r="U105">
        <v>-5.1540451337645621E-2</v>
      </c>
      <c r="V105">
        <v>0.39936641186879918</v>
      </c>
      <c r="W105">
        <v>-6.165286316037904E-4</v>
      </c>
      <c r="X105">
        <v>8.5175108932666593E-3</v>
      </c>
      <c r="Y105">
        <v>7.9009822616628693E-3</v>
      </c>
      <c r="Z105">
        <v>-9.2642474096508466E-4</v>
      </c>
      <c r="AA105">
        <v>3.4795356525578881E-3</v>
      </c>
      <c r="AB105">
        <v>2.5531109115928033E-3</v>
      </c>
      <c r="AC105">
        <v>-1.7243773744156784E-3</v>
      </c>
      <c r="AD105">
        <v>7.2920411373663093E-3</v>
      </c>
      <c r="AE105">
        <v>5.5676637629506311E-3</v>
      </c>
      <c r="AF105">
        <v>0.28914785980491509</v>
      </c>
      <c r="AG105">
        <v>-8.9552826560071352E-2</v>
      </c>
      <c r="AH105">
        <v>0.37870068636498644</v>
      </c>
      <c r="AI105">
        <v>-1.1254632340403424E-3</v>
      </c>
      <c r="AJ105">
        <v>5.5700085765403411E-3</v>
      </c>
      <c r="AK105">
        <v>4.4445453424999982E-3</v>
      </c>
      <c r="AL105">
        <v>-1.7556221996800102E-3</v>
      </c>
      <c r="AM105">
        <v>3.8973098617231887E-3</v>
      </c>
      <c r="AN105">
        <v>2.1416876620431783E-3</v>
      </c>
      <c r="AO105">
        <v>-3.0040269532751545E-3</v>
      </c>
      <c r="AP105">
        <v>7.9069146418365745E-3</v>
      </c>
      <c r="AQ105">
        <v>4.9028876885614196E-3</v>
      </c>
      <c r="AR105">
        <v>0.2546237600490624</v>
      </c>
      <c r="AS105">
        <v>-0.15600941459788586</v>
      </c>
      <c r="AT105">
        <v>0.41063317464694826</v>
      </c>
      <c r="AU105">
        <v>-1.9879548427024444E-3</v>
      </c>
      <c r="AV105">
        <v>6.0062649974863408E-3</v>
      </c>
      <c r="AW105">
        <v>4.0183101547838964E-3</v>
      </c>
      <c r="AX105" s="40">
        <v>-1.7889668770228392E-3</v>
      </c>
      <c r="AY105" s="40">
        <v>3.910806720586764E-3</v>
      </c>
      <c r="AZ105" s="40">
        <v>2.1218398435639252E-3</v>
      </c>
      <c r="BA105" s="40">
        <v>-3.0635759518933639E-3</v>
      </c>
      <c r="BB105" s="40">
        <v>7.9616404261051536E-3</v>
      </c>
      <c r="BC105" s="40">
        <v>4.8980644742117902E-3</v>
      </c>
      <c r="BD105" s="40">
        <v>0.25437327399854764</v>
      </c>
      <c r="BE105" s="40">
        <v>-0.15910199817280635</v>
      </c>
      <c r="BF105" s="40">
        <v>0.41347527217135394</v>
      </c>
      <c r="BG105" s="40">
        <v>-2.022601812042201E-3</v>
      </c>
      <c r="BH105" s="40">
        <v>6.0185778655412712E-3</v>
      </c>
      <c r="BI105" s="40">
        <v>3.9959760534990698E-3</v>
      </c>
      <c r="BJ105">
        <v>-1.1799697737291347E-2</v>
      </c>
      <c r="BK105">
        <v>-2.018011496293394E-2</v>
      </c>
      <c r="BL105">
        <v>-3.8242348519443109E-2</v>
      </c>
      <c r="BM105">
        <v>-3.8968688601292878E-2</v>
      </c>
      <c r="BN105">
        <v>-8.7434485690458894E-3</v>
      </c>
      <c r="BO105">
        <v>-1.5191961127991906E-2</v>
      </c>
      <c r="BP105">
        <v>-2.6465819709018533E-2</v>
      </c>
      <c r="BQ105">
        <v>-2.699045317129951E-2</v>
      </c>
      <c r="BR105">
        <v>189791.59174159946</v>
      </c>
      <c r="BS105">
        <v>-2.699045317129951E-2</v>
      </c>
    </row>
    <row r="106" spans="1:71" hidden="1">
      <c r="A106">
        <v>18</v>
      </c>
      <c r="B106" t="s">
        <v>118</v>
      </c>
      <c r="C106" t="s">
        <v>119</v>
      </c>
      <c r="D106" t="s">
        <v>119</v>
      </c>
      <c r="E106" t="s">
        <v>119</v>
      </c>
      <c r="F106" t="s">
        <v>21</v>
      </c>
      <c r="G106" t="str">
        <f t="shared" si="1"/>
        <v>GreeceBusiness, Trade, Personal, and Public Services</v>
      </c>
      <c r="H106">
        <v>113233.75294024237</v>
      </c>
      <c r="I106">
        <v>2738.7552073417683</v>
      </c>
      <c r="J106">
        <v>14688.409270462416</v>
      </c>
      <c r="K106">
        <v>1897915.9174159942</v>
      </c>
      <c r="L106">
        <v>51933.427037928515</v>
      </c>
      <c r="M106">
        <v>787730.02009970357</v>
      </c>
      <c r="N106">
        <v>-7.6544888483152376E-3</v>
      </c>
      <c r="O106">
        <v>8.7385867745248067E-3</v>
      </c>
      <c r="P106">
        <v>1.0840979262095709E-3</v>
      </c>
      <c r="Q106">
        <v>-7.9986789413632915E-3</v>
      </c>
      <c r="R106">
        <v>1.0113259881725609E-2</v>
      </c>
      <c r="S106">
        <v>2.1145809403623158E-3</v>
      </c>
      <c r="T106">
        <v>0.10981743498210061</v>
      </c>
      <c r="U106">
        <v>-0.41539880920110583</v>
      </c>
      <c r="V106">
        <v>0.52521624418320645</v>
      </c>
      <c r="W106">
        <v>-4.9229695694765901E-3</v>
      </c>
      <c r="X106">
        <v>6.3366756034116834E-3</v>
      </c>
      <c r="Y106">
        <v>1.4137060339350931E-3</v>
      </c>
      <c r="Z106">
        <v>-1.2395708601205233E-2</v>
      </c>
      <c r="AA106">
        <v>2.3338927896603214E-2</v>
      </c>
      <c r="AB106">
        <v>1.0943219295397977E-2</v>
      </c>
      <c r="AC106">
        <v>-1.3561653374535847E-2</v>
      </c>
      <c r="AD106">
        <v>2.6853824725006293E-2</v>
      </c>
      <c r="AE106">
        <v>1.329217135047045E-2</v>
      </c>
      <c r="AF106">
        <v>0.69030801100530059</v>
      </c>
      <c r="AG106">
        <v>-0.70430313604013417</v>
      </c>
      <c r="AH106">
        <v>1.3946111470454348</v>
      </c>
      <c r="AI106">
        <v>-8.5554926021078424E-3</v>
      </c>
      <c r="AJ106">
        <v>1.6530123567945167E-2</v>
      </c>
      <c r="AK106">
        <v>7.9746309658373232E-3</v>
      </c>
      <c r="AL106">
        <v>-2.5489081546832472E-2</v>
      </c>
      <c r="AM106">
        <v>3.721582739232783E-2</v>
      </c>
      <c r="AN106">
        <v>1.1726745845495356E-2</v>
      </c>
      <c r="AO106">
        <v>-2.8363281415323991E-2</v>
      </c>
      <c r="AP106">
        <v>4.7443026050315161E-2</v>
      </c>
      <c r="AQ106">
        <v>1.9079744634991173E-2</v>
      </c>
      <c r="AR106">
        <v>0.99087652590362163</v>
      </c>
      <c r="AS106">
        <v>-1.4730024059389617</v>
      </c>
      <c r="AT106">
        <v>2.4638789318425833</v>
      </c>
      <c r="AU106">
        <v>-1.771351159178236E-2</v>
      </c>
      <c r="AV106">
        <v>3.0720173892088341E-2</v>
      </c>
      <c r="AW106">
        <v>1.3006662300305985E-2</v>
      </c>
      <c r="AX106" s="40">
        <v>-2.57464635095478E-2</v>
      </c>
      <c r="AY106" s="40">
        <v>3.0014305350774487E-2</v>
      </c>
      <c r="AZ106" s="40">
        <v>4.2678418412266869E-3</v>
      </c>
      <c r="BA106" s="40">
        <v>-2.8708702582797806E-2</v>
      </c>
      <c r="BB106" s="40">
        <v>3.4427349329137276E-2</v>
      </c>
      <c r="BC106" s="40">
        <v>5.7186467463394702E-3</v>
      </c>
      <c r="BD106" s="40">
        <v>0.29698892355670808</v>
      </c>
      <c r="BE106" s="40">
        <v>-1.4909413109373189</v>
      </c>
      <c r="BF106" s="40">
        <v>1.7879302344940271</v>
      </c>
      <c r="BG106" s="40">
        <v>-1.7949303034532647E-2</v>
      </c>
      <c r="BH106" s="40">
        <v>2.1227028784157571E-2</v>
      </c>
      <c r="BI106" s="40">
        <v>3.2777257496249277E-3</v>
      </c>
      <c r="BJ106">
        <v>-1.2829722452604263E-2</v>
      </c>
      <c r="BK106">
        <v>-2.0776501750580777E-2</v>
      </c>
      <c r="BL106">
        <v>-4.2722361779863924E-2</v>
      </c>
      <c r="BM106">
        <v>-4.3153760820528936E-2</v>
      </c>
      <c r="BN106">
        <v>-1.5167431104742335E-2</v>
      </c>
      <c r="BO106">
        <v>-2.5716176975295643E-2</v>
      </c>
      <c r="BP106">
        <v>-5.3783646015178398E-2</v>
      </c>
      <c r="BQ106">
        <v>-5.4438648147178671E-2</v>
      </c>
      <c r="BR106">
        <v>189791.59174159946</v>
      </c>
      <c r="BS106">
        <v>-5.4438648147178671E-2</v>
      </c>
    </row>
    <row r="107" spans="1:71" hidden="1">
      <c r="A107">
        <v>18</v>
      </c>
      <c r="B107" t="s">
        <v>118</v>
      </c>
      <c r="C107" t="s">
        <v>119</v>
      </c>
      <c r="D107" t="s">
        <v>119</v>
      </c>
      <c r="E107" t="s">
        <v>119</v>
      </c>
      <c r="F107" t="s">
        <v>23</v>
      </c>
      <c r="G107" t="str">
        <f t="shared" si="1"/>
        <v>GreeceHotel and restaurants and Other Personal Services</v>
      </c>
      <c r="H107">
        <v>22028.700119981957</v>
      </c>
      <c r="I107">
        <v>615.99627786295969</v>
      </c>
      <c r="J107">
        <v>716.29850637542313</v>
      </c>
      <c r="K107">
        <v>569374.77522479836</v>
      </c>
      <c r="L107">
        <v>15580.028111378557</v>
      </c>
      <c r="M107">
        <v>236319.00602991105</v>
      </c>
      <c r="N107">
        <v>-6.7183876875526606E-4</v>
      </c>
      <c r="O107">
        <v>5.692847945160933E-4</v>
      </c>
      <c r="P107">
        <v>-1.0255397423917279E-4</v>
      </c>
      <c r="Q107">
        <v>-6.3652800673779785E-4</v>
      </c>
      <c r="R107">
        <v>5.5883020934748213E-4</v>
      </c>
      <c r="S107">
        <v>-7.7697797390315708E-5</v>
      </c>
      <c r="T107">
        <v>-4.0351128917777137E-3</v>
      </c>
      <c r="U107">
        <v>-3.3057080795515503E-2</v>
      </c>
      <c r="V107">
        <v>2.9021967903737789E-2</v>
      </c>
      <c r="W107">
        <v>-4.4834759866080228E-4</v>
      </c>
      <c r="X107">
        <v>4.0400729638562764E-4</v>
      </c>
      <c r="Y107">
        <v>-4.4340302275174664E-5</v>
      </c>
      <c r="Z107">
        <v>-9.9048391160503203E-4</v>
      </c>
      <c r="AA107">
        <v>1.8028988015605174E-3</v>
      </c>
      <c r="AB107">
        <v>8.124148899554853E-4</v>
      </c>
      <c r="AC107">
        <v>-9.4465298307851652E-4</v>
      </c>
      <c r="AD107">
        <v>1.9480579624806542E-3</v>
      </c>
      <c r="AE107">
        <v>1.0034049794021378E-3</v>
      </c>
      <c r="AF107">
        <v>5.2110259287275078E-2</v>
      </c>
      <c r="AG107">
        <v>-4.9059066772869642E-2</v>
      </c>
      <c r="AH107">
        <v>0.10116932606014473</v>
      </c>
      <c r="AI107">
        <v>-6.8773891000305676E-4</v>
      </c>
      <c r="AJ107">
        <v>2.4461843745285585E-3</v>
      </c>
      <c r="AK107">
        <v>1.758445464525502E-3</v>
      </c>
      <c r="AL107">
        <v>-1.9115754935110556E-3</v>
      </c>
      <c r="AM107">
        <v>2.3390165217473929E-3</v>
      </c>
      <c r="AN107">
        <v>4.2744102823633729E-4</v>
      </c>
      <c r="AO107">
        <v>-1.8346501188596792E-3</v>
      </c>
      <c r="AP107">
        <v>2.4750694245725753E-3</v>
      </c>
      <c r="AQ107">
        <v>6.4041930571289611E-4</v>
      </c>
      <c r="AR107">
        <v>3.3259169286921512E-2</v>
      </c>
      <c r="AS107">
        <v>-9.5279668087925984E-2</v>
      </c>
      <c r="AT107">
        <v>0.1285388373748475</v>
      </c>
      <c r="AU107">
        <v>-1.3564661586076942E-3</v>
      </c>
      <c r="AV107">
        <v>2.7901527903218992E-3</v>
      </c>
      <c r="AW107">
        <v>1.433686631714205E-3</v>
      </c>
      <c r="AX107" s="40">
        <v>-1.9237906603529237E-3</v>
      </c>
      <c r="AY107" s="40">
        <v>2.2695521759344625E-3</v>
      </c>
      <c r="AZ107" s="40">
        <v>3.4576151558153914E-4</v>
      </c>
      <c r="BA107" s="40">
        <v>-1.8463734884470809E-3</v>
      </c>
      <c r="BB107" s="40">
        <v>2.398918215164937E-3</v>
      </c>
      <c r="BC107" s="40">
        <v>5.52544726717856E-4</v>
      </c>
      <c r="BD107" s="40">
        <v>2.8695541250193916E-2</v>
      </c>
      <c r="BE107" s="40">
        <v>-9.5888502847031987E-2</v>
      </c>
      <c r="BF107" s="40">
        <v>0.1245840440972259</v>
      </c>
      <c r="BG107" s="40">
        <v>-1.3653394013221445E-3</v>
      </c>
      <c r="BH107" s="40">
        <v>2.7849846201881026E-3</v>
      </c>
      <c r="BI107" s="40">
        <v>1.4196452188659579E-3</v>
      </c>
      <c r="BJ107">
        <v>-5.7883283453532596E-3</v>
      </c>
      <c r="BK107">
        <v>-8.5336636821092063E-3</v>
      </c>
      <c r="BL107">
        <v>-1.6469467270953702E-2</v>
      </c>
      <c r="BM107">
        <v>-1.6574708885106162E-2</v>
      </c>
      <c r="BN107">
        <v>-5.3664416464006123E-3</v>
      </c>
      <c r="BO107">
        <v>-7.9641823393913069E-3</v>
      </c>
      <c r="BP107">
        <v>-1.5467572047427663E-2</v>
      </c>
      <c r="BQ107">
        <v>-1.5566409456188994E-2</v>
      </c>
      <c r="BR107">
        <v>189791.59174159946</v>
      </c>
      <c r="BS107">
        <v>-1.5566409456188994E-2</v>
      </c>
    </row>
    <row r="108" spans="1:71" hidden="1">
      <c r="A108">
        <v>18</v>
      </c>
      <c r="B108" t="s">
        <v>118</v>
      </c>
      <c r="C108" t="s">
        <v>119</v>
      </c>
      <c r="D108" t="s">
        <v>119</v>
      </c>
      <c r="E108" t="s">
        <v>119</v>
      </c>
      <c r="F108" t="s">
        <v>22</v>
      </c>
      <c r="G108" t="str">
        <f t="shared" si="1"/>
        <v>GreeceLight/Heavy Manufacturing, Utilities, and Construction</v>
      </c>
      <c r="H108">
        <v>32923.981319423445</v>
      </c>
      <c r="I108">
        <v>945.22467863920087</v>
      </c>
      <c r="J108">
        <v>45476.608340202336</v>
      </c>
      <c r="K108">
        <v>3036665.4678655914</v>
      </c>
      <c r="L108">
        <v>83093.483260685607</v>
      </c>
      <c r="M108">
        <v>1260368.0321595257</v>
      </c>
      <c r="N108">
        <v>-2.8593575448467618E-3</v>
      </c>
      <c r="O108">
        <v>1.226592831890967E-3</v>
      </c>
      <c r="P108">
        <v>-1.6327647129557956E-3</v>
      </c>
      <c r="Q108">
        <v>-1.6378414456672537E-3</v>
      </c>
      <c r="R108">
        <v>3.2679919979683404E-3</v>
      </c>
      <c r="S108">
        <v>1.6301505523010872E-3</v>
      </c>
      <c r="T108">
        <v>8.4659304768767374E-2</v>
      </c>
      <c r="U108">
        <v>-8.5058719218255696E-2</v>
      </c>
      <c r="V108">
        <v>0.16971802398702307</v>
      </c>
      <c r="W108">
        <v>-2.5375530870898812E-2</v>
      </c>
      <c r="X108">
        <v>1.3223561604082902E-2</v>
      </c>
      <c r="Y108">
        <v>-1.2151969266815905E-2</v>
      </c>
      <c r="Z108">
        <v>-4.5856590071466667E-3</v>
      </c>
      <c r="AA108">
        <v>1.3447879294443852E-2</v>
      </c>
      <c r="AB108">
        <v>8.8622202872971866E-3</v>
      </c>
      <c r="AC108">
        <v>-2.745637248398053E-3</v>
      </c>
      <c r="AD108">
        <v>1.5809436967343257E-2</v>
      </c>
      <c r="AE108">
        <v>1.3063799718945206E-2</v>
      </c>
      <c r="AF108">
        <v>0.67844788954195168</v>
      </c>
      <c r="AG108">
        <v>-0.14259035171229906</v>
      </c>
      <c r="AH108">
        <v>0.82103824125425073</v>
      </c>
      <c r="AI108">
        <v>-3.9294009694725268E-2</v>
      </c>
      <c r="AJ108">
        <v>9.6747058851365975E-2</v>
      </c>
      <c r="AK108">
        <v>5.7453049156640693E-2</v>
      </c>
      <c r="AL108">
        <v>-9.986203039755814E-3</v>
      </c>
      <c r="AM108">
        <v>1.4564638321816755E-2</v>
      </c>
      <c r="AN108">
        <v>4.5784352820609428E-3</v>
      </c>
      <c r="AO108">
        <v>-6.1498997289398272E-3</v>
      </c>
      <c r="AP108">
        <v>1.4114524991570206E-2</v>
      </c>
      <c r="AQ108">
        <v>7.9646252626303805E-3</v>
      </c>
      <c r="AR108">
        <v>0.41363028496125698</v>
      </c>
      <c r="AS108">
        <v>-0.31938536886347269</v>
      </c>
      <c r="AT108">
        <v>0.73301565382472966</v>
      </c>
      <c r="AU108">
        <v>-8.0877710818066967E-2</v>
      </c>
      <c r="AV108">
        <v>0.11182836519042549</v>
      </c>
      <c r="AW108">
        <v>3.095065437235851E-2</v>
      </c>
      <c r="AX108" s="40">
        <v>-1.0086756721188934E-2</v>
      </c>
      <c r="AY108" s="40">
        <v>1.619842815146498E-2</v>
      </c>
      <c r="AZ108" s="40">
        <v>6.1116714302760482E-3</v>
      </c>
      <c r="BA108" s="40">
        <v>-6.2133365688847569E-3</v>
      </c>
      <c r="BB108" s="40">
        <v>1.7543286627586613E-2</v>
      </c>
      <c r="BC108" s="40">
        <v>1.1329950058701854E-2</v>
      </c>
      <c r="BD108" s="40">
        <v>0.58840313471696648</v>
      </c>
      <c r="BE108" s="40">
        <v>-0.32267986136226945</v>
      </c>
      <c r="BF108" s="40">
        <v>0.91108299607923593</v>
      </c>
      <c r="BG108" s="40">
        <v>-8.1712794107905592E-2</v>
      </c>
      <c r="BH108" s="40">
        <v>0.1179564510579561</v>
      </c>
      <c r="BI108" s="40">
        <v>3.6243656950050523E-2</v>
      </c>
      <c r="BJ108">
        <v>-1.6482879592531675E-2</v>
      </c>
      <c r="BK108">
        <v>-2.6434212609552327E-2</v>
      </c>
      <c r="BL108">
        <v>-5.7565862159322988E-2</v>
      </c>
      <c r="BM108">
        <v>-5.8145507830650429E-2</v>
      </c>
      <c r="BN108">
        <v>-8.9987831613443543E-3</v>
      </c>
      <c r="BO108">
        <v>-1.508533948961005E-2</v>
      </c>
      <c r="BP108">
        <v>-3.3789359935383616E-2</v>
      </c>
      <c r="BQ108">
        <v>-3.4137900612880495E-2</v>
      </c>
      <c r="BR108">
        <v>189791.59174159946</v>
      </c>
      <c r="BS108">
        <v>-3.4137900612880495E-2</v>
      </c>
    </row>
    <row r="109" spans="1:71" hidden="1">
      <c r="A109">
        <v>18</v>
      </c>
      <c r="B109" t="s">
        <v>118</v>
      </c>
      <c r="C109" t="s">
        <v>119</v>
      </c>
      <c r="D109" t="s">
        <v>119</v>
      </c>
      <c r="E109" t="s">
        <v>119</v>
      </c>
      <c r="F109" t="s">
        <v>24</v>
      </c>
      <c r="G109" t="str">
        <f t="shared" si="1"/>
        <v>GreeceTransport services</v>
      </c>
      <c r="H109">
        <v>12892.2423691721</v>
      </c>
      <c r="I109">
        <v>303.8914497641133</v>
      </c>
      <c r="J109">
        <v>14313.297692941231</v>
      </c>
      <c r="K109">
        <v>759166.36696639785</v>
      </c>
      <c r="L109">
        <v>20773.370815171409</v>
      </c>
      <c r="M109">
        <v>315092.00803988142</v>
      </c>
      <c r="N109">
        <v>-8.9681109002674383E-3</v>
      </c>
      <c r="O109">
        <v>5.7675978948825563E-3</v>
      </c>
      <c r="P109">
        <v>-3.2005130053848821E-3</v>
      </c>
      <c r="Q109">
        <v>-2.9513128220389432E-3</v>
      </c>
      <c r="R109">
        <v>2.1640603040948216E-3</v>
      </c>
      <c r="S109">
        <v>-7.8725251794412141E-4</v>
      </c>
      <c r="T109">
        <v>-4.0884721201076543E-2</v>
      </c>
      <c r="U109">
        <v>-0.15327178910946238</v>
      </c>
      <c r="V109">
        <v>0.11238706790838583</v>
      </c>
      <c r="W109">
        <v>-3.6270217572572393E-2</v>
      </c>
      <c r="X109">
        <v>2.2139586790292369E-2</v>
      </c>
      <c r="Y109">
        <v>-1.413063078228002E-2</v>
      </c>
      <c r="Z109">
        <v>-1.376776643168369E-2</v>
      </c>
      <c r="AA109">
        <v>1.0909769763162495E-2</v>
      </c>
      <c r="AB109">
        <v>-2.8579966685211935E-3</v>
      </c>
      <c r="AC109">
        <v>-4.4992157555951828E-3</v>
      </c>
      <c r="AD109">
        <v>4.5046706118669136E-3</v>
      </c>
      <c r="AE109">
        <v>5.45485627173023E-6</v>
      </c>
      <c r="AF109">
        <v>2.8328938019028978E-4</v>
      </c>
      <c r="AG109">
        <v>-0.2336596931711008</v>
      </c>
      <c r="AH109">
        <v>0.23394298255129109</v>
      </c>
      <c r="AI109">
        <v>-5.6088651058321691E-2</v>
      </c>
      <c r="AJ109">
        <v>4.0389490655688857E-2</v>
      </c>
      <c r="AK109">
        <v>-1.5699160402632837E-2</v>
      </c>
      <c r="AL109">
        <v>-2.7489101737224325E-2</v>
      </c>
      <c r="AM109">
        <v>2.0572406600568711E-2</v>
      </c>
      <c r="AN109">
        <v>-6.9166951366556127E-3</v>
      </c>
      <c r="AO109">
        <v>-8.9097180553340052E-3</v>
      </c>
      <c r="AP109">
        <v>7.6542571668503862E-3</v>
      </c>
      <c r="AQ109">
        <v>-1.2554608884836186E-3</v>
      </c>
      <c r="AR109">
        <v>-6.5200386451036887E-2</v>
      </c>
      <c r="AS109">
        <v>-0.46271219255520268</v>
      </c>
      <c r="AT109">
        <v>0.39751180610416581</v>
      </c>
      <c r="AU109">
        <v>-0.11233757902794375</v>
      </c>
      <c r="AV109">
        <v>7.889236691353041E-2</v>
      </c>
      <c r="AW109">
        <v>-3.3445212114413356E-2</v>
      </c>
      <c r="AX109" s="40">
        <v>-2.7583752746657871E-2</v>
      </c>
      <c r="AY109" s="40">
        <v>1.7817762920649585E-2</v>
      </c>
      <c r="AZ109" s="40">
        <v>-9.765989826008287E-3</v>
      </c>
      <c r="BA109" s="40">
        <v>-8.9474553776652688E-3</v>
      </c>
      <c r="BB109" s="40">
        <v>6.7287904229019566E-3</v>
      </c>
      <c r="BC109" s="40">
        <v>-2.2186649547633126E-3</v>
      </c>
      <c r="BD109" s="40">
        <v>-0.11522287454980941</v>
      </c>
      <c r="BE109" s="40">
        <v>-0.46467202103110017</v>
      </c>
      <c r="BF109" s="40">
        <v>0.34944914648129077</v>
      </c>
      <c r="BG109" s="40">
        <v>-0.11266494029906006</v>
      </c>
      <c r="BH109" s="40">
        <v>6.8677635276058038E-2</v>
      </c>
      <c r="BI109" s="40">
        <v>-4.3987305023002014E-2</v>
      </c>
      <c r="BJ109">
        <v>-0.1320229634176702</v>
      </c>
      <c r="BK109">
        <v>-0.20268051367417847</v>
      </c>
      <c r="BL109">
        <v>-0.40467749712260526</v>
      </c>
      <c r="BM109">
        <v>-0.40607089054680096</v>
      </c>
      <c r="BN109">
        <v>-5.0436361150810606E-2</v>
      </c>
      <c r="BO109">
        <v>-7.6889196241773886E-2</v>
      </c>
      <c r="BP109">
        <v>-0.15226232686519126</v>
      </c>
      <c r="BQ109">
        <v>-0.15290723756518587</v>
      </c>
      <c r="BR109">
        <v>189791.59174159946</v>
      </c>
      <c r="BS109">
        <v>-0.15290723756518587</v>
      </c>
    </row>
    <row r="110" spans="1:71" hidden="1">
      <c r="A110">
        <v>18</v>
      </c>
      <c r="B110" t="s">
        <v>118</v>
      </c>
      <c r="C110" t="s">
        <v>119</v>
      </c>
      <c r="D110" t="s">
        <v>119</v>
      </c>
      <c r="E110" t="s">
        <v>119</v>
      </c>
      <c r="F110" t="s">
        <v>287</v>
      </c>
      <c r="G110" t="str">
        <f t="shared" si="1"/>
        <v>Greece_All</v>
      </c>
      <c r="H110">
        <v>189791.59174159943</v>
      </c>
      <c r="I110">
        <v>5193.3427037928504</v>
      </c>
      <c r="J110">
        <v>78773.002009970354</v>
      </c>
      <c r="K110">
        <v>189791.59174159943</v>
      </c>
      <c r="L110">
        <v>5193.3427037928504</v>
      </c>
      <c r="M110">
        <v>78773.002009970354</v>
      </c>
      <c r="N110">
        <v>-2.069549426062486E-2</v>
      </c>
      <c r="O110">
        <v>1.9747644002940386E-2</v>
      </c>
      <c r="P110">
        <v>-9.4785025768447453E-4</v>
      </c>
      <c r="Q110">
        <v>-1.4216794303267591E-2</v>
      </c>
      <c r="R110">
        <v>2.3794110774716971E-2</v>
      </c>
      <c r="S110">
        <v>9.5773164714493802E-3</v>
      </c>
      <c r="T110">
        <v>0.49738286618916727</v>
      </c>
      <c r="U110">
        <v>-0.73832684966198503</v>
      </c>
      <c r="V110">
        <v>1.2357097158511523</v>
      </c>
      <c r="W110">
        <v>-6.7633594243212386E-2</v>
      </c>
      <c r="X110">
        <v>5.0621342187439231E-2</v>
      </c>
      <c r="Y110">
        <v>-1.7012252055773155E-2</v>
      </c>
      <c r="Z110">
        <v>-3.2666042692605694E-2</v>
      </c>
      <c r="AA110">
        <v>5.297901140832794E-2</v>
      </c>
      <c r="AB110">
        <v>2.0312968715722246E-2</v>
      </c>
      <c r="AC110">
        <v>-2.3475536736023275E-2</v>
      </c>
      <c r="AD110">
        <v>5.6408031404063419E-2</v>
      </c>
      <c r="AE110">
        <v>3.2932494668040144E-2</v>
      </c>
      <c r="AF110">
        <v>1.7102973090196323</v>
      </c>
      <c r="AG110">
        <v>-1.219165074256475</v>
      </c>
      <c r="AH110">
        <v>2.9294623832761073</v>
      </c>
      <c r="AI110">
        <v>-0.10575135549919824</v>
      </c>
      <c r="AJ110">
        <v>0.16168286602606896</v>
      </c>
      <c r="AK110">
        <v>5.5931510526870717E-2</v>
      </c>
      <c r="AL110">
        <v>-6.6631584017003684E-2</v>
      </c>
      <c r="AM110">
        <v>7.8589198698183885E-2</v>
      </c>
      <c r="AN110">
        <v>1.1957614681180201E-2</v>
      </c>
      <c r="AO110">
        <v>-4.8261576271732644E-2</v>
      </c>
      <c r="AP110">
        <v>7.959379227514489E-2</v>
      </c>
      <c r="AQ110">
        <v>3.1332216003412246E-2</v>
      </c>
      <c r="AR110">
        <v>1.6271893537498257</v>
      </c>
      <c r="AS110">
        <v>-2.5063890500434489</v>
      </c>
      <c r="AT110">
        <v>4.1335784037932743</v>
      </c>
      <c r="AU110">
        <v>-0.21427322243910318</v>
      </c>
      <c r="AV110">
        <v>0.23023732378385245</v>
      </c>
      <c r="AW110">
        <v>1.5964101344749265E-2</v>
      </c>
      <c r="AX110" s="40">
        <v>-6.7129730514770378E-2</v>
      </c>
      <c r="AY110" s="40">
        <v>7.0210855319410306E-2</v>
      </c>
      <c r="AZ110" s="40">
        <v>3.0811248046399287E-3</v>
      </c>
      <c r="BA110" s="40">
        <v>-4.8779443969688259E-2</v>
      </c>
      <c r="BB110" s="40">
        <v>6.9059985020895914E-2</v>
      </c>
      <c r="BC110" s="40">
        <v>2.0280541051207655E-2</v>
      </c>
      <c r="BD110" s="40">
        <v>1.0532379989726066</v>
      </c>
      <c r="BE110" s="40">
        <v>-2.5332836943505268</v>
      </c>
      <c r="BF110" s="40">
        <v>3.5865216933231334</v>
      </c>
      <c r="BG110" s="40">
        <v>-0.21571497865486272</v>
      </c>
      <c r="BH110" s="40">
        <v>0.21666467760390121</v>
      </c>
      <c r="BI110" s="40">
        <v>9.4969894903848551E-4</v>
      </c>
      <c r="BJ110">
        <v>-2.0695494260624864E-2</v>
      </c>
      <c r="BK110">
        <v>-3.2666042692605701E-2</v>
      </c>
      <c r="BL110">
        <v>-6.6631584017003698E-2</v>
      </c>
      <c r="BM110">
        <v>-6.7129730514770392E-2</v>
      </c>
      <c r="BN110">
        <v>-1.4216794303267591E-2</v>
      </c>
      <c r="BO110">
        <v>-2.3475536736023275E-2</v>
      </c>
      <c r="BP110">
        <v>-4.8261576271732644E-2</v>
      </c>
      <c r="BQ110">
        <v>-4.8779443969688259E-2</v>
      </c>
      <c r="BR110">
        <v>189791.59174159946</v>
      </c>
      <c r="BS110">
        <v>-4.8779443969688259E-2</v>
      </c>
    </row>
    <row r="111" spans="1:71" hidden="1">
      <c r="A111">
        <v>19</v>
      </c>
      <c r="B111" t="s">
        <v>97</v>
      </c>
      <c r="C111" t="s">
        <v>98</v>
      </c>
      <c r="D111" t="s">
        <v>98</v>
      </c>
      <c r="E111" t="s">
        <v>98</v>
      </c>
      <c r="F111" t="s">
        <v>20</v>
      </c>
      <c r="G111" t="str">
        <f t="shared" si="1"/>
        <v>CroatiaAgriculture, Mining and Quarrying</v>
      </c>
      <c r="H111">
        <v>3252.9732800436068</v>
      </c>
      <c r="I111">
        <v>918.39854819258119</v>
      </c>
      <c r="J111">
        <v>2795.1514560331316</v>
      </c>
      <c r="K111">
        <v>101975.90016643015</v>
      </c>
      <c r="L111">
        <v>3597.1074028763014</v>
      </c>
      <c r="M111">
        <v>55550.660309996339</v>
      </c>
      <c r="N111">
        <v>-1.3911425018422064E-3</v>
      </c>
      <c r="O111">
        <v>2.6595912981674016E-3</v>
      </c>
      <c r="P111">
        <v>1.2684487963251954E-3</v>
      </c>
      <c r="Q111">
        <v>-5.5614643295469413E-3</v>
      </c>
      <c r="R111">
        <v>1.9541024479138084E-2</v>
      </c>
      <c r="S111">
        <v>1.3979560149591144E-2</v>
      </c>
      <c r="T111">
        <v>0.25142989651524417</v>
      </c>
      <c r="U111">
        <v>-0.10002592255322895</v>
      </c>
      <c r="V111">
        <v>0.35145581906847312</v>
      </c>
      <c r="W111">
        <v>-3.1390901852364587E-3</v>
      </c>
      <c r="X111">
        <v>4.8634180917118651E-3</v>
      </c>
      <c r="Y111">
        <v>1.7243279064754066E-3</v>
      </c>
      <c r="Z111">
        <v>-2.3649488777773833E-3</v>
      </c>
      <c r="AA111">
        <v>5.3948337455550777E-3</v>
      </c>
      <c r="AB111">
        <v>3.0298848677776944E-3</v>
      </c>
      <c r="AC111">
        <v>-9.9187660706552896E-3</v>
      </c>
      <c r="AD111">
        <v>3.3287518678092806E-2</v>
      </c>
      <c r="AE111">
        <v>2.3368752607437517E-2</v>
      </c>
      <c r="AF111">
        <v>0.4202995650009918</v>
      </c>
      <c r="AG111">
        <v>-0.17839433430076213</v>
      </c>
      <c r="AH111">
        <v>0.59869389930175398</v>
      </c>
      <c r="AI111">
        <v>-5.2612137519016493E-3</v>
      </c>
      <c r="AJ111">
        <v>1.042629594247256E-2</v>
      </c>
      <c r="AK111">
        <v>5.1650821905709111E-3</v>
      </c>
      <c r="AL111">
        <v>-5.0715895196440201E-3</v>
      </c>
      <c r="AM111">
        <v>7.3408678729360022E-3</v>
      </c>
      <c r="AN111">
        <v>2.2692783532919825E-3</v>
      </c>
      <c r="AO111">
        <v>-1.9015961466924247E-2</v>
      </c>
      <c r="AP111">
        <v>3.8039176818665144E-2</v>
      </c>
      <c r="AQ111">
        <v>1.9023215351740896E-2</v>
      </c>
      <c r="AR111">
        <v>0.34214274384128629</v>
      </c>
      <c r="AS111">
        <v>-0.34201227882741847</v>
      </c>
      <c r="AT111">
        <v>0.68415502266870476</v>
      </c>
      <c r="AU111">
        <v>-1.165828315460885E-2</v>
      </c>
      <c r="AV111">
        <v>1.5327236568608524E-2</v>
      </c>
      <c r="AW111">
        <v>3.6689534139996739E-3</v>
      </c>
      <c r="AX111" s="40">
        <v>-5.1458686102443599E-3</v>
      </c>
      <c r="AY111" s="40">
        <v>6.7852936117885655E-3</v>
      </c>
      <c r="AZ111" s="40">
        <v>1.6394250015442063E-3</v>
      </c>
      <c r="BA111" s="40">
        <v>-1.9289705699827901E-2</v>
      </c>
      <c r="BB111" s="40">
        <v>3.7972988492679112E-2</v>
      </c>
      <c r="BC111" s="40">
        <v>1.8683282792851214E-2</v>
      </c>
      <c r="BD111" s="40">
        <v>0.3360288742209826</v>
      </c>
      <c r="BE111" s="40">
        <v>-0.34693571586078065</v>
      </c>
      <c r="BF111" s="40">
        <v>0.68296459008176325</v>
      </c>
      <c r="BG111" s="40">
        <v>-1.182973736241481E-2</v>
      </c>
      <c r="BH111" s="40">
        <v>1.3710557747729139E-2</v>
      </c>
      <c r="BI111" s="40">
        <v>1.8808203853143304E-3</v>
      </c>
      <c r="BJ111">
        <v>-2.1805129749365316E-2</v>
      </c>
      <c r="BK111">
        <v>-3.7068824410341365E-2</v>
      </c>
      <c r="BL111">
        <v>-7.949341448839059E-2</v>
      </c>
      <c r="BM111">
        <v>-8.0657684292569851E-2</v>
      </c>
      <c r="BN111">
        <v>-1.0891341536861214E-2</v>
      </c>
      <c r="BO111">
        <v>-1.9424500904519526E-2</v>
      </c>
      <c r="BP111">
        <v>-3.7240071807659376E-2</v>
      </c>
      <c r="BQ111">
        <v>-3.7776161182261681E-2</v>
      </c>
      <c r="BR111">
        <v>50987.950083215052</v>
      </c>
      <c r="BS111">
        <v>-3.7776161182261681E-2</v>
      </c>
    </row>
    <row r="112" spans="1:71" hidden="1">
      <c r="A112">
        <v>19</v>
      </c>
      <c r="B112" t="s">
        <v>97</v>
      </c>
      <c r="C112" t="s">
        <v>98</v>
      </c>
      <c r="D112" t="s">
        <v>98</v>
      </c>
      <c r="E112" t="s">
        <v>98</v>
      </c>
      <c r="F112" t="s">
        <v>21</v>
      </c>
      <c r="G112" t="str">
        <f t="shared" si="1"/>
        <v>CroatiaBusiness, Trade, Personal, and Public Services</v>
      </c>
      <c r="H112">
        <v>28795.457470804275</v>
      </c>
      <c r="I112">
        <v>503.76687229696483</v>
      </c>
      <c r="J112">
        <v>5490.4492845035302</v>
      </c>
      <c r="K112">
        <v>509879.50083215075</v>
      </c>
      <c r="L112">
        <v>17985.537014381513</v>
      </c>
      <c r="M112">
        <v>277753.3015499817</v>
      </c>
      <c r="N112">
        <v>-8.958639212583136E-3</v>
      </c>
      <c r="O112">
        <v>1.3433515570184469E-2</v>
      </c>
      <c r="P112">
        <v>4.4748763576013349E-3</v>
      </c>
      <c r="Q112">
        <v>-4.4398772656154663E-3</v>
      </c>
      <c r="R112">
        <v>7.1517475022850555E-3</v>
      </c>
      <c r="S112">
        <v>2.7118702366695888E-3</v>
      </c>
      <c r="T112">
        <v>4.8774442519820431E-2</v>
      </c>
      <c r="U112">
        <v>-7.9853576900037915E-2</v>
      </c>
      <c r="V112">
        <v>0.12862801941985835</v>
      </c>
      <c r="W112">
        <v>-4.3988152309572806E-3</v>
      </c>
      <c r="X112">
        <v>5.7092964394885176E-3</v>
      </c>
      <c r="Y112">
        <v>1.3104812085312375E-3</v>
      </c>
      <c r="Z112">
        <v>-1.4687500903887105E-2</v>
      </c>
      <c r="AA112">
        <v>3.0698052481661898E-2</v>
      </c>
      <c r="AB112">
        <v>1.6010551577774798E-2</v>
      </c>
      <c r="AC112">
        <v>-7.2640182639221139E-3</v>
      </c>
      <c r="AD112">
        <v>1.6510595308537178E-2</v>
      </c>
      <c r="AE112">
        <v>9.2465770446150623E-3</v>
      </c>
      <c r="AF112">
        <v>0.16630465369225456</v>
      </c>
      <c r="AG112">
        <v>-0.13064726935891446</v>
      </c>
      <c r="AH112">
        <v>0.29695192305116902</v>
      </c>
      <c r="AI112">
        <v>-7.3298056869076558E-3</v>
      </c>
      <c r="AJ112">
        <v>1.2795722261257745E-2</v>
      </c>
      <c r="AK112">
        <v>5.4659165743500904E-3</v>
      </c>
      <c r="AL112">
        <v>-3.1250840846674247E-2</v>
      </c>
      <c r="AM112">
        <v>4.4435494897071263E-2</v>
      </c>
      <c r="AN112">
        <v>1.3184654050397007E-2</v>
      </c>
      <c r="AO112">
        <v>-1.5512962891771401E-2</v>
      </c>
      <c r="AP112">
        <v>2.2980627269192394E-2</v>
      </c>
      <c r="AQ112">
        <v>7.4676643774209944E-3</v>
      </c>
      <c r="AR112">
        <v>0.13430995407108351</v>
      </c>
      <c r="AS112">
        <v>-0.27900896829268129</v>
      </c>
      <c r="AT112">
        <v>0.41331892236376477</v>
      </c>
      <c r="AU112">
        <v>-1.5502794715865784E-2</v>
      </c>
      <c r="AV112">
        <v>2.0444526460164158E-2</v>
      </c>
      <c r="AW112">
        <v>4.9417317442983708E-3</v>
      </c>
      <c r="AX112" s="40">
        <v>-3.1448560105742276E-2</v>
      </c>
      <c r="AY112" s="40">
        <v>3.9078582082589491E-2</v>
      </c>
      <c r="AZ112" s="40">
        <v>7.6300219768472123E-3</v>
      </c>
      <c r="BA112" s="40">
        <v>-1.5607073108672882E-2</v>
      </c>
      <c r="BB112" s="40">
        <v>2.068212273091256E-2</v>
      </c>
      <c r="BC112" s="40">
        <v>5.0750496222396789E-3</v>
      </c>
      <c r="BD112" s="40">
        <v>9.127749283061462E-2</v>
      </c>
      <c r="BE112" s="40">
        <v>-0.28070159108219439</v>
      </c>
      <c r="BF112" s="40">
        <v>0.37197908391280904</v>
      </c>
      <c r="BG112" s="40">
        <v>-1.5618299431177721E-2</v>
      </c>
      <c r="BH112" s="40">
        <v>1.6939969133392772E-2</v>
      </c>
      <c r="BI112" s="40">
        <v>1.3216697022150566E-3</v>
      </c>
      <c r="BJ112">
        <v>-1.5863010665757057E-2</v>
      </c>
      <c r="BK112">
        <v>-2.6007072945233359E-2</v>
      </c>
      <c r="BL112">
        <v>-5.5335683232825519E-2</v>
      </c>
      <c r="BM112">
        <v>-5.5685783581884821E-2</v>
      </c>
      <c r="BN112">
        <v>-1.5851295766222028E-2</v>
      </c>
      <c r="BO112">
        <v>-2.5934073188103441E-2</v>
      </c>
      <c r="BP112">
        <v>-5.5384540674641394E-2</v>
      </c>
      <c r="BQ112">
        <v>-5.5720533945059408E-2</v>
      </c>
      <c r="BR112">
        <v>50987.950083215052</v>
      </c>
      <c r="BS112">
        <v>-5.5720533945059408E-2</v>
      </c>
    </row>
    <row r="113" spans="1:71" hidden="1">
      <c r="A113">
        <v>19</v>
      </c>
      <c r="B113" t="s">
        <v>97</v>
      </c>
      <c r="C113" t="s">
        <v>98</v>
      </c>
      <c r="D113" t="s">
        <v>98</v>
      </c>
      <c r="E113" t="s">
        <v>98</v>
      </c>
      <c r="F113" t="s">
        <v>23</v>
      </c>
      <c r="G113" t="str">
        <f t="shared" si="1"/>
        <v>CroatiaHotel and restaurants and Other Personal Services</v>
      </c>
      <c r="H113">
        <v>5123.5714440234779</v>
      </c>
      <c r="I113">
        <v>50.74180601076683</v>
      </c>
      <c r="J113">
        <v>898.25857579578917</v>
      </c>
      <c r="K113">
        <v>152963.85024964521</v>
      </c>
      <c r="L113">
        <v>5395.6611043144521</v>
      </c>
      <c r="M113">
        <v>83325.990464994509</v>
      </c>
      <c r="N113">
        <v>-1.3407382148042879E-2</v>
      </c>
      <c r="O113">
        <v>7.1671118434584284E-3</v>
      </c>
      <c r="P113">
        <v>-6.2402703045844506E-3</v>
      </c>
      <c r="Q113">
        <v>-4.8518304625615556E-3</v>
      </c>
      <c r="R113">
        <v>2.5791058294349243E-3</v>
      </c>
      <c r="S113">
        <v>-2.2727246331266313E-3</v>
      </c>
      <c r="T113">
        <v>-4.0876173012595655E-2</v>
      </c>
      <c r="U113">
        <v>-8.7262776371904605E-2</v>
      </c>
      <c r="V113">
        <v>4.6386603359308942E-2</v>
      </c>
      <c r="W113">
        <v>-4.4421200422904851E-2</v>
      </c>
      <c r="X113">
        <v>2.2470863125935121E-2</v>
      </c>
      <c r="Y113">
        <v>-2.1950337296969727E-2</v>
      </c>
      <c r="Z113">
        <v>-2.0258034140670039E-2</v>
      </c>
      <c r="AA113">
        <v>1.1920161849999703E-2</v>
      </c>
      <c r="AB113">
        <v>-8.3378722906703347E-3</v>
      </c>
      <c r="AC113">
        <v>-7.3338258096787073E-3</v>
      </c>
      <c r="AD113">
        <v>4.275744857787157E-3</v>
      </c>
      <c r="AE113">
        <v>-3.0580809518915507E-3</v>
      </c>
      <c r="AF113">
        <v>-5.5001228153220512E-2</v>
      </c>
      <c r="AG113">
        <v>-0.13190279555700279</v>
      </c>
      <c r="AH113">
        <v>7.6901567403782303E-2</v>
      </c>
      <c r="AI113">
        <v>-6.695307423863929E-2</v>
      </c>
      <c r="AJ113">
        <v>3.5236173665105119E-2</v>
      </c>
      <c r="AK113">
        <v>-3.1716900573534171E-2</v>
      </c>
      <c r="AL113">
        <v>-4.0506055355228429E-2</v>
      </c>
      <c r="AM113">
        <v>2.2108451224519279E-2</v>
      </c>
      <c r="AN113">
        <v>-1.8397604130709153E-2</v>
      </c>
      <c r="AO113">
        <v>-1.4669325659542432E-2</v>
      </c>
      <c r="AP113">
        <v>7.9603278091794211E-3</v>
      </c>
      <c r="AQ113">
        <v>-6.7089978503630104E-3</v>
      </c>
      <c r="AR113">
        <v>-0.12066492916710986</v>
      </c>
      <c r="AS113">
        <v>-0.26383569962571674</v>
      </c>
      <c r="AT113">
        <v>0.14317077045860688</v>
      </c>
      <c r="AU113">
        <v>-0.13350413325641355</v>
      </c>
      <c r="AV113">
        <v>6.8528006815579801E-2</v>
      </c>
      <c r="AW113">
        <v>-6.4976126440833754E-2</v>
      </c>
      <c r="AX113" s="40">
        <v>-4.0526308556513742E-2</v>
      </c>
      <c r="AY113" s="40">
        <v>2.2054299057921556E-2</v>
      </c>
      <c r="AZ113" s="40">
        <v>-1.8472009498592189E-2</v>
      </c>
      <c r="BA113" s="40">
        <v>-1.4675141318172465E-2</v>
      </c>
      <c r="BB113" s="40">
        <v>7.9464026120340345E-3</v>
      </c>
      <c r="BC113" s="40">
        <v>-6.7287387061384296E-3</v>
      </c>
      <c r="BD113" s="40">
        <v>-0.12101997905935424</v>
      </c>
      <c r="BE113" s="40">
        <v>-0.26394029736927027</v>
      </c>
      <c r="BF113" s="40">
        <v>0.14292031830991603</v>
      </c>
      <c r="BG113" s="40">
        <v>-0.13351543612406216</v>
      </c>
      <c r="BH113" s="40">
        <v>6.851735460781655E-2</v>
      </c>
      <c r="BI113" s="40">
        <v>-6.4998081516245601E-2</v>
      </c>
      <c r="BJ113">
        <v>-0.13342547072480451</v>
      </c>
      <c r="BK113">
        <v>-0.20160070857476212</v>
      </c>
      <c r="BL113">
        <v>-0.40310177209092685</v>
      </c>
      <c r="BM113">
        <v>-0.40330332470465402</v>
      </c>
      <c r="BN113">
        <v>-0.17197412396671188</v>
      </c>
      <c r="BO113">
        <v>-0.25994895713608329</v>
      </c>
      <c r="BP113">
        <v>-0.51995725096921819</v>
      </c>
      <c r="BQ113">
        <v>-0.52016338817988694</v>
      </c>
      <c r="BR113">
        <v>50987.950083215052</v>
      </c>
      <c r="BS113">
        <v>-0.52016338817988694</v>
      </c>
    </row>
    <row r="114" spans="1:71" hidden="1">
      <c r="A114">
        <v>19</v>
      </c>
      <c r="B114" t="s">
        <v>97</v>
      </c>
      <c r="C114" t="s">
        <v>98</v>
      </c>
      <c r="D114" t="s">
        <v>98</v>
      </c>
      <c r="E114" t="s">
        <v>98</v>
      </c>
      <c r="F114" t="s">
        <v>22</v>
      </c>
      <c r="G114" t="str">
        <f t="shared" si="1"/>
        <v>CroatiaLight/Heavy Manufacturing, Utilities, and Construction</v>
      </c>
      <c r="H114">
        <v>11557.590066644752</v>
      </c>
      <c r="I114">
        <v>265.60680847596058</v>
      </c>
      <c r="J114">
        <v>15012.14644770938</v>
      </c>
      <c r="K114">
        <v>815807.20133144094</v>
      </c>
      <c r="L114">
        <v>28776.859223010422</v>
      </c>
      <c r="M114">
        <v>444405.28247997072</v>
      </c>
      <c r="N114">
        <v>-2.88459212697893E-3</v>
      </c>
      <c r="O114">
        <v>1.2941455494096815E-2</v>
      </c>
      <c r="P114">
        <v>1.0056863367117886E-2</v>
      </c>
      <c r="Q114">
        <v>-2.0394695896332566E-3</v>
      </c>
      <c r="R114">
        <v>9.2287348281715996E-3</v>
      </c>
      <c r="S114">
        <v>7.1892652385383438E-3</v>
      </c>
      <c r="T114">
        <v>0.12930279605393769</v>
      </c>
      <c r="U114">
        <v>-3.6680955794054393E-2</v>
      </c>
      <c r="V114">
        <v>0.16598375184799208</v>
      </c>
      <c r="W114">
        <v>-8.0357850814251029E-3</v>
      </c>
      <c r="X114">
        <v>5.9408200032419915E-2</v>
      </c>
      <c r="Y114">
        <v>5.1372414950994823E-2</v>
      </c>
      <c r="Z114">
        <v>-5.1617910835184315E-3</v>
      </c>
      <c r="AA114">
        <v>3.2155322146137061E-2</v>
      </c>
      <c r="AB114">
        <v>2.699353106261863E-2</v>
      </c>
      <c r="AC114">
        <v>-3.6805963704604656E-3</v>
      </c>
      <c r="AD114">
        <v>4.3209636085183731E-2</v>
      </c>
      <c r="AE114">
        <v>3.9529039714723269E-2</v>
      </c>
      <c r="AF114">
        <v>0.71095100693211188</v>
      </c>
      <c r="AG114">
        <v>-6.619750225591492E-2</v>
      </c>
      <c r="AH114">
        <v>0.7771485091880268</v>
      </c>
      <c r="AI114">
        <v>-1.5257855787470763E-2</v>
      </c>
      <c r="AJ114">
        <v>0.14637681512353179</v>
      </c>
      <c r="AK114">
        <v>0.13111895933606108</v>
      </c>
      <c r="AL114">
        <v>-1.2029964210149326E-2</v>
      </c>
      <c r="AM114">
        <v>3.6592289907528282E-2</v>
      </c>
      <c r="AN114">
        <v>2.4562325697378953E-2</v>
      </c>
      <c r="AO114">
        <v>-8.7162044755811196E-3</v>
      </c>
      <c r="AP114">
        <v>4.6439234436767181E-2</v>
      </c>
      <c r="AQ114">
        <v>3.7723029961186059E-2</v>
      </c>
      <c r="AR114">
        <v>0.67846895166153431</v>
      </c>
      <c r="AS114">
        <v>-0.15676561822048196</v>
      </c>
      <c r="AT114">
        <v>0.83523456988201639</v>
      </c>
      <c r="AU114">
        <v>-3.7015385592528843E-2</v>
      </c>
      <c r="AV114">
        <v>0.16241169375865225</v>
      </c>
      <c r="AW114">
        <v>0.1253963081661234</v>
      </c>
      <c r="AX114" s="40">
        <v>-1.2118461420391408E-2</v>
      </c>
      <c r="AY114" s="40">
        <v>3.5633657314573547E-2</v>
      </c>
      <c r="AZ114" s="40">
        <v>2.3515195894182144E-2</v>
      </c>
      <c r="BA114" s="40">
        <v>-8.7846351172180901E-3</v>
      </c>
      <c r="BB114" s="40">
        <v>4.576165545856254E-2</v>
      </c>
      <c r="BC114" s="40">
        <v>3.6977020341344452E-2</v>
      </c>
      <c r="BD114" s="40">
        <v>0.66505156803078869</v>
      </c>
      <c r="BE114" s="40">
        <v>-0.15799638005856154</v>
      </c>
      <c r="BF114" s="40">
        <v>0.82304794808935022</v>
      </c>
      <c r="BG114" s="40">
        <v>-3.7299036382353837E-2</v>
      </c>
      <c r="BH114" s="40">
        <v>0.15739740542097336</v>
      </c>
      <c r="BI114" s="40">
        <v>0.12009836903861955</v>
      </c>
      <c r="BJ114">
        <v>-1.2725787861719427E-2</v>
      </c>
      <c r="BK114">
        <v>-2.277197448506044E-2</v>
      </c>
      <c r="BL114">
        <v>-5.3071895707755168E-2</v>
      </c>
      <c r="BM114">
        <v>-5.3462313719841406E-2</v>
      </c>
      <c r="BN114">
        <v>-1.3810246809759131E-2</v>
      </c>
      <c r="BO114">
        <v>-2.4923119492212223E-2</v>
      </c>
      <c r="BP114">
        <v>-5.9021686650276677E-2</v>
      </c>
      <c r="BQ114">
        <v>-5.9485064018176853E-2</v>
      </c>
      <c r="BR114">
        <v>50987.950083215052</v>
      </c>
      <c r="BS114">
        <v>-5.9485064018176853E-2</v>
      </c>
    </row>
    <row r="115" spans="1:71" hidden="1">
      <c r="A115">
        <v>19</v>
      </c>
      <c r="B115" t="s">
        <v>97</v>
      </c>
      <c r="C115" t="s">
        <v>98</v>
      </c>
      <c r="D115" t="s">
        <v>98</v>
      </c>
      <c r="E115" t="s">
        <v>98</v>
      </c>
      <c r="F115" t="s">
        <v>24</v>
      </c>
      <c r="G115" t="str">
        <f t="shared" si="1"/>
        <v>CroatiaTransport services</v>
      </c>
      <c r="H115">
        <v>2258.3578216989577</v>
      </c>
      <c r="I115">
        <v>60.039666461877083</v>
      </c>
      <c r="J115">
        <v>3579.3243909563425</v>
      </c>
      <c r="K115">
        <v>203951.80033286029</v>
      </c>
      <c r="L115">
        <v>7194.2148057526028</v>
      </c>
      <c r="M115">
        <v>111101.32061999268</v>
      </c>
      <c r="N115">
        <v>-2.9030253214678498E-3</v>
      </c>
      <c r="O115">
        <v>2.5783633164639472E-3</v>
      </c>
      <c r="P115">
        <v>-3.2466200500390308E-4</v>
      </c>
      <c r="Q115">
        <v>-2.7226946950690174E-3</v>
      </c>
      <c r="R115">
        <v>2.4457414058268205E-3</v>
      </c>
      <c r="S115">
        <v>-2.7695328924219706E-4</v>
      </c>
      <c r="T115">
        <v>-4.9811536349202426E-3</v>
      </c>
      <c r="U115">
        <v>-4.8969126217023984E-2</v>
      </c>
      <c r="V115">
        <v>4.398797258210374E-2</v>
      </c>
      <c r="W115">
        <v>-1.2151885941479312E-2</v>
      </c>
      <c r="X115">
        <v>9.5262467784281383E-3</v>
      </c>
      <c r="Y115">
        <v>-2.625639163051174E-3</v>
      </c>
      <c r="Z115">
        <v>-4.5642247265546909E-3</v>
      </c>
      <c r="AA115">
        <v>5.5152703639954059E-3</v>
      </c>
      <c r="AB115">
        <v>9.5104563744071542E-4</v>
      </c>
      <c r="AC115">
        <v>-4.1946194723752779E-3</v>
      </c>
      <c r="AD115">
        <v>5.3885366522512853E-3</v>
      </c>
      <c r="AE115">
        <v>1.1939171798760072E-3</v>
      </c>
      <c r="AF115">
        <v>2.1473241630765909E-2</v>
      </c>
      <c r="AG115">
        <v>-7.5442483781650971E-2</v>
      </c>
      <c r="AH115">
        <v>9.6915725412416887E-2</v>
      </c>
      <c r="AI115">
        <v>-1.87691461192253E-2</v>
      </c>
      <c r="AJ115">
        <v>1.9516823964499722E-2</v>
      </c>
      <c r="AK115">
        <v>7.4767784527442161E-4</v>
      </c>
      <c r="AL115">
        <v>-9.4120729244785047E-3</v>
      </c>
      <c r="AM115">
        <v>9.6178036649296091E-3</v>
      </c>
      <c r="AN115">
        <v>2.0573074045110467E-4</v>
      </c>
      <c r="AO115">
        <v>-8.5334583621899836E-3</v>
      </c>
      <c r="AP115">
        <v>8.9855785732458667E-3</v>
      </c>
      <c r="AQ115">
        <v>4.5212021105588384E-4</v>
      </c>
      <c r="AR115">
        <v>8.1316247908955752E-3</v>
      </c>
      <c r="AS115">
        <v>-0.15347883123385131</v>
      </c>
      <c r="AT115">
        <v>0.16161045602474688</v>
      </c>
      <c r="AU115">
        <v>-3.821481200850961E-2</v>
      </c>
      <c r="AV115">
        <v>3.4517483682002768E-2</v>
      </c>
      <c r="AW115">
        <v>-3.6973283265068473E-3</v>
      </c>
      <c r="AX115" s="40">
        <v>-9.4682029412873313E-3</v>
      </c>
      <c r="AY115" s="40">
        <v>7.9672594713617265E-3</v>
      </c>
      <c r="AZ115" s="40">
        <v>-1.5009434699256047E-3</v>
      </c>
      <c r="BA115" s="40">
        <v>-8.5935006009018426E-3</v>
      </c>
      <c r="BB115" s="40">
        <v>7.5879772165145676E-3</v>
      </c>
      <c r="BC115" s="40">
        <v>-1.0055233843872748E-3</v>
      </c>
      <c r="BD115" s="40">
        <v>-1.8084878048723496E-2</v>
      </c>
      <c r="BE115" s="40">
        <v>-0.15455872314062979</v>
      </c>
      <c r="BF115" s="40">
        <v>0.13647384509190633</v>
      </c>
      <c r="BG115" s="40">
        <v>-3.840060866188845E-2</v>
      </c>
      <c r="BH115" s="40">
        <v>2.9332555235831295E-2</v>
      </c>
      <c r="BI115" s="40">
        <v>-9.0680534260571509E-3</v>
      </c>
      <c r="BJ115">
        <v>-6.5542895266241491E-2</v>
      </c>
      <c r="BK115">
        <v>-0.10304853389046709</v>
      </c>
      <c r="BL115">
        <v>-0.21250056117850291</v>
      </c>
      <c r="BM115">
        <v>-0.2137678335601069</v>
      </c>
      <c r="BN115">
        <v>-8.1561289565320161E-2</v>
      </c>
      <c r="BO115">
        <v>-0.1256544018770559</v>
      </c>
      <c r="BP115">
        <v>-0.25562905372118377</v>
      </c>
      <c r="BQ115">
        <v>-0.25742768447717601</v>
      </c>
      <c r="BR115">
        <v>50987.950083215052</v>
      </c>
      <c r="BS115">
        <v>-0.25742768447717601</v>
      </c>
    </row>
    <row r="116" spans="1:71" hidden="1">
      <c r="A116">
        <v>19</v>
      </c>
      <c r="B116" t="s">
        <v>97</v>
      </c>
      <c r="C116" t="s">
        <v>98</v>
      </c>
      <c r="D116" t="s">
        <v>98</v>
      </c>
      <c r="E116" t="s">
        <v>98</v>
      </c>
      <c r="F116" t="s">
        <v>287</v>
      </c>
      <c r="G116" t="str">
        <f t="shared" si="1"/>
        <v>Croatia_All</v>
      </c>
      <c r="H116">
        <v>50987.950083215073</v>
      </c>
      <c r="I116">
        <v>1798.5537014381505</v>
      </c>
      <c r="J116">
        <v>27775.330154998173</v>
      </c>
      <c r="K116">
        <v>50987.950083215073</v>
      </c>
      <c r="L116">
        <v>1798.5537014381505</v>
      </c>
      <c r="M116">
        <v>27775.330154998173</v>
      </c>
      <c r="N116">
        <v>-2.9544781310915001E-2</v>
      </c>
      <c r="O116">
        <v>3.8780037522371059E-2</v>
      </c>
      <c r="P116">
        <v>9.2352562114560582E-3</v>
      </c>
      <c r="Q116">
        <v>-1.9615336342426237E-2</v>
      </c>
      <c r="R116">
        <v>4.0946354044856491E-2</v>
      </c>
      <c r="S116">
        <v>2.1331017702430254E-2</v>
      </c>
      <c r="T116">
        <v>0.3836498084414865</v>
      </c>
      <c r="U116">
        <v>-0.35279235783624985</v>
      </c>
      <c r="V116">
        <v>0.73644216627773629</v>
      </c>
      <c r="W116">
        <v>-7.2146776862002993E-2</v>
      </c>
      <c r="X116">
        <v>0.10197802446798356</v>
      </c>
      <c r="Y116">
        <v>2.9831247605980563E-2</v>
      </c>
      <c r="Z116">
        <v>-4.7036499732407658E-2</v>
      </c>
      <c r="AA116">
        <v>8.5683640587349189E-2</v>
      </c>
      <c r="AB116">
        <v>3.8647140854941531E-2</v>
      </c>
      <c r="AC116">
        <v>-3.2391825987091852E-2</v>
      </c>
      <c r="AD116">
        <v>0.10267203158185216</v>
      </c>
      <c r="AE116">
        <v>7.0280205594760309E-2</v>
      </c>
      <c r="AF116">
        <v>1.2640272391029037</v>
      </c>
      <c r="AG116">
        <v>-0.58258438525424527</v>
      </c>
      <c r="AH116">
        <v>1.8466116243571491</v>
      </c>
      <c r="AI116">
        <v>-0.11357109558414466</v>
      </c>
      <c r="AJ116">
        <v>0.22435183095686698</v>
      </c>
      <c r="AK116">
        <v>0.11078073537272232</v>
      </c>
      <c r="AL116">
        <v>-9.8270522856174547E-2</v>
      </c>
      <c r="AM116">
        <v>0.12009490756698445</v>
      </c>
      <c r="AN116">
        <v>2.1824384710809899E-2</v>
      </c>
      <c r="AO116">
        <v>-6.6447912856009178E-2</v>
      </c>
      <c r="AP116">
        <v>0.12440494490705001</v>
      </c>
      <c r="AQ116">
        <v>5.795703205104083E-2</v>
      </c>
      <c r="AR116">
        <v>1.0423883451976901</v>
      </c>
      <c r="AS116">
        <v>-1.1951013962001498</v>
      </c>
      <c r="AT116">
        <v>2.2374897413978401</v>
      </c>
      <c r="AU116">
        <v>-0.23589540872792669</v>
      </c>
      <c r="AV116">
        <v>0.30122894728500754</v>
      </c>
      <c r="AW116">
        <v>6.533353855708085E-2</v>
      </c>
      <c r="AX116" s="40">
        <v>-9.8707401634179126E-2</v>
      </c>
      <c r="AY116" s="40">
        <v>0.11151909153823492</v>
      </c>
      <c r="AZ116" s="40">
        <v>1.281168990405579E-2</v>
      </c>
      <c r="BA116" s="40">
        <v>-6.6950055844793202E-2</v>
      </c>
      <c r="BB116" s="40">
        <v>0.11995114651070288</v>
      </c>
      <c r="BC116" s="40">
        <v>5.3001090665909675E-2</v>
      </c>
      <c r="BD116" s="40">
        <v>0.95325307797430825</v>
      </c>
      <c r="BE116" s="40">
        <v>-1.2041327075114365</v>
      </c>
      <c r="BF116" s="40">
        <v>2.157385785485745</v>
      </c>
      <c r="BG116" s="40">
        <v>-0.23666311796189698</v>
      </c>
      <c r="BH116" s="40">
        <v>0.28589784214574315</v>
      </c>
      <c r="BI116" s="40">
        <v>4.9234724183846168E-2</v>
      </c>
      <c r="BJ116">
        <v>-2.9544781310914987E-2</v>
      </c>
      <c r="BK116">
        <v>-4.7036499732407637E-2</v>
      </c>
      <c r="BL116">
        <v>-9.8270522856174505E-2</v>
      </c>
      <c r="BM116">
        <v>-9.8707401634179084E-2</v>
      </c>
      <c r="BN116">
        <v>-1.9615336342426237E-2</v>
      </c>
      <c r="BO116">
        <v>-3.2391825987091852E-2</v>
      </c>
      <c r="BP116">
        <v>-6.6447912856009178E-2</v>
      </c>
      <c r="BQ116">
        <v>-6.6950055844793188E-2</v>
      </c>
      <c r="BR116">
        <v>50987.950083215052</v>
      </c>
      <c r="BS116">
        <v>-6.6950055844793188E-2</v>
      </c>
    </row>
    <row r="117" spans="1:71" hidden="1">
      <c r="A117">
        <v>20</v>
      </c>
      <c r="B117" t="s">
        <v>122</v>
      </c>
      <c r="C117" t="s">
        <v>123</v>
      </c>
      <c r="D117" t="s">
        <v>123</v>
      </c>
      <c r="E117" t="s">
        <v>123</v>
      </c>
      <c r="F117" t="s">
        <v>20</v>
      </c>
      <c r="G117" t="str">
        <f t="shared" si="1"/>
        <v>HungaryAgriculture, Mining and Quarrying</v>
      </c>
      <c r="H117">
        <v>5926.5883712342129</v>
      </c>
      <c r="I117">
        <v>492.8399349919261</v>
      </c>
      <c r="J117">
        <v>3324.7043973372756</v>
      </c>
      <c r="K117">
        <v>262838.0021481096</v>
      </c>
      <c r="L117">
        <v>11456.523558424269</v>
      </c>
      <c r="M117">
        <v>269456.20232994208</v>
      </c>
      <c r="N117">
        <v>-5.6349240416808406E-4</v>
      </c>
      <c r="O117">
        <v>3.8865499024909322E-3</v>
      </c>
      <c r="P117">
        <v>3.3230574983228486E-3</v>
      </c>
      <c r="Q117">
        <v>-9.5306827011929873E-4</v>
      </c>
      <c r="R117">
        <v>7.4172303935281583E-3</v>
      </c>
      <c r="S117">
        <v>6.4641621234088594E-3</v>
      </c>
      <c r="T117">
        <v>0.37028412826153723</v>
      </c>
      <c r="U117">
        <v>-5.4594245447042056E-2</v>
      </c>
      <c r="V117">
        <v>0.42487837370857928</v>
      </c>
      <c r="W117">
        <v>-3.3582633225386202E-4</v>
      </c>
      <c r="X117">
        <v>3.2929539109785781E-3</v>
      </c>
      <c r="Y117">
        <v>2.9571275787247157E-3</v>
      </c>
      <c r="Z117">
        <v>-1.0578887019751719E-3</v>
      </c>
      <c r="AA117">
        <v>7.9292143781993056E-3</v>
      </c>
      <c r="AB117">
        <v>6.8713256762241342E-3</v>
      </c>
      <c r="AC117">
        <v>-1.8246358087732405E-3</v>
      </c>
      <c r="AD117">
        <v>1.4977621159266194E-2</v>
      </c>
      <c r="AE117">
        <v>1.3152985350492951E-2</v>
      </c>
      <c r="AF117">
        <v>0.75343743265765883</v>
      </c>
      <c r="AG117">
        <v>-0.10451991564377572</v>
      </c>
      <c r="AH117">
        <v>0.85795734830143466</v>
      </c>
      <c r="AI117">
        <v>-6.2925808425739712E-4</v>
      </c>
      <c r="AJ117">
        <v>7.2338229221966758E-3</v>
      </c>
      <c r="AK117">
        <v>6.604564837939279E-3</v>
      </c>
      <c r="AL117">
        <v>-2.0768806947259158E-3</v>
      </c>
      <c r="AM117">
        <v>8.0335313814004373E-3</v>
      </c>
      <c r="AN117">
        <v>5.956650686674521E-3</v>
      </c>
      <c r="AO117">
        <v>-3.4966703156965716E-3</v>
      </c>
      <c r="AP117">
        <v>1.4952032162812578E-2</v>
      </c>
      <c r="AQ117">
        <v>1.1455361847116007E-2</v>
      </c>
      <c r="AR117">
        <v>0.65619311435879535</v>
      </c>
      <c r="AS117">
        <v>-0.20029842923910302</v>
      </c>
      <c r="AT117">
        <v>0.85649154359789836</v>
      </c>
      <c r="AU117">
        <v>-1.2598238819484723E-3</v>
      </c>
      <c r="AV117">
        <v>7.3427886881543185E-3</v>
      </c>
      <c r="AW117">
        <v>6.0829648062058466E-3</v>
      </c>
      <c r="AX117" s="40">
        <v>-2.1101602196864351E-3</v>
      </c>
      <c r="AY117" s="40">
        <v>8.4553501370549389E-3</v>
      </c>
      <c r="AZ117" s="40">
        <v>6.3451899173685043E-3</v>
      </c>
      <c r="BA117" s="40">
        <v>-3.5475034576578314E-3</v>
      </c>
      <c r="BB117" s="40">
        <v>1.5839054983708484E-2</v>
      </c>
      <c r="BC117" s="40">
        <v>1.2291551526050654E-2</v>
      </c>
      <c r="BD117" s="40">
        <v>0.70409224813892535</v>
      </c>
      <c r="BE117" s="40">
        <v>-0.20321028468124247</v>
      </c>
      <c r="BF117" s="40">
        <v>0.90730253282016793</v>
      </c>
      <c r="BG117" s="40">
        <v>-1.2803233312861742E-3</v>
      </c>
      <c r="BH117" s="40">
        <v>7.5593555457110625E-3</v>
      </c>
      <c r="BI117" s="40">
        <v>6.2790322144248879E-3</v>
      </c>
      <c r="BJ117">
        <v>-1.2495149693206293E-2</v>
      </c>
      <c r="BK117">
        <v>-2.3458129323760211E-2</v>
      </c>
      <c r="BL117">
        <v>-4.6053744440164093E-2</v>
      </c>
      <c r="BM117">
        <v>-4.6791700520893174E-2</v>
      </c>
      <c r="BN117">
        <v>-1.1077480043888173E-2</v>
      </c>
      <c r="BO117">
        <v>-2.1207679861715751E-2</v>
      </c>
      <c r="BP117">
        <v>-4.0641679989342663E-2</v>
      </c>
      <c r="BQ117">
        <v>-4.1232511867077402E-2</v>
      </c>
      <c r="BR117">
        <v>131419.0010740548</v>
      </c>
      <c r="BS117">
        <v>-4.1232511867077402E-2</v>
      </c>
    </row>
    <row r="118" spans="1:71" hidden="1">
      <c r="A118">
        <v>20</v>
      </c>
      <c r="B118" t="s">
        <v>122</v>
      </c>
      <c r="C118" t="s">
        <v>123</v>
      </c>
      <c r="D118" t="s">
        <v>123</v>
      </c>
      <c r="E118" t="s">
        <v>123</v>
      </c>
      <c r="F118" t="s">
        <v>21</v>
      </c>
      <c r="G118" t="str">
        <f t="shared" si="1"/>
        <v>HungaryBusiness, Trade, Personal, and Public Services</v>
      </c>
      <c r="H118">
        <v>69408.262144750886</v>
      </c>
      <c r="I118">
        <v>2663.3259215618277</v>
      </c>
      <c r="J118">
        <v>16734.914586073719</v>
      </c>
      <c r="K118">
        <v>1314190.0107405477</v>
      </c>
      <c r="L118">
        <v>57282.617792121338</v>
      </c>
      <c r="M118">
        <v>1347281.0116497104</v>
      </c>
      <c r="N118">
        <v>-6.3906330427226455E-3</v>
      </c>
      <c r="O118">
        <v>1.7809927785015774E-2</v>
      </c>
      <c r="P118">
        <v>1.1419294742293128E-2</v>
      </c>
      <c r="Q118">
        <v>-4.4025386197290009E-3</v>
      </c>
      <c r="R118">
        <v>1.1814820023586171E-2</v>
      </c>
      <c r="S118">
        <v>7.4122814038571705E-3</v>
      </c>
      <c r="T118">
        <v>0.42459488262479894</v>
      </c>
      <c r="U118">
        <v>-0.25218893706898982</v>
      </c>
      <c r="V118">
        <v>0.67678381969378876</v>
      </c>
      <c r="W118">
        <v>-2.5206309926398612E-3</v>
      </c>
      <c r="X118">
        <v>7.9503628821762286E-3</v>
      </c>
      <c r="Y118">
        <v>5.4297318895363692E-3</v>
      </c>
      <c r="Z118">
        <v>-1.0977423425192395E-2</v>
      </c>
      <c r="AA118">
        <v>4.4671185912140005E-2</v>
      </c>
      <c r="AB118">
        <v>3.3693762486947609E-2</v>
      </c>
      <c r="AC118">
        <v>-7.5098023350760714E-3</v>
      </c>
      <c r="AD118">
        <v>2.9350391797836349E-2</v>
      </c>
      <c r="AE118">
        <v>2.1840589462760275E-2</v>
      </c>
      <c r="AF118">
        <v>1.2510861385499297</v>
      </c>
      <c r="AG118">
        <v>-0.43018113685454296</v>
      </c>
      <c r="AH118">
        <v>1.6812672754044726</v>
      </c>
      <c r="AI118">
        <v>-4.638202969296284E-3</v>
      </c>
      <c r="AJ118">
        <v>2.0096426310036105E-2</v>
      </c>
      <c r="AK118">
        <v>1.5458223340739824E-2</v>
      </c>
      <c r="AL118">
        <v>-2.4823858468420772E-2</v>
      </c>
      <c r="AM118">
        <v>4.1088258084412764E-2</v>
      </c>
      <c r="AN118">
        <v>1.6264399615991992E-2</v>
      </c>
      <c r="AO118">
        <v>-1.6920040661310011E-2</v>
      </c>
      <c r="AP118">
        <v>2.7064114754913698E-2</v>
      </c>
      <c r="AQ118">
        <v>1.0144074093603685E-2</v>
      </c>
      <c r="AR118">
        <v>0.58107911915885957</v>
      </c>
      <c r="AS118">
        <v>-0.96922422222897353</v>
      </c>
      <c r="AT118">
        <v>1.5503033413878331</v>
      </c>
      <c r="AU118">
        <v>-1.1030343723475751E-2</v>
      </c>
      <c r="AV118">
        <v>1.8061951841479618E-2</v>
      </c>
      <c r="AW118">
        <v>7.0316081180038679E-3</v>
      </c>
      <c r="AX118" s="40">
        <v>-2.4965739772093886E-2</v>
      </c>
      <c r="AY118" s="40">
        <v>5.1665344085590752E-2</v>
      </c>
      <c r="AZ118" s="40">
        <v>2.6699604313496869E-2</v>
      </c>
      <c r="BA118" s="40">
        <v>-1.7026766343393906E-2</v>
      </c>
      <c r="BB118" s="40">
        <v>3.410887380199526E-2</v>
      </c>
      <c r="BC118" s="40">
        <v>1.7082107458601354E-2</v>
      </c>
      <c r="BD118" s="40">
        <v>0.97850783263500674</v>
      </c>
      <c r="BE118" s="40">
        <v>-0.97533774868438883</v>
      </c>
      <c r="BF118" s="40">
        <v>1.9538455813193956</v>
      </c>
      <c r="BG118" s="40">
        <v>-1.1105385357778903E-2</v>
      </c>
      <c r="BH118" s="40">
        <v>2.333001750427741E-2</v>
      </c>
      <c r="BI118" s="40">
        <v>1.2224632146498507E-2</v>
      </c>
      <c r="BJ118">
        <v>-1.2100153277918838E-2</v>
      </c>
      <c r="BK118">
        <v>-2.0784874542703356E-2</v>
      </c>
      <c r="BL118">
        <v>-4.7001993450289728E-2</v>
      </c>
      <c r="BM118">
        <v>-4.7270634367431834E-2</v>
      </c>
      <c r="BN118">
        <v>-9.4689476427692008E-3</v>
      </c>
      <c r="BO118">
        <v>-1.6152027559671558E-2</v>
      </c>
      <c r="BP118">
        <v>-3.6391498854207116E-2</v>
      </c>
      <c r="BQ118">
        <v>-3.6621043665299183E-2</v>
      </c>
      <c r="BR118">
        <v>131419.0010740548</v>
      </c>
      <c r="BS118">
        <v>-3.6621043665299183E-2</v>
      </c>
    </row>
    <row r="119" spans="1:71" hidden="1">
      <c r="A119">
        <v>20</v>
      </c>
      <c r="B119" t="s">
        <v>122</v>
      </c>
      <c r="C119" t="s">
        <v>123</v>
      </c>
      <c r="D119" t="s">
        <v>123</v>
      </c>
      <c r="E119" t="s">
        <v>123</v>
      </c>
      <c r="F119" t="s">
        <v>23</v>
      </c>
      <c r="G119" t="str">
        <f t="shared" si="1"/>
        <v>HungaryHotel and restaurants and Other Personal Services</v>
      </c>
      <c r="H119">
        <v>7673.2823672714931</v>
      </c>
      <c r="I119">
        <v>470.20066995550178</v>
      </c>
      <c r="J119">
        <v>1383.5540124846489</v>
      </c>
      <c r="K119">
        <v>394257.00322216441</v>
      </c>
      <c r="L119">
        <v>17184.785337636404</v>
      </c>
      <c r="M119">
        <v>404184.30349491315</v>
      </c>
      <c r="N119">
        <v>-2.6768018164693803E-3</v>
      </c>
      <c r="O119">
        <v>2.3387625112370001E-3</v>
      </c>
      <c r="P119">
        <v>-3.3803930523238027E-4</v>
      </c>
      <c r="Q119">
        <v>-3.3710055558855288E-3</v>
      </c>
      <c r="R119">
        <v>2.9380307656687171E-3</v>
      </c>
      <c r="S119">
        <v>-4.3297479021681183E-4</v>
      </c>
      <c r="T119">
        <v>-2.4801929421613553E-2</v>
      </c>
      <c r="U119">
        <v>-0.19310002283290828</v>
      </c>
      <c r="V119">
        <v>0.16829809341129473</v>
      </c>
      <c r="W119">
        <v>-4.1915126068975883E-3</v>
      </c>
      <c r="X119">
        <v>2.3020201688578315E-3</v>
      </c>
      <c r="Y119">
        <v>-1.8894924380397564E-3</v>
      </c>
      <c r="Z119">
        <v>-4.086122762848224E-3</v>
      </c>
      <c r="AA119">
        <v>7.0080992821875158E-3</v>
      </c>
      <c r="AB119">
        <v>2.9219765193392922E-3</v>
      </c>
      <c r="AC119">
        <v>-5.1317302476454824E-3</v>
      </c>
      <c r="AD119">
        <v>8.5175868574690356E-3</v>
      </c>
      <c r="AE119">
        <v>3.3858566098235532E-3</v>
      </c>
      <c r="AF119">
        <v>0.1939507300794503</v>
      </c>
      <c r="AG119">
        <v>-0.29395894238814435</v>
      </c>
      <c r="AH119">
        <v>0.48790967246759465</v>
      </c>
      <c r="AI119">
        <v>-6.3172951567263018E-3</v>
      </c>
      <c r="AJ119">
        <v>8.0515960670197104E-3</v>
      </c>
      <c r="AK119">
        <v>1.734300910293409E-3</v>
      </c>
      <c r="AL119">
        <v>-8.2924770452511669E-3</v>
      </c>
      <c r="AM119">
        <v>8.4552482217988001E-3</v>
      </c>
      <c r="AN119">
        <v>1.6277117654763201E-4</v>
      </c>
      <c r="AO119">
        <v>-1.0388165026465999E-2</v>
      </c>
      <c r="AP119">
        <v>1.0337841676163449E-2</v>
      </c>
      <c r="AQ119">
        <v>-5.0323350302551193E-5</v>
      </c>
      <c r="AR119">
        <v>-2.8826532414000759E-3</v>
      </c>
      <c r="AS119">
        <v>-0.595061286772534</v>
      </c>
      <c r="AT119">
        <v>0.59217863353113387</v>
      </c>
      <c r="AU119">
        <v>-1.2635331131975401E-2</v>
      </c>
      <c r="AV119">
        <v>1.1076726574835879E-2</v>
      </c>
      <c r="AW119">
        <v>-1.5586045571395228E-3</v>
      </c>
      <c r="AX119" s="40">
        <v>-8.3099904048563929E-3</v>
      </c>
      <c r="AY119" s="40">
        <v>9.1200331031916007E-3</v>
      </c>
      <c r="AZ119" s="40">
        <v>8.1004269833520864E-4</v>
      </c>
      <c r="BA119" s="40">
        <v>-1.0415497262315035E-2</v>
      </c>
      <c r="BB119" s="40">
        <v>1.1159470364803812E-2</v>
      </c>
      <c r="BC119" s="40">
        <v>7.4397310248877635E-4</v>
      </c>
      <c r="BD119" s="40">
        <v>4.2616726877483302E-2</v>
      </c>
      <c r="BE119" s="40">
        <v>-0.59662694879207834</v>
      </c>
      <c r="BF119" s="40">
        <v>0.63924367566956164</v>
      </c>
      <c r="BG119" s="40">
        <v>-1.2648629357069988E-2</v>
      </c>
      <c r="BH119" s="40">
        <v>1.1217263167191552E-2</v>
      </c>
      <c r="BI119" s="40">
        <v>-1.4313661898784351E-3</v>
      </c>
      <c r="BJ119">
        <v>-4.5845129105904402E-2</v>
      </c>
      <c r="BK119">
        <v>-6.9982329081214018E-2</v>
      </c>
      <c r="BL119">
        <v>-0.14202384293384879</v>
      </c>
      <c r="BM119">
        <v>-0.142323791262948</v>
      </c>
      <c r="BN119">
        <v>-4.1067577137051427E-2</v>
      </c>
      <c r="BO119">
        <v>-6.2517763408538665E-2</v>
      </c>
      <c r="BP119">
        <v>-0.1265547509383278</v>
      </c>
      <c r="BQ119">
        <v>-0.12688772834980033</v>
      </c>
      <c r="BR119">
        <v>131419.0010740548</v>
      </c>
      <c r="BS119">
        <v>-0.12688772834980033</v>
      </c>
    </row>
    <row r="120" spans="1:71" hidden="1">
      <c r="A120">
        <v>20</v>
      </c>
      <c r="B120" t="s">
        <v>122</v>
      </c>
      <c r="C120" t="s">
        <v>123</v>
      </c>
      <c r="D120" t="s">
        <v>123</v>
      </c>
      <c r="E120" t="s">
        <v>123</v>
      </c>
      <c r="F120" t="s">
        <v>22</v>
      </c>
      <c r="G120" t="str">
        <f t="shared" si="1"/>
        <v>HungaryLight/Heavy Manufacturing, Utilities, and Construction</v>
      </c>
      <c r="H120">
        <v>40770.177744218461</v>
      </c>
      <c r="I120">
        <v>1801.5878825807504</v>
      </c>
      <c r="J120">
        <v>105095.07232529153</v>
      </c>
      <c r="K120">
        <v>2102704.0171848764</v>
      </c>
      <c r="L120">
        <v>91652.188467394124</v>
      </c>
      <c r="M120">
        <v>2155649.6186395367</v>
      </c>
      <c r="N120">
        <v>-4.9501911359031191E-3</v>
      </c>
      <c r="O120">
        <v>5.3478997175230074E-2</v>
      </c>
      <c r="P120">
        <v>4.8528806039326952E-2</v>
      </c>
      <c r="Q120">
        <v>-4.2032233343005671E-3</v>
      </c>
      <c r="R120">
        <v>5.6579219977635854E-2</v>
      </c>
      <c r="S120">
        <v>5.2375996643335296E-2</v>
      </c>
      <c r="T120">
        <v>3.000234197201606</v>
      </c>
      <c r="U120">
        <v>-0.24077163575366534</v>
      </c>
      <c r="V120">
        <v>3.2410058329552713</v>
      </c>
      <c r="W120">
        <v>-1.5337820827295885E-2</v>
      </c>
      <c r="X120">
        <v>0.18930938785627946</v>
      </c>
      <c r="Y120">
        <v>0.1739715670289835</v>
      </c>
      <c r="Z120">
        <v>-9.7535014864570981E-3</v>
      </c>
      <c r="AA120">
        <v>0.13631696825371153</v>
      </c>
      <c r="AB120">
        <v>0.12656346676725438</v>
      </c>
      <c r="AC120">
        <v>-8.1767710680240753E-3</v>
      </c>
      <c r="AD120">
        <v>0.15696953653496243</v>
      </c>
      <c r="AE120">
        <v>0.14879276546693837</v>
      </c>
      <c r="AF120">
        <v>8.5232391144753805</v>
      </c>
      <c r="AG120">
        <v>-0.46838685186329876</v>
      </c>
      <c r="AH120">
        <v>8.9916259663386793</v>
      </c>
      <c r="AI120">
        <v>-3.1384742731994757E-2</v>
      </c>
      <c r="AJ120">
        <v>0.48069757016215708</v>
      </c>
      <c r="AK120">
        <v>0.44931282743016238</v>
      </c>
      <c r="AL120">
        <v>-2.5893482742990422E-2</v>
      </c>
      <c r="AM120">
        <v>0.10609643735022391</v>
      </c>
      <c r="AN120">
        <v>8.0202954607233493E-2</v>
      </c>
      <c r="AO120">
        <v>-2.1956362219763773E-2</v>
      </c>
      <c r="AP120">
        <v>0.14126547117610194</v>
      </c>
      <c r="AQ120">
        <v>0.11930910895633817</v>
      </c>
      <c r="AR120">
        <v>6.8343380874644808</v>
      </c>
      <c r="AS120">
        <v>-1.2577179051401011</v>
      </c>
      <c r="AT120">
        <v>8.0920559926045819</v>
      </c>
      <c r="AU120">
        <v>-8.6555309583543044E-2</v>
      </c>
      <c r="AV120">
        <v>0.32656903825172207</v>
      </c>
      <c r="AW120">
        <v>0.24001372866817908</v>
      </c>
      <c r="AX120" s="40">
        <v>-2.6028794067112223E-2</v>
      </c>
      <c r="AY120" s="40">
        <v>0.1444546145440391</v>
      </c>
      <c r="AZ120" s="40">
        <v>0.11842582047692689</v>
      </c>
      <c r="BA120" s="40">
        <v>-2.2083237930267636E-2</v>
      </c>
      <c r="BB120" s="40">
        <v>0.16392276996608418</v>
      </c>
      <c r="BC120" s="40">
        <v>0.14183953203581656</v>
      </c>
      <c r="BD120" s="40">
        <v>8.1249397014210309</v>
      </c>
      <c r="BE120" s="40">
        <v>-1.2649856779719979</v>
      </c>
      <c r="BF120" s="40">
        <v>9.3899253793930288</v>
      </c>
      <c r="BG120" s="40">
        <v>-8.6949600611671604E-2</v>
      </c>
      <c r="BH120" s="40">
        <v>0.50847999910199548</v>
      </c>
      <c r="BI120" s="40">
        <v>0.42153039849032375</v>
      </c>
      <c r="BJ120">
        <v>-1.5956495904614537E-2</v>
      </c>
      <c r="BK120">
        <v>-3.1439534808166726E-2</v>
      </c>
      <c r="BL120">
        <v>-8.3465312752889223E-2</v>
      </c>
      <c r="BM120">
        <v>-8.3901476636246752E-2</v>
      </c>
      <c r="BN120">
        <v>-1.3364412476440683E-2</v>
      </c>
      <c r="BO120">
        <v>-2.5998556961447858E-2</v>
      </c>
      <c r="BP120">
        <v>-6.9811632133006854E-2</v>
      </c>
      <c r="BQ120">
        <v>-7.0215041420012378E-2</v>
      </c>
      <c r="BR120">
        <v>131419.0010740548</v>
      </c>
      <c r="BS120">
        <v>-7.0215041420012378E-2</v>
      </c>
    </row>
    <row r="121" spans="1:71" hidden="1">
      <c r="A121">
        <v>20</v>
      </c>
      <c r="B121" t="s">
        <v>122</v>
      </c>
      <c r="C121" t="s">
        <v>123</v>
      </c>
      <c r="D121" t="s">
        <v>123</v>
      </c>
      <c r="E121" t="s">
        <v>123</v>
      </c>
      <c r="F121" t="s">
        <v>24</v>
      </c>
      <c r="G121" t="str">
        <f t="shared" si="1"/>
        <v>HungaryTransport services</v>
      </c>
      <c r="H121">
        <v>7640.690446579747</v>
      </c>
      <c r="I121">
        <v>300.30737012212791</v>
      </c>
      <c r="J121">
        <v>8189.855843783841</v>
      </c>
      <c r="K121">
        <v>525676.00429621921</v>
      </c>
      <c r="L121">
        <v>22913.047116848538</v>
      </c>
      <c r="M121">
        <v>538912.40465988417</v>
      </c>
      <c r="N121">
        <v>-1.1694534358704716E-2</v>
      </c>
      <c r="O121">
        <v>8.5470355011394439E-3</v>
      </c>
      <c r="P121">
        <v>-3.1474988575652726E-3</v>
      </c>
      <c r="Q121">
        <v>-1.0453809712164846E-2</v>
      </c>
      <c r="R121">
        <v>7.8113749660289255E-3</v>
      </c>
      <c r="S121">
        <v>-2.6424347461359208E-3</v>
      </c>
      <c r="T121">
        <v>-0.15136557960352515</v>
      </c>
      <c r="U121">
        <v>-0.5988215862135049</v>
      </c>
      <c r="V121">
        <v>0.44745600660997975</v>
      </c>
      <c r="W121">
        <v>-2.3717700149427014E-2</v>
      </c>
      <c r="X121">
        <v>1.4687715301394771E-2</v>
      </c>
      <c r="Y121">
        <v>-9.0299848480322378E-3</v>
      </c>
      <c r="Z121">
        <v>-1.7762349851917665E-2</v>
      </c>
      <c r="AA121">
        <v>1.6041698393179777E-2</v>
      </c>
      <c r="AB121">
        <v>-1.7206514587378872E-3</v>
      </c>
      <c r="AC121">
        <v>-1.5938528235931258E-2</v>
      </c>
      <c r="AD121">
        <v>1.4756874821887176E-2</v>
      </c>
      <c r="AE121">
        <v>-1.181653414044082E-3</v>
      </c>
      <c r="AF121">
        <v>-6.7688200879442439E-2</v>
      </c>
      <c r="AG121">
        <v>-0.91300062110778413</v>
      </c>
      <c r="AH121">
        <v>0.84531242022834174</v>
      </c>
      <c r="AI121">
        <v>-3.5807579818063304E-2</v>
      </c>
      <c r="AJ121">
        <v>2.5496803209458695E-2</v>
      </c>
      <c r="AK121">
        <v>-1.0310776608604608E-2</v>
      </c>
      <c r="AL121">
        <v>-3.5856213882683355E-2</v>
      </c>
      <c r="AM121">
        <v>2.4125231437421554E-2</v>
      </c>
      <c r="AN121">
        <v>-1.1730982445261801E-2</v>
      </c>
      <c r="AO121">
        <v>-3.2291955802912699E-2</v>
      </c>
      <c r="AP121">
        <v>2.2054560344357856E-2</v>
      </c>
      <c r="AQ121">
        <v>-1.0237395458554843E-2</v>
      </c>
      <c r="AR121">
        <v>-0.58642481123919588</v>
      </c>
      <c r="AS121">
        <v>-1.849767762018323</v>
      </c>
      <c r="AT121">
        <v>1.2633429507791272</v>
      </c>
      <c r="AU121">
        <v>-7.1818164833885451E-2</v>
      </c>
      <c r="AV121">
        <v>4.244637952518672E-2</v>
      </c>
      <c r="AW121">
        <v>-2.9371785308698727E-2</v>
      </c>
      <c r="AX121" s="40">
        <v>-3.5899051868620344E-2</v>
      </c>
      <c r="AY121" s="40">
        <v>2.5110049401531116E-2</v>
      </c>
      <c r="AZ121" s="40">
        <v>-1.0789002467089222E-2</v>
      </c>
      <c r="BA121" s="40">
        <v>-3.2327592847468445E-2</v>
      </c>
      <c r="BB121" s="40">
        <v>2.2951407127655768E-2</v>
      </c>
      <c r="BC121" s="40">
        <v>-9.3761857198126786E-3</v>
      </c>
      <c r="BD121" s="40">
        <v>-0.5370924629359759</v>
      </c>
      <c r="BE121" s="40">
        <v>-1.8518091452208507</v>
      </c>
      <c r="BF121" s="40">
        <v>1.314716682284875</v>
      </c>
      <c r="BG121" s="40">
        <v>-7.1869749008152628E-2</v>
      </c>
      <c r="BH121" s="40">
        <v>4.3527887804503347E-2</v>
      </c>
      <c r="BI121" s="40">
        <v>-2.8341861203649274E-2</v>
      </c>
      <c r="BJ121">
        <v>-0.2011446523311452</v>
      </c>
      <c r="BK121">
        <v>-0.30551038424961025</v>
      </c>
      <c r="BL121">
        <v>-0.61672277442796419</v>
      </c>
      <c r="BM121">
        <v>-0.61745958288254355</v>
      </c>
      <c r="BN121">
        <v>-0.19940289376513745</v>
      </c>
      <c r="BO121">
        <v>-0.30402204938776173</v>
      </c>
      <c r="BP121">
        <v>-0.61595816355291788</v>
      </c>
      <c r="BQ121">
        <v>-0.61663792815599683</v>
      </c>
      <c r="BR121">
        <v>131419.0010740548</v>
      </c>
      <c r="BS121">
        <v>-0.61663792815599683</v>
      </c>
    </row>
    <row r="122" spans="1:71" hidden="1">
      <c r="A122">
        <v>20</v>
      </c>
      <c r="B122" t="s">
        <v>122</v>
      </c>
      <c r="C122" t="s">
        <v>123</v>
      </c>
      <c r="D122" t="s">
        <v>123</v>
      </c>
      <c r="E122" t="s">
        <v>123</v>
      </c>
      <c r="F122" t="s">
        <v>287</v>
      </c>
      <c r="G122" t="str">
        <f t="shared" si="1"/>
        <v>Hungary_All</v>
      </c>
      <c r="H122">
        <v>131419.00107405483</v>
      </c>
      <c r="I122">
        <v>5728.2617792121337</v>
      </c>
      <c r="J122">
        <v>134728.10116497101</v>
      </c>
      <c r="K122">
        <v>131419.00107405483</v>
      </c>
      <c r="L122">
        <v>5728.2617792121337</v>
      </c>
      <c r="M122">
        <v>134728.10116497101</v>
      </c>
      <c r="N122">
        <v>-2.6275652757967938E-2</v>
      </c>
      <c r="O122">
        <v>8.6061272875113212E-2</v>
      </c>
      <c r="P122">
        <v>5.9785620117145277E-2</v>
      </c>
      <c r="Q122">
        <v>-2.3383645492199245E-2</v>
      </c>
      <c r="R122">
        <v>8.6560676126447855E-2</v>
      </c>
      <c r="S122">
        <v>6.3177030634248607E-2</v>
      </c>
      <c r="T122">
        <v>3.6189456990628037</v>
      </c>
      <c r="U122">
        <v>-1.3394764273161104</v>
      </c>
      <c r="V122">
        <v>4.9584221263789141</v>
      </c>
      <c r="W122">
        <v>-4.6103490908514219E-2</v>
      </c>
      <c r="X122">
        <v>0.2175424401196869</v>
      </c>
      <c r="Y122">
        <v>0.1714389492111727</v>
      </c>
      <c r="Z122">
        <v>-4.3637286228390554E-2</v>
      </c>
      <c r="AA122">
        <v>0.21196716621941811</v>
      </c>
      <c r="AB122">
        <v>0.16832987999102755</v>
      </c>
      <c r="AC122">
        <v>-3.8581467695450122E-2</v>
      </c>
      <c r="AD122">
        <v>0.22457201117142123</v>
      </c>
      <c r="AE122">
        <v>0.1859905434759711</v>
      </c>
      <c r="AF122">
        <v>10.65402521488298</v>
      </c>
      <c r="AG122">
        <v>-2.2100474678575459</v>
      </c>
      <c r="AH122">
        <v>12.864072682740526</v>
      </c>
      <c r="AI122">
        <v>-7.8777078760338015E-2</v>
      </c>
      <c r="AJ122">
        <v>0.54157621867086825</v>
      </c>
      <c r="AK122">
        <v>0.46279913991053023</v>
      </c>
      <c r="AL122">
        <v>-9.694291283407161E-2</v>
      </c>
      <c r="AM122">
        <v>0.1877987064752574</v>
      </c>
      <c r="AN122">
        <v>9.0855793641185789E-2</v>
      </c>
      <c r="AO122">
        <v>-8.5053194026149068E-2</v>
      </c>
      <c r="AP122">
        <v>0.21567402011434955</v>
      </c>
      <c r="AQ122">
        <v>0.13062082608820047</v>
      </c>
      <c r="AR122">
        <v>7.4823028565015388</v>
      </c>
      <c r="AS122">
        <v>-4.8720696053990347</v>
      </c>
      <c r="AT122">
        <v>12.354372461900574</v>
      </c>
      <c r="AU122">
        <v>-0.1832989731548281</v>
      </c>
      <c r="AV122">
        <v>0.40549688488137864</v>
      </c>
      <c r="AW122">
        <v>0.22219791172655054</v>
      </c>
      <c r="AX122" s="40">
        <v>-9.7313736332369269E-2</v>
      </c>
      <c r="AY122" s="40">
        <v>0.23880539127140751</v>
      </c>
      <c r="AZ122" s="40">
        <v>0.14149165493903826</v>
      </c>
      <c r="BA122" s="40">
        <v>-8.5400597841102849E-2</v>
      </c>
      <c r="BB122" s="40">
        <v>0.24798157624424752</v>
      </c>
      <c r="BC122" s="40">
        <v>0.16258097840314467</v>
      </c>
      <c r="BD122" s="40">
        <v>9.3130640461364713</v>
      </c>
      <c r="BE122" s="40">
        <v>-4.8919698053505583</v>
      </c>
      <c r="BF122" s="40">
        <v>14.205033851487029</v>
      </c>
      <c r="BG122" s="40">
        <v>-0.18385368766595936</v>
      </c>
      <c r="BH122" s="40">
        <v>0.59411452312367896</v>
      </c>
      <c r="BI122" s="40">
        <v>0.41026083545771963</v>
      </c>
      <c r="BJ122">
        <v>-2.6275652757967935E-2</v>
      </c>
      <c r="BK122">
        <v>-4.3637286228390547E-2</v>
      </c>
      <c r="BL122">
        <v>-9.6942912834071582E-2</v>
      </c>
      <c r="BM122">
        <v>-9.7313736332369255E-2</v>
      </c>
      <c r="BN122">
        <v>-2.3383645492199245E-2</v>
      </c>
      <c r="BO122">
        <v>-3.8581467695450122E-2</v>
      </c>
      <c r="BP122">
        <v>-8.5053194026149068E-2</v>
      </c>
      <c r="BQ122">
        <v>-8.5400597841102863E-2</v>
      </c>
      <c r="BR122">
        <v>131419.0010740548</v>
      </c>
      <c r="BS122">
        <v>-8.5400597841102863E-2</v>
      </c>
    </row>
    <row r="123" spans="1:71" hidden="1">
      <c r="A123">
        <v>21</v>
      </c>
      <c r="B123" t="s">
        <v>126</v>
      </c>
      <c r="C123" t="s">
        <v>127</v>
      </c>
      <c r="D123" t="s">
        <v>128</v>
      </c>
      <c r="E123" t="s">
        <v>128</v>
      </c>
      <c r="F123" t="s">
        <v>20</v>
      </c>
      <c r="G123" t="str">
        <f t="shared" si="1"/>
        <v>IndonesiaAgriculture, Mining and Quarrying</v>
      </c>
      <c r="H123">
        <v>218177.58318876883</v>
      </c>
      <c r="I123">
        <v>38368.271889048461</v>
      </c>
      <c r="J123">
        <v>35494.546583143034</v>
      </c>
      <c r="K123">
        <v>2005789.7401048397</v>
      </c>
      <c r="L123">
        <v>250607.78588396631</v>
      </c>
      <c r="M123">
        <v>439375.26080256054</v>
      </c>
      <c r="N123">
        <v>-2.9960642184359371E-2</v>
      </c>
      <c r="O123">
        <v>2.5983446955376591E-2</v>
      </c>
      <c r="P123">
        <v>-3.97719522898278E-3</v>
      </c>
      <c r="Q123">
        <v>-4.8473624700229749E-2</v>
      </c>
      <c r="R123">
        <v>3.8628981712883578E-2</v>
      </c>
      <c r="S123">
        <v>-9.8446429873461656E-3</v>
      </c>
      <c r="T123">
        <v>-12.33572090938469</v>
      </c>
      <c r="U123">
        <v>-60.739338799474581</v>
      </c>
      <c r="V123">
        <v>48.40361789008989</v>
      </c>
      <c r="W123">
        <v>-1.8191322441287985E-2</v>
      </c>
      <c r="X123">
        <v>3.3338429801439196E-2</v>
      </c>
      <c r="Y123">
        <v>1.5147107360151207E-2</v>
      </c>
      <c r="Z123">
        <v>-4.0813099312842951E-2</v>
      </c>
      <c r="AA123">
        <v>4.2858693127598581E-2</v>
      </c>
      <c r="AB123">
        <v>2.0455938147556276E-3</v>
      </c>
      <c r="AC123">
        <v>-6.353115074418976E-2</v>
      </c>
      <c r="AD123">
        <v>5.2644194141608952E-2</v>
      </c>
      <c r="AE123">
        <v>-1.0886956602580815E-2</v>
      </c>
      <c r="AF123">
        <v>-13.64178044593803</v>
      </c>
      <c r="AG123">
        <v>-79.607005113309469</v>
      </c>
      <c r="AH123">
        <v>65.965224667371444</v>
      </c>
      <c r="AI123">
        <v>-2.7105255824602228E-2</v>
      </c>
      <c r="AJ123">
        <v>4.282619155676029E-2</v>
      </c>
      <c r="AK123">
        <v>1.5720935732158062E-2</v>
      </c>
      <c r="AL123">
        <v>-6.9783981948089713E-2</v>
      </c>
      <c r="AM123">
        <v>5.5017490912107586E-2</v>
      </c>
      <c r="AN123">
        <v>-1.476649103598213E-2</v>
      </c>
      <c r="AO123">
        <v>-9.931553378398314E-2</v>
      </c>
      <c r="AP123">
        <v>6.7743395750728269E-2</v>
      </c>
      <c r="AQ123">
        <v>-3.1572138033254871E-2</v>
      </c>
      <c r="AR123">
        <v>-39.561118040684839</v>
      </c>
      <c r="AS123">
        <v>-124.44623012744137</v>
      </c>
      <c r="AT123">
        <v>84.885112086756536</v>
      </c>
      <c r="AU123">
        <v>-5.2146439252754744E-2</v>
      </c>
      <c r="AV123">
        <v>5.3278423164865051E-2</v>
      </c>
      <c r="AW123">
        <v>1.1319839121103088E-3</v>
      </c>
      <c r="AX123" s="40">
        <v>-0.26906699744946</v>
      </c>
      <c r="AY123" s="40">
        <v>0.14553662458792688</v>
      </c>
      <c r="AZ123" s="40">
        <v>-0.12353037286153309</v>
      </c>
      <c r="BA123" s="40">
        <v>-0.50008237453173421</v>
      </c>
      <c r="BB123" s="40">
        <v>0.26443335662863582</v>
      </c>
      <c r="BC123" s="40">
        <v>-0.23564901790309845</v>
      </c>
      <c r="BD123" s="40">
        <v>-295.27739311213315</v>
      </c>
      <c r="BE123" s="40">
        <v>-626.62268320497151</v>
      </c>
      <c r="BF123" s="40">
        <v>331.3452900928383</v>
      </c>
      <c r="BG123" s="40">
        <v>-0.10251238637097781</v>
      </c>
      <c r="BH123" s="40">
        <v>7.5498961766284123E-2</v>
      </c>
      <c r="BI123" s="40">
        <v>-2.7013424604693692E-2</v>
      </c>
      <c r="BJ123">
        <v>-0.13771980563270317</v>
      </c>
      <c r="BK123">
        <v>-0.18760519450972271</v>
      </c>
      <c r="BL123">
        <v>-0.32077538161662339</v>
      </c>
      <c r="BM123">
        <v>-1.2368177678868073</v>
      </c>
      <c r="BN123">
        <v>-0.15830616238103637</v>
      </c>
      <c r="BO123">
        <v>-0.20748134120690451</v>
      </c>
      <c r="BP123">
        <v>-0.32434671670204235</v>
      </c>
      <c r="BQ123">
        <v>-1.6331793233143499</v>
      </c>
      <c r="BR123">
        <v>1002894.8700524209</v>
      </c>
      <c r="BS123">
        <v>-1.6331793233143499</v>
      </c>
    </row>
    <row r="124" spans="1:71" hidden="1">
      <c r="A124">
        <v>21</v>
      </c>
      <c r="B124" t="s">
        <v>126</v>
      </c>
      <c r="C124" t="s">
        <v>127</v>
      </c>
      <c r="D124" t="s">
        <v>128</v>
      </c>
      <c r="E124" t="s">
        <v>128</v>
      </c>
      <c r="F124" t="s">
        <v>21</v>
      </c>
      <c r="G124" t="str">
        <f t="shared" si="1"/>
        <v>IndonesiaBusiness, Trade, Personal, and Public Services</v>
      </c>
      <c r="H124">
        <v>341819.07332869549</v>
      </c>
      <c r="I124">
        <v>39949.055280521912</v>
      </c>
      <c r="J124">
        <v>6206.8392088070968</v>
      </c>
      <c r="K124">
        <v>10028948.700524198</v>
      </c>
      <c r="L124">
        <v>1253038.9294198316</v>
      </c>
      <c r="M124">
        <v>2196876.3040128029</v>
      </c>
      <c r="N124">
        <v>-2.1761004701477609E-2</v>
      </c>
      <c r="O124">
        <v>1.628054269880741E-2</v>
      </c>
      <c r="P124">
        <v>-5.4804620026701993E-3</v>
      </c>
      <c r="Q124">
        <v>-2.0623878425119483E-2</v>
      </c>
      <c r="R124">
        <v>1.5885646798500533E-2</v>
      </c>
      <c r="S124">
        <v>-4.7382316266189484E-3</v>
      </c>
      <c r="T124">
        <v>-5.9371886847617938</v>
      </c>
      <c r="U124">
        <v>-25.842522542296479</v>
      </c>
      <c r="V124">
        <v>19.905333857534686</v>
      </c>
      <c r="W124">
        <v>-3.493649643842139E-3</v>
      </c>
      <c r="X124">
        <v>2.1128317154565563E-3</v>
      </c>
      <c r="Y124">
        <v>-1.3808179283855834E-3</v>
      </c>
      <c r="Z124">
        <v>-2.8931323770972794E-2</v>
      </c>
      <c r="AA124">
        <v>3.6337155708505556E-2</v>
      </c>
      <c r="AB124">
        <v>7.4058319375327614E-3</v>
      </c>
      <c r="AC124">
        <v>-2.7087885646080785E-2</v>
      </c>
      <c r="AD124">
        <v>3.6005073794448977E-2</v>
      </c>
      <c r="AE124">
        <v>8.9171881483681974E-3</v>
      </c>
      <c r="AF124">
        <v>11.173583890866496</v>
      </c>
      <c r="AG124">
        <v>-33.942175230211888</v>
      </c>
      <c r="AH124">
        <v>45.115759121078383</v>
      </c>
      <c r="AI124">
        <v>-6.7790605555950014E-3</v>
      </c>
      <c r="AJ124">
        <v>4.9495805559019819E-3</v>
      </c>
      <c r="AK124">
        <v>-1.8294799996930204E-3</v>
      </c>
      <c r="AL124">
        <v>-4.8181285892729839E-2</v>
      </c>
      <c r="AM124">
        <v>4.441169228448201E-2</v>
      </c>
      <c r="AN124">
        <v>-3.7695936082478188E-3</v>
      </c>
      <c r="AO124">
        <v>-4.4857190655660989E-2</v>
      </c>
      <c r="AP124">
        <v>4.3256748995454342E-2</v>
      </c>
      <c r="AQ124">
        <v>-1.6004416602066456E-3</v>
      </c>
      <c r="AR124">
        <v>-2.0054157045042338</v>
      </c>
      <c r="AS124">
        <v>-56.20780615595072</v>
      </c>
      <c r="AT124">
        <v>54.20239045144649</v>
      </c>
      <c r="AU124">
        <v>-1.0001000933021526E-2</v>
      </c>
      <c r="AV124">
        <v>6.4548983886893087E-3</v>
      </c>
      <c r="AW124">
        <v>-3.5461025443322171E-3</v>
      </c>
      <c r="AX124" s="40">
        <v>-0.40689947341872645</v>
      </c>
      <c r="AY124" s="40">
        <v>0.20884977705743188</v>
      </c>
      <c r="AZ124" s="40">
        <v>-0.19804969636129469</v>
      </c>
      <c r="BA124" s="40">
        <v>-0.34123677921931322</v>
      </c>
      <c r="BB124" s="40">
        <v>0.17619209719559739</v>
      </c>
      <c r="BC124" s="40">
        <v>-0.16504468202371581</v>
      </c>
      <c r="BD124" s="40">
        <v>-206.80741166943335</v>
      </c>
      <c r="BE124" s="40">
        <v>-427.58296851163959</v>
      </c>
      <c r="BF124" s="40">
        <v>220.77555684220624</v>
      </c>
      <c r="BG124" s="40">
        <v>-2.1948026434615742E-2</v>
      </c>
      <c r="BH124" s="40">
        <v>1.1340020110843358E-2</v>
      </c>
      <c r="BI124" s="40">
        <v>-1.0608006323772387E-2</v>
      </c>
      <c r="BJ124">
        <v>-6.3846641937714235E-2</v>
      </c>
      <c r="BK124">
        <v>-8.488431002746645E-2</v>
      </c>
      <c r="BL124">
        <v>-0.14136356986692272</v>
      </c>
      <c r="BM124">
        <v>-1.1938403277053595</v>
      </c>
      <c r="BN124">
        <v>-6.4688695041298261E-2</v>
      </c>
      <c r="BO124">
        <v>-8.4963649307524883E-2</v>
      </c>
      <c r="BP124">
        <v>-0.14069871179996626</v>
      </c>
      <c r="BQ124">
        <v>-1.0703206008481447</v>
      </c>
      <c r="BR124">
        <v>1002894.8700524209</v>
      </c>
      <c r="BS124">
        <v>-1.0703206008481447</v>
      </c>
    </row>
    <row r="125" spans="1:71" hidden="1">
      <c r="A125">
        <v>21</v>
      </c>
      <c r="B125" t="s">
        <v>126</v>
      </c>
      <c r="C125" t="s">
        <v>127</v>
      </c>
      <c r="D125" t="s">
        <v>128</v>
      </c>
      <c r="E125" t="s">
        <v>128</v>
      </c>
      <c r="F125" t="s">
        <v>23</v>
      </c>
      <c r="G125" t="str">
        <f t="shared" si="1"/>
        <v>IndonesiaHotel and restaurants and Other Personal Services</v>
      </c>
      <c r="H125">
        <v>51784.336310108687</v>
      </c>
      <c r="I125">
        <v>16293.083927248274</v>
      </c>
      <c r="J125">
        <v>3208.7793716516808</v>
      </c>
      <c r="K125">
        <v>3008684.6101572597</v>
      </c>
      <c r="L125">
        <v>375911.67882594944</v>
      </c>
      <c r="M125">
        <v>659062.89120384085</v>
      </c>
      <c r="N125">
        <v>-7.2575137672352213E-2</v>
      </c>
      <c r="O125">
        <v>3.663886090560417E-2</v>
      </c>
      <c r="P125">
        <v>-3.5936276766748036E-2</v>
      </c>
      <c r="Q125">
        <v>-0.17445934993741261</v>
      </c>
      <c r="R125">
        <v>8.8174550309653835E-2</v>
      </c>
      <c r="S125">
        <v>-8.6284799627758771E-2</v>
      </c>
      <c r="T125">
        <v>-108.11821295077152</v>
      </c>
      <c r="U125">
        <v>-218.60435707285524</v>
      </c>
      <c r="V125">
        <v>110.48614412208372</v>
      </c>
      <c r="W125">
        <v>-0.61304933117929128</v>
      </c>
      <c r="X125">
        <v>0.30662355688991255</v>
      </c>
      <c r="Y125">
        <v>-0.30642577428937873</v>
      </c>
      <c r="Z125">
        <v>-9.2609930034821916E-2</v>
      </c>
      <c r="AA125">
        <v>4.8197505341086251E-2</v>
      </c>
      <c r="AB125">
        <v>-4.4412424693735665E-2</v>
      </c>
      <c r="AC125">
        <v>-0.22538102321286405</v>
      </c>
      <c r="AD125">
        <v>0.11793904760640318</v>
      </c>
      <c r="AE125">
        <v>-0.10744197560646086</v>
      </c>
      <c r="AF125">
        <v>-134.62897808867137</v>
      </c>
      <c r="AG125">
        <v>-282.41119603819334</v>
      </c>
      <c r="AH125">
        <v>147.78221794952196</v>
      </c>
      <c r="AI125">
        <v>-0.7701339873968116</v>
      </c>
      <c r="AJ125">
        <v>0.38757207027383445</v>
      </c>
      <c r="AK125">
        <v>-0.38256191712297705</v>
      </c>
      <c r="AL125">
        <v>-0.15213349955478195</v>
      </c>
      <c r="AM125">
        <v>7.7829190089387823E-2</v>
      </c>
      <c r="AN125">
        <v>-7.4304309465394125E-2</v>
      </c>
      <c r="AO125">
        <v>-0.37652594240331994</v>
      </c>
      <c r="AP125">
        <v>0.19316298605684196</v>
      </c>
      <c r="AQ125">
        <v>-0.18336295634647795</v>
      </c>
      <c r="AR125">
        <v>-229.76092251564609</v>
      </c>
      <c r="AS125">
        <v>-471.80166376784928</v>
      </c>
      <c r="AT125">
        <v>242.04074125220316</v>
      </c>
      <c r="AU125">
        <v>-1.2368072965506263</v>
      </c>
      <c r="AV125">
        <v>0.62087748649405083</v>
      </c>
      <c r="AW125">
        <v>-0.61592981005657543</v>
      </c>
      <c r="AX125" s="40">
        <v>-0.23455382826205601</v>
      </c>
      <c r="AY125" s="40">
        <v>0.11762820620045608</v>
      </c>
      <c r="AZ125" s="40">
        <v>-0.11692562206159995</v>
      </c>
      <c r="BA125" s="40">
        <v>-0.58567350165193532</v>
      </c>
      <c r="BB125" s="40">
        <v>0.29378162616691517</v>
      </c>
      <c r="BC125" s="40">
        <v>-0.29189187548502016</v>
      </c>
      <c r="BD125" s="40">
        <v>-365.7518831640964</v>
      </c>
      <c r="BE125" s="40">
        <v>-733.87169749950499</v>
      </c>
      <c r="BF125" s="40">
        <v>368.11981433540859</v>
      </c>
      <c r="BG125" s="40">
        <v>-1.2367380345507568</v>
      </c>
      <c r="BH125" s="40">
        <v>0.61846790857564549</v>
      </c>
      <c r="BI125" s="40">
        <v>-0.61827012597511144</v>
      </c>
      <c r="BJ125">
        <v>-1.4055453531175608</v>
      </c>
      <c r="BK125">
        <v>-1.7935543904944484</v>
      </c>
      <c r="BL125">
        <v>-2.9463331412211131</v>
      </c>
      <c r="BM125">
        <v>-4.5425479570982414</v>
      </c>
      <c r="BN125">
        <v>-1.3417003070073497</v>
      </c>
      <c r="BO125">
        <v>-1.7333194703913215</v>
      </c>
      <c r="BP125">
        <v>-2.8957173845941853</v>
      </c>
      <c r="BQ125">
        <v>-4.5041914764349222</v>
      </c>
      <c r="BR125">
        <v>1002894.8700524209</v>
      </c>
      <c r="BS125">
        <v>-4.5041914764349222</v>
      </c>
    </row>
    <row r="126" spans="1:71" hidden="1">
      <c r="A126">
        <v>21</v>
      </c>
      <c r="B126" t="s">
        <v>126</v>
      </c>
      <c r="C126" t="s">
        <v>127</v>
      </c>
      <c r="D126" t="s">
        <v>128</v>
      </c>
      <c r="E126" t="s">
        <v>128</v>
      </c>
      <c r="F126" t="s">
        <v>22</v>
      </c>
      <c r="G126" t="str">
        <f t="shared" si="1"/>
        <v>IndonesiaLight/Heavy Manufacturing, Utilities, and Construction</v>
      </c>
      <c r="H126">
        <v>333465.22892828553</v>
      </c>
      <c r="I126">
        <v>24932.289848644137</v>
      </c>
      <c r="J126">
        <v>173063.71878859869</v>
      </c>
      <c r="K126">
        <v>16046317.920838716</v>
      </c>
      <c r="L126">
        <v>2004862.2870717307</v>
      </c>
      <c r="M126">
        <v>3515002.0864204844</v>
      </c>
      <c r="N126">
        <v>-2.1527114857347391E-2</v>
      </c>
      <c r="O126">
        <v>3.6897628433354826E-2</v>
      </c>
      <c r="P126">
        <v>1.5370513576007445E-2</v>
      </c>
      <c r="Q126">
        <v>-7.5594715678579099E-3</v>
      </c>
      <c r="R126">
        <v>3.2300262948740874E-2</v>
      </c>
      <c r="S126">
        <v>2.4740791380882959E-2</v>
      </c>
      <c r="T126">
        <v>31.001174744900975</v>
      </c>
      <c r="U126">
        <v>-9.4723121603683325</v>
      </c>
      <c r="V126">
        <v>40.473486905269311</v>
      </c>
      <c r="W126">
        <v>-7.5158736559491207E-2</v>
      </c>
      <c r="X126">
        <v>0.30287778636286222</v>
      </c>
      <c r="Y126">
        <v>0.22771904980337102</v>
      </c>
      <c r="Z126">
        <v>-3.0720317088592509E-2</v>
      </c>
      <c r="AA126">
        <v>0.11593043604538053</v>
      </c>
      <c r="AB126">
        <v>8.5210118956788025E-2</v>
      </c>
      <c r="AC126">
        <v>-1.1353016016116321E-2</v>
      </c>
      <c r="AD126">
        <v>0.11896826665606755</v>
      </c>
      <c r="AE126">
        <v>0.10761525063995124</v>
      </c>
      <c r="AF126">
        <v>134.8460984511313</v>
      </c>
      <c r="AG126">
        <v>-14.225771034520591</v>
      </c>
      <c r="AH126">
        <v>149.07186948565192</v>
      </c>
      <c r="AI126">
        <v>-0.1167768307955772</v>
      </c>
      <c r="AJ126">
        <v>1.0695642243330998</v>
      </c>
      <c r="AK126">
        <v>0.95278739353752251</v>
      </c>
      <c r="AL126">
        <v>-5.3467268578871928E-2</v>
      </c>
      <c r="AM126">
        <v>0.12302935651965741</v>
      </c>
      <c r="AN126">
        <v>6.9562087940785472E-2</v>
      </c>
      <c r="AO126">
        <v>-2.1036632765694799E-2</v>
      </c>
      <c r="AP126">
        <v>0.12018515804953113</v>
      </c>
      <c r="AQ126">
        <v>9.9148525283836358E-2</v>
      </c>
      <c r="AR126">
        <v>124.23696197521342</v>
      </c>
      <c r="AS126">
        <v>-26.359719799324367</v>
      </c>
      <c r="AT126">
        <v>150.59668177453779</v>
      </c>
      <c r="AU126">
        <v>-0.20218140387365907</v>
      </c>
      <c r="AV126">
        <v>1.0834106193195021</v>
      </c>
      <c r="AW126">
        <v>0.88122921544584332</v>
      </c>
      <c r="AX126" s="40">
        <v>-0.25797655109139489</v>
      </c>
      <c r="AY126" s="40">
        <v>0.1551223465503786</v>
      </c>
      <c r="AZ126" s="40">
        <v>-0.10285420454101633</v>
      </c>
      <c r="BA126" s="40">
        <v>-0.1152863123289793</v>
      </c>
      <c r="BB126" s="40">
        <v>8.6163683329301549E-2</v>
      </c>
      <c r="BC126" s="40">
        <v>-2.9122628999677727E-2</v>
      </c>
      <c r="BD126" s="40">
        <v>-36.491787863647112</v>
      </c>
      <c r="BE126" s="40">
        <v>-144.45823737746451</v>
      </c>
      <c r="BF126" s="40">
        <v>107.96644951381739</v>
      </c>
      <c r="BG126" s="40">
        <v>-0.40400163141250189</v>
      </c>
      <c r="BH126" s="40">
        <v>0.46729923378936755</v>
      </c>
      <c r="BI126" s="40">
        <v>6.3297602376865825E-2</v>
      </c>
      <c r="BJ126">
        <v>-6.4742681348962883E-2</v>
      </c>
      <c r="BK126">
        <v>-9.2391187271758796E-2</v>
      </c>
      <c r="BL126">
        <v>-0.16080252068798909</v>
      </c>
      <c r="BM126">
        <v>-0.7758630802824027</v>
      </c>
      <c r="BN126">
        <v>-3.7992146801884924E-2</v>
      </c>
      <c r="BO126">
        <v>-5.7057619339742335E-2</v>
      </c>
      <c r="BP126">
        <v>-0.10572522603958839</v>
      </c>
      <c r="BQ126">
        <v>-0.57940220595229608</v>
      </c>
      <c r="BR126">
        <v>1002894.8700524209</v>
      </c>
      <c r="BS126">
        <v>-0.57940220595229608</v>
      </c>
    </row>
    <row r="127" spans="1:71" hidden="1">
      <c r="A127">
        <v>21</v>
      </c>
      <c r="B127" t="s">
        <v>126</v>
      </c>
      <c r="C127" t="s">
        <v>127</v>
      </c>
      <c r="D127" t="s">
        <v>128</v>
      </c>
      <c r="E127" t="s">
        <v>128</v>
      </c>
      <c r="F127" t="s">
        <v>24</v>
      </c>
      <c r="G127" t="str">
        <f t="shared" si="1"/>
        <v>IndonesiaTransport services</v>
      </c>
      <c r="H127">
        <v>57648.64829656147</v>
      </c>
      <c r="I127">
        <v>5761.191996520397</v>
      </c>
      <c r="J127">
        <v>1713.7464490797224</v>
      </c>
      <c r="K127">
        <v>4011579.4802096793</v>
      </c>
      <c r="L127">
        <v>501215.57176793262</v>
      </c>
      <c r="M127">
        <v>878750.52160512109</v>
      </c>
      <c r="N127">
        <v>-1.9590009531233819E-2</v>
      </c>
      <c r="O127">
        <v>1.0686025874675407E-2</v>
      </c>
      <c r="P127">
        <v>-8.9039836565584143E-3</v>
      </c>
      <c r="Q127">
        <v>-9.4290977158575338E-3</v>
      </c>
      <c r="R127">
        <v>5.5475722778314572E-3</v>
      </c>
      <c r="S127">
        <v>-3.8815254380260766E-3</v>
      </c>
      <c r="T127">
        <v>-4.863702479380037</v>
      </c>
      <c r="U127">
        <v>-11.815026507273103</v>
      </c>
      <c r="V127">
        <v>6.9513240278930652</v>
      </c>
      <c r="W127">
        <v>-0.17681954612166151</v>
      </c>
      <c r="X127">
        <v>8.8510812097131936E-2</v>
      </c>
      <c r="Y127">
        <v>-8.8308734024529559E-2</v>
      </c>
      <c r="Z127">
        <v>-2.4141731481530981E-2</v>
      </c>
      <c r="AA127">
        <v>1.5634793473009369E-2</v>
      </c>
      <c r="AB127">
        <v>-8.5069380085216091E-3</v>
      </c>
      <c r="AC127">
        <v>-1.1749636972641165E-2</v>
      </c>
      <c r="AD127">
        <v>9.235733519358311E-3</v>
      </c>
      <c r="AE127">
        <v>-2.513903453282854E-3</v>
      </c>
      <c r="AF127">
        <v>-3.1500188917663641</v>
      </c>
      <c r="AG127">
        <v>-14.722752533269954</v>
      </c>
      <c r="AH127">
        <v>11.572733641503589</v>
      </c>
      <c r="AI127">
        <v>-0.21478551372665378</v>
      </c>
      <c r="AJ127">
        <v>0.1077861445193642</v>
      </c>
      <c r="AK127">
        <v>-0.10699936920728957</v>
      </c>
      <c r="AL127">
        <v>-3.759621515383172E-2</v>
      </c>
      <c r="AM127">
        <v>2.2116084173844495E-2</v>
      </c>
      <c r="AN127">
        <v>-1.5480130979987225E-2</v>
      </c>
      <c r="AO127">
        <v>-1.8527875198659224E-2</v>
      </c>
      <c r="AP127">
        <v>1.2396598475434468E-2</v>
      </c>
      <c r="AQ127">
        <v>-6.1312767232247559E-3</v>
      </c>
      <c r="AR127">
        <v>-7.6827284212462832</v>
      </c>
      <c r="AS127">
        <v>-23.216148903352206</v>
      </c>
      <c r="AT127">
        <v>15.533420482105925</v>
      </c>
      <c r="AU127">
        <v>-0.32832792603211947</v>
      </c>
      <c r="AV127">
        <v>0.16453087640089878</v>
      </c>
      <c r="AW127">
        <v>-0.16379704963122069</v>
      </c>
      <c r="AX127" s="40">
        <v>-0.11235356927633208</v>
      </c>
      <c r="AY127" s="40">
        <v>5.7067805747224538E-2</v>
      </c>
      <c r="AZ127" s="40">
        <v>-5.5285763529107544E-2</v>
      </c>
      <c r="BA127" s="40">
        <v>-7.4502178681853173E-2</v>
      </c>
      <c r="BB127" s="40">
        <v>3.8084112760829271E-2</v>
      </c>
      <c r="BC127" s="40">
        <v>-3.6418065921023902E-2</v>
      </c>
      <c r="BD127" s="40">
        <v>-45.633254333220634</v>
      </c>
      <c r="BE127" s="40">
        <v>-93.354130214954296</v>
      </c>
      <c r="BF127" s="40">
        <v>47.720875881733662</v>
      </c>
      <c r="BG127" s="40">
        <v>-0.33029243745085896</v>
      </c>
      <c r="BH127" s="40">
        <v>0.16524725776173071</v>
      </c>
      <c r="BI127" s="40">
        <v>-0.16504517968912827</v>
      </c>
      <c r="BJ127">
        <v>-0.3408010533409902</v>
      </c>
      <c r="BK127">
        <v>-0.41998588644193041</v>
      </c>
      <c r="BL127">
        <v>-0.65404918285679714</v>
      </c>
      <c r="BM127">
        <v>-1.9545786690376503</v>
      </c>
      <c r="BN127">
        <v>-0.20507954802424666</v>
      </c>
      <c r="BO127">
        <v>-0.25555045799831172</v>
      </c>
      <c r="BP127">
        <v>-0.40297474754137907</v>
      </c>
      <c r="BQ127">
        <v>-1.6203960963518944</v>
      </c>
      <c r="BR127">
        <v>1002894.8700524209</v>
      </c>
      <c r="BS127">
        <v>-1.6203960963518944</v>
      </c>
    </row>
    <row r="128" spans="1:71" hidden="1">
      <c r="A128">
        <v>21</v>
      </c>
      <c r="B128" t="s">
        <v>126</v>
      </c>
      <c r="C128" t="s">
        <v>127</v>
      </c>
      <c r="D128" t="s">
        <v>128</v>
      </c>
      <c r="E128" t="s">
        <v>128</v>
      </c>
      <c r="F128" t="s">
        <v>287</v>
      </c>
      <c r="G128" t="str">
        <f t="shared" si="1"/>
        <v>Indonesia_All</v>
      </c>
      <c r="H128">
        <v>1002894.87005242</v>
      </c>
      <c r="I128">
        <v>125303.89294198315</v>
      </c>
      <c r="J128">
        <v>219687.63040128021</v>
      </c>
      <c r="K128">
        <v>1002894.87005242</v>
      </c>
      <c r="L128">
        <v>125303.89294198315</v>
      </c>
      <c r="M128">
        <v>219687.63040128021</v>
      </c>
      <c r="N128">
        <v>-0.16541390894677038</v>
      </c>
      <c r="O128">
        <v>0.1264865048678184</v>
      </c>
      <c r="P128">
        <v>-3.8927404078951983E-2</v>
      </c>
      <c r="Q128">
        <v>-0.26054542234647726</v>
      </c>
      <c r="R128">
        <v>0.18053701404761027</v>
      </c>
      <c r="S128">
        <v>-8.000840829886699E-2</v>
      </c>
      <c r="T128">
        <v>-100.25365027939705</v>
      </c>
      <c r="U128">
        <v>-326.47355708226775</v>
      </c>
      <c r="V128">
        <v>226.21990680287064</v>
      </c>
      <c r="W128">
        <v>-0.88671258594557445</v>
      </c>
      <c r="X128">
        <v>0.73346341686680272</v>
      </c>
      <c r="Y128">
        <v>-0.15324916907877173</v>
      </c>
      <c r="Z128">
        <v>-0.21721640168876111</v>
      </c>
      <c r="AA128">
        <v>0.25895858369558022</v>
      </c>
      <c r="AB128">
        <v>4.1742182006819117E-2</v>
      </c>
      <c r="AC128">
        <v>-0.33910271259189206</v>
      </c>
      <c r="AD128">
        <v>0.33479231571788692</v>
      </c>
      <c r="AE128">
        <v>-4.3103968740051402E-3</v>
      </c>
      <c r="AF128">
        <v>-5.4010950843779888</v>
      </c>
      <c r="AG128">
        <v>-424.90889994950521</v>
      </c>
      <c r="AH128">
        <v>419.50780486512724</v>
      </c>
      <c r="AI128">
        <v>-1.1355806482992397</v>
      </c>
      <c r="AJ128">
        <v>1.6126982112389605</v>
      </c>
      <c r="AK128">
        <v>0.47711756293972085</v>
      </c>
      <c r="AL128">
        <v>-0.36116225112830508</v>
      </c>
      <c r="AM128">
        <v>0.32240381397947926</v>
      </c>
      <c r="AN128">
        <v>-3.8758437148825819E-2</v>
      </c>
      <c r="AO128">
        <v>-0.56026317480731835</v>
      </c>
      <c r="AP128">
        <v>0.43674488732799027</v>
      </c>
      <c r="AQ128">
        <v>-0.12351828747932808</v>
      </c>
      <c r="AR128">
        <v>-154.77322270686824</v>
      </c>
      <c r="AS128">
        <v>-702.03156875391801</v>
      </c>
      <c r="AT128">
        <v>547.25834604704983</v>
      </c>
      <c r="AU128">
        <v>-1.8294640666421809</v>
      </c>
      <c r="AV128">
        <v>1.9285523037680057</v>
      </c>
      <c r="AW128">
        <v>9.9088237125824818E-2</v>
      </c>
      <c r="AX128" s="40">
        <v>-1.2808504194979695</v>
      </c>
      <c r="AY128" s="40">
        <v>0.68420476014341802</v>
      </c>
      <c r="AZ128" s="40">
        <v>-0.59664565935455149</v>
      </c>
      <c r="BA128" s="40">
        <v>-1.6167811464138155</v>
      </c>
      <c r="BB128" s="40">
        <v>0.85865487608127944</v>
      </c>
      <c r="BC128" s="40">
        <v>-0.7581262703325361</v>
      </c>
      <c r="BD128" s="40">
        <v>-949.96173014253054</v>
      </c>
      <c r="BE128" s="40">
        <v>-2025.889716808535</v>
      </c>
      <c r="BF128" s="40">
        <v>1075.9279866660042</v>
      </c>
      <c r="BG128" s="40">
        <v>-2.0954925162197111</v>
      </c>
      <c r="BH128" s="40">
        <v>1.3378533820038712</v>
      </c>
      <c r="BI128" s="40">
        <v>-0.75763913421583995</v>
      </c>
      <c r="BJ128">
        <v>-0.16541390894677052</v>
      </c>
      <c r="BK128">
        <v>-0.2172164016887613</v>
      </c>
      <c r="BL128">
        <v>-0.36116225112830541</v>
      </c>
      <c r="BM128">
        <v>-1.2808504194979708</v>
      </c>
      <c r="BN128">
        <v>-0.26054542234647726</v>
      </c>
      <c r="BO128">
        <v>-0.33910271259189201</v>
      </c>
      <c r="BP128">
        <v>-0.56026317480731824</v>
      </c>
      <c r="BQ128">
        <v>-1.6167811464138153</v>
      </c>
      <c r="BR128">
        <v>1002894.8700524209</v>
      </c>
      <c r="BS128">
        <v>-1.6167811464138153</v>
      </c>
    </row>
    <row r="129" spans="1:71" hidden="1">
      <c r="A129">
        <v>22</v>
      </c>
      <c r="B129" t="s">
        <v>124</v>
      </c>
      <c r="C129" t="s">
        <v>125</v>
      </c>
      <c r="D129" t="s">
        <v>125</v>
      </c>
      <c r="E129" t="s">
        <v>125</v>
      </c>
      <c r="F129" t="s">
        <v>20</v>
      </c>
      <c r="G129" t="str">
        <f t="shared" si="1"/>
        <v>IndiaAgriculture, Mining and Quarrying</v>
      </c>
      <c r="H129">
        <v>407697.87846454303</v>
      </c>
      <c r="I129">
        <v>268765.66520759428</v>
      </c>
      <c r="J129">
        <v>24219.990736644941</v>
      </c>
      <c r="K129">
        <v>5194431.7988524754</v>
      </c>
      <c r="L129">
        <v>1146230.7315466541</v>
      </c>
      <c r="M129">
        <v>821011.99481911748</v>
      </c>
      <c r="N129">
        <v>-1.936335501291894E-3</v>
      </c>
      <c r="O129">
        <v>7.9157622000629226E-3</v>
      </c>
      <c r="P129">
        <v>5.9794266987710284E-3</v>
      </c>
      <c r="Q129">
        <v>-2.5084029768906524E-3</v>
      </c>
      <c r="R129">
        <v>2.0500548859994468E-2</v>
      </c>
      <c r="S129">
        <v>1.7992145883103813E-2</v>
      </c>
      <c r="T129">
        <v>103.11575268842103</v>
      </c>
      <c r="U129">
        <v>-14.376042896075887</v>
      </c>
      <c r="V129">
        <v>117.49179558449693</v>
      </c>
      <c r="W129">
        <v>-2.2112458781178511E-3</v>
      </c>
      <c r="X129">
        <v>2.0893638892883717E-2</v>
      </c>
      <c r="Y129">
        <v>1.8682393014765864E-2</v>
      </c>
      <c r="Z129">
        <v>-3.2386467244339225E-3</v>
      </c>
      <c r="AA129">
        <v>1.73817926655674E-2</v>
      </c>
      <c r="AB129">
        <v>1.4143145941133476E-2</v>
      </c>
      <c r="AC129">
        <v>-4.9406667300414533E-3</v>
      </c>
      <c r="AD129">
        <v>4.4262816320510601E-2</v>
      </c>
      <c r="AE129">
        <v>3.9322149590469146E-2</v>
      </c>
      <c r="AF129">
        <v>225.36128145535213</v>
      </c>
      <c r="AG129">
        <v>-28.315720201518161</v>
      </c>
      <c r="AH129">
        <v>253.67700165687032</v>
      </c>
      <c r="AI129">
        <v>-3.6139512398227916E-3</v>
      </c>
      <c r="AJ129">
        <v>2.3119472641060332E-2</v>
      </c>
      <c r="AK129">
        <v>1.9505521401237538E-2</v>
      </c>
      <c r="AL129">
        <v>-5.9549505897254166E-3</v>
      </c>
      <c r="AM129">
        <v>1.8543236656575257E-2</v>
      </c>
      <c r="AN129">
        <v>1.2588286066849839E-2</v>
      </c>
      <c r="AO129">
        <v>-8.0445413404251487E-3</v>
      </c>
      <c r="AP129">
        <v>4.5290024873717312E-2</v>
      </c>
      <c r="AQ129">
        <v>3.7245483533292163E-2</v>
      </c>
      <c r="AR129">
        <v>213.45958918587164</v>
      </c>
      <c r="AS129">
        <v>-46.104502527964087</v>
      </c>
      <c r="AT129">
        <v>259.56409171383575</v>
      </c>
      <c r="AU129">
        <v>-6.6512795368233726E-3</v>
      </c>
      <c r="AV129">
        <v>2.4538637129328578E-2</v>
      </c>
      <c r="AW129">
        <v>1.7887357592505204E-2</v>
      </c>
      <c r="AX129" s="40">
        <v>-0.2536871741368491</v>
      </c>
      <c r="AY129" s="40">
        <v>0.1337911815178415</v>
      </c>
      <c r="AZ129" s="40">
        <v>-0.11989599261900759</v>
      </c>
      <c r="BA129" s="40">
        <v>-0.79840566889533227</v>
      </c>
      <c r="BB129" s="40">
        <v>0.4184491818192152</v>
      </c>
      <c r="BC129" s="40">
        <v>-0.37995648707611707</v>
      </c>
      <c r="BD129" s="40">
        <v>-2177.5890106857728</v>
      </c>
      <c r="BE129" s="40">
        <v>-4575.7855696444622</v>
      </c>
      <c r="BF129" s="40">
        <v>2398.1965589586898</v>
      </c>
      <c r="BG129" s="40">
        <v>-4.2350767969659885E-2</v>
      </c>
      <c r="BH129" s="40">
        <v>4.0963399938654735E-2</v>
      </c>
      <c r="BI129" s="40">
        <v>-1.3873680310051498E-3</v>
      </c>
      <c r="BJ129">
        <v>-1.2335314006340007E-2</v>
      </c>
      <c r="BK129">
        <v>-2.0631612793776233E-2</v>
      </c>
      <c r="BL129">
        <v>-3.7935670428752538E-2</v>
      </c>
      <c r="BM129">
        <v>-1.6160995603660948</v>
      </c>
      <c r="BN129">
        <v>-5.3489134800651893E-3</v>
      </c>
      <c r="BO129">
        <v>-1.0535467832041392E-2</v>
      </c>
      <c r="BP129">
        <v>-1.7154163829800589E-2</v>
      </c>
      <c r="BQ129">
        <v>-1.7025186480237833</v>
      </c>
      <c r="BR129">
        <v>2597215.8994262391</v>
      </c>
      <c r="BS129">
        <v>-1.7025186480237833</v>
      </c>
    </row>
    <row r="130" spans="1:71" hidden="1">
      <c r="A130">
        <v>22</v>
      </c>
      <c r="B130" t="s">
        <v>124</v>
      </c>
      <c r="C130" t="s">
        <v>125</v>
      </c>
      <c r="D130" t="s">
        <v>125</v>
      </c>
      <c r="E130" t="s">
        <v>125</v>
      </c>
      <c r="F130" t="s">
        <v>21</v>
      </c>
      <c r="G130" t="str">
        <f t="shared" si="1"/>
        <v>IndiaBusiness, Trade, Personal, and Public Services</v>
      </c>
      <c r="H130">
        <v>1370749.9578568293</v>
      </c>
      <c r="I130">
        <v>119596.65894743937</v>
      </c>
      <c r="J130">
        <v>101895.57172130923</v>
      </c>
      <c r="K130">
        <v>25972158.994262371</v>
      </c>
      <c r="L130">
        <v>5731153.65773327</v>
      </c>
      <c r="M130">
        <v>4105059.9740955881</v>
      </c>
      <c r="N130">
        <v>-4.6717397870012379E-3</v>
      </c>
      <c r="O130">
        <v>1.4353460441444556E-2</v>
      </c>
      <c r="P130">
        <v>9.6817206544433185E-3</v>
      </c>
      <c r="Q130">
        <v>-1.8007112559211679E-3</v>
      </c>
      <c r="R130">
        <v>6.6489460573346702E-3</v>
      </c>
      <c r="S130">
        <v>4.8482348014135014E-3</v>
      </c>
      <c r="T130">
        <v>27.785978615670729</v>
      </c>
      <c r="U130">
        <v>-10.320152900894072</v>
      </c>
      <c r="V130">
        <v>38.106131516564801</v>
      </c>
      <c r="W130">
        <v>-5.5004509951626116E-3</v>
      </c>
      <c r="X130">
        <v>9.5976861522124486E-3</v>
      </c>
      <c r="Y130">
        <v>4.0972351570498352E-3</v>
      </c>
      <c r="Z130">
        <v>-7.2252933093065203E-3</v>
      </c>
      <c r="AA130">
        <v>4.6228292105789638E-2</v>
      </c>
      <c r="AB130">
        <v>3.9002998796483113E-2</v>
      </c>
      <c r="AC130">
        <v>-2.850606816264071E-3</v>
      </c>
      <c r="AD130">
        <v>2.148484308682189E-2</v>
      </c>
      <c r="AE130">
        <v>1.8634236270557821E-2</v>
      </c>
      <c r="AF130">
        <v>106.79567136107345</v>
      </c>
      <c r="AG130">
        <v>-16.337265681791223</v>
      </c>
      <c r="AH130">
        <v>123.13293704286468</v>
      </c>
      <c r="AI130">
        <v>-8.7187138284104838E-3</v>
      </c>
      <c r="AJ130">
        <v>2.9706495904813709E-2</v>
      </c>
      <c r="AK130">
        <v>2.0987782076403217E-2</v>
      </c>
      <c r="AL130">
        <v>-1.4042687181332003E-2</v>
      </c>
      <c r="AM130">
        <v>4.884839318063379E-2</v>
      </c>
      <c r="AN130">
        <v>3.4805705999301786E-2</v>
      </c>
      <c r="AO130">
        <v>-5.6268923686147122E-3</v>
      </c>
      <c r="AP130">
        <v>2.2601431858187467E-2</v>
      </c>
      <c r="AQ130">
        <v>1.6974539489572758E-2</v>
      </c>
      <c r="AR130">
        <v>97.283694084002718</v>
      </c>
      <c r="AS130">
        <v>-32.248584780057627</v>
      </c>
      <c r="AT130">
        <v>129.53227886406034</v>
      </c>
      <c r="AU130">
        <v>-1.6879439221056135E-2</v>
      </c>
      <c r="AV130">
        <v>3.4421601415036709E-2</v>
      </c>
      <c r="AW130">
        <v>1.7542162193980578E-2</v>
      </c>
      <c r="AX130" s="40">
        <v>-0.58341449841410631</v>
      </c>
      <c r="AY130" s="40">
        <v>0.30372483975499709</v>
      </c>
      <c r="AZ130" s="40">
        <v>-0.27968965865910916</v>
      </c>
      <c r="BA130" s="40">
        <v>-0.24264677078368346</v>
      </c>
      <c r="BB130" s="40">
        <v>0.12707197582121582</v>
      </c>
      <c r="BC130" s="40">
        <v>-0.11557479496246764</v>
      </c>
      <c r="BD130" s="40">
        <v>-662.37690889091937</v>
      </c>
      <c r="BE130" s="40">
        <v>-1390.6459279140743</v>
      </c>
      <c r="BF130" s="40">
        <v>728.2690190231549</v>
      </c>
      <c r="BG130" s="40">
        <v>-8.9407026187245622E-2</v>
      </c>
      <c r="BH130" s="40">
        <v>5.1550973748253952E-2</v>
      </c>
      <c r="BI130" s="40">
        <v>-3.7856052438991664E-2</v>
      </c>
      <c r="BJ130">
        <v>-8.8517360757410114E-3</v>
      </c>
      <c r="BK130">
        <v>-1.3690058170994989E-2</v>
      </c>
      <c r="BL130">
        <v>-2.6607252627640712E-2</v>
      </c>
      <c r="BM130">
        <v>-1.1054192652363846</v>
      </c>
      <c r="BN130">
        <v>-8.629131442066118E-3</v>
      </c>
      <c r="BO130">
        <v>-1.3660302742212192E-2</v>
      </c>
      <c r="BP130">
        <v>-2.6964452906857804E-2</v>
      </c>
      <c r="BQ130">
        <v>-1.1627799138814059</v>
      </c>
      <c r="BR130">
        <v>2597215.8994262391</v>
      </c>
      <c r="BS130">
        <v>-1.1627799138814059</v>
      </c>
    </row>
    <row r="131" spans="1:71" hidden="1">
      <c r="A131">
        <v>22</v>
      </c>
      <c r="B131" t="s">
        <v>124</v>
      </c>
      <c r="C131" t="s">
        <v>125</v>
      </c>
      <c r="D131" t="s">
        <v>125</v>
      </c>
      <c r="E131" t="s">
        <v>125</v>
      </c>
      <c r="F131" t="s">
        <v>23</v>
      </c>
      <c r="G131" t="str">
        <f t="shared" si="1"/>
        <v>IndiaHotel and restaurants and Other Personal Services</v>
      </c>
      <c r="H131">
        <v>107180.26816593716</v>
      </c>
      <c r="I131">
        <v>27528.382830633287</v>
      </c>
      <c r="J131">
        <v>12131.630576020714</v>
      </c>
      <c r="K131">
        <v>7791647.698278713</v>
      </c>
      <c r="L131">
        <v>1719346.0973199811</v>
      </c>
      <c r="M131">
        <v>1231517.9922286761</v>
      </c>
      <c r="N131">
        <v>-4.0031598280842141E-3</v>
      </c>
      <c r="O131">
        <v>3.1735760155146109E-3</v>
      </c>
      <c r="P131">
        <v>-8.2958381256960313E-4</v>
      </c>
      <c r="Q131">
        <v>-4.2928384287713017E-3</v>
      </c>
      <c r="R131">
        <v>3.4351878350872703E-3</v>
      </c>
      <c r="S131">
        <v>-8.5765059368403157E-4</v>
      </c>
      <c r="T131">
        <v>-4.9153273370493489</v>
      </c>
      <c r="U131">
        <v>-24.602916663110591</v>
      </c>
      <c r="V131">
        <v>19.687589326061243</v>
      </c>
      <c r="W131">
        <v>-2.8513038707275059E-2</v>
      </c>
      <c r="X131">
        <v>1.538494890379047E-2</v>
      </c>
      <c r="Y131">
        <v>-1.3128089803484587E-2</v>
      </c>
      <c r="Z131">
        <v>-7.4238645094652708E-3</v>
      </c>
      <c r="AA131">
        <v>8.7236569561287541E-3</v>
      </c>
      <c r="AB131">
        <v>1.2997924466634837E-3</v>
      </c>
      <c r="AC131">
        <v>-7.9549837449341375E-3</v>
      </c>
      <c r="AD131">
        <v>9.4621241592984014E-3</v>
      </c>
      <c r="AE131">
        <v>1.5071404143642642E-3</v>
      </c>
      <c r="AF131">
        <v>8.637653298501391</v>
      </c>
      <c r="AG131">
        <v>-45.591234186988004</v>
      </c>
      <c r="AH131">
        <v>54.228887485489395</v>
      </c>
      <c r="AI131">
        <v>-5.3299276725856583E-2</v>
      </c>
      <c r="AJ131">
        <v>3.5529776112279317E-2</v>
      </c>
      <c r="AK131">
        <v>-1.7769500613577259E-2</v>
      </c>
      <c r="AL131">
        <v>-1.2957132653662282E-2</v>
      </c>
      <c r="AM131">
        <v>1.1306927083868466E-2</v>
      </c>
      <c r="AN131">
        <v>-1.6502055697938177E-3</v>
      </c>
      <c r="AO131">
        <v>-1.3889746927540378E-2</v>
      </c>
      <c r="AP131">
        <v>1.2232581288785535E-2</v>
      </c>
      <c r="AQ131">
        <v>-1.6571656387548428E-3</v>
      </c>
      <c r="AR131">
        <v>-9.4974709120197076</v>
      </c>
      <c r="AS131">
        <v>-79.60427390876248</v>
      </c>
      <c r="AT131">
        <v>70.106802996742772</v>
      </c>
      <c r="AU131">
        <v>-9.2489442059656229E-2</v>
      </c>
      <c r="AV131">
        <v>5.4935710504168289E-2</v>
      </c>
      <c r="AW131">
        <v>-3.755373155548794E-2</v>
      </c>
      <c r="AX131" s="40">
        <v>-6.7527501875269139E-2</v>
      </c>
      <c r="AY131" s="40">
        <v>3.4935747039107075E-2</v>
      </c>
      <c r="AZ131" s="40">
        <v>-3.2591754836162064E-2</v>
      </c>
      <c r="BA131" s="40">
        <v>-7.877217724294952E-2</v>
      </c>
      <c r="BB131" s="40">
        <v>4.0674857242176371E-2</v>
      </c>
      <c r="BC131" s="40">
        <v>-3.8097320000773142E-2</v>
      </c>
      <c r="BD131" s="40">
        <v>-218.34159487226594</v>
      </c>
      <c r="BE131" s="40">
        <v>-451.45545173354367</v>
      </c>
      <c r="BF131" s="40">
        <v>233.11385686127778</v>
      </c>
      <c r="BG131" s="40">
        <v>-0.10090232399629458</v>
      </c>
      <c r="BH131" s="40">
        <v>5.1579591548300226E-2</v>
      </c>
      <c r="BI131" s="40">
        <v>-4.9322732447994351E-2</v>
      </c>
      <c r="BJ131">
        <v>-9.7005451948934507E-2</v>
      </c>
      <c r="BK131">
        <v>-0.17989672230823148</v>
      </c>
      <c r="BL131">
        <v>-0.31398009647601932</v>
      </c>
      <c r="BM131">
        <v>-1.6363413202834531</v>
      </c>
      <c r="BN131">
        <v>-8.9372909460314287E-2</v>
      </c>
      <c r="BO131">
        <v>-0.1656153740213703</v>
      </c>
      <c r="BP131">
        <v>-0.28917163205162816</v>
      </c>
      <c r="BQ131">
        <v>-1.6399635769056835</v>
      </c>
      <c r="BR131">
        <v>2597215.8994262391</v>
      </c>
      <c r="BS131">
        <v>-1.6399635769056835</v>
      </c>
    </row>
    <row r="132" spans="1:71" hidden="1">
      <c r="A132">
        <v>22</v>
      </c>
      <c r="B132" t="s">
        <v>124</v>
      </c>
      <c r="C132" t="s">
        <v>125</v>
      </c>
      <c r="D132" t="s">
        <v>125</v>
      </c>
      <c r="E132" t="s">
        <v>125</v>
      </c>
      <c r="F132" t="s">
        <v>22</v>
      </c>
      <c r="G132" t="str">
        <f t="shared" ref="G132:G195" si="2">B132&amp;F132</f>
        <v>IndiaLight/Heavy Manufacturing, Utilities, and Construction</v>
      </c>
      <c r="H132">
        <v>564456.00054216839</v>
      </c>
      <c r="I132">
        <v>133791.05710988172</v>
      </c>
      <c r="J132">
        <v>257075.03595914037</v>
      </c>
      <c r="K132">
        <v>41555454.390819795</v>
      </c>
      <c r="L132">
        <v>9169845.8523732312</v>
      </c>
      <c r="M132">
        <v>6568095.9585529407</v>
      </c>
      <c r="N132">
        <v>-2.2016539996842837E-3</v>
      </c>
      <c r="O132">
        <v>1.5099384552003303E-2</v>
      </c>
      <c r="P132">
        <v>1.289773055231902E-2</v>
      </c>
      <c r="Q132">
        <v>-1.3110945561178563E-3</v>
      </c>
      <c r="R132">
        <v>1.9141252827957245E-2</v>
      </c>
      <c r="S132">
        <v>1.7830158271839387E-2</v>
      </c>
      <c r="T132">
        <v>102.18737679761543</v>
      </c>
      <c r="U132">
        <v>-7.5140843609290329</v>
      </c>
      <c r="V132">
        <v>109.70146115854448</v>
      </c>
      <c r="W132">
        <v>-1.5521285972388369E-2</v>
      </c>
      <c r="X132">
        <v>0.26486495427494255</v>
      </c>
      <c r="Y132">
        <v>0.24934366830255414</v>
      </c>
      <c r="Z132">
        <v>-3.637126211043618E-3</v>
      </c>
      <c r="AA132">
        <v>5.3420310650499847E-2</v>
      </c>
      <c r="AB132">
        <v>4.9783184439456243E-2</v>
      </c>
      <c r="AC132">
        <v>-2.4651109173007496E-3</v>
      </c>
      <c r="AD132">
        <v>7.1104262780628216E-2</v>
      </c>
      <c r="AE132">
        <v>6.8639151863327488E-2</v>
      </c>
      <c r="AF132">
        <v>393.38152626521884</v>
      </c>
      <c r="AG132">
        <v>-14.127929450406413</v>
      </c>
      <c r="AH132">
        <v>407.50945571562528</v>
      </c>
      <c r="AI132">
        <v>-2.5478027878698399E-2</v>
      </c>
      <c r="AJ132">
        <v>0.95761750574280124</v>
      </c>
      <c r="AK132">
        <v>0.93213947786410278</v>
      </c>
      <c r="AL132">
        <v>-7.601778750997084E-3</v>
      </c>
      <c r="AM132">
        <v>5.2501489871685937E-2</v>
      </c>
      <c r="AN132">
        <v>4.489971112068885E-2</v>
      </c>
      <c r="AO132">
        <v>-4.9954634035570379E-3</v>
      </c>
      <c r="AP132">
        <v>7.0732153518484553E-2</v>
      </c>
      <c r="AQ132">
        <v>6.5736690114927498E-2</v>
      </c>
      <c r="AR132">
        <v>376.74707199944527</v>
      </c>
      <c r="AS132">
        <v>-28.629768357368604</v>
      </c>
      <c r="AT132">
        <v>405.37684035681389</v>
      </c>
      <c r="AU132">
        <v>-4.9486770179215822E-2</v>
      </c>
      <c r="AV132">
        <v>0.93290535134152142</v>
      </c>
      <c r="AW132">
        <v>0.88341858116230576</v>
      </c>
      <c r="AX132" s="40">
        <v>-0.12474132979079837</v>
      </c>
      <c r="AY132" s="40">
        <v>7.636922244756035E-2</v>
      </c>
      <c r="AZ132" s="40">
        <v>-4.8372107343238019E-2</v>
      </c>
      <c r="BA132" s="40">
        <v>-0.14379744560195537</v>
      </c>
      <c r="BB132" s="40">
        <v>9.0384428350876025E-2</v>
      </c>
      <c r="BC132" s="40">
        <v>-5.3413017251079373E-2</v>
      </c>
      <c r="BD132" s="40">
        <v>-306.11820918909399</v>
      </c>
      <c r="BE132" s="40">
        <v>-824.1252563343478</v>
      </c>
      <c r="BF132" s="40">
        <v>518.00704714525386</v>
      </c>
      <c r="BG132" s="40">
        <v>-0.23827357699999457</v>
      </c>
      <c r="BH132" s="40">
        <v>0.3762410997887457</v>
      </c>
      <c r="BI132" s="40">
        <v>0.13796752278875118</v>
      </c>
      <c r="BJ132">
        <v>-1.0130410107294468E-2</v>
      </c>
      <c r="BK132">
        <v>-1.6735408985765036E-2</v>
      </c>
      <c r="BL132">
        <v>-3.4977855877245126E-2</v>
      </c>
      <c r="BM132">
        <v>-0.57396885627408645</v>
      </c>
      <c r="BN132">
        <v>-5.616282973799785E-3</v>
      </c>
      <c r="BO132">
        <v>-1.0559696406915476E-2</v>
      </c>
      <c r="BP132">
        <v>-2.1398865496559432E-2</v>
      </c>
      <c r="BQ132">
        <v>-0.61597932936391941</v>
      </c>
      <c r="BR132">
        <v>2597215.8994262391</v>
      </c>
      <c r="BS132">
        <v>-0.61597932936391941</v>
      </c>
    </row>
    <row r="133" spans="1:71" hidden="1">
      <c r="A133">
        <v>22</v>
      </c>
      <c r="B133" t="s">
        <v>124</v>
      </c>
      <c r="C133" t="s">
        <v>125</v>
      </c>
      <c r="D133" t="s">
        <v>125</v>
      </c>
      <c r="E133" t="s">
        <v>125</v>
      </c>
      <c r="F133" t="s">
        <v>24</v>
      </c>
      <c r="G133" t="str">
        <f t="shared" si="2"/>
        <v>IndiaTransport services</v>
      </c>
      <c r="H133">
        <v>147131.79439675936</v>
      </c>
      <c r="I133">
        <v>23433.601677778363</v>
      </c>
      <c r="J133">
        <v>15183.768416443454</v>
      </c>
      <c r="K133">
        <v>10388863.597704951</v>
      </c>
      <c r="L133">
        <v>2292461.4630933083</v>
      </c>
      <c r="M133">
        <v>1642023.989638235</v>
      </c>
      <c r="N133">
        <v>-1.4188663344466422E-3</v>
      </c>
      <c r="O133">
        <v>2.4386764315897217E-3</v>
      </c>
      <c r="P133">
        <v>1.0198100971430791E-3</v>
      </c>
      <c r="Q133">
        <v>-5.4387648460390865E-4</v>
      </c>
      <c r="R133">
        <v>1.5363023916210193E-3</v>
      </c>
      <c r="S133">
        <v>9.9242590701711085E-4</v>
      </c>
      <c r="T133">
        <v>5.6877453670303737</v>
      </c>
      <c r="U133">
        <v>-3.1170397040928037</v>
      </c>
      <c r="V133">
        <v>8.8047850711231774</v>
      </c>
      <c r="W133">
        <v>-4.1752900311021945E-3</v>
      </c>
      <c r="X133">
        <v>3.1278819622783784E-3</v>
      </c>
      <c r="Y133">
        <v>-1.0474080688238157E-3</v>
      </c>
      <c r="Z133">
        <v>-2.0134628029718988E-3</v>
      </c>
      <c r="AA133">
        <v>7.2186445164991453E-3</v>
      </c>
      <c r="AB133">
        <v>5.2051817135272474E-3</v>
      </c>
      <c r="AC133">
        <v>-8.211168415669048E-4</v>
      </c>
      <c r="AD133">
        <v>4.9532420178299025E-3</v>
      </c>
      <c r="AE133">
        <v>4.1321251762629976E-3</v>
      </c>
      <c r="AF133">
        <v>23.68184431815142</v>
      </c>
      <c r="AG133">
        <v>-4.7059467899725576</v>
      </c>
      <c r="AH133">
        <v>28.387791108123977</v>
      </c>
      <c r="AI133">
        <v>-5.6678981623012126E-3</v>
      </c>
      <c r="AJ133">
        <v>6.5801313437354649E-3</v>
      </c>
      <c r="AK133">
        <v>9.1223318143425275E-4</v>
      </c>
      <c r="AL133">
        <v>-3.7043181623340957E-3</v>
      </c>
      <c r="AM133">
        <v>8.0441747007203978E-3</v>
      </c>
      <c r="AN133">
        <v>4.3398565383863021E-3</v>
      </c>
      <c r="AO133">
        <v>-1.5839476847494005E-3</v>
      </c>
      <c r="AP133">
        <v>5.2816305803415732E-3</v>
      </c>
      <c r="AQ133">
        <v>3.6976828955921724E-3</v>
      </c>
      <c r="AR133">
        <v>21.191988852210827</v>
      </c>
      <c r="AS133">
        <v>-9.0778475671096714</v>
      </c>
      <c r="AT133">
        <v>30.269836419320502</v>
      </c>
      <c r="AU133">
        <v>-1.0026488606252148E-2</v>
      </c>
      <c r="AV133">
        <v>9.1294190498690357E-3</v>
      </c>
      <c r="AW133">
        <v>-8.970695563831119E-4</v>
      </c>
      <c r="AX133" s="40">
        <v>-7.1036134945000023E-2</v>
      </c>
      <c r="AY133" s="40">
        <v>3.7247310736866414E-2</v>
      </c>
      <c r="AZ133" s="40">
        <v>-3.3788824208133617E-2</v>
      </c>
      <c r="BA133" s="40">
        <v>-5.0889811538806319E-2</v>
      </c>
      <c r="BB133" s="40">
        <v>2.6709269918722228E-2</v>
      </c>
      <c r="BC133" s="40">
        <v>-2.4180541620084092E-2</v>
      </c>
      <c r="BD133" s="40">
        <v>-138.58239955191655</v>
      </c>
      <c r="BE133" s="40">
        <v>-291.65732954198666</v>
      </c>
      <c r="BF133" s="40">
        <v>153.07492999007013</v>
      </c>
      <c r="BG133" s="40">
        <v>-2.0461123445389931E-2</v>
      </c>
      <c r="BH133" s="40">
        <v>1.1270798669422247E-2</v>
      </c>
      <c r="BI133" s="40">
        <v>-9.1903247759676857E-3</v>
      </c>
      <c r="BJ133">
        <v>-2.5046266975091092E-2</v>
      </c>
      <c r="BK133">
        <v>-3.5542267571890059E-2</v>
      </c>
      <c r="BL133">
        <v>-6.5389768861266642E-2</v>
      </c>
      <c r="BM133">
        <v>-1.2539518047025568</v>
      </c>
      <c r="BN133">
        <v>-1.3301581835150133E-2</v>
      </c>
      <c r="BO133">
        <v>-2.0082046518846128E-2</v>
      </c>
      <c r="BP133">
        <v>-3.873859294842423E-2</v>
      </c>
      <c r="BQ133">
        <v>-1.2446116203236472</v>
      </c>
      <c r="BR133">
        <v>2597215.8994262391</v>
      </c>
      <c r="BS133">
        <v>-1.2446116203236472</v>
      </c>
    </row>
    <row r="134" spans="1:71" hidden="1">
      <c r="A134">
        <v>22</v>
      </c>
      <c r="B134" t="s">
        <v>124</v>
      </c>
      <c r="C134" t="s">
        <v>125</v>
      </c>
      <c r="D134" t="s">
        <v>125</v>
      </c>
      <c r="E134" t="s">
        <v>125</v>
      </c>
      <c r="F134" t="s">
        <v>287</v>
      </c>
      <c r="G134" t="str">
        <f t="shared" si="2"/>
        <v>India_All</v>
      </c>
      <c r="H134">
        <v>2597215.8994262377</v>
      </c>
      <c r="I134">
        <v>573115.36577332707</v>
      </c>
      <c r="J134">
        <v>410505.99740955868</v>
      </c>
      <c r="K134">
        <v>2597215.8994262377</v>
      </c>
      <c r="L134">
        <v>573115.36577332707</v>
      </c>
      <c r="M134">
        <v>410505.99740955868</v>
      </c>
      <c r="N134">
        <v>-1.423175545050827E-2</v>
      </c>
      <c r="O134">
        <v>4.2980859640615113E-2</v>
      </c>
      <c r="P134">
        <v>2.8749104190106844E-2</v>
      </c>
      <c r="Q134">
        <v>-1.0456923702304888E-2</v>
      </c>
      <c r="R134">
        <v>5.1262237971994681E-2</v>
      </c>
      <c r="S134">
        <v>4.0805314269689794E-2</v>
      </c>
      <c r="T134">
        <v>233.86152613168829</v>
      </c>
      <c r="U134">
        <v>-59.930236525102387</v>
      </c>
      <c r="V134">
        <v>293.7917626567907</v>
      </c>
      <c r="W134">
        <v>-5.5921311584046098E-2</v>
      </c>
      <c r="X134">
        <v>0.31386911018610752</v>
      </c>
      <c r="Y134">
        <v>0.25794779860206141</v>
      </c>
      <c r="Z134">
        <v>-2.3538393557221236E-2</v>
      </c>
      <c r="AA134">
        <v>0.13297269689448482</v>
      </c>
      <c r="AB134">
        <v>0.10943430333726359</v>
      </c>
      <c r="AC134">
        <v>-1.9032485050107319E-2</v>
      </c>
      <c r="AD134">
        <v>0.15126728836508904</v>
      </c>
      <c r="AE134">
        <v>0.13223480331498172</v>
      </c>
      <c r="AF134">
        <v>757.85797669829708</v>
      </c>
      <c r="AG134">
        <v>-109.07809631067636</v>
      </c>
      <c r="AH134">
        <v>866.93607300897349</v>
      </c>
      <c r="AI134">
        <v>-9.6777867835089404E-2</v>
      </c>
      <c r="AJ134">
        <v>1.0525533817446897</v>
      </c>
      <c r="AK134">
        <v>0.95577551390960025</v>
      </c>
      <c r="AL134">
        <v>-4.4260867338050888E-2</v>
      </c>
      <c r="AM134">
        <v>0.13924422149348387</v>
      </c>
      <c r="AN134">
        <v>9.4983354155432978E-2</v>
      </c>
      <c r="AO134">
        <v>-3.4140591724886669E-2</v>
      </c>
      <c r="AP134">
        <v>0.15613782211951641</v>
      </c>
      <c r="AQ134">
        <v>0.12199723039462973</v>
      </c>
      <c r="AR134">
        <v>699.18487320951078</v>
      </c>
      <c r="AS134">
        <v>-195.66497714126245</v>
      </c>
      <c r="AT134">
        <v>894.84985035077329</v>
      </c>
      <c r="AU134">
        <v>-0.17553341960300362</v>
      </c>
      <c r="AV134">
        <v>1.0559307194399234</v>
      </c>
      <c r="AW134">
        <v>0.88039729983691983</v>
      </c>
      <c r="AX134" s="40">
        <v>-1.1004066391620231</v>
      </c>
      <c r="AY134" s="40">
        <v>0.58606830149637257</v>
      </c>
      <c r="AZ134" s="40">
        <v>-0.51433833766565051</v>
      </c>
      <c r="BA134" s="40">
        <v>-1.3145118740627273</v>
      </c>
      <c r="BB134" s="40">
        <v>0.7032897131522059</v>
      </c>
      <c r="BC134" s="40">
        <v>-0.61122216091052139</v>
      </c>
      <c r="BD134" s="40">
        <v>-3503.0081231899685</v>
      </c>
      <c r="BE134" s="40">
        <v>-7533.6695351684157</v>
      </c>
      <c r="BF134" s="40">
        <v>4030.6614119784476</v>
      </c>
      <c r="BG134" s="40">
        <v>-0.49139481859858425</v>
      </c>
      <c r="BH134" s="40">
        <v>0.53160586369337659</v>
      </c>
      <c r="BI134" s="40">
        <v>4.0211045094792341E-2</v>
      </c>
      <c r="BJ134">
        <v>-1.4231755450508277E-2</v>
      </c>
      <c r="BK134">
        <v>-2.3538393557221246E-2</v>
      </c>
      <c r="BL134">
        <v>-4.4260867338050916E-2</v>
      </c>
      <c r="BM134">
        <v>-1.1004066391620237</v>
      </c>
      <c r="BN134">
        <v>-1.0456923702304888E-2</v>
      </c>
      <c r="BO134">
        <v>-1.9032485050107319E-2</v>
      </c>
      <c r="BP134">
        <v>-3.4140591724886669E-2</v>
      </c>
      <c r="BQ134">
        <v>-1.3145118740627273</v>
      </c>
      <c r="BR134">
        <v>2597215.8994262391</v>
      </c>
      <c r="BS134">
        <v>-1.3145118740627273</v>
      </c>
    </row>
    <row r="135" spans="1:71" hidden="1">
      <c r="A135">
        <v>23</v>
      </c>
      <c r="B135" t="s">
        <v>129</v>
      </c>
      <c r="C135" t="s">
        <v>130</v>
      </c>
      <c r="D135" t="s">
        <v>131</v>
      </c>
      <c r="E135" t="s">
        <v>131</v>
      </c>
      <c r="F135" t="s">
        <v>20</v>
      </c>
      <c r="G135" t="str">
        <f t="shared" si="2"/>
        <v>IrelandAgriculture, Mining and Quarrying</v>
      </c>
      <c r="H135">
        <v>5347.9529104585608</v>
      </c>
      <c r="I135">
        <v>133.11110265712355</v>
      </c>
      <c r="J135">
        <v>16662.307994823648</v>
      </c>
      <c r="K135">
        <v>700526.88097119459</v>
      </c>
      <c r="L135">
        <v>5399.3052823754097</v>
      </c>
      <c r="M135">
        <v>906077.71709404269</v>
      </c>
      <c r="N135">
        <v>-2.857615954832572E-4</v>
      </c>
      <c r="O135">
        <v>6.3713339658986849E-4</v>
      </c>
      <c r="P135">
        <v>3.5137180110661123E-4</v>
      </c>
      <c r="Q135">
        <v>-9.0692909018549731E-4</v>
      </c>
      <c r="R135">
        <v>2.0625435413939319E-3</v>
      </c>
      <c r="S135">
        <v>1.1556144512084347E-3</v>
      </c>
      <c r="T135">
        <v>3.1197576053995309E-2</v>
      </c>
      <c r="U135">
        <v>-2.4483935136892399E-2</v>
      </c>
      <c r="V135">
        <v>5.5681511190887711E-2</v>
      </c>
      <c r="W135">
        <v>-6.8424311333828446E-4</v>
      </c>
      <c r="X135">
        <v>1.5573290882559105E-3</v>
      </c>
      <c r="Y135">
        <v>8.7308597491762602E-4</v>
      </c>
      <c r="Z135">
        <v>-6.0938173113439065E-4</v>
      </c>
      <c r="AA135">
        <v>1.4069751892926779E-3</v>
      </c>
      <c r="AB135">
        <v>7.9759345815828733E-4</v>
      </c>
      <c r="AC135">
        <v>-1.9454720551124313E-3</v>
      </c>
      <c r="AD135">
        <v>4.5201262783207928E-3</v>
      </c>
      <c r="AE135">
        <v>2.5746542232083611E-3</v>
      </c>
      <c r="AF135">
        <v>6.9506720738295322E-2</v>
      </c>
      <c r="AG135">
        <v>-5.2520987719411494E-2</v>
      </c>
      <c r="AH135">
        <v>0.12202770845770682</v>
      </c>
      <c r="AI135">
        <v>-1.4675202612875928E-3</v>
      </c>
      <c r="AJ135">
        <v>3.3971047525086962E-3</v>
      </c>
      <c r="AK135">
        <v>1.9295844912211033E-3</v>
      </c>
      <c r="AL135">
        <v>-1.0544384506948686E-3</v>
      </c>
      <c r="AM135">
        <v>1.4818270552032053E-3</v>
      </c>
      <c r="AN135">
        <v>4.2738860450833684E-4</v>
      </c>
      <c r="AO135">
        <v>-3.309977586175556E-3</v>
      </c>
      <c r="AP135">
        <v>4.7276842020362204E-3</v>
      </c>
      <c r="AQ135">
        <v>1.4177066158606649E-3</v>
      </c>
      <c r="AR135">
        <v>3.8273154099375269E-2</v>
      </c>
      <c r="AS135">
        <v>-8.9357897327909441E-2</v>
      </c>
      <c r="AT135">
        <v>0.1276310514272847</v>
      </c>
      <c r="AU135">
        <v>-2.4997415993803225E-3</v>
      </c>
      <c r="AV135">
        <v>3.5587382941232874E-3</v>
      </c>
      <c r="AW135">
        <v>1.0589966947429652E-3</v>
      </c>
      <c r="AX135" s="40">
        <v>-1.0761998251695075E-3</v>
      </c>
      <c r="AY135" s="40">
        <v>1.6403842363102363E-3</v>
      </c>
      <c r="AZ135" s="40">
        <v>5.641844111407289E-4</v>
      </c>
      <c r="BA135" s="40">
        <v>-3.3764837730373611E-3</v>
      </c>
      <c r="BB135" s="40">
        <v>5.2356321372832582E-3</v>
      </c>
      <c r="BC135" s="40">
        <v>1.859148364245897E-3</v>
      </c>
      <c r="BD135" s="40">
        <v>5.0190547918962373E-2</v>
      </c>
      <c r="BE135" s="40">
        <v>-9.1153333358077404E-2</v>
      </c>
      <c r="BF135" s="40">
        <v>0.14134388127703978</v>
      </c>
      <c r="BG135" s="40">
        <v>-2.5500547491321625E-3</v>
      </c>
      <c r="BH135" s="40">
        <v>3.9383719964309807E-3</v>
      </c>
      <c r="BI135" s="40">
        <v>1.3883172472988177E-3</v>
      </c>
      <c r="BJ135">
        <v>-1.8715916401746472E-2</v>
      </c>
      <c r="BK135">
        <v>-3.9911372685945926E-2</v>
      </c>
      <c r="BL135">
        <v>-6.9060301334818414E-2</v>
      </c>
      <c r="BM135">
        <v>-7.0485559563677608E-2</v>
      </c>
      <c r="BN135">
        <v>-1.8393608533136225E-2</v>
      </c>
      <c r="BO135">
        <v>-3.9456504131513769E-2</v>
      </c>
      <c r="BP135">
        <v>-6.7130311104163468E-2</v>
      </c>
      <c r="BQ135">
        <v>-6.8479136254228343E-2</v>
      </c>
      <c r="BR135">
        <v>350263.44048559718</v>
      </c>
      <c r="BS135">
        <v>-6.8479136254228343E-2</v>
      </c>
    </row>
    <row r="136" spans="1:71" hidden="1">
      <c r="A136">
        <v>23</v>
      </c>
      <c r="B136" t="s">
        <v>129</v>
      </c>
      <c r="C136" t="s">
        <v>130</v>
      </c>
      <c r="D136" t="s">
        <v>131</v>
      </c>
      <c r="E136" t="s">
        <v>131</v>
      </c>
      <c r="F136" t="s">
        <v>21</v>
      </c>
      <c r="G136" t="str">
        <f t="shared" si="2"/>
        <v>IrelandBusiness, Trade, Personal, and Public Services</v>
      </c>
      <c r="H136">
        <v>184100.37446445131</v>
      </c>
      <c r="I136">
        <v>1408.3650829323676</v>
      </c>
      <c r="J136">
        <v>191767.72129253403</v>
      </c>
      <c r="K136">
        <v>3502634.4048559722</v>
      </c>
      <c r="L136">
        <v>26996.526411877054</v>
      </c>
      <c r="M136">
        <v>4530388.5854702126</v>
      </c>
      <c r="N136">
        <v>-9.7109974811019004E-3</v>
      </c>
      <c r="O136">
        <v>1.075933597055231E-2</v>
      </c>
      <c r="P136">
        <v>1.0483384894504071E-3</v>
      </c>
      <c r="Q136">
        <v>-6.9374024373318726E-3</v>
      </c>
      <c r="R136">
        <v>7.6239008766830606E-3</v>
      </c>
      <c r="S136">
        <v>6.8649843935118695E-4</v>
      </c>
      <c r="T136">
        <v>1.8533073249656695E-2</v>
      </c>
      <c r="U136">
        <v>-0.18728576812925013</v>
      </c>
      <c r="V136">
        <v>0.20581884137890682</v>
      </c>
      <c r="W136">
        <v>-1.2665276917515617E-2</v>
      </c>
      <c r="X136">
        <v>1.4088382461482623E-2</v>
      </c>
      <c r="Y136">
        <v>1.4231055439670097E-3</v>
      </c>
      <c r="Z136">
        <v>-1.8242377773684433E-2</v>
      </c>
      <c r="AA136">
        <v>2.9972041119137295E-2</v>
      </c>
      <c r="AB136">
        <v>1.1729663345452864E-2</v>
      </c>
      <c r="AC136">
        <v>-1.3732715519251723E-2</v>
      </c>
      <c r="AD136">
        <v>2.1862408184617266E-2</v>
      </c>
      <c r="AE136">
        <v>8.1296926653655396E-3</v>
      </c>
      <c r="AF136">
        <v>0.21947346276098401</v>
      </c>
      <c r="AG136">
        <v>-0.37073561722227311</v>
      </c>
      <c r="AH136">
        <v>0.59020907998325711</v>
      </c>
      <c r="AI136">
        <v>-2.3971542999908481E-2</v>
      </c>
      <c r="AJ136">
        <v>3.970911107067341E-2</v>
      </c>
      <c r="AK136">
        <v>1.5737568070764932E-2</v>
      </c>
      <c r="AL136">
        <v>-3.9068740656498437E-2</v>
      </c>
      <c r="AM136">
        <v>4.9690621541757116E-2</v>
      </c>
      <c r="AN136">
        <v>1.0621880885258681E-2</v>
      </c>
      <c r="AO136">
        <v>-2.8313842535211447E-2</v>
      </c>
      <c r="AP136">
        <v>3.5889188537033156E-2</v>
      </c>
      <c r="AQ136">
        <v>7.5753460018217061E-3</v>
      </c>
      <c r="AR136">
        <v>0.20450802841728688</v>
      </c>
      <c r="AS136">
        <v>-0.76437539782356367</v>
      </c>
      <c r="AT136">
        <v>0.96888342624085055</v>
      </c>
      <c r="AU136">
        <v>-5.0192477831009746E-2</v>
      </c>
      <c r="AV136">
        <v>6.530074836005853E-2</v>
      </c>
      <c r="AW136">
        <v>1.5108270529048787E-2</v>
      </c>
      <c r="AX136" s="40">
        <v>-3.9665067750935742E-2</v>
      </c>
      <c r="AY136" s="40">
        <v>4.068338610776296E-2</v>
      </c>
      <c r="AZ136" s="40">
        <v>1.0183183568272182E-3</v>
      </c>
      <c r="BA136" s="40">
        <v>-2.8868422221489411E-2</v>
      </c>
      <c r="BB136" s="40">
        <v>2.9430261535736111E-2</v>
      </c>
      <c r="BC136" s="40">
        <v>5.6183931424669861E-4</v>
      </c>
      <c r="BD136" s="40">
        <v>1.5167709886291892E-2</v>
      </c>
      <c r="BE136" s="40">
        <v>-0.77934712297165731</v>
      </c>
      <c r="BF136" s="40">
        <v>0.79451483285794922</v>
      </c>
      <c r="BG136" s="40">
        <v>-5.0899025293138084E-2</v>
      </c>
      <c r="BH136" s="40">
        <v>5.3172852217288208E-2</v>
      </c>
      <c r="BI136" s="40">
        <v>2.2738269241501137E-3</v>
      </c>
      <c r="BJ136">
        <v>-1.847583090568081E-2</v>
      </c>
      <c r="BK136">
        <v>-3.4707360157393376E-2</v>
      </c>
      <c r="BL136">
        <v>-7.4330927123817656E-2</v>
      </c>
      <c r="BM136">
        <v>-7.5465479839204569E-2</v>
      </c>
      <c r="BN136">
        <v>-1.3298097943418265E-2</v>
      </c>
      <c r="BO136">
        <v>-2.6323829077781566E-2</v>
      </c>
      <c r="BP136">
        <v>-5.4273952619732085E-2</v>
      </c>
      <c r="BQ136">
        <v>-5.5337009729676964E-2</v>
      </c>
      <c r="BR136">
        <v>350263.44048559718</v>
      </c>
      <c r="BS136">
        <v>-5.5337009729676964E-2</v>
      </c>
    </row>
    <row r="137" spans="1:71" hidden="1">
      <c r="A137">
        <v>23</v>
      </c>
      <c r="B137" t="s">
        <v>129</v>
      </c>
      <c r="C137" t="s">
        <v>130</v>
      </c>
      <c r="D137" t="s">
        <v>131</v>
      </c>
      <c r="E137" t="s">
        <v>131</v>
      </c>
      <c r="F137" t="s">
        <v>23</v>
      </c>
      <c r="G137" t="str">
        <f t="shared" si="2"/>
        <v>IrelandHotel and restaurants and Other Personal Services</v>
      </c>
      <c r="H137">
        <v>13623.654829198</v>
      </c>
      <c r="I137">
        <v>243.44104133895956</v>
      </c>
      <c r="J137">
        <v>4513.0780891748072</v>
      </c>
      <c r="K137">
        <v>1050790.3214567918</v>
      </c>
      <c r="L137">
        <v>8098.9579235631145</v>
      </c>
      <c r="M137">
        <v>1359116.575641064</v>
      </c>
      <c r="N137">
        <v>-7.3686922423629665E-4</v>
      </c>
      <c r="O137">
        <v>5.8584526134321236E-4</v>
      </c>
      <c r="P137">
        <v>-1.5102396289308438E-4</v>
      </c>
      <c r="Q137">
        <v>-1.4777565845994398E-3</v>
      </c>
      <c r="R137">
        <v>1.244417447941831E-3</v>
      </c>
      <c r="S137">
        <v>-2.3333913665760851E-4</v>
      </c>
      <c r="T137">
        <v>-6.299346165701717E-3</v>
      </c>
      <c r="U137">
        <v>-3.9894294666463992E-2</v>
      </c>
      <c r="V137">
        <v>3.3594948500762278E-2</v>
      </c>
      <c r="W137">
        <v>-4.2162364880660803E-4</v>
      </c>
      <c r="X137">
        <v>2.7089500936346611E-4</v>
      </c>
      <c r="Y137">
        <v>-1.5072863944314192E-4</v>
      </c>
      <c r="Z137">
        <v>-1.7087606368169266E-3</v>
      </c>
      <c r="AA137">
        <v>9.3545704635769836E-3</v>
      </c>
      <c r="AB137">
        <v>7.6458098267600579E-3</v>
      </c>
      <c r="AC137">
        <v>-3.3243817122463959E-3</v>
      </c>
      <c r="AD137">
        <v>1.691924511350807E-2</v>
      </c>
      <c r="AE137">
        <v>1.3594863401261674E-2</v>
      </c>
      <c r="AF137">
        <v>0.3670140888780215</v>
      </c>
      <c r="AG137">
        <v>-8.9746758697820894E-2</v>
      </c>
      <c r="AH137">
        <v>0.4567608475758424</v>
      </c>
      <c r="AI137">
        <v>-1.1029919825349991E-3</v>
      </c>
      <c r="AJ137">
        <v>7.7335657378175748E-3</v>
      </c>
      <c r="AK137">
        <v>6.6305737552825759E-3</v>
      </c>
      <c r="AL137">
        <v>-2.8440166773062527E-3</v>
      </c>
      <c r="AM137">
        <v>1.0117580829738952E-2</v>
      </c>
      <c r="AN137">
        <v>7.2735641524326999E-3</v>
      </c>
      <c r="AO137">
        <v>-5.7124583327713106E-3</v>
      </c>
      <c r="AP137">
        <v>1.8695028307687177E-2</v>
      </c>
      <c r="AQ137">
        <v>1.2982569974915866E-2</v>
      </c>
      <c r="AR137">
        <v>0.35048429322185815</v>
      </c>
      <c r="AS137">
        <v>-0.15421653225740783</v>
      </c>
      <c r="AT137">
        <v>0.50470082547926598</v>
      </c>
      <c r="AU137">
        <v>-1.6019681324186577E-3</v>
      </c>
      <c r="AV137">
        <v>8.0756924805570549E-3</v>
      </c>
      <c r="AW137">
        <v>6.4737243481383959E-3</v>
      </c>
      <c r="AX137" s="40">
        <v>-2.9819568440122386E-3</v>
      </c>
      <c r="AY137" s="40">
        <v>9.9911685671746405E-3</v>
      </c>
      <c r="AZ137" s="40">
        <v>7.0092117231624011E-3</v>
      </c>
      <c r="BA137" s="40">
        <v>-6.0788897354522118E-3</v>
      </c>
      <c r="BB137" s="40">
        <v>1.8296499125110981E-2</v>
      </c>
      <c r="BC137" s="40">
        <v>1.2217609389658768E-2</v>
      </c>
      <c r="BD137" s="40">
        <v>0.32983301457792003</v>
      </c>
      <c r="BE137" s="40">
        <v>-0.16410890729802396</v>
      </c>
      <c r="BF137" s="40">
        <v>0.49394192187594399</v>
      </c>
      <c r="BG137" s="40">
        <v>-1.7504849840347327E-3</v>
      </c>
      <c r="BH137" s="40">
        <v>8.0573122385674406E-3</v>
      </c>
      <c r="BI137" s="40">
        <v>6.3068272545327066E-3</v>
      </c>
      <c r="BJ137">
        <v>-1.8944868532327019E-2</v>
      </c>
      <c r="BK137">
        <v>-4.3932145016998374E-2</v>
      </c>
      <c r="BL137">
        <v>-7.3119517389471783E-2</v>
      </c>
      <c r="BM137">
        <v>-7.6665951733070004E-2</v>
      </c>
      <c r="BN137">
        <v>-1.6387661853169797E-2</v>
      </c>
      <c r="BO137">
        <v>-3.6865911435557966E-2</v>
      </c>
      <c r="BP137">
        <v>-6.3348616736600971E-2</v>
      </c>
      <c r="BQ137">
        <v>-6.7412177665442996E-2</v>
      </c>
      <c r="BR137">
        <v>350263.44048559718</v>
      </c>
      <c r="BS137">
        <v>-6.7412177665442996E-2</v>
      </c>
    </row>
    <row r="138" spans="1:71" hidden="1">
      <c r="A138">
        <v>23</v>
      </c>
      <c r="B138" t="s">
        <v>129</v>
      </c>
      <c r="C138" t="s">
        <v>130</v>
      </c>
      <c r="D138" t="s">
        <v>131</v>
      </c>
      <c r="E138" t="s">
        <v>131</v>
      </c>
      <c r="F138" t="s">
        <v>22</v>
      </c>
      <c r="G138" t="str">
        <f t="shared" si="2"/>
        <v>IrelandLight/Heavy Manufacturing, Utilities, and Construction</v>
      </c>
      <c r="H138">
        <v>134865.72021042052</v>
      </c>
      <c r="I138">
        <v>791.37128461419115</v>
      </c>
      <c r="J138">
        <v>221941.10589970226</v>
      </c>
      <c r="K138">
        <v>5604215.0477695568</v>
      </c>
      <c r="L138">
        <v>43194.442259003285</v>
      </c>
      <c r="M138">
        <v>7248621.7367523424</v>
      </c>
      <c r="N138">
        <v>-7.6656580661790359E-3</v>
      </c>
      <c r="O138">
        <v>4.9244608879729215E-2</v>
      </c>
      <c r="P138">
        <v>4.1578950813550182E-2</v>
      </c>
      <c r="Q138">
        <v>-3.2821667214791945E-3</v>
      </c>
      <c r="R138">
        <v>2.7379732644343943E-2</v>
      </c>
      <c r="S138">
        <v>2.4097565922864748E-2</v>
      </c>
      <c r="T138">
        <v>0.65055057489856671</v>
      </c>
      <c r="U138">
        <v>-8.8607100584596976E-2</v>
      </c>
      <c r="V138">
        <v>0.73915767548316369</v>
      </c>
      <c r="W138">
        <v>-1.1621698067879811E-2</v>
      </c>
      <c r="X138">
        <v>7.8941810853615346E-2</v>
      </c>
      <c r="Y138">
        <v>6.7320112785735561E-2</v>
      </c>
      <c r="Z138">
        <v>-1.7359137851017021E-2</v>
      </c>
      <c r="AA138">
        <v>0.13847209650258532</v>
      </c>
      <c r="AB138">
        <v>0.12111295865156832</v>
      </c>
      <c r="AC138">
        <v>-6.9440502409489442E-3</v>
      </c>
      <c r="AD138">
        <v>0.1856717781068784</v>
      </c>
      <c r="AE138">
        <v>0.1787277278659295</v>
      </c>
      <c r="AF138">
        <v>4.8250278258673411</v>
      </c>
      <c r="AG138">
        <v>-0.18746523573517943</v>
      </c>
      <c r="AH138">
        <v>5.0124930616025205</v>
      </c>
      <c r="AI138">
        <v>-2.6941463155647889E-2</v>
      </c>
      <c r="AJ138">
        <v>0.21130102383930299</v>
      </c>
      <c r="AK138">
        <v>0.18435956068365517</v>
      </c>
      <c r="AL138">
        <v>-3.051395194200128E-2</v>
      </c>
      <c r="AM138">
        <v>0.13099416969186295</v>
      </c>
      <c r="AN138">
        <v>0.10048021774986168</v>
      </c>
      <c r="AO138">
        <v>-1.4253775538736399E-2</v>
      </c>
      <c r="AP138">
        <v>0.18201326635141804</v>
      </c>
      <c r="AQ138">
        <v>0.16775949081268157</v>
      </c>
      <c r="AR138">
        <v>4.5289235245676043</v>
      </c>
      <c r="AS138">
        <v>-0.38480242780046414</v>
      </c>
      <c r="AT138">
        <v>4.9137259523680683</v>
      </c>
      <c r="AU138">
        <v>-4.5724777900812738E-2</v>
      </c>
      <c r="AV138">
        <v>0.19897340059140856</v>
      </c>
      <c r="AW138">
        <v>0.1532486226905958</v>
      </c>
      <c r="AX138" s="40">
        <v>-3.0967312030216191E-2</v>
      </c>
      <c r="AY138" s="40">
        <v>0.14527618359218489</v>
      </c>
      <c r="AZ138" s="40">
        <v>0.11430887156196873</v>
      </c>
      <c r="BA138" s="40">
        <v>-1.4791590175364178E-2</v>
      </c>
      <c r="BB138" s="40">
        <v>0.1895955480740861</v>
      </c>
      <c r="BC138" s="40">
        <v>0.17480395789872197</v>
      </c>
      <c r="BD138" s="40">
        <v>4.7190996663134905</v>
      </c>
      <c r="BE138" s="40">
        <v>-0.39932155484288018</v>
      </c>
      <c r="BF138" s="40">
        <v>5.1184212211563711</v>
      </c>
      <c r="BG138" s="40">
        <v>-4.638904973137048E-2</v>
      </c>
      <c r="BH138" s="40">
        <v>0.22102481712716426</v>
      </c>
      <c r="BI138" s="40">
        <v>0.17463576739579378</v>
      </c>
      <c r="BJ138">
        <v>-1.9908689648168873E-2</v>
      </c>
      <c r="BK138">
        <v>-4.5083890391675527E-2</v>
      </c>
      <c r="BL138">
        <v>-7.9248616871225711E-2</v>
      </c>
      <c r="BM138">
        <v>-8.0426050721942199E-2</v>
      </c>
      <c r="BN138">
        <v>-1.1196653493409816E-2</v>
      </c>
      <c r="BO138">
        <v>-2.3688657824698853E-2</v>
      </c>
      <c r="BP138">
        <v>-4.8624765047933574E-2</v>
      </c>
      <c r="BQ138">
        <v>-5.0459444587701609E-2</v>
      </c>
      <c r="BR138">
        <v>350263.44048559718</v>
      </c>
      <c r="BS138">
        <v>-5.0459444587701609E-2</v>
      </c>
    </row>
    <row r="139" spans="1:71" hidden="1">
      <c r="A139">
        <v>23</v>
      </c>
      <c r="B139" t="s">
        <v>129</v>
      </c>
      <c r="C139" t="s">
        <v>130</v>
      </c>
      <c r="D139" t="s">
        <v>131</v>
      </c>
      <c r="E139" t="s">
        <v>131</v>
      </c>
      <c r="F139" t="s">
        <v>24</v>
      </c>
      <c r="G139" t="str">
        <f t="shared" si="2"/>
        <v>IrelandTransport services</v>
      </c>
      <c r="H139">
        <v>12325.738071068836</v>
      </c>
      <c r="I139">
        <v>123.36412964506299</v>
      </c>
      <c r="J139">
        <v>18154.645270786572</v>
      </c>
      <c r="K139">
        <v>1401053.7619423892</v>
      </c>
      <c r="L139">
        <v>10798.610564750819</v>
      </c>
      <c r="M139">
        <v>1812155.4341880854</v>
      </c>
      <c r="N139">
        <v>-1.49426443094391E-3</v>
      </c>
      <c r="O139">
        <v>1.7698095028319959E-3</v>
      </c>
      <c r="P139">
        <v>2.7554507188808579E-4</v>
      </c>
      <c r="Q139">
        <v>-1.8493998799640776E-3</v>
      </c>
      <c r="R139">
        <v>2.3641558937995523E-3</v>
      </c>
      <c r="S139">
        <v>5.1475601383547498E-4</v>
      </c>
      <c r="T139">
        <v>1.3896624323181948E-2</v>
      </c>
      <c r="U139">
        <v>-4.9927372705572459E-2</v>
      </c>
      <c r="V139">
        <v>6.3823997028754409E-2</v>
      </c>
      <c r="W139">
        <v>-1.838312305396545E-3</v>
      </c>
      <c r="X139">
        <v>1.7267040954040695E-3</v>
      </c>
      <c r="Y139">
        <v>-1.1160820999247558E-4</v>
      </c>
      <c r="Z139">
        <v>-2.7129555489736911E-3</v>
      </c>
      <c r="AA139">
        <v>4.9066360021844582E-3</v>
      </c>
      <c r="AB139">
        <v>2.1936804532107679E-3</v>
      </c>
      <c r="AC139">
        <v>-3.4057351846865543E-3</v>
      </c>
      <c r="AD139">
        <v>6.7623578790191119E-3</v>
      </c>
      <c r="AE139">
        <v>3.3566226943325581E-3</v>
      </c>
      <c r="AF139">
        <v>9.0617153222254831E-2</v>
      </c>
      <c r="AG139">
        <v>-9.1943019865249553E-2</v>
      </c>
      <c r="AH139">
        <v>0.18256017308750438</v>
      </c>
      <c r="AI139">
        <v>-3.0877972038727557E-3</v>
      </c>
      <c r="AJ139">
        <v>4.2138145420295477E-3</v>
      </c>
      <c r="AK139">
        <v>1.1260173381567914E-3</v>
      </c>
      <c r="AL139">
        <v>-5.5699381159311223E-3</v>
      </c>
      <c r="AM139">
        <v>7.1259623901079715E-3</v>
      </c>
      <c r="AN139">
        <v>1.5560242741768481E-3</v>
      </c>
      <c r="AO139">
        <v>-6.878191152444855E-3</v>
      </c>
      <c r="AP139">
        <v>9.5502957547121715E-3</v>
      </c>
      <c r="AQ139">
        <v>2.6721046022673161E-3</v>
      </c>
      <c r="AR139">
        <v>7.2137542470407823E-2</v>
      </c>
      <c r="AS139">
        <v>-0.18568726911291655</v>
      </c>
      <c r="AT139">
        <v>0.25782481158332438</v>
      </c>
      <c r="AU139">
        <v>-6.7031922141401537E-3</v>
      </c>
      <c r="AV139">
        <v>6.9317255119036468E-3</v>
      </c>
      <c r="AW139">
        <v>2.285332977634935E-4</v>
      </c>
      <c r="AX139" s="40">
        <v>-5.6943913183208931E-3</v>
      </c>
      <c r="AY139" s="40">
        <v>6.3973538868580598E-3</v>
      </c>
      <c r="AZ139" s="40">
        <v>7.029625685371669E-4</v>
      </c>
      <c r="BA139" s="40">
        <v>-7.0377314697595257E-3</v>
      </c>
      <c r="BB139" s="40">
        <v>8.5783560215555998E-3</v>
      </c>
      <c r="BC139" s="40">
        <v>1.5406245517960734E-3</v>
      </c>
      <c r="BD139" s="40">
        <v>4.1591511403348942E-2</v>
      </c>
      <c r="BE139" s="40">
        <v>-0.18999430350306135</v>
      </c>
      <c r="BF139" s="40">
        <v>0.23158581490641028</v>
      </c>
      <c r="BG139" s="40">
        <v>-6.882742880663398E-3</v>
      </c>
      <c r="BH139" s="40">
        <v>6.1112873804248669E-3</v>
      </c>
      <c r="BI139" s="40">
        <v>-7.7145550023853006E-4</v>
      </c>
      <c r="BJ139">
        <v>-4.2462868962481623E-2</v>
      </c>
      <c r="BK139">
        <v>-7.7094705322227855E-2</v>
      </c>
      <c r="BL139">
        <v>-0.15828226078868171</v>
      </c>
      <c r="BM139">
        <v>-0.16181887714359272</v>
      </c>
      <c r="BN139">
        <v>-4.0471547806660624E-2</v>
      </c>
      <c r="BO139">
        <v>-7.4529784411225E-2</v>
      </c>
      <c r="BP139">
        <v>-0.15051966049382956</v>
      </c>
      <c r="BQ139">
        <v>-0.15401097875833381</v>
      </c>
      <c r="BR139">
        <v>350263.44048559718</v>
      </c>
      <c r="BS139">
        <v>-0.15401097875833381</v>
      </c>
    </row>
    <row r="140" spans="1:71" hidden="1">
      <c r="A140">
        <v>23</v>
      </c>
      <c r="B140" t="s">
        <v>129</v>
      </c>
      <c r="C140" t="s">
        <v>130</v>
      </c>
      <c r="D140" t="s">
        <v>131</v>
      </c>
      <c r="E140" t="s">
        <v>131</v>
      </c>
      <c r="F140" t="s">
        <v>287</v>
      </c>
      <c r="G140" t="str">
        <f t="shared" si="2"/>
        <v>Ireland_All</v>
      </c>
      <c r="H140">
        <v>350263.44048559724</v>
      </c>
      <c r="I140">
        <v>2699.6526411877053</v>
      </c>
      <c r="J140">
        <v>453038.85854702134</v>
      </c>
      <c r="K140">
        <v>350263.44048559724</v>
      </c>
      <c r="L140">
        <v>2699.6526411877053</v>
      </c>
      <c r="M140">
        <v>453038.85854702134</v>
      </c>
      <c r="N140">
        <v>-1.9893550797944404E-2</v>
      </c>
      <c r="O140">
        <v>6.2996733011046607E-2</v>
      </c>
      <c r="P140">
        <v>4.3103182213102206E-2</v>
      </c>
      <c r="Q140">
        <v>-1.4453654713560081E-2</v>
      </c>
      <c r="R140">
        <v>4.0674750404162324E-2</v>
      </c>
      <c r="S140">
        <v>2.6221095690602242E-2</v>
      </c>
      <c r="T140">
        <v>0.70787850235969896</v>
      </c>
      <c r="U140">
        <v>-0.39019847122277596</v>
      </c>
      <c r="V140">
        <v>1.0980769735824749</v>
      </c>
      <c r="W140">
        <v>-2.7231154052936864E-2</v>
      </c>
      <c r="X140">
        <v>9.6585121508121458E-2</v>
      </c>
      <c r="Y140">
        <v>6.9353967455184601E-2</v>
      </c>
      <c r="Z140">
        <v>-4.0632613541626471E-2</v>
      </c>
      <c r="AA140">
        <v>0.18411231927677682</v>
      </c>
      <c r="AB140">
        <v>0.14347970573515034</v>
      </c>
      <c r="AC140">
        <v>-2.9352354712246048E-2</v>
      </c>
      <c r="AD140">
        <v>0.23573591556234372</v>
      </c>
      <c r="AE140">
        <v>0.20638356085009768</v>
      </c>
      <c r="AF140">
        <v>5.5716392514668973</v>
      </c>
      <c r="AG140">
        <v>-0.79241161923993442</v>
      </c>
      <c r="AH140">
        <v>6.3640508707068317</v>
      </c>
      <c r="AI140">
        <v>-5.6571315603251723E-2</v>
      </c>
      <c r="AJ140">
        <v>0.26635461994233228</v>
      </c>
      <c r="AK140">
        <v>0.20978330433908055</v>
      </c>
      <c r="AL140">
        <v>-7.9051085842431923E-2</v>
      </c>
      <c r="AM140">
        <v>0.19941016150867011</v>
      </c>
      <c r="AN140">
        <v>0.12035907566623819</v>
      </c>
      <c r="AO140">
        <v>-5.8468245145339562E-2</v>
      </c>
      <c r="AP140">
        <v>0.25087546315288678</v>
      </c>
      <c r="AQ140">
        <v>0.19240721800754723</v>
      </c>
      <c r="AR140">
        <v>5.1943265427765342</v>
      </c>
      <c r="AS140">
        <v>-1.5784395243222615</v>
      </c>
      <c r="AT140">
        <v>6.7727660670987957</v>
      </c>
      <c r="AU140">
        <v>-0.10672215767776161</v>
      </c>
      <c r="AV140">
        <v>0.28284030523805098</v>
      </c>
      <c r="AW140">
        <v>0.17611814756028937</v>
      </c>
      <c r="AX140" s="40">
        <v>-8.0384927768654579E-2</v>
      </c>
      <c r="AY140" s="40">
        <v>0.20398847639029083</v>
      </c>
      <c r="AZ140" s="40">
        <v>0.12360354862163625</v>
      </c>
      <c r="BA140" s="40">
        <v>-6.0153117375102691E-2</v>
      </c>
      <c r="BB140" s="40">
        <v>0.25113629689377209</v>
      </c>
      <c r="BC140" s="40">
        <v>0.19098317951866939</v>
      </c>
      <c r="BD140" s="40">
        <v>5.1558824501000151</v>
      </c>
      <c r="BE140" s="40">
        <v>-1.6239252219737002</v>
      </c>
      <c r="BF140" s="40">
        <v>6.7798076720737157</v>
      </c>
      <c r="BG140" s="40">
        <v>-0.10847135763833887</v>
      </c>
      <c r="BH140" s="40">
        <v>0.29230464095987585</v>
      </c>
      <c r="BI140" s="40">
        <v>0.18383328332153698</v>
      </c>
      <c r="BJ140">
        <v>-1.9893550797944401E-2</v>
      </c>
      <c r="BK140">
        <v>-4.0632613541626464E-2</v>
      </c>
      <c r="BL140">
        <v>-7.9051085842431909E-2</v>
      </c>
      <c r="BM140">
        <v>-8.0384927768654565E-2</v>
      </c>
      <c r="BN140">
        <v>-1.4453654713560081E-2</v>
      </c>
      <c r="BO140">
        <v>-2.9352354712246051E-2</v>
      </c>
      <c r="BP140">
        <v>-5.8468245145339548E-2</v>
      </c>
      <c r="BQ140">
        <v>-6.0153117375102691E-2</v>
      </c>
      <c r="BR140">
        <v>350263.44048559718</v>
      </c>
      <c r="BS140">
        <v>-6.0153117375102691E-2</v>
      </c>
    </row>
    <row r="141" spans="1:71" hidden="1">
      <c r="A141">
        <v>24</v>
      </c>
      <c r="B141" t="s">
        <v>132</v>
      </c>
      <c r="C141" t="s">
        <v>133</v>
      </c>
      <c r="D141" t="s">
        <v>133</v>
      </c>
      <c r="E141" t="s">
        <v>133</v>
      </c>
      <c r="F141" t="s">
        <v>20</v>
      </c>
      <c r="G141" t="str">
        <f t="shared" si="2"/>
        <v>ItalyAgriculture, Mining and Quarrying</v>
      </c>
      <c r="H141">
        <v>51206.407782497787</v>
      </c>
      <c r="I141">
        <v>964.51166347632909</v>
      </c>
      <c r="J141">
        <v>8961.7296920075842</v>
      </c>
      <c r="K141">
        <v>3849048.9888010151</v>
      </c>
      <c r="L141">
        <v>48653.63615607375</v>
      </c>
      <c r="M141">
        <v>1229654.4514556942</v>
      </c>
      <c r="N141">
        <v>-1.9983692447357549E-4</v>
      </c>
      <c r="O141">
        <v>2.3410183414839416E-3</v>
      </c>
      <c r="P141">
        <v>2.1411814170103662E-3</v>
      </c>
      <c r="Q141">
        <v>-2.6743765662159833E-4</v>
      </c>
      <c r="R141">
        <v>3.7113511566854349E-3</v>
      </c>
      <c r="S141">
        <v>3.4439135000638365E-3</v>
      </c>
      <c r="T141">
        <v>0.83779457192548179</v>
      </c>
      <c r="U141">
        <v>-6.5059072198501156E-2</v>
      </c>
      <c r="V141">
        <v>0.90285364412398295</v>
      </c>
      <c r="W141">
        <v>-1.55441621621091E-4</v>
      </c>
      <c r="X141">
        <v>5.208521286666907E-3</v>
      </c>
      <c r="Y141">
        <v>5.0530796650458155E-3</v>
      </c>
      <c r="Z141">
        <v>-4.0465662494499981E-4</v>
      </c>
      <c r="AA141">
        <v>3.7725851062294126E-3</v>
      </c>
      <c r="AB141">
        <v>3.3679284812844126E-3</v>
      </c>
      <c r="AC141">
        <v>-5.6785052552154041E-4</v>
      </c>
      <c r="AD141">
        <v>5.7828477711071129E-3</v>
      </c>
      <c r="AE141">
        <v>5.2149972455855726E-3</v>
      </c>
      <c r="AF141">
        <v>1.268642892708236</v>
      </c>
      <c r="AG141">
        <v>-0.13813996429880149</v>
      </c>
      <c r="AH141">
        <v>1.4067828570070375</v>
      </c>
      <c r="AI141">
        <v>-3.5437084421938527E-4</v>
      </c>
      <c r="AJ141">
        <v>5.6135628798074273E-3</v>
      </c>
      <c r="AK141">
        <v>5.2591920355880414E-3</v>
      </c>
      <c r="AL141">
        <v>-6.8514797093624893E-4</v>
      </c>
      <c r="AM141">
        <v>3.7111990513922347E-3</v>
      </c>
      <c r="AN141">
        <v>3.0260510804559857E-3</v>
      </c>
      <c r="AO141">
        <v>-8.805298444787183E-4</v>
      </c>
      <c r="AP141">
        <v>5.6872751306474003E-3</v>
      </c>
      <c r="AQ141">
        <v>4.8067452861686819E-3</v>
      </c>
      <c r="AR141">
        <v>1.1693281812408678</v>
      </c>
      <c r="AS141">
        <v>-0.21420489338915871</v>
      </c>
      <c r="AT141">
        <v>1.3835330746300265</v>
      </c>
      <c r="AU141">
        <v>-5.0899772269835783E-4</v>
      </c>
      <c r="AV141">
        <v>5.581294727497463E-3</v>
      </c>
      <c r="AW141">
        <v>5.0722970047991055E-3</v>
      </c>
      <c r="AX141" s="40">
        <v>-7.0101871706401773E-4</v>
      </c>
      <c r="AY141" s="40">
        <v>3.9207661522889219E-3</v>
      </c>
      <c r="AZ141" s="40">
        <v>3.2197474352249041E-3</v>
      </c>
      <c r="BA141" s="40">
        <v>-9.0205172932608115E-4</v>
      </c>
      <c r="BB141" s="40">
        <v>5.9499483730093847E-3</v>
      </c>
      <c r="BC141" s="40">
        <v>5.0478966436833033E-3</v>
      </c>
      <c r="BD141" s="40">
        <v>1.2279926332761661</v>
      </c>
      <c r="BE141" s="40">
        <v>-0.21944048316294129</v>
      </c>
      <c r="BF141" s="40">
        <v>1.4474331164391074</v>
      </c>
      <c r="BG141" s="40">
        <v>-5.1782275381549172E-4</v>
      </c>
      <c r="BH141" s="40">
        <v>5.6952888346054808E-3</v>
      </c>
      <c r="BI141" s="40">
        <v>5.1774660807899888E-3</v>
      </c>
      <c r="BJ141">
        <v>-7.5106040960465931E-3</v>
      </c>
      <c r="BK141">
        <v>-1.5208479177761677E-2</v>
      </c>
      <c r="BL141">
        <v>-2.5750372061957173E-2</v>
      </c>
      <c r="BM141">
        <v>-2.6346852873441528E-2</v>
      </c>
      <c r="BN141">
        <v>-6.7452862067020327E-3</v>
      </c>
      <c r="BO141">
        <v>-1.4322269966224384E-2</v>
      </c>
      <c r="BP141">
        <v>-2.2208636919652521E-2</v>
      </c>
      <c r="BQ141">
        <v>-2.2751459777274823E-2</v>
      </c>
      <c r="BR141">
        <v>1924524.4944005064</v>
      </c>
      <c r="BS141">
        <v>-2.2751459777274823E-2</v>
      </c>
    </row>
    <row r="142" spans="1:71" hidden="1">
      <c r="A142">
        <v>24</v>
      </c>
      <c r="B142" t="s">
        <v>132</v>
      </c>
      <c r="C142" t="s">
        <v>133</v>
      </c>
      <c r="D142" t="s">
        <v>133</v>
      </c>
      <c r="E142" t="s">
        <v>133</v>
      </c>
      <c r="F142" t="s">
        <v>21</v>
      </c>
      <c r="G142" t="str">
        <f t="shared" si="2"/>
        <v>ItalyBusiness, Trade, Personal, and Public Services</v>
      </c>
      <c r="H142">
        <v>1156034.2425163833</v>
      </c>
      <c r="I142">
        <v>13205.794231673302</v>
      </c>
      <c r="J142">
        <v>78382.372375542705</v>
      </c>
      <c r="K142">
        <v>19245244.944005076</v>
      </c>
      <c r="L142">
        <v>243268.1807803688</v>
      </c>
      <c r="M142">
        <v>6148272.2572784694</v>
      </c>
      <c r="N142">
        <v>-2.8313634305215827E-3</v>
      </c>
      <c r="O142">
        <v>1.6795877356080256E-2</v>
      </c>
      <c r="P142">
        <v>1.3964513925558673E-2</v>
      </c>
      <c r="Q142">
        <v>-2.8058549979911836E-3</v>
      </c>
      <c r="R142">
        <v>1.6637814473019374E-2</v>
      </c>
      <c r="S142">
        <v>1.3831959475028188E-2</v>
      </c>
      <c r="T142">
        <v>3.364875618117892</v>
      </c>
      <c r="U142">
        <v>-0.68257524089482047</v>
      </c>
      <c r="V142">
        <v>4.047450859012713</v>
      </c>
      <c r="W142">
        <v>-1.5827237873812668E-3</v>
      </c>
      <c r="X142">
        <v>6.4101824096907878E-3</v>
      </c>
      <c r="Y142">
        <v>4.8274586223095196E-3</v>
      </c>
      <c r="Z142">
        <v>-5.3001856208550208E-3</v>
      </c>
      <c r="AA142">
        <v>4.655766718998601E-2</v>
      </c>
      <c r="AB142">
        <v>4.1257481569130984E-2</v>
      </c>
      <c r="AC142">
        <v>-5.2933939911897149E-3</v>
      </c>
      <c r="AD142">
        <v>4.5792554597834878E-2</v>
      </c>
      <c r="AE142">
        <v>4.0499160606645164E-2</v>
      </c>
      <c r="AF142">
        <v>9.8521571239105441</v>
      </c>
      <c r="AG142">
        <v>-1.2877143263904571</v>
      </c>
      <c r="AH142">
        <v>11.139871450301001</v>
      </c>
      <c r="AI142">
        <v>-3.417267887375482E-3</v>
      </c>
      <c r="AJ142">
        <v>1.7757461709024445E-2</v>
      </c>
      <c r="AK142">
        <v>1.4340193821648965E-2</v>
      </c>
      <c r="AL142">
        <v>-1.182975417409801E-2</v>
      </c>
      <c r="AM142">
        <v>3.8966904678640085E-2</v>
      </c>
      <c r="AN142">
        <v>2.7137150504542074E-2</v>
      </c>
      <c r="AO142">
        <v>-1.1836279461532592E-2</v>
      </c>
      <c r="AP142">
        <v>3.7121268803047967E-2</v>
      </c>
      <c r="AQ142">
        <v>2.5284989341515372E-2</v>
      </c>
      <c r="AR142">
        <v>6.151033358161456</v>
      </c>
      <c r="AS142">
        <v>-2.879390171815075</v>
      </c>
      <c r="AT142">
        <v>9.030423529976531</v>
      </c>
      <c r="AU142">
        <v>-6.9208376855300225E-3</v>
      </c>
      <c r="AV142">
        <v>1.5335794368368624E-2</v>
      </c>
      <c r="AW142">
        <v>8.4149566828385994E-3</v>
      </c>
      <c r="AX142" s="40">
        <v>-1.1940281555251351E-2</v>
      </c>
      <c r="AY142" s="40">
        <v>4.9877715157184171E-2</v>
      </c>
      <c r="AZ142" s="40">
        <v>3.793743360193283E-2</v>
      </c>
      <c r="BA142" s="40">
        <v>-1.1951071234315849E-2</v>
      </c>
      <c r="BB142" s="40">
        <v>4.9121393219397957E-2</v>
      </c>
      <c r="BC142" s="40">
        <v>3.7170321985082112E-2</v>
      </c>
      <c r="BD142" s="40">
        <v>9.0423566083314668</v>
      </c>
      <c r="BE142" s="40">
        <v>-2.9073153575486117</v>
      </c>
      <c r="BF142" s="40">
        <v>11.949671965880079</v>
      </c>
      <c r="BG142" s="40">
        <v>-7.0166017854348117E-3</v>
      </c>
      <c r="BH142" s="40">
        <v>1.9557128658054115E-2</v>
      </c>
      <c r="BI142" s="40">
        <v>1.2540526872619301E-2</v>
      </c>
      <c r="BJ142">
        <v>-4.7135526563015359E-3</v>
      </c>
      <c r="BK142">
        <v>-8.82355961186875E-3</v>
      </c>
      <c r="BL142">
        <v>-1.9693751995815644E-2</v>
      </c>
      <c r="BM142">
        <v>-1.9877754030105325E-2</v>
      </c>
      <c r="BN142">
        <v>-5.168755691026177E-3</v>
      </c>
      <c r="BO142">
        <v>-9.75113123678659E-3</v>
      </c>
      <c r="BP142">
        <v>-2.1803990894459276E-2</v>
      </c>
      <c r="BQ142">
        <v>-2.2015452509290132E-2</v>
      </c>
      <c r="BR142">
        <v>1924524.4944005064</v>
      </c>
      <c r="BS142">
        <v>-2.2015452509290132E-2</v>
      </c>
    </row>
    <row r="143" spans="1:71" hidden="1">
      <c r="A143">
        <v>24</v>
      </c>
      <c r="B143" t="s">
        <v>132</v>
      </c>
      <c r="C143" t="s">
        <v>133</v>
      </c>
      <c r="D143" t="s">
        <v>133</v>
      </c>
      <c r="E143" t="s">
        <v>133</v>
      </c>
      <c r="F143" t="s">
        <v>23</v>
      </c>
      <c r="G143" t="str">
        <f t="shared" si="2"/>
        <v>ItalyHotel and restaurants and Other Personal Services</v>
      </c>
      <c r="H143">
        <v>167171.88392894057</v>
      </c>
      <c r="I143">
        <v>3102.1155806808329</v>
      </c>
      <c r="J143">
        <v>6039.06093361272</v>
      </c>
      <c r="K143">
        <v>5773573.4832015224</v>
      </c>
      <c r="L143">
        <v>72980.454234110628</v>
      </c>
      <c r="M143">
        <v>1844481.6771835412</v>
      </c>
      <c r="N143">
        <v>-6.0669917586399778E-4</v>
      </c>
      <c r="O143">
        <v>1.6556751961730098E-3</v>
      </c>
      <c r="P143">
        <v>1.0489760203090119E-3</v>
      </c>
      <c r="Q143">
        <v>-1.0277560157240643E-3</v>
      </c>
      <c r="R143">
        <v>2.816476043717338E-3</v>
      </c>
      <c r="S143">
        <v>1.7887200279932737E-3</v>
      </c>
      <c r="T143">
        <v>0.43513866713533389</v>
      </c>
      <c r="U143">
        <v>-0.25002033623127318</v>
      </c>
      <c r="V143">
        <v>0.68515900336660707</v>
      </c>
      <c r="W143">
        <v>-2.4573818074189427E-3</v>
      </c>
      <c r="X143">
        <v>1.6328675567717323E-3</v>
      </c>
      <c r="Y143">
        <v>-8.2451425064721017E-4</v>
      </c>
      <c r="Z143">
        <v>-9.9735131792884455E-4</v>
      </c>
      <c r="AA143">
        <v>5.6584238980174574E-3</v>
      </c>
      <c r="AB143">
        <v>4.661072580088613E-3</v>
      </c>
      <c r="AC143">
        <v>-1.6900701972193785E-3</v>
      </c>
      <c r="AD143">
        <v>9.6141452635783199E-3</v>
      </c>
      <c r="AE143">
        <v>7.9240750663589418E-3</v>
      </c>
      <c r="AF143">
        <v>1.9276753257602193</v>
      </c>
      <c r="AG143">
        <v>-0.41114030226867726</v>
      </c>
      <c r="AH143">
        <v>2.3388156280288963</v>
      </c>
      <c r="AI143">
        <v>-3.7377256348364273E-3</v>
      </c>
      <c r="AJ143">
        <v>9.9302242686899848E-3</v>
      </c>
      <c r="AK143">
        <v>6.1924986338535576E-3</v>
      </c>
      <c r="AL143">
        <v>-2.1391678786820533E-3</v>
      </c>
      <c r="AM143">
        <v>5.3895194829827056E-3</v>
      </c>
      <c r="AN143">
        <v>3.2503516043006523E-3</v>
      </c>
      <c r="AO143">
        <v>-3.6262212090599913E-3</v>
      </c>
      <c r="AP143">
        <v>9.1532895946128644E-3</v>
      </c>
      <c r="AQ143">
        <v>5.5270683855528722E-3</v>
      </c>
      <c r="AR143">
        <v>1.3445598712021365</v>
      </c>
      <c r="AS143">
        <v>-0.88214423663521302</v>
      </c>
      <c r="AT143">
        <v>2.2267041078373495</v>
      </c>
      <c r="AU143">
        <v>-7.4718170433514921E-3</v>
      </c>
      <c r="AV143">
        <v>1.163592697317397E-2</v>
      </c>
      <c r="AW143">
        <v>4.1641099298224786E-3</v>
      </c>
      <c r="AX143" s="40">
        <v>-2.1526568347153175E-3</v>
      </c>
      <c r="AY143" s="40">
        <v>6.2360766564106941E-3</v>
      </c>
      <c r="AZ143" s="40">
        <v>4.0834198216953771E-3</v>
      </c>
      <c r="BA143" s="40">
        <v>-3.6493034662328297E-3</v>
      </c>
      <c r="BB143" s="40">
        <v>1.0593761898085049E-2</v>
      </c>
      <c r="BC143" s="40">
        <v>6.9444584318522195E-3</v>
      </c>
      <c r="BD143" s="40">
        <v>1.6893657692215813</v>
      </c>
      <c r="BE143" s="40">
        <v>-0.88775941534595404</v>
      </c>
      <c r="BF143" s="40">
        <v>2.5771251845675356</v>
      </c>
      <c r="BG143" s="40">
        <v>-7.5019434345475859E-3</v>
      </c>
      <c r="BH143" s="40">
        <v>1.1812333168545564E-2</v>
      </c>
      <c r="BI143" s="40">
        <v>4.3103897339979774E-3</v>
      </c>
      <c r="BJ143">
        <v>-6.9844724916731616E-3</v>
      </c>
      <c r="BK143">
        <v>-1.1481757552559348E-2</v>
      </c>
      <c r="BL143">
        <v>-2.4626635074043533E-2</v>
      </c>
      <c r="BM143">
        <v>-2.4781923306010478E-2</v>
      </c>
      <c r="BN143">
        <v>-8.0596718506665155E-3</v>
      </c>
      <c r="BO143">
        <v>-1.3253545574805526E-2</v>
      </c>
      <c r="BP143">
        <v>-2.8436859094773174E-2</v>
      </c>
      <c r="BQ143">
        <v>-2.8617870361590917E-2</v>
      </c>
      <c r="BR143">
        <v>1924524.4944005064</v>
      </c>
      <c r="BS143">
        <v>-2.8617870361590917E-2</v>
      </c>
    </row>
    <row r="144" spans="1:71" hidden="1">
      <c r="A144">
        <v>24</v>
      </c>
      <c r="B144" t="s">
        <v>132</v>
      </c>
      <c r="C144" t="s">
        <v>133</v>
      </c>
      <c r="D144" t="s">
        <v>133</v>
      </c>
      <c r="E144" t="s">
        <v>133</v>
      </c>
      <c r="F144" t="s">
        <v>22</v>
      </c>
      <c r="G144" t="str">
        <f t="shared" si="2"/>
        <v>ItalyLight/Heavy Manufacturing, Utilities, and Construction</v>
      </c>
      <c r="H144">
        <v>452704.45404555224</v>
      </c>
      <c r="I144">
        <v>6091.5798885828071</v>
      </c>
      <c r="J144">
        <v>502840.57540448965</v>
      </c>
      <c r="K144">
        <v>30792391.910408128</v>
      </c>
      <c r="L144">
        <v>389229.08924859011</v>
      </c>
      <c r="M144">
        <v>9837235.6116455514</v>
      </c>
      <c r="N144">
        <v>-2.9562937018479422E-3</v>
      </c>
      <c r="O144">
        <v>3.4425405248753649E-2</v>
      </c>
      <c r="P144">
        <v>3.1469111546905709E-2</v>
      </c>
      <c r="Q144">
        <v>-3.0430308932571232E-3</v>
      </c>
      <c r="R144">
        <v>3.5866454349227014E-2</v>
      </c>
      <c r="S144">
        <v>3.2823423455969891E-2</v>
      </c>
      <c r="T144">
        <v>7.9848945111174796</v>
      </c>
      <c r="U144">
        <v>-0.74027258946112084</v>
      </c>
      <c r="V144">
        <v>8.7251671005786005</v>
      </c>
      <c r="W144">
        <v>-1.6140038520554578E-2</v>
      </c>
      <c r="X144">
        <v>0.26044171792426707</v>
      </c>
      <c r="Y144">
        <v>0.24430167940371245</v>
      </c>
      <c r="Z144">
        <v>-6.159107874545414E-3</v>
      </c>
      <c r="AA144">
        <v>0.10075392801862973</v>
      </c>
      <c r="AB144">
        <v>9.459482014408431E-2</v>
      </c>
      <c r="AC144">
        <v>-6.3751477511223044E-3</v>
      </c>
      <c r="AD144">
        <v>0.10753670552092673</v>
      </c>
      <c r="AE144">
        <v>0.10116155776980443</v>
      </c>
      <c r="AF144">
        <v>24.609388123568497</v>
      </c>
      <c r="AG144">
        <v>-1.550870595621582</v>
      </c>
      <c r="AH144">
        <v>26.160258719190079</v>
      </c>
      <c r="AI144">
        <v>-3.5694340599495555E-2</v>
      </c>
      <c r="AJ144">
        <v>0.74893995631339105</v>
      </c>
      <c r="AK144">
        <v>0.71324561571389555</v>
      </c>
      <c r="AL144">
        <v>-1.5665954920342774E-2</v>
      </c>
      <c r="AM144">
        <v>8.5860929328032631E-2</v>
      </c>
      <c r="AN144">
        <v>7.0194974407689861E-2</v>
      </c>
      <c r="AO144">
        <v>-1.5990602034145072E-2</v>
      </c>
      <c r="AP144">
        <v>9.3403447380282167E-2</v>
      </c>
      <c r="AQ144">
        <v>7.7412845346137099E-2</v>
      </c>
      <c r="AR144">
        <v>18.832082056386803</v>
      </c>
      <c r="AS144">
        <v>-3.8900046664293342</v>
      </c>
      <c r="AT144">
        <v>22.722086722816137</v>
      </c>
      <c r="AU144">
        <v>-8.6880794814625684E-2</v>
      </c>
      <c r="AV144">
        <v>0.62042610814454369</v>
      </c>
      <c r="AW144">
        <v>0.53354531332991817</v>
      </c>
      <c r="AX144" s="40">
        <v>-1.58013958170963E-2</v>
      </c>
      <c r="AY144" s="40">
        <v>0.10557507198990516</v>
      </c>
      <c r="AZ144" s="40">
        <v>8.9773676172808875E-2</v>
      </c>
      <c r="BA144" s="40">
        <v>-1.6137980399892528E-2</v>
      </c>
      <c r="BB144" s="40">
        <v>0.11241812184531186</v>
      </c>
      <c r="BC144" s="40">
        <v>9.6280141445419312E-2</v>
      </c>
      <c r="BD144" s="40">
        <v>23.421894854703737</v>
      </c>
      <c r="BE144" s="40">
        <v>-3.9258571333511014</v>
      </c>
      <c r="BF144" s="40">
        <v>27.347751988054839</v>
      </c>
      <c r="BG144" s="40">
        <v>-8.7590746981471637E-2</v>
      </c>
      <c r="BH144" s="40">
        <v>0.77488815950437895</v>
      </c>
      <c r="BI144" s="40">
        <v>0.68729741252290755</v>
      </c>
      <c r="BJ144">
        <v>-1.2567712976987465E-2</v>
      </c>
      <c r="BK144">
        <v>-2.6183426874401762E-2</v>
      </c>
      <c r="BL144">
        <v>-6.6598668740599762E-2</v>
      </c>
      <c r="BM144">
        <v>-6.7174451287063286E-2</v>
      </c>
      <c r="BN144">
        <v>-1.215239072623151E-2</v>
      </c>
      <c r="BO144">
        <v>-2.5459250703225841E-2</v>
      </c>
      <c r="BP144">
        <v>-6.3858715433088326E-2</v>
      </c>
      <c r="BQ144">
        <v>-6.4447273205907887E-2</v>
      </c>
      <c r="BR144">
        <v>1924524.4944005064</v>
      </c>
      <c r="BS144">
        <v>-6.4447273205907887E-2</v>
      </c>
    </row>
    <row r="145" spans="1:71" hidden="1">
      <c r="A145">
        <v>24</v>
      </c>
      <c r="B145" t="s">
        <v>132</v>
      </c>
      <c r="C145" t="s">
        <v>133</v>
      </c>
      <c r="D145" t="s">
        <v>133</v>
      </c>
      <c r="E145" t="s">
        <v>133</v>
      </c>
      <c r="F145" t="s">
        <v>24</v>
      </c>
      <c r="G145" t="str">
        <f t="shared" si="2"/>
        <v>ItalyTransport services</v>
      </c>
      <c r="H145">
        <v>97407.506127134082</v>
      </c>
      <c r="I145">
        <v>962.81671362359612</v>
      </c>
      <c r="J145">
        <v>18603.487322194651</v>
      </c>
      <c r="K145">
        <v>7698097.9776020302</v>
      </c>
      <c r="L145">
        <v>97307.272312147499</v>
      </c>
      <c r="M145">
        <v>2459308.9029113883</v>
      </c>
      <c r="N145">
        <v>-1.3111238354806664E-3</v>
      </c>
      <c r="O145">
        <v>3.87015716855883E-3</v>
      </c>
      <c r="P145">
        <v>2.5590333330781636E-3</v>
      </c>
      <c r="Q145">
        <v>-9.4992200707845172E-4</v>
      </c>
      <c r="R145">
        <v>2.9283367774753841E-3</v>
      </c>
      <c r="S145">
        <v>1.9784147703969324E-3</v>
      </c>
      <c r="T145">
        <v>0.48128536202347272</v>
      </c>
      <c r="U145">
        <v>-0.2310857985452115</v>
      </c>
      <c r="V145">
        <v>0.71237116056868421</v>
      </c>
      <c r="W145">
        <v>-4.8834416324384103E-3</v>
      </c>
      <c r="X145">
        <v>4.040449885111679E-3</v>
      </c>
      <c r="Y145">
        <v>-8.4299174732673182E-4</v>
      </c>
      <c r="Z145">
        <v>-2.1584494112116643E-3</v>
      </c>
      <c r="AA145">
        <v>9.9989774632802866E-3</v>
      </c>
      <c r="AB145">
        <v>7.8405280520686214E-3</v>
      </c>
      <c r="AC145">
        <v>-1.5713114465907459E-3</v>
      </c>
      <c r="AD145">
        <v>7.6128036234075335E-3</v>
      </c>
      <c r="AE145">
        <v>6.0414921768167876E-3</v>
      </c>
      <c r="AF145">
        <v>1.4697028110530497</v>
      </c>
      <c r="AG145">
        <v>-0.38225007705150027</v>
      </c>
      <c r="AH145">
        <v>1.8519528881045502</v>
      </c>
      <c r="AI145">
        <v>-7.4813537160067708E-3</v>
      </c>
      <c r="AJ145">
        <v>8.2244319262877782E-3</v>
      </c>
      <c r="AK145">
        <v>7.4307821028100874E-4</v>
      </c>
      <c r="AL145">
        <v>-4.4594729060891212E-3</v>
      </c>
      <c r="AM145">
        <v>9.5818397752323592E-3</v>
      </c>
      <c r="AN145">
        <v>5.1223668691432389E-3</v>
      </c>
      <c r="AO145">
        <v>-3.2523935239846167E-3</v>
      </c>
      <c r="AP145">
        <v>7.2861880669126342E-3</v>
      </c>
      <c r="AQ145">
        <v>4.033794542928017E-3</v>
      </c>
      <c r="AR145">
        <v>0.98129386009987751</v>
      </c>
      <c r="AS145">
        <v>-0.79120385576158991</v>
      </c>
      <c r="AT145">
        <v>1.7724977158614674</v>
      </c>
      <c r="AU145">
        <v>-1.496601184178253E-2</v>
      </c>
      <c r="AV145">
        <v>1.132056839532896E-2</v>
      </c>
      <c r="AW145">
        <v>-3.6454434464535702E-3</v>
      </c>
      <c r="AX145" s="40">
        <v>-4.480680729516533E-3</v>
      </c>
      <c r="AY145" s="40">
        <v>1.116009312243272E-2</v>
      </c>
      <c r="AZ145" s="40">
        <v>6.6794123929161892E-3</v>
      </c>
      <c r="BA145" s="40">
        <v>-3.2690155439329192E-3</v>
      </c>
      <c r="BB145" s="40">
        <v>8.4616556720786221E-3</v>
      </c>
      <c r="BC145" s="40">
        <v>5.1926401281457025E-3</v>
      </c>
      <c r="BD145" s="40">
        <v>1.2632041174211457</v>
      </c>
      <c r="BE145" s="40">
        <v>-0.79524746431530868</v>
      </c>
      <c r="BF145" s="40">
        <v>2.0584515817364544</v>
      </c>
      <c r="BG145" s="40">
        <v>-1.4999831578205055E-2</v>
      </c>
      <c r="BH145" s="40">
        <v>1.198367085738692E-2</v>
      </c>
      <c r="BI145" s="40">
        <v>-3.0161607208181347E-3</v>
      </c>
      <c r="BJ145">
        <v>-2.5904471194258285E-2</v>
      </c>
      <c r="BK145">
        <v>-4.2645468783273299E-2</v>
      </c>
      <c r="BL145">
        <v>-8.8107838719147721E-2</v>
      </c>
      <c r="BM145">
        <v>-8.8526851352585881E-2</v>
      </c>
      <c r="BN145">
        <v>-2.400101652530642E-2</v>
      </c>
      <c r="BO145">
        <v>-3.9701229906249552E-2</v>
      </c>
      <c r="BP145">
        <v>-8.2175957746294728E-2</v>
      </c>
      <c r="BQ145">
        <v>-8.2595934725973499E-2</v>
      </c>
      <c r="BR145">
        <v>1924524.4944005064</v>
      </c>
      <c r="BS145">
        <v>-8.2595934725973499E-2</v>
      </c>
    </row>
    <row r="146" spans="1:71" hidden="1">
      <c r="A146">
        <v>24</v>
      </c>
      <c r="B146" t="s">
        <v>132</v>
      </c>
      <c r="C146" t="s">
        <v>133</v>
      </c>
      <c r="D146" t="s">
        <v>133</v>
      </c>
      <c r="E146" t="s">
        <v>133</v>
      </c>
      <c r="F146" t="s">
        <v>287</v>
      </c>
      <c r="G146" t="str">
        <f t="shared" si="2"/>
        <v>Italy_All</v>
      </c>
      <c r="H146">
        <v>1924524.4944005075</v>
      </c>
      <c r="I146">
        <v>24326.818078036868</v>
      </c>
      <c r="J146">
        <v>614827.22572784731</v>
      </c>
      <c r="K146">
        <v>1924524.4944005075</v>
      </c>
      <c r="L146">
        <v>24326.818078036868</v>
      </c>
      <c r="M146">
        <v>614827.22572784731</v>
      </c>
      <c r="N146">
        <v>-7.9053170681877647E-3</v>
      </c>
      <c r="O146">
        <v>5.9088133311049687E-2</v>
      </c>
      <c r="P146">
        <v>5.1182816242861924E-2</v>
      </c>
      <c r="Q146">
        <v>-8.0940015706724225E-3</v>
      </c>
      <c r="R146">
        <v>6.1960432800124567E-2</v>
      </c>
      <c r="S146">
        <v>5.3866431229452144E-2</v>
      </c>
      <c r="T146">
        <v>13.103988730319662</v>
      </c>
      <c r="U146">
        <v>-1.9690130373309271</v>
      </c>
      <c r="V146">
        <v>15.073001767650588</v>
      </c>
      <c r="W146">
        <v>-2.5219027369414282E-2</v>
      </c>
      <c r="X146">
        <v>0.27773373906250803</v>
      </c>
      <c r="Y146">
        <v>0.25251471169309375</v>
      </c>
      <c r="Z146">
        <v>-1.5019750849485942E-2</v>
      </c>
      <c r="AA146">
        <v>0.16674158167614289</v>
      </c>
      <c r="AB146">
        <v>0.15172183082665694</v>
      </c>
      <c r="AC146">
        <v>-1.5497773911643691E-2</v>
      </c>
      <c r="AD146">
        <v>0.17633905677685466</v>
      </c>
      <c r="AE146">
        <v>0.16084128286521096</v>
      </c>
      <c r="AF146">
        <v>39.127566277000554</v>
      </c>
      <c r="AG146">
        <v>-3.7701152656310182</v>
      </c>
      <c r="AH146">
        <v>42.897681542631574</v>
      </c>
      <c r="AI146">
        <v>-5.068505868193364E-2</v>
      </c>
      <c r="AJ146">
        <v>0.79046563709720064</v>
      </c>
      <c r="AK146">
        <v>0.73978057841526701</v>
      </c>
      <c r="AL146">
        <v>-3.4779497850148215E-2</v>
      </c>
      <c r="AM146">
        <v>0.14351039231628004</v>
      </c>
      <c r="AN146">
        <v>0.10873089446613182</v>
      </c>
      <c r="AO146">
        <v>-3.5586026073200994E-2</v>
      </c>
      <c r="AP146">
        <v>0.15265146897550302</v>
      </c>
      <c r="AQ146">
        <v>0.11706544290230203</v>
      </c>
      <c r="AR146">
        <v>28.478297327091138</v>
      </c>
      <c r="AS146">
        <v>-8.6569478240303717</v>
      </c>
      <c r="AT146">
        <v>37.135245151121509</v>
      </c>
      <c r="AU146">
        <v>-0.11674845910798809</v>
      </c>
      <c r="AV146">
        <v>0.66429969260891286</v>
      </c>
      <c r="AW146">
        <v>0.54755123350092472</v>
      </c>
      <c r="AX146" s="40">
        <v>-3.5076033653643514E-2</v>
      </c>
      <c r="AY146" s="40">
        <v>0.17676972307822167</v>
      </c>
      <c r="AZ146" s="40">
        <v>0.14169368942457816</v>
      </c>
      <c r="BA146" s="40">
        <v>-3.5909422373700206E-2</v>
      </c>
      <c r="BB146" s="40">
        <v>0.18654488100788288</v>
      </c>
      <c r="BC146" s="40">
        <v>0.15063545863418268</v>
      </c>
      <c r="BD146" s="40">
        <v>36.644813982954098</v>
      </c>
      <c r="BE146" s="40">
        <v>-8.735619853723918</v>
      </c>
      <c r="BF146" s="40">
        <v>45.380433836678016</v>
      </c>
      <c r="BG146" s="40">
        <v>-0.11762694653347458</v>
      </c>
      <c r="BH146" s="40">
        <v>0.82393658102297096</v>
      </c>
      <c r="BI146" s="40">
        <v>0.70630963448949635</v>
      </c>
      <c r="BJ146">
        <v>-7.9053170681877595E-3</v>
      </c>
      <c r="BK146">
        <v>-1.5019750849485933E-2</v>
      </c>
      <c r="BL146">
        <v>-3.4779497850148194E-2</v>
      </c>
      <c r="BM146">
        <v>-3.5076033653643493E-2</v>
      </c>
      <c r="BN146">
        <v>-8.0940015706724225E-3</v>
      </c>
      <c r="BO146">
        <v>-1.5497773911643689E-2</v>
      </c>
      <c r="BP146">
        <v>-3.5586026073200994E-2</v>
      </c>
      <c r="BQ146">
        <v>-3.5909422373700206E-2</v>
      </c>
      <c r="BR146">
        <v>1924524.4944005064</v>
      </c>
      <c r="BS146">
        <v>-3.5909422373700206E-2</v>
      </c>
    </row>
    <row r="147" spans="1:71" hidden="1">
      <c r="A147">
        <v>25</v>
      </c>
      <c r="B147" t="s">
        <v>134</v>
      </c>
      <c r="C147" t="s">
        <v>135</v>
      </c>
      <c r="D147" t="s">
        <v>135</v>
      </c>
      <c r="E147" t="s">
        <v>135</v>
      </c>
      <c r="F147" t="s">
        <v>20</v>
      </c>
      <c r="G147" t="str">
        <f t="shared" si="2"/>
        <v>JapanAgriculture, Mining and Quarrying</v>
      </c>
      <c r="H147">
        <v>73648.204015559779</v>
      </c>
      <c r="I147">
        <v>2447.8451848485042</v>
      </c>
      <c r="J147">
        <v>3611.6348649709771</v>
      </c>
      <c r="K147">
        <v>9941832.9244916718</v>
      </c>
      <c r="L147">
        <v>116778.13600589475</v>
      </c>
      <c r="M147">
        <v>1830436.390890585</v>
      </c>
      <c r="N147">
        <v>-6.860651880859661E-4</v>
      </c>
      <c r="O147">
        <v>1.4389313305284896E-3</v>
      </c>
      <c r="P147">
        <v>7.5286614244252374E-4</v>
      </c>
      <c r="Q147">
        <v>-1.649046378702332E-3</v>
      </c>
      <c r="R147">
        <v>3.6605057064812178E-3</v>
      </c>
      <c r="S147">
        <v>2.0114593277788858E-3</v>
      </c>
      <c r="T147">
        <v>1.1744723547484417</v>
      </c>
      <c r="U147">
        <v>-0.96286281146064567</v>
      </c>
      <c r="V147">
        <v>2.1373351662090876</v>
      </c>
      <c r="W147">
        <v>-3.7973884175704641E-4</v>
      </c>
      <c r="X147">
        <v>4.7675469807803971E-3</v>
      </c>
      <c r="Y147">
        <v>4.3878081390233501E-3</v>
      </c>
      <c r="Z147">
        <v>-1.0682511443432584E-3</v>
      </c>
      <c r="AA147">
        <v>2.7277631490505382E-3</v>
      </c>
      <c r="AB147">
        <v>1.6595120047072798E-3</v>
      </c>
      <c r="AC147">
        <v>-2.5772684217198658E-3</v>
      </c>
      <c r="AD147">
        <v>6.4677285931095084E-3</v>
      </c>
      <c r="AE147">
        <v>3.890460171389643E-3</v>
      </c>
      <c r="AF147">
        <v>2.2716034351002814</v>
      </c>
      <c r="AG147">
        <v>-1.5048430113765008</v>
      </c>
      <c r="AH147">
        <v>3.7764464464767826</v>
      </c>
      <c r="AI147">
        <v>-6.3791466780561479E-4</v>
      </c>
      <c r="AJ147">
        <v>5.1726383455701509E-3</v>
      </c>
      <c r="AK147">
        <v>4.5347236777645364E-3</v>
      </c>
      <c r="AL147">
        <v>-2.1881766910537355E-3</v>
      </c>
      <c r="AM147">
        <v>2.7163609057577602E-3</v>
      </c>
      <c r="AN147">
        <v>5.2818421470402464E-4</v>
      </c>
      <c r="AO147">
        <v>-5.2137537573565844E-3</v>
      </c>
      <c r="AP147">
        <v>6.5740951887992656E-3</v>
      </c>
      <c r="AQ147">
        <v>1.3603414314426814E-3</v>
      </c>
      <c r="AR147">
        <v>0.794290683477335</v>
      </c>
      <c r="AS147">
        <v>-3.0442622268891597</v>
      </c>
      <c r="AT147">
        <v>3.8385529103664946</v>
      </c>
      <c r="AU147">
        <v>-1.4300824262175179E-3</v>
      </c>
      <c r="AV147">
        <v>5.1917786246340469E-3</v>
      </c>
      <c r="AW147">
        <v>3.7616961984165294E-3</v>
      </c>
      <c r="AX147" s="40">
        <v>-2.2268930683804122E-3</v>
      </c>
      <c r="AY147" s="40">
        <v>3.3070841110691149E-3</v>
      </c>
      <c r="AZ147" s="40">
        <v>1.0801910426887023E-3</v>
      </c>
      <c r="BA147" s="40">
        <v>-5.266236318617553E-3</v>
      </c>
      <c r="BB147" s="40">
        <v>7.8122125415583527E-3</v>
      </c>
      <c r="BC147" s="40">
        <v>2.5459762229408001E-3</v>
      </c>
      <c r="BD147" s="40">
        <v>1.4865717881517748</v>
      </c>
      <c r="BE147" s="40">
        <v>-3.0749063052735153</v>
      </c>
      <c r="BF147" s="40">
        <v>4.5614780934252899</v>
      </c>
      <c r="BG147" s="40">
        <v>-1.4776635604513502E-3</v>
      </c>
      <c r="BH147" s="40">
        <v>5.5925127918930182E-3</v>
      </c>
      <c r="BI147" s="40">
        <v>4.1148492314416682E-3</v>
      </c>
      <c r="BJ147">
        <v>-4.6306258016961352E-2</v>
      </c>
      <c r="BK147">
        <v>-7.2102059652492986E-2</v>
      </c>
      <c r="BL147">
        <v>-0.14769190479598931</v>
      </c>
      <c r="BM147">
        <v>-0.15030508294451606</v>
      </c>
      <c r="BN147">
        <v>-3.9335118798382536E-2</v>
      </c>
      <c r="BO147">
        <v>-6.1476233084145585E-2</v>
      </c>
      <c r="BP147">
        <v>-0.1243649821374454</v>
      </c>
      <c r="BQ147">
        <v>-0.12561686189577467</v>
      </c>
      <c r="BR147">
        <v>4970916.4622458443</v>
      </c>
      <c r="BS147">
        <v>-0.12561686189577467</v>
      </c>
    </row>
    <row r="148" spans="1:71" hidden="1">
      <c r="A148">
        <v>25</v>
      </c>
      <c r="B148" t="s">
        <v>134</v>
      </c>
      <c r="C148" t="s">
        <v>135</v>
      </c>
      <c r="D148" t="s">
        <v>135</v>
      </c>
      <c r="E148" t="s">
        <v>135</v>
      </c>
      <c r="F148" t="s">
        <v>21</v>
      </c>
      <c r="G148" t="str">
        <f t="shared" si="2"/>
        <v>JapanBusiness, Trade, Personal, and Public Services</v>
      </c>
      <c r="H148">
        <v>2941909.8907987759</v>
      </c>
      <c r="I148">
        <v>31408.477758087851</v>
      </c>
      <c r="J148">
        <v>109643.47648639223</v>
      </c>
      <c r="K148">
        <v>49709164.622458361</v>
      </c>
      <c r="L148">
        <v>583890.68002947373</v>
      </c>
      <c r="M148">
        <v>9152181.9544529244</v>
      </c>
      <c r="N148">
        <v>-1.2166738943592943E-2</v>
      </c>
      <c r="O148">
        <v>1.7186291179853853E-2</v>
      </c>
      <c r="P148">
        <v>5.0195522362609076E-3</v>
      </c>
      <c r="Q148">
        <v>-1.1292649594875056E-2</v>
      </c>
      <c r="R148">
        <v>1.6696288320337347E-2</v>
      </c>
      <c r="S148">
        <v>5.4036387254622906E-3</v>
      </c>
      <c r="T148">
        <v>3.155134290043776</v>
      </c>
      <c r="U148">
        <v>-6.5936728512861578</v>
      </c>
      <c r="V148">
        <v>9.7488071413299338</v>
      </c>
      <c r="W148">
        <v>-4.0541201304327935E-3</v>
      </c>
      <c r="X148">
        <v>7.108481811725291E-3</v>
      </c>
      <c r="Y148">
        <v>3.0543616812924979E-3</v>
      </c>
      <c r="Z148">
        <v>-1.8844656270569044E-2</v>
      </c>
      <c r="AA148">
        <v>4.8256597855250091E-2</v>
      </c>
      <c r="AB148">
        <v>2.941194158468104E-2</v>
      </c>
      <c r="AC148">
        <v>-1.752642754927387E-2</v>
      </c>
      <c r="AD148">
        <v>4.7455268951808953E-2</v>
      </c>
      <c r="AE148">
        <v>2.992884140253509E-2</v>
      </c>
      <c r="AF148">
        <v>17.475171559020481</v>
      </c>
      <c r="AG148">
        <v>-10.233517700232824</v>
      </c>
      <c r="AH148">
        <v>27.708689259253305</v>
      </c>
      <c r="AI148">
        <v>-6.5305217693102519E-3</v>
      </c>
      <c r="AJ148">
        <v>2.0664406536127909E-2</v>
      </c>
      <c r="AK148">
        <v>1.4133884766817659E-2</v>
      </c>
      <c r="AL148">
        <v>-4.0806212388248789E-2</v>
      </c>
      <c r="AM148">
        <v>3.1888066967797564E-2</v>
      </c>
      <c r="AN148">
        <v>-8.9181454204512213E-3</v>
      </c>
      <c r="AO148">
        <v>-3.8172552509557776E-2</v>
      </c>
      <c r="AP148">
        <v>3.0034091572878913E-2</v>
      </c>
      <c r="AQ148">
        <v>-8.1384609366788666E-3</v>
      </c>
      <c r="AR148">
        <v>-4.75197149071073</v>
      </c>
      <c r="AS148">
        <v>-22.288597643266485</v>
      </c>
      <c r="AT148">
        <v>17.536626152555755</v>
      </c>
      <c r="AU148">
        <v>-1.4478985575231373E-2</v>
      </c>
      <c r="AV148">
        <v>1.3088670935979495E-2</v>
      </c>
      <c r="AW148">
        <v>-1.3903146392518777E-3</v>
      </c>
      <c r="AX148" s="40">
        <v>-4.1220261326652935E-2</v>
      </c>
      <c r="AY148" s="40">
        <v>5.9444400383292038E-2</v>
      </c>
      <c r="AZ148" s="40">
        <v>1.8224139056639097E-2</v>
      </c>
      <c r="BA148" s="40">
        <v>-3.8598279220256257E-2</v>
      </c>
      <c r="BB148" s="40">
        <v>5.7991194787300152E-2</v>
      </c>
      <c r="BC148" s="40">
        <v>1.9392915567043898E-2</v>
      </c>
      <c r="BD148" s="40">
        <v>11.323342658195429</v>
      </c>
      <c r="BE148" s="40">
        <v>-22.537175501882928</v>
      </c>
      <c r="BF148" s="40">
        <v>33.860518160078357</v>
      </c>
      <c r="BG148" s="40">
        <v>-1.5570578013741433E-2</v>
      </c>
      <c r="BH148" s="40">
        <v>2.51844346583435E-2</v>
      </c>
      <c r="BI148" s="40">
        <v>9.6138566446020701E-3</v>
      </c>
      <c r="BJ148">
        <v>-2.0558020181281798E-2</v>
      </c>
      <c r="BK148">
        <v>-3.1841631986662143E-2</v>
      </c>
      <c r="BL148">
        <v>-6.8949859258799637E-2</v>
      </c>
      <c r="BM148">
        <v>-6.964947371352033E-2</v>
      </c>
      <c r="BN148">
        <v>-2.0993290098525234E-2</v>
      </c>
      <c r="BO148">
        <v>-3.2582023805969515E-2</v>
      </c>
      <c r="BP148">
        <v>-7.096363540740859E-2</v>
      </c>
      <c r="BQ148">
        <v>-7.1755070957170111E-2</v>
      </c>
      <c r="BR148">
        <v>4970916.4622458443</v>
      </c>
      <c r="BS148">
        <v>-7.1755070957170111E-2</v>
      </c>
    </row>
    <row r="149" spans="1:71" hidden="1">
      <c r="A149">
        <v>25</v>
      </c>
      <c r="B149" t="s">
        <v>134</v>
      </c>
      <c r="C149" t="s">
        <v>135</v>
      </c>
      <c r="D149" t="s">
        <v>135</v>
      </c>
      <c r="E149" t="s">
        <v>135</v>
      </c>
      <c r="F149" t="s">
        <v>23</v>
      </c>
      <c r="G149" t="str">
        <f t="shared" si="2"/>
        <v>JapanHotel and restaurants and Other Personal Services</v>
      </c>
      <c r="H149">
        <v>359589.73636888829</v>
      </c>
      <c r="I149">
        <v>8566.4720247796013</v>
      </c>
      <c r="J149">
        <v>6477.8761995115765</v>
      </c>
      <c r="K149">
        <v>14912749.386737507</v>
      </c>
      <c r="L149">
        <v>175167.20400884212</v>
      </c>
      <c r="M149">
        <v>2745654.5863358774</v>
      </c>
      <c r="N149">
        <v>-1.1444885741030926E-2</v>
      </c>
      <c r="O149">
        <v>6.9156978491864271E-3</v>
      </c>
      <c r="P149">
        <v>-4.5291878918444998E-3</v>
      </c>
      <c r="Q149">
        <v>-2.3354717817350046E-2</v>
      </c>
      <c r="R149">
        <v>1.4110412154856394E-2</v>
      </c>
      <c r="S149">
        <v>-9.2443056624936515E-3</v>
      </c>
      <c r="T149">
        <v>-5.3976639196737324</v>
      </c>
      <c r="U149">
        <v>-13.636602068268985</v>
      </c>
      <c r="V149">
        <v>8.2389381485952526</v>
      </c>
      <c r="W149">
        <v>-9.2522428011373087E-2</v>
      </c>
      <c r="X149">
        <v>4.6497480287868785E-2</v>
      </c>
      <c r="Y149">
        <v>-4.6024947723504302E-2</v>
      </c>
      <c r="Z149">
        <v>-1.68344633377287E-2</v>
      </c>
      <c r="AA149">
        <v>1.3742700980440312E-2</v>
      </c>
      <c r="AB149">
        <v>-3.0917623572883899E-3</v>
      </c>
      <c r="AC149">
        <v>-3.4437968256053282E-2</v>
      </c>
      <c r="AD149">
        <v>2.7881424742996357E-2</v>
      </c>
      <c r="AE149">
        <v>-6.5565435130569248E-3</v>
      </c>
      <c r="AF149">
        <v>-3.8283046504816429</v>
      </c>
      <c r="AG149">
        <v>-20.108008703860378</v>
      </c>
      <c r="AH149">
        <v>16.279704053378737</v>
      </c>
      <c r="AI149">
        <v>-0.13578550739406214</v>
      </c>
      <c r="AJ149">
        <v>7.6950462723386126E-2</v>
      </c>
      <c r="AK149">
        <v>-5.8835044670676011E-2</v>
      </c>
      <c r="AL149">
        <v>-3.312094641761891E-2</v>
      </c>
      <c r="AM149">
        <v>1.8999692948306342E-2</v>
      </c>
      <c r="AN149">
        <v>-1.4121253469312568E-2</v>
      </c>
      <c r="AO149">
        <v>-6.7918211042344578E-2</v>
      </c>
      <c r="AP149">
        <v>3.8759920689463448E-2</v>
      </c>
      <c r="AQ149">
        <v>-2.9158290352881127E-2</v>
      </c>
      <c r="AR149">
        <v>-17.025253982640606</v>
      </c>
      <c r="AS149">
        <v>-39.656810431899885</v>
      </c>
      <c r="AT149">
        <v>22.631556449259278</v>
      </c>
      <c r="AU149">
        <v>-0.26436210322138826</v>
      </c>
      <c r="AV149">
        <v>0.1408181898621777</v>
      </c>
      <c r="AW149">
        <v>-0.12354391335921054</v>
      </c>
      <c r="AX149" s="40">
        <v>-3.3199289464644122E-2</v>
      </c>
      <c r="AY149" s="40">
        <v>2.1925114043898023E-2</v>
      </c>
      <c r="AZ149" s="40">
        <v>-1.12741754207461E-2</v>
      </c>
      <c r="BA149" s="40">
        <v>-6.8087631109189639E-2</v>
      </c>
      <c r="BB149" s="40">
        <v>4.4706256169564529E-2</v>
      </c>
      <c r="BC149" s="40">
        <v>-2.3381374939625107E-2</v>
      </c>
      <c r="BD149" s="40">
        <v>-13.6521669135218</v>
      </c>
      <c r="BE149" s="40">
        <v>-39.755733229940688</v>
      </c>
      <c r="BF149" s="40">
        <v>26.103566316418892</v>
      </c>
      <c r="BG149" s="40">
        <v>-0.26484831397709718</v>
      </c>
      <c r="BH149" s="40">
        <v>0.14148186601490367</v>
      </c>
      <c r="BI149" s="40">
        <v>-0.12336644796219354</v>
      </c>
      <c r="BJ149">
        <v>-0.15821244375076002</v>
      </c>
      <c r="BK149">
        <v>-0.23271718426563509</v>
      </c>
      <c r="BL149">
        <v>-0.45785916877117283</v>
      </c>
      <c r="BM149">
        <v>-0.45894217171250434</v>
      </c>
      <c r="BN149">
        <v>-0.15918574214476383</v>
      </c>
      <c r="BO149">
        <v>-0.23472917025463255</v>
      </c>
      <c r="BP149">
        <v>-0.46293048430191047</v>
      </c>
      <c r="BQ149">
        <v>-0.46408525137235274</v>
      </c>
      <c r="BR149">
        <v>4970916.4622458443</v>
      </c>
      <c r="BS149">
        <v>-0.46408525137235274</v>
      </c>
    </row>
    <row r="150" spans="1:71" hidden="1">
      <c r="A150">
        <v>25</v>
      </c>
      <c r="B150" t="s">
        <v>134</v>
      </c>
      <c r="C150" t="s">
        <v>135</v>
      </c>
      <c r="D150" t="s">
        <v>135</v>
      </c>
      <c r="E150" t="s">
        <v>135</v>
      </c>
      <c r="F150" t="s">
        <v>22</v>
      </c>
      <c r="G150" t="str">
        <f t="shared" si="2"/>
        <v>JapanLight/Heavy Manufacturing, Utilities, and Construction</v>
      </c>
      <c r="H150">
        <v>1380047.1106743538</v>
      </c>
      <c r="I150">
        <v>13143.546083583788</v>
      </c>
      <c r="J150">
        <v>749261.25235507241</v>
      </c>
      <c r="K150">
        <v>79534663.395933375</v>
      </c>
      <c r="L150">
        <v>934225.08804715797</v>
      </c>
      <c r="M150">
        <v>14643491.127124675</v>
      </c>
      <c r="N150">
        <v>-1.1468207912801173E-2</v>
      </c>
      <c r="O150">
        <v>3.7052980257017788E-2</v>
      </c>
      <c r="P150">
        <v>2.5584772344216616E-2</v>
      </c>
      <c r="Q150">
        <v>-6.7705701359037059E-3</v>
      </c>
      <c r="R150">
        <v>2.7487747843402861E-2</v>
      </c>
      <c r="S150">
        <v>2.0717177707499156E-2</v>
      </c>
      <c r="T150">
        <v>12.096566979923136</v>
      </c>
      <c r="U150">
        <v>-3.9532728008400611</v>
      </c>
      <c r="V150">
        <v>16.049839780763197</v>
      </c>
      <c r="W150">
        <v>-4.5684344022626597E-2</v>
      </c>
      <c r="X150">
        <v>0.36086401718235445</v>
      </c>
      <c r="Y150">
        <v>0.31517967315972778</v>
      </c>
      <c r="Z150">
        <v>-1.9804832387828805E-2</v>
      </c>
      <c r="AA150">
        <v>0.11592784419528104</v>
      </c>
      <c r="AB150">
        <v>9.6123011807452266E-2</v>
      </c>
      <c r="AC150">
        <v>-1.2014237673223205E-2</v>
      </c>
      <c r="AD150">
        <v>8.4234170843165493E-2</v>
      </c>
      <c r="AE150">
        <v>7.2219933169942296E-2</v>
      </c>
      <c r="AF150">
        <v>42.168545890280754</v>
      </c>
      <c r="AG150">
        <v>-7.0150014050540186</v>
      </c>
      <c r="AH150">
        <v>49.183547295334776</v>
      </c>
      <c r="AI150">
        <v>-9.0231665473277364E-2</v>
      </c>
      <c r="AJ150">
        <v>1.1341924740199016</v>
      </c>
      <c r="AK150">
        <v>1.0439608085466243</v>
      </c>
      <c r="AL150">
        <v>-5.1281579489089131E-2</v>
      </c>
      <c r="AM150">
        <v>4.0201582572205824E-2</v>
      </c>
      <c r="AN150">
        <v>-1.1079996916883307E-2</v>
      </c>
      <c r="AO150">
        <v>-3.1971045541636059E-2</v>
      </c>
      <c r="AP150">
        <v>3.6154647297943675E-2</v>
      </c>
      <c r="AQ150">
        <v>4.1836017563076115E-3</v>
      </c>
      <c r="AR150">
        <v>2.4427660744629556</v>
      </c>
      <c r="AS150">
        <v>-18.667595522559154</v>
      </c>
      <c r="AT150">
        <v>21.110361597022106</v>
      </c>
      <c r="AU150">
        <v>-0.27247420363114994</v>
      </c>
      <c r="AV150">
        <v>0.17253998269991658</v>
      </c>
      <c r="AW150">
        <v>-9.9934220931233358E-2</v>
      </c>
      <c r="AX150" s="40">
        <v>-5.1738479939710189E-2</v>
      </c>
      <c r="AY150" s="40">
        <v>0.13189466797122174</v>
      </c>
      <c r="AZ150" s="40">
        <v>8.0156188031511547E-2</v>
      </c>
      <c r="BA150" s="40">
        <v>-3.2248038246230661E-2</v>
      </c>
      <c r="BB150" s="40">
        <v>9.4351071129669228E-2</v>
      </c>
      <c r="BC150" s="40">
        <v>6.2103032883438568E-2</v>
      </c>
      <c r="BD150" s="40">
        <v>36.261382102203711</v>
      </c>
      <c r="BE150" s="40">
        <v>-18.8293289812081</v>
      </c>
      <c r="BF150" s="40">
        <v>55.090711083411811</v>
      </c>
      <c r="BG150" s="40">
        <v>-0.27470345799122264</v>
      </c>
      <c r="BH150" s="40">
        <v>1.2264283702788747</v>
      </c>
      <c r="BI150" s="40">
        <v>0.95172491228765177</v>
      </c>
      <c r="BJ150">
        <v>-4.1308374957101962E-2</v>
      </c>
      <c r="BK150">
        <v>-7.133681639358791E-2</v>
      </c>
      <c r="BL150">
        <v>-0.18471575768722723</v>
      </c>
      <c r="BM150">
        <v>-0.18636150873009558</v>
      </c>
      <c r="BN150">
        <v>-3.0077672917947738E-2</v>
      </c>
      <c r="BO150">
        <v>-5.3372212951082618E-2</v>
      </c>
      <c r="BP150">
        <v>-0.14202860783418922</v>
      </c>
      <c r="BQ150">
        <v>-0.14325912399489985</v>
      </c>
      <c r="BR150">
        <v>4970916.4622458443</v>
      </c>
      <c r="BS150">
        <v>-0.14325912399489985</v>
      </c>
    </row>
    <row r="151" spans="1:71" hidden="1">
      <c r="A151">
        <v>25</v>
      </c>
      <c r="B151" t="s">
        <v>134</v>
      </c>
      <c r="C151" t="s">
        <v>135</v>
      </c>
      <c r="D151" t="s">
        <v>135</v>
      </c>
      <c r="E151" t="s">
        <v>135</v>
      </c>
      <c r="F151" t="s">
        <v>24</v>
      </c>
      <c r="G151" t="str">
        <f t="shared" si="2"/>
        <v>JapanTransport services</v>
      </c>
      <c r="H151">
        <v>215721.52038826013</v>
      </c>
      <c r="I151">
        <v>2822.7269516476331</v>
      </c>
      <c r="J151">
        <v>46223.955539345348</v>
      </c>
      <c r="K151">
        <v>19883665.848983344</v>
      </c>
      <c r="L151">
        <v>233556.27201178949</v>
      </c>
      <c r="M151">
        <v>3660872.7817811701</v>
      </c>
      <c r="N151">
        <v>-2.8624784258300364E-2</v>
      </c>
      <c r="O151">
        <v>1.597994434689903E-2</v>
      </c>
      <c r="P151">
        <v>-1.2644839911401336E-2</v>
      </c>
      <c r="Q151">
        <v>-2.6611200371844869E-2</v>
      </c>
      <c r="R151">
        <v>1.5183282450052167E-2</v>
      </c>
      <c r="S151">
        <v>-1.14279179217927E-2</v>
      </c>
      <c r="T151">
        <v>-6.6726547666765503</v>
      </c>
      <c r="U151">
        <v>-15.538031881517085</v>
      </c>
      <c r="V151">
        <v>8.865377114840534</v>
      </c>
      <c r="W151">
        <v>-0.24525805166020981</v>
      </c>
      <c r="X151">
        <v>0.12481732954582833</v>
      </c>
      <c r="Y151">
        <v>-0.12044072211438149</v>
      </c>
      <c r="Z151">
        <v>-4.1445733641501052E-2</v>
      </c>
      <c r="AA151">
        <v>2.6378996728289559E-2</v>
      </c>
      <c r="AB151">
        <v>-1.506673691321149E-2</v>
      </c>
      <c r="AC151">
        <v>-3.9054713382827622E-2</v>
      </c>
      <c r="AD151">
        <v>2.5884707970255431E-2</v>
      </c>
      <c r="AE151">
        <v>-1.3170005412572194E-2</v>
      </c>
      <c r="AF151">
        <v>-7.6898434163386273</v>
      </c>
      <c r="AG151">
        <v>-22.80368315545541</v>
      </c>
      <c r="AH151">
        <v>15.113839739116781</v>
      </c>
      <c r="AI151">
        <v>-0.35415613242327981</v>
      </c>
      <c r="AJ151">
        <v>0.18447441812274146</v>
      </c>
      <c r="AK151">
        <v>-0.16968171430053836</v>
      </c>
      <c r="AL151">
        <v>-7.9975211588399944E-2</v>
      </c>
      <c r="AM151">
        <v>4.1470124428615793E-2</v>
      </c>
      <c r="AN151">
        <v>-3.8505087159784145E-2</v>
      </c>
      <c r="AO151">
        <v>-7.6486291233848425E-2</v>
      </c>
      <c r="AP151">
        <v>3.9585351995875963E-2</v>
      </c>
      <c r="AQ151">
        <v>-3.6900939237972462E-2</v>
      </c>
      <c r="AR151">
        <v>-21.546114505386033</v>
      </c>
      <c r="AS151">
        <v>-44.659632601464132</v>
      </c>
      <c r="AT151">
        <v>23.113518096078099</v>
      </c>
      <c r="AU151">
        <v>-0.67800266374962881</v>
      </c>
      <c r="AV151">
        <v>0.3427505204264466</v>
      </c>
      <c r="AW151">
        <v>-0.33525214332318215</v>
      </c>
      <c r="AX151" s="40">
        <v>-8.0149973446821801E-2</v>
      </c>
      <c r="AY151" s="40">
        <v>4.573111663094994E-2</v>
      </c>
      <c r="AZ151" s="40">
        <v>-3.4418856815871861E-2</v>
      </c>
      <c r="BA151" s="40">
        <v>-7.6571346613162727E-2</v>
      </c>
      <c r="BB151" s="40">
        <v>4.4643024585422977E-2</v>
      </c>
      <c r="BC151" s="40">
        <v>-3.192832202773975E-2</v>
      </c>
      <c r="BD151" s="40">
        <v>-18.642649660976989</v>
      </c>
      <c r="BE151" s="40">
        <v>-44.709295644732123</v>
      </c>
      <c r="BF151" s="40">
        <v>26.066645983755137</v>
      </c>
      <c r="BG151" s="40">
        <v>-0.67924406315065222</v>
      </c>
      <c r="BH151" s="40">
        <v>0.34701838348642761</v>
      </c>
      <c r="BI151" s="40">
        <v>-0.33222567966422456</v>
      </c>
      <c r="BJ151">
        <v>-0.65960693695150074</v>
      </c>
      <c r="BK151">
        <v>-0.95504277587877617</v>
      </c>
      <c r="BL151">
        <v>-1.8428856571233732</v>
      </c>
      <c r="BM151">
        <v>-1.8469127314617995</v>
      </c>
      <c r="BN151">
        <v>-0.55046173957589117</v>
      </c>
      <c r="BO151">
        <v>-0.80786004264935507</v>
      </c>
      <c r="BP151">
        <v>-1.5821449742206271</v>
      </c>
      <c r="BQ151">
        <v>-1.58390437369917</v>
      </c>
      <c r="BR151">
        <v>4970916.4622458443</v>
      </c>
      <c r="BS151">
        <v>-1.58390437369917</v>
      </c>
    </row>
    <row r="152" spans="1:71" hidden="1">
      <c r="A152">
        <v>25</v>
      </c>
      <c r="B152" t="s">
        <v>134</v>
      </c>
      <c r="C152" t="s">
        <v>135</v>
      </c>
      <c r="D152" t="s">
        <v>135</v>
      </c>
      <c r="E152" t="s">
        <v>135</v>
      </c>
      <c r="F152" t="s">
        <v>287</v>
      </c>
      <c r="G152" t="str">
        <f t="shared" si="2"/>
        <v>Japan_All</v>
      </c>
      <c r="H152">
        <v>4970916.4622458387</v>
      </c>
      <c r="I152">
        <v>58389.068002947366</v>
      </c>
      <c r="J152">
        <v>915218.19544529263</v>
      </c>
      <c r="K152">
        <v>4970916.4622458387</v>
      </c>
      <c r="L152">
        <v>58389.068002947366</v>
      </c>
      <c r="M152">
        <v>915218.19544529263</v>
      </c>
      <c r="N152">
        <v>-6.4390682043811348E-2</v>
      </c>
      <c r="O152">
        <v>7.8573844963485545E-2</v>
      </c>
      <c r="P152">
        <v>1.4183162919674197E-2</v>
      </c>
      <c r="Q152">
        <v>-6.9678184298676019E-2</v>
      </c>
      <c r="R152">
        <v>7.713823647512999E-2</v>
      </c>
      <c r="S152">
        <v>7.4600521764539712E-3</v>
      </c>
      <c r="T152">
        <v>4.3558549383650638</v>
      </c>
      <c r="U152">
        <v>-40.684442413372935</v>
      </c>
      <c r="V152">
        <v>45.040297351737998</v>
      </c>
      <c r="W152">
        <v>-0.38789868266639932</v>
      </c>
      <c r="X152">
        <v>0.54405485580855706</v>
      </c>
      <c r="Y152">
        <v>0.15615617314215774</v>
      </c>
      <c r="Z152">
        <v>-9.7997936781970871E-2</v>
      </c>
      <c r="AA152">
        <v>0.20703390290831158</v>
      </c>
      <c r="AB152">
        <v>0.10903596612634071</v>
      </c>
      <c r="AC152">
        <v>-0.10561061528309788</v>
      </c>
      <c r="AD152">
        <v>0.19192330110133582</v>
      </c>
      <c r="AE152">
        <v>8.6312685818237936E-2</v>
      </c>
      <c r="AF152">
        <v>50.39717281758125</v>
      </c>
      <c r="AG152">
        <v>-61.665053975979134</v>
      </c>
      <c r="AH152">
        <v>112.0622267935604</v>
      </c>
      <c r="AI152">
        <v>-0.5873417417277349</v>
      </c>
      <c r="AJ152">
        <v>1.4214543997477271</v>
      </c>
      <c r="AK152">
        <v>0.83411265801999224</v>
      </c>
      <c r="AL152">
        <v>-0.20737212657441048</v>
      </c>
      <c r="AM152">
        <v>0.1352758278226833</v>
      </c>
      <c r="AN152">
        <v>-7.2096298751727184E-2</v>
      </c>
      <c r="AO152">
        <v>-0.21976185408474341</v>
      </c>
      <c r="AP152">
        <v>0.15110810674496125</v>
      </c>
      <c r="AQ152">
        <v>-6.8653747339782162E-2</v>
      </c>
      <c r="AR152">
        <v>-40.086283220797078</v>
      </c>
      <c r="AS152">
        <v>-128.31689842607881</v>
      </c>
      <c r="AT152">
        <v>88.230615205281737</v>
      </c>
      <c r="AU152">
        <v>-1.2307480386036163</v>
      </c>
      <c r="AV152">
        <v>0.67438914254915472</v>
      </c>
      <c r="AW152">
        <v>-0.55635889605446154</v>
      </c>
      <c r="AX152" s="40">
        <v>-0.20853489724620944</v>
      </c>
      <c r="AY152" s="40">
        <v>0.26230238314043081</v>
      </c>
      <c r="AZ152" s="40">
        <v>5.3767485894221367E-2</v>
      </c>
      <c r="BA152" s="40">
        <v>-0.22077153150745679</v>
      </c>
      <c r="BB152" s="40">
        <v>0.2495037592135152</v>
      </c>
      <c r="BC152" s="40">
        <v>2.8732227706058405E-2</v>
      </c>
      <c r="BD152" s="40">
        <v>16.776479974052133</v>
      </c>
      <c r="BE152" s="40">
        <v>-128.90643966303736</v>
      </c>
      <c r="BF152" s="40">
        <v>145.6829196370895</v>
      </c>
      <c r="BG152" s="40">
        <v>-1.2358440766931649</v>
      </c>
      <c r="BH152" s="40">
        <v>1.7457055672304422</v>
      </c>
      <c r="BI152" s="40">
        <v>0.50986149053727736</v>
      </c>
      <c r="BJ152">
        <v>-6.4390682043811417E-2</v>
      </c>
      <c r="BK152">
        <v>-9.7997936781970982E-2</v>
      </c>
      <c r="BL152">
        <v>-0.20737212657441073</v>
      </c>
      <c r="BM152">
        <v>-0.20853489724620969</v>
      </c>
      <c r="BN152">
        <v>-6.9678184298676019E-2</v>
      </c>
      <c r="BO152">
        <v>-0.10561061528309786</v>
      </c>
      <c r="BP152">
        <v>-0.21976185408474341</v>
      </c>
      <c r="BQ152">
        <v>-0.22077153150745688</v>
      </c>
      <c r="BR152">
        <v>4970916.4622458443</v>
      </c>
      <c r="BS152">
        <v>-0.22077153150745688</v>
      </c>
    </row>
    <row r="153" spans="1:71" hidden="1">
      <c r="A153">
        <v>26</v>
      </c>
      <c r="B153" t="s">
        <v>181</v>
      </c>
      <c r="C153" t="s">
        <v>182</v>
      </c>
      <c r="D153" t="s">
        <v>182</v>
      </c>
      <c r="E153" t="s">
        <v>182</v>
      </c>
      <c r="F153" t="s">
        <v>20</v>
      </c>
      <c r="G153" t="str">
        <f t="shared" si="2"/>
        <v>Republic of KoreaAgriculture, Mining and Quarrying</v>
      </c>
      <c r="H153">
        <v>34637.081660885611</v>
      </c>
      <c r="I153">
        <v>1571.137097442238</v>
      </c>
      <c r="J153">
        <v>919.35974025529367</v>
      </c>
      <c r="K153">
        <v>2936678.0631092419</v>
      </c>
      <c r="L153">
        <v>59785.123462100419</v>
      </c>
      <c r="M153">
        <v>1425421.7856942033</v>
      </c>
      <c r="N153">
        <v>-1.2004909417771962E-3</v>
      </c>
      <c r="O153">
        <v>5.3207598344819484E-3</v>
      </c>
      <c r="P153">
        <v>4.120268892704752E-3</v>
      </c>
      <c r="Q153">
        <v>-2.1800886434091764E-3</v>
      </c>
      <c r="R153">
        <v>8.0717542757261854E-3</v>
      </c>
      <c r="S153">
        <v>5.8916656323170086E-3</v>
      </c>
      <c r="T153">
        <v>1.7611697861274316</v>
      </c>
      <c r="U153">
        <v>-0.6516843435227031</v>
      </c>
      <c r="V153">
        <v>2.4128541296501349</v>
      </c>
      <c r="W153">
        <v>-1.3279227967661299E-4</v>
      </c>
      <c r="X153">
        <v>8.4112171112665952E-3</v>
      </c>
      <c r="Y153">
        <v>8.2784248315899821E-3</v>
      </c>
      <c r="Z153">
        <v>-2.0249124415254562E-3</v>
      </c>
      <c r="AA153">
        <v>9.1859854398153879E-3</v>
      </c>
      <c r="AB153">
        <v>7.1610729982899317E-3</v>
      </c>
      <c r="AC153">
        <v>-3.7702039865737248E-3</v>
      </c>
      <c r="AD153">
        <v>1.5651349495913777E-2</v>
      </c>
      <c r="AE153">
        <v>1.1881145509340054E-2</v>
      </c>
      <c r="AF153">
        <v>3.5515787557353757</v>
      </c>
      <c r="AG153">
        <v>-1.1270105540730668</v>
      </c>
      <c r="AH153">
        <v>4.6785893098084417</v>
      </c>
      <c r="AI153">
        <v>-2.4174015588688619E-4</v>
      </c>
      <c r="AJ153">
        <v>8.4451243179667311E-3</v>
      </c>
      <c r="AK153">
        <v>8.2033841620798437E-3</v>
      </c>
      <c r="AL153">
        <v>-3.9174740079294772E-3</v>
      </c>
      <c r="AM153">
        <v>9.2755557081484804E-3</v>
      </c>
      <c r="AN153">
        <v>5.3580817002190032E-3</v>
      </c>
      <c r="AO153">
        <v>-7.2117989114606615E-3</v>
      </c>
      <c r="AP153">
        <v>1.5658945610832316E-2</v>
      </c>
      <c r="AQ153">
        <v>8.4471466993716552E-3</v>
      </c>
      <c r="AR153">
        <v>2.525068541622042</v>
      </c>
      <c r="AS153">
        <v>-2.155791441527585</v>
      </c>
      <c r="AT153">
        <v>4.6808599831496265</v>
      </c>
      <c r="AU153">
        <v>-4.2021975888810665E-4</v>
      </c>
      <c r="AV153">
        <v>8.4575055121328454E-3</v>
      </c>
      <c r="AW153">
        <v>8.0372857532447391E-3</v>
      </c>
      <c r="AX153" s="40">
        <v>-3.5512680035705194E-2</v>
      </c>
      <c r="AY153" s="40">
        <v>2.5073158722036335E-2</v>
      </c>
      <c r="AZ153" s="40">
        <v>-1.043952131366886E-2</v>
      </c>
      <c r="BA153" s="40">
        <v>-8.1143384080802641E-2</v>
      </c>
      <c r="BB153" s="40">
        <v>5.2624738195503305E-2</v>
      </c>
      <c r="BC153" s="40">
        <v>-2.8518645885299339E-2</v>
      </c>
      <c r="BD153" s="40">
        <v>-8.5249538261227151</v>
      </c>
      <c r="BE153" s="40">
        <v>-24.255836177017102</v>
      </c>
      <c r="BF153" s="40">
        <v>15.730882350894383</v>
      </c>
      <c r="BG153" s="40">
        <v>-1.4613276761029827E-3</v>
      </c>
      <c r="BH153" s="40">
        <v>8.9780594707402819E-3</v>
      </c>
      <c r="BI153" s="40">
        <v>7.5167317946372991E-3</v>
      </c>
      <c r="BJ153">
        <v>-5.0891345988591359E-2</v>
      </c>
      <c r="BK153">
        <v>-8.5840314218214905E-2</v>
      </c>
      <c r="BL153">
        <v>-0.16606999536682363</v>
      </c>
      <c r="BM153">
        <v>-1.5054574955840321</v>
      </c>
      <c r="BN153">
        <v>-4.1478515438507869E-2</v>
      </c>
      <c r="BO153">
        <v>-7.1732158568962867E-2</v>
      </c>
      <c r="BP153">
        <v>-0.1372121786849248</v>
      </c>
      <c r="BQ153">
        <v>-1.5438395679476251</v>
      </c>
      <c r="BR153">
        <v>1468339.0315546202</v>
      </c>
      <c r="BS153">
        <v>-1.5438395679476251</v>
      </c>
    </row>
    <row r="154" spans="1:71" hidden="1">
      <c r="A154">
        <v>26</v>
      </c>
      <c r="B154" t="s">
        <v>181</v>
      </c>
      <c r="C154" t="s">
        <v>182</v>
      </c>
      <c r="D154" t="s">
        <v>182</v>
      </c>
      <c r="E154" t="s">
        <v>182</v>
      </c>
      <c r="F154" t="s">
        <v>21</v>
      </c>
      <c r="G154" t="str">
        <f t="shared" si="2"/>
        <v>Republic of KoreaBusiness, Trade, Personal, and Public Services</v>
      </c>
      <c r="H154">
        <v>704683.21736937889</v>
      </c>
      <c r="I154">
        <v>13534.973141873374</v>
      </c>
      <c r="J154">
        <v>61567.607559202508</v>
      </c>
      <c r="K154">
        <v>14683390.315546209</v>
      </c>
      <c r="L154">
        <v>298925.61731050204</v>
      </c>
      <c r="M154">
        <v>7127108.9284710176</v>
      </c>
      <c r="N154">
        <v>-1.6549149883194135E-2</v>
      </c>
      <c r="O154">
        <v>2.3076610918429795E-2</v>
      </c>
      <c r="P154">
        <v>6.5274610352356625E-3</v>
      </c>
      <c r="Q154">
        <v>-1.890661644795278E-2</v>
      </c>
      <c r="R154">
        <v>2.7462753958296927E-2</v>
      </c>
      <c r="S154">
        <v>8.5561375103441507E-3</v>
      </c>
      <c r="T154">
        <v>2.5576486870731685</v>
      </c>
      <c r="U154">
        <v>-5.6516719929571764</v>
      </c>
      <c r="V154">
        <v>8.2093206800303449</v>
      </c>
      <c r="W154">
        <v>-6.1016407465177471E-3</v>
      </c>
      <c r="X154">
        <v>8.1025344182271211E-3</v>
      </c>
      <c r="Y154">
        <v>2.0008936717093736E-3</v>
      </c>
      <c r="Z154">
        <v>-2.7309622933090662E-2</v>
      </c>
      <c r="AA154">
        <v>8.6906072638499948E-2</v>
      </c>
      <c r="AB154">
        <v>5.9596449705409282E-2</v>
      </c>
      <c r="AC154">
        <v>-3.1918116697392855E-2</v>
      </c>
      <c r="AD154">
        <v>0.10588633156576729</v>
      </c>
      <c r="AE154">
        <v>7.3968214868374432E-2</v>
      </c>
      <c r="AF154">
        <v>22.11099429088469</v>
      </c>
      <c r="AG154">
        <v>-9.5411427371568038</v>
      </c>
      <c r="AH154">
        <v>31.652137028041494</v>
      </c>
      <c r="AI154">
        <v>-1.131572305806113E-2</v>
      </c>
      <c r="AJ154">
        <v>3.0810828557868923E-2</v>
      </c>
      <c r="AK154">
        <v>1.9495105499807795E-2</v>
      </c>
      <c r="AL154">
        <v>-6.3632973690412181E-2</v>
      </c>
      <c r="AM154">
        <v>7.7497099030189254E-2</v>
      </c>
      <c r="AN154">
        <v>1.3864125339777052E-2</v>
      </c>
      <c r="AO154">
        <v>-7.6625102999274178E-2</v>
      </c>
      <c r="AP154">
        <v>9.3559595168015985E-2</v>
      </c>
      <c r="AQ154">
        <v>1.6934492168741815E-2</v>
      </c>
      <c r="AR154">
        <v>5.0621535253810084</v>
      </c>
      <c r="AS154">
        <v>-22.90520621553884</v>
      </c>
      <c r="AT154">
        <v>27.967359740919846</v>
      </c>
      <c r="AU154">
        <v>-2.9920474022058149E-2</v>
      </c>
      <c r="AV154">
        <v>3.0496834030356079E-2</v>
      </c>
      <c r="AW154">
        <v>5.7636000829792955E-4</v>
      </c>
      <c r="AX154" s="40">
        <v>-0.48087537478712011</v>
      </c>
      <c r="AY154" s="40">
        <v>0.28611829957854323</v>
      </c>
      <c r="AZ154" s="40">
        <v>-0.19475707520857685</v>
      </c>
      <c r="BA154" s="40">
        <v>-0.4499903575571445</v>
      </c>
      <c r="BB154" s="40">
        <v>0.28024222244695113</v>
      </c>
      <c r="BC154" s="40">
        <v>-0.16974813511019335</v>
      </c>
      <c r="BD154" s="40">
        <v>-50.742066075121073</v>
      </c>
      <c r="BE154" s="40">
        <v>-134.513645416543</v>
      </c>
      <c r="BF154" s="40">
        <v>83.771579341421912</v>
      </c>
      <c r="BG154" s="40">
        <v>-5.8273005897039987E-2</v>
      </c>
      <c r="BH154" s="40">
        <v>4.4673099967847005E-2</v>
      </c>
      <c r="BI154" s="40">
        <v>-1.3599905929192999E-2</v>
      </c>
      <c r="BJ154">
        <v>-3.4483243127676408E-2</v>
      </c>
      <c r="BK154">
        <v>-5.6904697460216085E-2</v>
      </c>
      <c r="BL154">
        <v>-0.1325911794980979</v>
      </c>
      <c r="BM154">
        <v>-1.0019936117525978</v>
      </c>
      <c r="BN154">
        <v>-4.1756063596997503E-2</v>
      </c>
      <c r="BO154">
        <v>-7.0492513262839146E-2</v>
      </c>
      <c r="BP154">
        <v>-0.16922978697812571</v>
      </c>
      <c r="BQ154">
        <v>-0.99382277309731681</v>
      </c>
      <c r="BR154">
        <v>1468339.0315546202</v>
      </c>
      <c r="BS154">
        <v>-0.99382277309731681</v>
      </c>
    </row>
    <row r="155" spans="1:71" hidden="1">
      <c r="A155">
        <v>26</v>
      </c>
      <c r="B155" t="s">
        <v>181</v>
      </c>
      <c r="C155" t="s">
        <v>182</v>
      </c>
      <c r="D155" t="s">
        <v>182</v>
      </c>
      <c r="E155" t="s">
        <v>182</v>
      </c>
      <c r="F155" t="s">
        <v>23</v>
      </c>
      <c r="G155" t="str">
        <f t="shared" si="2"/>
        <v>Republic of KoreaHotel and restaurants and Other Personal Services</v>
      </c>
      <c r="H155">
        <v>113020.99163378551</v>
      </c>
      <c r="I155">
        <v>5496.8385908757764</v>
      </c>
      <c r="J155">
        <v>6878.9172196001473</v>
      </c>
      <c r="K155">
        <v>4405017.0946638631</v>
      </c>
      <c r="L155">
        <v>89677.685193150624</v>
      </c>
      <c r="M155">
        <v>2138132.678541305</v>
      </c>
      <c r="N155">
        <v>-2.2390415417678902E-2</v>
      </c>
      <c r="O155">
        <v>1.45754738898973E-2</v>
      </c>
      <c r="P155">
        <v>-7.814941527781602E-3</v>
      </c>
      <c r="Q155">
        <v>-4.7065572890883541E-2</v>
      </c>
      <c r="R155">
        <v>3.1151260106972223E-2</v>
      </c>
      <c r="S155">
        <v>-1.5914312783911318E-2</v>
      </c>
      <c r="T155">
        <v>-4.7571957730031054</v>
      </c>
      <c r="U155">
        <v>-14.069105430479794</v>
      </c>
      <c r="V155">
        <v>9.31190965747669</v>
      </c>
      <c r="W155">
        <v>-7.8148043442927001E-2</v>
      </c>
      <c r="X155">
        <v>3.9497503245954135E-2</v>
      </c>
      <c r="Y155">
        <v>-3.8650540196972859E-2</v>
      </c>
      <c r="Z155">
        <v>-3.2691002069182393E-2</v>
      </c>
      <c r="AA155">
        <v>3.0399574231563163E-2</v>
      </c>
      <c r="AB155">
        <v>-2.2914278376192313E-3</v>
      </c>
      <c r="AC155">
        <v>-6.8909694062051954E-2</v>
      </c>
      <c r="AD155">
        <v>6.7029261203831333E-2</v>
      </c>
      <c r="AE155">
        <v>-1.8804328582206244E-3</v>
      </c>
      <c r="AF155">
        <v>-0.56210955295455189</v>
      </c>
      <c r="AG155">
        <v>-20.598872836176724</v>
      </c>
      <c r="AH155">
        <v>20.036763283222172</v>
      </c>
      <c r="AI155">
        <v>-0.1125632849567314</v>
      </c>
      <c r="AJ155">
        <v>6.122658369442481E-2</v>
      </c>
      <c r="AK155">
        <v>-5.1336701262306585E-2</v>
      </c>
      <c r="AL155">
        <v>-6.391719680310666E-2</v>
      </c>
      <c r="AM155">
        <v>4.1916165739178349E-2</v>
      </c>
      <c r="AN155">
        <v>-2.2001031063928311E-2</v>
      </c>
      <c r="AO155">
        <v>-0.1352904883078081</v>
      </c>
      <c r="AP155">
        <v>9.0585690773753738E-2</v>
      </c>
      <c r="AQ155">
        <v>-4.4704797534054361E-2</v>
      </c>
      <c r="AR155">
        <v>-13.36340919960821</v>
      </c>
      <c r="AS155">
        <v>-40.4417927336508</v>
      </c>
      <c r="AT155">
        <v>27.078383534042587</v>
      </c>
      <c r="AU155">
        <v>-0.21478875049442767</v>
      </c>
      <c r="AV155">
        <v>0.1118284644632425</v>
      </c>
      <c r="AW155">
        <v>-0.10296028603118516</v>
      </c>
      <c r="AX155" s="40">
        <v>-0.16433027353310581</v>
      </c>
      <c r="AY155" s="40">
        <v>9.212270410417793E-2</v>
      </c>
      <c r="AZ155" s="40">
        <v>-7.2207569428927879E-2</v>
      </c>
      <c r="BA155" s="40">
        <v>-0.37687173647008865</v>
      </c>
      <c r="BB155" s="40">
        <v>0.21137631485489405</v>
      </c>
      <c r="BC155" s="40">
        <v>-0.16549542161519465</v>
      </c>
      <c r="BD155" s="40">
        <v>-49.47082106838387</v>
      </c>
      <c r="BE155" s="40">
        <v>-112.65661647120214</v>
      </c>
      <c r="BF155" s="40">
        <v>63.185795402818258</v>
      </c>
      <c r="BG155" s="40">
        <v>-0.21750073823603583</v>
      </c>
      <c r="BH155" s="40">
        <v>0.11318445833404657</v>
      </c>
      <c r="BI155" s="40">
        <v>-0.10431627990198926</v>
      </c>
      <c r="BJ155">
        <v>-0.29089039491910101</v>
      </c>
      <c r="BK155">
        <v>-0.42471291062769456</v>
      </c>
      <c r="BL155">
        <v>-0.83039542917533882</v>
      </c>
      <c r="BM155">
        <v>-2.1349357425260505</v>
      </c>
      <c r="BN155">
        <v>-0.25594903684880171</v>
      </c>
      <c r="BO155">
        <v>-0.37474036203953437</v>
      </c>
      <c r="BP155">
        <v>-0.73572822023153972</v>
      </c>
      <c r="BQ155">
        <v>-2.0494801622554699</v>
      </c>
      <c r="BR155">
        <v>1468339.0315546202</v>
      </c>
      <c r="BS155">
        <v>-2.0494801622554699</v>
      </c>
    </row>
    <row r="156" spans="1:71" hidden="1">
      <c r="A156">
        <v>26</v>
      </c>
      <c r="B156" t="s">
        <v>181</v>
      </c>
      <c r="C156" t="s">
        <v>182</v>
      </c>
      <c r="D156" t="s">
        <v>182</v>
      </c>
      <c r="E156" t="s">
        <v>182</v>
      </c>
      <c r="F156" t="s">
        <v>22</v>
      </c>
      <c r="G156" t="str">
        <f t="shared" si="2"/>
        <v>Republic of KoreaLight/Heavy Manufacturing, Utilities, and Construction</v>
      </c>
      <c r="H156">
        <v>566276.45534195192</v>
      </c>
      <c r="I156">
        <v>7948.0809897711497</v>
      </c>
      <c r="J156">
        <v>623660.79776675568</v>
      </c>
      <c r="K156">
        <v>23493424.504873935</v>
      </c>
      <c r="L156">
        <v>478280.98769680323</v>
      </c>
      <c r="M156">
        <v>11403374.28555363</v>
      </c>
      <c r="N156">
        <v>-2.2741317050600774E-2</v>
      </c>
      <c r="O156">
        <v>7.2187740289143001E-2</v>
      </c>
      <c r="P156">
        <v>4.9446423238542217E-2</v>
      </c>
      <c r="Q156">
        <v>-1.2365314793842532E-2</v>
      </c>
      <c r="R156">
        <v>4.7138037049158921E-2</v>
      </c>
      <c r="S156">
        <v>3.4772722255316392E-2</v>
      </c>
      <c r="T156">
        <v>10.394457465737087</v>
      </c>
      <c r="U156">
        <v>-3.6963093579880635</v>
      </c>
      <c r="V156">
        <v>14.090766823725151</v>
      </c>
      <c r="W156">
        <v>-8.176128897463214E-2</v>
      </c>
      <c r="X156">
        <v>0.37703166667005045</v>
      </c>
      <c r="Y156">
        <v>0.29527037769541825</v>
      </c>
      <c r="Z156">
        <v>-4.3289924778009262E-2</v>
      </c>
      <c r="AA156">
        <v>0.34661459494099817</v>
      </c>
      <c r="AB156">
        <v>0.30332467016298881</v>
      </c>
      <c r="AC156">
        <v>-2.3641891600502132E-2</v>
      </c>
      <c r="AD156">
        <v>0.20726485864462479</v>
      </c>
      <c r="AE156">
        <v>0.18362296704412265</v>
      </c>
      <c r="AF156">
        <v>54.889608776050352</v>
      </c>
      <c r="AG156">
        <v>-7.0671670410680747</v>
      </c>
      <c r="AH156">
        <v>61.956775817118427</v>
      </c>
      <c r="AI156">
        <v>-0.15865601899666476</v>
      </c>
      <c r="AJ156">
        <v>1.795146471610783</v>
      </c>
      <c r="AK156">
        <v>1.636490452614118</v>
      </c>
      <c r="AL156">
        <v>-0.12260887278740716</v>
      </c>
      <c r="AM156">
        <v>0.27969200593823446</v>
      </c>
      <c r="AN156">
        <v>0.15708313315082728</v>
      </c>
      <c r="AO156">
        <v>-6.7531734486841216E-2</v>
      </c>
      <c r="AP156">
        <v>0.16318670664581297</v>
      </c>
      <c r="AQ156">
        <v>9.5654972158971799E-2</v>
      </c>
      <c r="AR156">
        <v>28.593721601439537</v>
      </c>
      <c r="AS156">
        <v>-20.18696541952793</v>
      </c>
      <c r="AT156">
        <v>48.780687020967463</v>
      </c>
      <c r="AU156">
        <v>-0.45477855526027972</v>
      </c>
      <c r="AV156">
        <v>1.3875724430936967</v>
      </c>
      <c r="AW156">
        <v>0.93279388783341644</v>
      </c>
      <c r="AX156" s="40">
        <v>-0.25841366616735989</v>
      </c>
      <c r="AY156" s="40">
        <v>0.34759440262821084</v>
      </c>
      <c r="AZ156" s="40">
        <v>8.9180736460850882E-2</v>
      </c>
      <c r="BA156" s="40">
        <v>-0.14123487147518513</v>
      </c>
      <c r="BB156" s="40">
        <v>0.20003827513998493</v>
      </c>
      <c r="BC156" s="40">
        <v>5.8803403664799803E-2</v>
      </c>
      <c r="BD156" s="40">
        <v>17.577843740458924</v>
      </c>
      <c r="BE156" s="40">
        <v>-42.218721141489148</v>
      </c>
      <c r="BF156" s="40">
        <v>59.796564881948065</v>
      </c>
      <c r="BG156" s="40">
        <v>-0.63098710796232127</v>
      </c>
      <c r="BH156" s="40">
        <v>1.4756767194447173</v>
      </c>
      <c r="BI156" s="40">
        <v>0.84468961148239585</v>
      </c>
      <c r="BJ156">
        <v>-5.8967599905229373E-2</v>
      </c>
      <c r="BK156">
        <v>-0.11224956578184153</v>
      </c>
      <c r="BL156">
        <v>-0.3179213824455252</v>
      </c>
      <c r="BM156">
        <v>-0.67005941840109184</v>
      </c>
      <c r="BN156">
        <v>-4.6505683104450753E-2</v>
      </c>
      <c r="BO156">
        <v>-8.8916646045293521E-2</v>
      </c>
      <c r="BP156">
        <v>-0.25398540157690541</v>
      </c>
      <c r="BQ156">
        <v>-0.53118131528632995</v>
      </c>
      <c r="BR156">
        <v>1468339.0315546202</v>
      </c>
      <c r="BS156">
        <v>-0.53118131528632995</v>
      </c>
    </row>
    <row r="157" spans="1:71" hidden="1">
      <c r="A157">
        <v>26</v>
      </c>
      <c r="B157" t="s">
        <v>181</v>
      </c>
      <c r="C157" t="s">
        <v>182</v>
      </c>
      <c r="D157" t="s">
        <v>182</v>
      </c>
      <c r="E157" t="s">
        <v>182</v>
      </c>
      <c r="F157" t="s">
        <v>24</v>
      </c>
      <c r="G157" t="str">
        <f t="shared" si="2"/>
        <v>Republic of KoreaTransport services</v>
      </c>
      <c r="H157">
        <v>49721.285548619548</v>
      </c>
      <c r="I157">
        <v>1341.5319110876708</v>
      </c>
      <c r="J157">
        <v>19684.210561288135</v>
      </c>
      <c r="K157">
        <v>5873356.1262184838</v>
      </c>
      <c r="L157">
        <v>119570.24692420084</v>
      </c>
      <c r="M157">
        <v>2850843.5713884067</v>
      </c>
      <c r="N157">
        <v>-2.0310325145190083E-2</v>
      </c>
      <c r="O157">
        <v>1.326492027471725E-2</v>
      </c>
      <c r="P157">
        <v>-7.0454048704728291E-3</v>
      </c>
      <c r="Q157">
        <v>-4.3012281224459971E-2</v>
      </c>
      <c r="R157">
        <v>2.4906292825232317E-2</v>
      </c>
      <c r="S157">
        <v>-1.8105988399227658E-2</v>
      </c>
      <c r="T157">
        <v>-5.4123437592559176</v>
      </c>
      <c r="U157">
        <v>-12.857472716954618</v>
      </c>
      <c r="V157">
        <v>7.4451289576986994</v>
      </c>
      <c r="W157">
        <v>-9.278770922645789E-2</v>
      </c>
      <c r="X157">
        <v>4.7556850407532415E-2</v>
      </c>
      <c r="Y157">
        <v>-4.5230858818925475E-2</v>
      </c>
      <c r="Z157">
        <v>-2.8894219390272331E-2</v>
      </c>
      <c r="AA157">
        <v>2.7846221882700639E-2</v>
      </c>
      <c r="AB157">
        <v>-1.0479975075716906E-3</v>
      </c>
      <c r="AC157">
        <v>-6.0738454147402456E-2</v>
      </c>
      <c r="AD157">
        <v>4.4799199347258775E-2</v>
      </c>
      <c r="AE157">
        <v>-1.5939254800143677E-2</v>
      </c>
      <c r="AF157">
        <v>-4.7646515806023322</v>
      </c>
      <c r="AG157">
        <v>-18.156279900497907</v>
      </c>
      <c r="AH157">
        <v>13.391628319895574</v>
      </c>
      <c r="AI157">
        <v>-0.1295256809495991</v>
      </c>
      <c r="AJ157">
        <v>6.9604173786662865E-2</v>
      </c>
      <c r="AK157">
        <v>-5.9921507162936226E-2</v>
      </c>
      <c r="AL157">
        <v>-5.512907892098589E-2</v>
      </c>
      <c r="AM157">
        <v>3.7316692562610353E-2</v>
      </c>
      <c r="AN157">
        <v>-1.7812386358375537E-2</v>
      </c>
      <c r="AO157">
        <v>-0.11436522125130401</v>
      </c>
      <c r="AP157">
        <v>6.8495075560808832E-2</v>
      </c>
      <c r="AQ157">
        <v>-4.5870145690495169E-2</v>
      </c>
      <c r="AR157">
        <v>-13.711761616653932</v>
      </c>
      <c r="AS157">
        <v>-34.186694361398196</v>
      </c>
      <c r="AT157">
        <v>20.474932744744265</v>
      </c>
      <c r="AU157">
        <v>-0.23935302111082304</v>
      </c>
      <c r="AV157">
        <v>0.12488904262352923</v>
      </c>
      <c r="AW157">
        <v>-0.1144639784872938</v>
      </c>
      <c r="AX157" s="40">
        <v>-8.1659241584891989E-2</v>
      </c>
      <c r="AY157" s="40">
        <v>5.0581773894563406E-2</v>
      </c>
      <c r="AZ157" s="40">
        <v>-3.107746769032859E-2</v>
      </c>
      <c r="BA157" s="40">
        <v>-0.1434661663048738</v>
      </c>
      <c r="BB157" s="40">
        <v>8.3045548087593749E-2</v>
      </c>
      <c r="BC157" s="40">
        <v>-6.0420618217280064E-2</v>
      </c>
      <c r="BD157" s="40">
        <v>-18.061270598882615</v>
      </c>
      <c r="BE157" s="40">
        <v>-42.885712325855565</v>
      </c>
      <c r="BF157" s="40">
        <v>24.82444172697295</v>
      </c>
      <c r="BG157" s="40">
        <v>-0.24427589834704921</v>
      </c>
      <c r="BH157" s="40">
        <v>0.12735048124164236</v>
      </c>
      <c r="BI157" s="40">
        <v>-0.11692541710540688</v>
      </c>
      <c r="BJ157">
        <v>-0.59979227860241524</v>
      </c>
      <c r="BK157">
        <v>-0.85328666885639526</v>
      </c>
      <c r="BL157">
        <v>-1.6280387254706867</v>
      </c>
      <c r="BM157">
        <v>-2.4115114961981119</v>
      </c>
      <c r="BN157">
        <v>-0.95841721025705562</v>
      </c>
      <c r="BO157">
        <v>-1.3533990321391149</v>
      </c>
      <c r="BP157">
        <v>-2.5483325501873995</v>
      </c>
      <c r="BQ157">
        <v>-3.1967716885008879</v>
      </c>
      <c r="BR157">
        <v>1468339.0315546202</v>
      </c>
      <c r="BS157">
        <v>-3.1967716885008879</v>
      </c>
    </row>
    <row r="158" spans="1:71" hidden="1">
      <c r="A158">
        <v>26</v>
      </c>
      <c r="B158" t="s">
        <v>181</v>
      </c>
      <c r="C158" t="s">
        <v>182</v>
      </c>
      <c r="D158" t="s">
        <v>182</v>
      </c>
      <c r="E158" t="s">
        <v>182</v>
      </c>
      <c r="F158" t="s">
        <v>287</v>
      </c>
      <c r="G158" t="str">
        <f t="shared" si="2"/>
        <v>Republic of Korea_All</v>
      </c>
      <c r="H158">
        <v>1468339.0315546214</v>
      </c>
      <c r="I158">
        <v>29892.561731050198</v>
      </c>
      <c r="J158">
        <v>712710.89284710167</v>
      </c>
      <c r="K158">
        <v>1468339.0315546214</v>
      </c>
      <c r="L158">
        <v>29892.561731050198</v>
      </c>
      <c r="M158">
        <v>712710.89284710167</v>
      </c>
      <c r="N158">
        <v>-8.3191698438441056E-2</v>
      </c>
      <c r="O158">
        <v>0.12842550520666926</v>
      </c>
      <c r="P158">
        <v>4.5233806768228205E-2</v>
      </c>
      <c r="Q158">
        <v>-0.12352987400054805</v>
      </c>
      <c r="R158">
        <v>0.13873009821538665</v>
      </c>
      <c r="S158">
        <v>1.5200224214838604E-2</v>
      </c>
      <c r="T158">
        <v>4.5437364066786703</v>
      </c>
      <c r="U158">
        <v>-36.926243841902355</v>
      </c>
      <c r="V158">
        <v>41.469980248581024</v>
      </c>
      <c r="W158">
        <v>-0.25893147467021138</v>
      </c>
      <c r="X158">
        <v>0.48059977185303077</v>
      </c>
      <c r="Y158">
        <v>0.22166829718281938</v>
      </c>
      <c r="Z158">
        <v>-0.13420968161208016</v>
      </c>
      <c r="AA158">
        <v>0.5009524491335775</v>
      </c>
      <c r="AB158">
        <v>0.36674276752149737</v>
      </c>
      <c r="AC158">
        <v>-0.18897836049392311</v>
      </c>
      <c r="AD158">
        <v>0.44063100025739593</v>
      </c>
      <c r="AE158">
        <v>0.25165263976347285</v>
      </c>
      <c r="AF158">
        <v>75.225420689113534</v>
      </c>
      <c r="AG158">
        <v>-56.490473068972577</v>
      </c>
      <c r="AH158">
        <v>131.71589375808608</v>
      </c>
      <c r="AI158">
        <v>-0.41230244811694328</v>
      </c>
      <c r="AJ158">
        <v>1.9652331819677065</v>
      </c>
      <c r="AK158">
        <v>1.5529307338507632</v>
      </c>
      <c r="AL158">
        <v>-0.30920559620984134</v>
      </c>
      <c r="AM158">
        <v>0.44569751897836085</v>
      </c>
      <c r="AN158">
        <v>0.13649192276851951</v>
      </c>
      <c r="AO158">
        <v>-0.40102434595668812</v>
      </c>
      <c r="AP158">
        <v>0.43148601375922391</v>
      </c>
      <c r="AQ158">
        <v>3.0461667802535786E-2</v>
      </c>
      <c r="AR158">
        <v>9.1057728521804542</v>
      </c>
      <c r="AS158">
        <v>-119.87645017164334</v>
      </c>
      <c r="AT158">
        <v>128.98222302382379</v>
      </c>
      <c r="AU158">
        <v>-0.93926102064647676</v>
      </c>
      <c r="AV158">
        <v>1.6632442897229573</v>
      </c>
      <c r="AW158">
        <v>0.72398326907648058</v>
      </c>
      <c r="AX158" s="40">
        <v>-1.0207912361081832</v>
      </c>
      <c r="AY158" s="40">
        <v>0.80149033892753185</v>
      </c>
      <c r="AZ158" s="40">
        <v>-0.21930089718065138</v>
      </c>
      <c r="BA158" s="40">
        <v>-1.1927065158880947</v>
      </c>
      <c r="BB158" s="40">
        <v>0.82732709872492716</v>
      </c>
      <c r="BC158" s="40">
        <v>-0.36537941716316757</v>
      </c>
      <c r="BD158" s="40">
        <v>-109.22126782805134</v>
      </c>
      <c r="BE158" s="40">
        <v>-356.53053153210692</v>
      </c>
      <c r="BF158" s="40">
        <v>247.30926370405558</v>
      </c>
      <c r="BG158" s="40">
        <v>-1.1524980781185494</v>
      </c>
      <c r="BH158" s="40">
        <v>1.7698628184589935</v>
      </c>
      <c r="BI158" s="40">
        <v>0.61736474034044408</v>
      </c>
      <c r="BJ158">
        <v>-8.3191698438440986E-2</v>
      </c>
      <c r="BK158">
        <v>-0.13420968161208008</v>
      </c>
      <c r="BL158">
        <v>-0.30920559620984112</v>
      </c>
      <c r="BM158">
        <v>-1.0207912361081826</v>
      </c>
      <c r="BN158">
        <v>-0.12352987400054805</v>
      </c>
      <c r="BO158">
        <v>-0.18897836049392322</v>
      </c>
      <c r="BP158">
        <v>-0.40102434595668823</v>
      </c>
      <c r="BQ158">
        <v>-1.1927065158880952</v>
      </c>
      <c r="BR158">
        <v>1468339.0315546202</v>
      </c>
      <c r="BS158">
        <v>-1.1927065158880952</v>
      </c>
    </row>
    <row r="159" spans="1:71" hidden="1">
      <c r="A159">
        <v>27</v>
      </c>
      <c r="B159" t="s">
        <v>144</v>
      </c>
      <c r="C159" t="s">
        <v>145</v>
      </c>
      <c r="D159" t="s">
        <v>145</v>
      </c>
      <c r="E159" t="s">
        <v>145</v>
      </c>
      <c r="F159" t="s">
        <v>20</v>
      </c>
      <c r="G159" t="str">
        <f t="shared" si="2"/>
        <v>LithuaniaAgriculture, Mining and Quarrying</v>
      </c>
      <c r="H159">
        <v>1612.2362240997033</v>
      </c>
      <c r="I159">
        <v>145.69945829164413</v>
      </c>
      <c r="J159">
        <v>2453.3758813259574</v>
      </c>
      <c r="K159">
        <v>95730.064452219871</v>
      </c>
      <c r="L159">
        <v>3579.9377007755647</v>
      </c>
      <c r="M159">
        <v>84041.761606816828</v>
      </c>
      <c r="N159">
        <v>-7.3869725074064631E-4</v>
      </c>
      <c r="O159">
        <v>2.4413074933938017E-3</v>
      </c>
      <c r="P159">
        <v>1.7026102426531552E-3</v>
      </c>
      <c r="Q159">
        <v>-1.4716744449513181E-3</v>
      </c>
      <c r="R159">
        <v>5.175460307201573E-3</v>
      </c>
      <c r="S159">
        <v>3.7037858622502549E-3</v>
      </c>
      <c r="T159">
        <v>6.6296613219346101E-2</v>
      </c>
      <c r="U159">
        <v>-2.6342514143745888E-2</v>
      </c>
      <c r="V159">
        <v>9.2639127363091989E-2</v>
      </c>
      <c r="W159">
        <v>-1.1643282640399866E-3</v>
      </c>
      <c r="X159">
        <v>4.5303735202473321E-3</v>
      </c>
      <c r="Y159">
        <v>3.3660452562073451E-3</v>
      </c>
      <c r="Z159">
        <v>-1.4268439821697202E-3</v>
      </c>
      <c r="AA159">
        <v>5.1306985657575679E-3</v>
      </c>
      <c r="AB159">
        <v>3.7038545835878477E-3</v>
      </c>
      <c r="AC159">
        <v>-3.0107371367612845E-3</v>
      </c>
      <c r="AD159">
        <v>1.0751077675383218E-2</v>
      </c>
      <c r="AE159">
        <v>7.7403405386219327E-3</v>
      </c>
      <c r="AF159">
        <v>0.1385496845552705</v>
      </c>
      <c r="AG159">
        <v>-5.3891256915084007E-2</v>
      </c>
      <c r="AH159">
        <v>0.19244094147035451</v>
      </c>
      <c r="AI159">
        <v>-2.3121984151511644E-3</v>
      </c>
      <c r="AJ159">
        <v>8.7564793594757384E-3</v>
      </c>
      <c r="AK159">
        <v>6.4442809443245735E-3</v>
      </c>
      <c r="AL159">
        <v>-2.6944443778865496E-3</v>
      </c>
      <c r="AM159">
        <v>5.7539292625578145E-3</v>
      </c>
      <c r="AN159">
        <v>3.0594848846712645E-3</v>
      </c>
      <c r="AO159">
        <v>-5.3874462948802129E-3</v>
      </c>
      <c r="AP159">
        <v>1.1914889627462752E-2</v>
      </c>
      <c r="AQ159">
        <v>6.5274433325825387E-3</v>
      </c>
      <c r="AR159">
        <v>0.11683920237994164</v>
      </c>
      <c r="AS159">
        <v>-9.6433610509726542E-2</v>
      </c>
      <c r="AT159">
        <v>0.21327281288966818</v>
      </c>
      <c r="AU159">
        <v>-4.25477373592743E-3</v>
      </c>
      <c r="AV159">
        <v>9.7098136346537613E-3</v>
      </c>
      <c r="AW159">
        <v>5.4550398987263313E-3</v>
      </c>
      <c r="AX159" s="40">
        <v>-2.7946397592254145E-3</v>
      </c>
      <c r="AY159" s="40">
        <v>5.8145964542854148E-3</v>
      </c>
      <c r="AZ159" s="40">
        <v>3.0199566950600012E-3</v>
      </c>
      <c r="BA159" s="40">
        <v>-5.5169788631111803E-3</v>
      </c>
      <c r="BB159" s="40">
        <v>1.2004198538558162E-2</v>
      </c>
      <c r="BC159" s="40">
        <v>6.4872196754469829E-3</v>
      </c>
      <c r="BD159" s="40">
        <v>0.11611921144672842</v>
      </c>
      <c r="BE159" s="40">
        <v>-9.8752203132168148E-2</v>
      </c>
      <c r="BF159" s="40">
        <v>0.21487141457889658</v>
      </c>
      <c r="BG159" s="40">
        <v>-4.3883699255796967E-3</v>
      </c>
      <c r="BH159" s="40">
        <v>9.7945651146900039E-3</v>
      </c>
      <c r="BI159" s="40">
        <v>5.4061951891103072E-3</v>
      </c>
      <c r="BJ159">
        <v>-2.1930885302979809E-2</v>
      </c>
      <c r="BK159">
        <v>-4.2360996588029248E-2</v>
      </c>
      <c r="BL159">
        <v>-7.9994274443882449E-2</v>
      </c>
      <c r="BM159">
        <v>-8.2968934785216872E-2</v>
      </c>
      <c r="BN159">
        <v>-1.8080035747982347E-2</v>
      </c>
      <c r="BO159">
        <v>-3.69879596993496E-2</v>
      </c>
      <c r="BP159">
        <v>-6.6186663725747719E-2</v>
      </c>
      <c r="BQ159">
        <v>-6.7778016672167402E-2</v>
      </c>
      <c r="BR159">
        <v>47865.032226109935</v>
      </c>
      <c r="BS159">
        <v>-6.7778016672167402E-2</v>
      </c>
    </row>
    <row r="160" spans="1:71" hidden="1">
      <c r="A160">
        <v>27</v>
      </c>
      <c r="B160" t="s">
        <v>144</v>
      </c>
      <c r="C160" t="s">
        <v>145</v>
      </c>
      <c r="D160" t="s">
        <v>145</v>
      </c>
      <c r="E160" t="s">
        <v>145</v>
      </c>
      <c r="F160" t="s">
        <v>21</v>
      </c>
      <c r="G160" t="str">
        <f t="shared" si="2"/>
        <v>LithuaniaBusiness, Trade, Personal, and Public Services</v>
      </c>
      <c r="H160">
        <v>24823.683910616284</v>
      </c>
      <c r="I160">
        <v>979.5799973200352</v>
      </c>
      <c r="J160">
        <v>6787.4201434905153</v>
      </c>
      <c r="K160">
        <v>478650.32226109935</v>
      </c>
      <c r="L160">
        <v>17899.688503877824</v>
      </c>
      <c r="M160">
        <v>420208.8080340841</v>
      </c>
      <c r="N160">
        <v>-6.217549281343728E-3</v>
      </c>
      <c r="O160">
        <v>1.1016853872275856E-2</v>
      </c>
      <c r="P160">
        <v>4.7993045909321278E-3</v>
      </c>
      <c r="Q160">
        <v>-4.3400456228748583E-3</v>
      </c>
      <c r="R160">
        <v>7.6793209842021598E-3</v>
      </c>
      <c r="S160">
        <v>3.3392753613273015E-3</v>
      </c>
      <c r="T160">
        <v>5.9771988796432751E-2</v>
      </c>
      <c r="U160">
        <v>-7.7685464742078381E-2</v>
      </c>
      <c r="V160">
        <v>0.13745745353851113</v>
      </c>
      <c r="W160">
        <v>-3.7563587647234816E-3</v>
      </c>
      <c r="X160">
        <v>5.9273094159460896E-3</v>
      </c>
      <c r="Y160">
        <v>2.1709506512226093E-3</v>
      </c>
      <c r="Z160">
        <v>-1.084921969925255E-2</v>
      </c>
      <c r="AA160">
        <v>3.2312783957439091E-2</v>
      </c>
      <c r="AB160">
        <v>2.1463564258186539E-2</v>
      </c>
      <c r="AC160">
        <v>-7.425448106766438E-3</v>
      </c>
      <c r="AD160">
        <v>2.2648016508296943E-2</v>
      </c>
      <c r="AE160">
        <v>1.5222568401530502E-2</v>
      </c>
      <c r="AF160">
        <v>0.27247923261636942</v>
      </c>
      <c r="AG160">
        <v>-0.13291320811282858</v>
      </c>
      <c r="AH160">
        <v>0.405392440729198</v>
      </c>
      <c r="AI160">
        <v>-6.8567283719936992E-3</v>
      </c>
      <c r="AJ160">
        <v>1.5953521131970509E-2</v>
      </c>
      <c r="AK160">
        <v>9.09679275997681E-3</v>
      </c>
      <c r="AL160">
        <v>-2.3213766142580586E-2</v>
      </c>
      <c r="AM160">
        <v>5.1435719229811133E-2</v>
      </c>
      <c r="AN160">
        <v>2.822195308723055E-2</v>
      </c>
      <c r="AO160">
        <v>-1.5772166957114007E-2</v>
      </c>
      <c r="AP160">
        <v>3.3648040816029463E-2</v>
      </c>
      <c r="AQ160">
        <v>1.787587385891546E-2</v>
      </c>
      <c r="AR160">
        <v>0.31997257380919919</v>
      </c>
      <c r="AS160">
        <v>-0.28231687556349527</v>
      </c>
      <c r="AT160">
        <v>0.60228944937269446</v>
      </c>
      <c r="AU160">
        <v>-1.4933210584475767E-2</v>
      </c>
      <c r="AV160">
        <v>3.2063699630399414E-2</v>
      </c>
      <c r="AW160">
        <v>1.7130489045923639E-2</v>
      </c>
      <c r="AX160" s="40">
        <v>-2.3505207084691636E-2</v>
      </c>
      <c r="AY160" s="40">
        <v>3.8640777650158636E-2</v>
      </c>
      <c r="AZ160" s="40">
        <v>1.5135570565466994E-2</v>
      </c>
      <c r="BA160" s="40">
        <v>-1.5966421242355103E-2</v>
      </c>
      <c r="BB160" s="40">
        <v>2.6918503076091269E-2</v>
      </c>
      <c r="BC160" s="40">
        <v>1.0952081833736171E-2</v>
      </c>
      <c r="BD160" s="40">
        <v>0.19603885329285653</v>
      </c>
      <c r="BE160" s="40">
        <v>-0.28579396675985436</v>
      </c>
      <c r="BF160" s="40">
        <v>0.48183282005271089</v>
      </c>
      <c r="BG160" s="40">
        <v>-1.5144334905818329E-2</v>
      </c>
      <c r="BH160" s="40">
        <v>2.0097324398882822E-2</v>
      </c>
      <c r="BI160" s="40">
        <v>4.9529894930644934E-3</v>
      </c>
      <c r="BJ160">
        <v>-1.1988679754001742E-2</v>
      </c>
      <c r="BK160">
        <v>-2.0919467569871168E-2</v>
      </c>
      <c r="BL160">
        <v>-4.4760788467371929E-2</v>
      </c>
      <c r="BM160">
        <v>-4.5322744949592014E-2</v>
      </c>
      <c r="BN160">
        <v>-7.9304870408351165E-3</v>
      </c>
      <c r="BO160">
        <v>-1.3568387316651687E-2</v>
      </c>
      <c r="BP160">
        <v>-2.8820196036655133E-2</v>
      </c>
      <c r="BQ160">
        <v>-2.9175153386322525E-2</v>
      </c>
      <c r="BR160">
        <v>47865.032226109935</v>
      </c>
      <c r="BS160">
        <v>-2.9175153386322525E-2</v>
      </c>
    </row>
    <row r="161" spans="1:71" hidden="1">
      <c r="A161">
        <v>27</v>
      </c>
      <c r="B161" t="s">
        <v>144</v>
      </c>
      <c r="C161" t="s">
        <v>145</v>
      </c>
      <c r="D161" t="s">
        <v>145</v>
      </c>
      <c r="E161" t="s">
        <v>145</v>
      </c>
      <c r="F161" t="s">
        <v>23</v>
      </c>
      <c r="G161" t="str">
        <f t="shared" si="2"/>
        <v>LithuaniaHotel and restaurants and Other Personal Services</v>
      </c>
      <c r="H161">
        <v>1821.315081948301</v>
      </c>
      <c r="I161">
        <v>121.83684864144172</v>
      </c>
      <c r="J161">
        <v>597.18270388276414</v>
      </c>
      <c r="K161">
        <v>143595.09667832981</v>
      </c>
      <c r="L161">
        <v>5369.9065511633471</v>
      </c>
      <c r="M161">
        <v>126062.64241022523</v>
      </c>
      <c r="N161">
        <v>-2.0054553054160364E-3</v>
      </c>
      <c r="O161">
        <v>1.460805735004123E-3</v>
      </c>
      <c r="P161">
        <v>-5.4464957041191315E-4</v>
      </c>
      <c r="Q161">
        <v>-3.6216772638761195E-3</v>
      </c>
      <c r="R161">
        <v>2.6334052027747979E-3</v>
      </c>
      <c r="S161">
        <v>-9.8827206110132159E-4</v>
      </c>
      <c r="T161">
        <v>-1.7689762050798967E-2</v>
      </c>
      <c r="U161">
        <v>-6.4826894884959074E-2</v>
      </c>
      <c r="V161">
        <v>4.71371328341601E-2</v>
      </c>
      <c r="W161">
        <v>-2.3546585700891872E-3</v>
      </c>
      <c r="X161">
        <v>1.3468627084736882E-3</v>
      </c>
      <c r="Y161">
        <v>-1.0077958616154993E-3</v>
      </c>
      <c r="Z161">
        <v>-3.1529434531167269E-3</v>
      </c>
      <c r="AA161">
        <v>4.5451424125851729E-3</v>
      </c>
      <c r="AB161">
        <v>1.392198959468446E-3</v>
      </c>
      <c r="AC161">
        <v>-5.6931454903489968E-3</v>
      </c>
      <c r="AD161">
        <v>8.1992963163210163E-3</v>
      </c>
      <c r="AE161">
        <v>2.5061508259720199E-3</v>
      </c>
      <c r="AF161">
        <v>4.4859319128635278E-2</v>
      </c>
      <c r="AG161">
        <v>-0.10190553088450383</v>
      </c>
      <c r="AH161">
        <v>0.1467648500131391</v>
      </c>
      <c r="AI161">
        <v>-3.6421538514107114E-3</v>
      </c>
      <c r="AJ161">
        <v>4.4085520143948538E-3</v>
      </c>
      <c r="AK161">
        <v>7.6639816298414208E-4</v>
      </c>
      <c r="AL161">
        <v>-6.3687452315453865E-3</v>
      </c>
      <c r="AM161">
        <v>6.3642870661078975E-3</v>
      </c>
      <c r="AN161">
        <v>-4.4581654374884608E-6</v>
      </c>
      <c r="AO161">
        <v>-1.1497855877138689E-2</v>
      </c>
      <c r="AP161">
        <v>1.1472571473903034E-2</v>
      </c>
      <c r="AQ161">
        <v>-2.5284403235653608E-5</v>
      </c>
      <c r="AR161">
        <v>-4.525829419246407E-4</v>
      </c>
      <c r="AS161">
        <v>-0.20580803866326347</v>
      </c>
      <c r="AT161">
        <v>0.20535545572133884</v>
      </c>
      <c r="AU161">
        <v>-7.2092297476684872E-3</v>
      </c>
      <c r="AV161">
        <v>6.281493288967769E-3</v>
      </c>
      <c r="AW161">
        <v>-9.27736458700718E-4</v>
      </c>
      <c r="AX161" s="40">
        <v>-6.4009415133239799E-3</v>
      </c>
      <c r="AY161" s="40">
        <v>6.1691414426887992E-3</v>
      </c>
      <c r="AZ161" s="40">
        <v>-2.3180007063518091E-4</v>
      </c>
      <c r="BA161" s="40">
        <v>-1.1554875608145103E-2</v>
      </c>
      <c r="BB161" s="40">
        <v>1.1130161375219069E-2</v>
      </c>
      <c r="BC161" s="40">
        <v>-4.2471423292603482E-4</v>
      </c>
      <c r="BD161" s="40">
        <v>-7.6022524725394367E-3</v>
      </c>
      <c r="BE161" s="40">
        <v>-0.20682867408685324</v>
      </c>
      <c r="BF161" s="40">
        <v>0.19922642161431381</v>
      </c>
      <c r="BG161" s="40">
        <v>-7.2231990860195799E-3</v>
      </c>
      <c r="BH161" s="40">
        <v>6.1990746316992872E-3</v>
      </c>
      <c r="BI161" s="40">
        <v>-1.0241244543202934E-3</v>
      </c>
      <c r="BJ161">
        <v>-5.2704325447674782E-2</v>
      </c>
      <c r="BK161">
        <v>-8.2860863277482197E-2</v>
      </c>
      <c r="BL161">
        <v>-0.16737367343475223</v>
      </c>
      <c r="BM161">
        <v>-0.16821980713241247</v>
      </c>
      <c r="BN161">
        <v>-5.3207954414300887E-2</v>
      </c>
      <c r="BO161">
        <v>-8.3640977274786116E-2</v>
      </c>
      <c r="BP161">
        <v>-0.16892101277910079</v>
      </c>
      <c r="BQ161">
        <v>-0.16975871946223525</v>
      </c>
      <c r="BR161">
        <v>47865.032226109935</v>
      </c>
      <c r="BS161">
        <v>-0.16975871946223525</v>
      </c>
    </row>
    <row r="162" spans="1:71" hidden="1">
      <c r="A162">
        <v>27</v>
      </c>
      <c r="B162" t="s">
        <v>144</v>
      </c>
      <c r="C162" t="s">
        <v>145</v>
      </c>
      <c r="D162" t="s">
        <v>145</v>
      </c>
      <c r="E162" t="s">
        <v>145</v>
      </c>
      <c r="F162" t="s">
        <v>22</v>
      </c>
      <c r="G162" t="str">
        <f t="shared" si="2"/>
        <v>LithuaniaLight/Heavy Manufacturing, Utilities, and Construction</v>
      </c>
      <c r="H162">
        <v>13675.498992749832</v>
      </c>
      <c r="I162">
        <v>429.64182086764635</v>
      </c>
      <c r="J162">
        <v>24664.866380936812</v>
      </c>
      <c r="K162">
        <v>765840.51561775873</v>
      </c>
      <c r="L162">
        <v>28639.501606204525</v>
      </c>
      <c r="M162">
        <v>672334.09285453463</v>
      </c>
      <c r="N162">
        <v>-3.6415596376549184E-3</v>
      </c>
      <c r="O162">
        <v>2.5524955477293904E-2</v>
      </c>
      <c r="P162">
        <v>2.1883395839638987E-2</v>
      </c>
      <c r="Q162">
        <v>-2.3874961324283953E-3</v>
      </c>
      <c r="R162">
        <v>2.0453123360129794E-2</v>
      </c>
      <c r="S162">
        <v>1.8065627227701407E-2</v>
      </c>
      <c r="T162">
        <v>0.32336910000302899</v>
      </c>
      <c r="U162">
        <v>-4.2735437074681304E-2</v>
      </c>
      <c r="V162">
        <v>0.36610453707771029</v>
      </c>
      <c r="W162">
        <v>-1.3985224882057366E-2</v>
      </c>
      <c r="X162">
        <v>6.1821040577208358E-2</v>
      </c>
      <c r="Y162">
        <v>4.7835815695150982E-2</v>
      </c>
      <c r="Z162">
        <v>-6.9601166107521612E-3</v>
      </c>
      <c r="AA162">
        <v>8.9123343285836237E-2</v>
      </c>
      <c r="AB162">
        <v>8.2163226675084092E-2</v>
      </c>
      <c r="AC162">
        <v>-4.5958386490714161E-3</v>
      </c>
      <c r="AD162">
        <v>6.9085075706904739E-2</v>
      </c>
      <c r="AE162">
        <v>6.4489237057833326E-2</v>
      </c>
      <c r="AF162">
        <v>1.1543372551879512</v>
      </c>
      <c r="AG162">
        <v>-8.2264080232461012E-2</v>
      </c>
      <c r="AH162">
        <v>1.2366013354204122</v>
      </c>
      <c r="AI162">
        <v>-2.5130623432417051E-2</v>
      </c>
      <c r="AJ162">
        <v>0.21602424413900373</v>
      </c>
      <c r="AK162">
        <v>0.19089362070658672</v>
      </c>
      <c r="AL162">
        <v>-1.5200749507198017E-2</v>
      </c>
      <c r="AM162">
        <v>9.9212670583839521E-2</v>
      </c>
      <c r="AN162">
        <v>8.4011921076641502E-2</v>
      </c>
      <c r="AO162">
        <v>-9.9426688267516272E-3</v>
      </c>
      <c r="AP162">
        <v>7.60726986368708E-2</v>
      </c>
      <c r="AQ162">
        <v>6.6130029810119145E-2</v>
      </c>
      <c r="AR162">
        <v>1.183706934353288</v>
      </c>
      <c r="AS162">
        <v>-0.17797067489607055</v>
      </c>
      <c r="AT162">
        <v>1.3616776092493588</v>
      </c>
      <c r="AU162">
        <v>-5.3782511850879983E-2</v>
      </c>
      <c r="AV162">
        <v>0.23874754026981376</v>
      </c>
      <c r="AW162">
        <v>0.18496502841893378</v>
      </c>
      <c r="AX162" s="40">
        <v>-1.5361962621464895E-2</v>
      </c>
      <c r="AY162" s="40">
        <v>9.3324266291192629E-2</v>
      </c>
      <c r="AZ162" s="40">
        <v>7.7962303669727701E-2</v>
      </c>
      <c r="BA162" s="40">
        <v>-1.0048985253277532E-2</v>
      </c>
      <c r="BB162" s="40">
        <v>7.1811649009007786E-2</v>
      </c>
      <c r="BC162" s="40">
        <v>6.1762663755730259E-2</v>
      </c>
      <c r="BD162" s="40">
        <v>1.1055324423973167</v>
      </c>
      <c r="BE162" s="40">
        <v>-0.17987370581372963</v>
      </c>
      <c r="BF162" s="40">
        <v>1.2854061482110466</v>
      </c>
      <c r="BG162" s="40">
        <v>-5.4344485847122516E-2</v>
      </c>
      <c r="BH162" s="40">
        <v>0.23063117534635647</v>
      </c>
      <c r="BI162" s="40">
        <v>0.17628668949923401</v>
      </c>
      <c r="BJ162">
        <v>-1.2745667964442257E-2</v>
      </c>
      <c r="BK162">
        <v>-2.436080804420776E-2</v>
      </c>
      <c r="BL162">
        <v>-5.3203496662812239E-2</v>
      </c>
      <c r="BM162">
        <v>-5.3767751825548646E-2</v>
      </c>
      <c r="BN162">
        <v>-9.9467591372689491E-3</v>
      </c>
      <c r="BO162">
        <v>-1.9147130525220202E-2</v>
      </c>
      <c r="BP162">
        <v>-4.1423033385498902E-2</v>
      </c>
      <c r="BQ162">
        <v>-4.1865967668250056E-2</v>
      </c>
      <c r="BR162">
        <v>47865.032226109935</v>
      </c>
      <c r="BS162">
        <v>-4.1865967668250056E-2</v>
      </c>
    </row>
    <row r="163" spans="1:71" hidden="1">
      <c r="A163">
        <v>27</v>
      </c>
      <c r="B163" t="s">
        <v>144</v>
      </c>
      <c r="C163" t="s">
        <v>145</v>
      </c>
      <c r="D163" t="s">
        <v>145</v>
      </c>
      <c r="E163" t="s">
        <v>145</v>
      </c>
      <c r="F163" t="s">
        <v>24</v>
      </c>
      <c r="G163" t="str">
        <f t="shared" si="2"/>
        <v>LithuaniaTransport services</v>
      </c>
      <c r="H163">
        <v>5932.2980166958141</v>
      </c>
      <c r="I163">
        <v>113.21072526701492</v>
      </c>
      <c r="J163">
        <v>7518.0356937723618</v>
      </c>
      <c r="K163">
        <v>191460.12890443974</v>
      </c>
      <c r="L163">
        <v>7159.8754015511295</v>
      </c>
      <c r="M163">
        <v>168083.52321363366</v>
      </c>
      <c r="N163">
        <v>-4.6421699505794162E-3</v>
      </c>
      <c r="O163">
        <v>6.524423253939331E-3</v>
      </c>
      <c r="P163">
        <v>1.8822533033599146E-3</v>
      </c>
      <c r="Q163">
        <v>-2.4327450684633813E-3</v>
      </c>
      <c r="R163">
        <v>3.6204139721494159E-3</v>
      </c>
      <c r="S163">
        <v>1.1876689036860347E-3</v>
      </c>
      <c r="T163">
        <v>2.1258903421722094E-2</v>
      </c>
      <c r="U163">
        <v>-4.3545378934839452E-2</v>
      </c>
      <c r="V163">
        <v>6.4804282356561549E-2</v>
      </c>
      <c r="W163">
        <v>-6.9006583252781313E-3</v>
      </c>
      <c r="X163">
        <v>9.4969826326434803E-3</v>
      </c>
      <c r="Y163">
        <v>2.596324307365349E-3</v>
      </c>
      <c r="Z163">
        <v>-7.8352623140487132E-3</v>
      </c>
      <c r="AA163">
        <v>1.7486201453932773E-2</v>
      </c>
      <c r="AB163">
        <v>9.6509391398840582E-3</v>
      </c>
      <c r="AC163">
        <v>-4.0823182975546109E-3</v>
      </c>
      <c r="AD163">
        <v>9.8942444469919087E-3</v>
      </c>
      <c r="AE163">
        <v>5.8119261494372987E-3</v>
      </c>
      <c r="AF163">
        <v>0.10403166768246974</v>
      </c>
      <c r="AG163">
        <v>-7.3072225899908361E-2</v>
      </c>
      <c r="AH163">
        <v>0.1771038935823781</v>
      </c>
      <c r="AI163">
        <v>-1.1601811229138552E-2</v>
      </c>
      <c r="AJ163">
        <v>2.5297566308521154E-2</v>
      </c>
      <c r="AK163">
        <v>1.3695755079382605E-2</v>
      </c>
      <c r="AL163">
        <v>-1.6794051290889966E-2</v>
      </c>
      <c r="AM163">
        <v>2.6011502269668595E-2</v>
      </c>
      <c r="AN163">
        <v>9.2174509787786296E-3</v>
      </c>
      <c r="AO163">
        <v>-8.7658188962464415E-3</v>
      </c>
      <c r="AP163">
        <v>1.4334328343808109E-2</v>
      </c>
      <c r="AQ163">
        <v>5.5685094475616667E-3</v>
      </c>
      <c r="AR163">
        <v>9.9674584542254641E-2</v>
      </c>
      <c r="AS163">
        <v>-0.15690542772421745</v>
      </c>
      <c r="AT163">
        <v>0.25658001226647209</v>
      </c>
      <c r="AU163">
        <v>-2.4808981817140936E-2</v>
      </c>
      <c r="AV163">
        <v>3.7670596816556996E-2</v>
      </c>
      <c r="AW163">
        <v>1.2861614999416052E-2</v>
      </c>
      <c r="AX163" s="40">
        <v>-1.6973211465641135E-2</v>
      </c>
      <c r="AY163" s="40">
        <v>2.2055176029728982E-2</v>
      </c>
      <c r="AZ163" s="40">
        <v>5.0819645640878481E-3</v>
      </c>
      <c r="BA163" s="40">
        <v>-8.8696424628199391E-3</v>
      </c>
      <c r="BB163" s="40">
        <v>1.2287906529624573E-2</v>
      </c>
      <c r="BC163" s="40">
        <v>3.4182640668046346E-3</v>
      </c>
      <c r="BD163" s="40">
        <v>6.1185862019801598E-2</v>
      </c>
      <c r="BE163" s="40">
        <v>-0.15876383722524468</v>
      </c>
      <c r="BF163" s="40">
        <v>0.21994969924504629</v>
      </c>
      <c r="BG163" s="40">
        <v>-2.5069801293792552E-2</v>
      </c>
      <c r="BH163" s="40">
        <v>3.2031561340848155E-2</v>
      </c>
      <c r="BI163" s="40">
        <v>6.9617600470556042E-3</v>
      </c>
      <c r="BJ163">
        <v>-3.7455571796664915E-2</v>
      </c>
      <c r="BK163">
        <v>-6.3219191299302646E-2</v>
      </c>
      <c r="BL163">
        <v>-0.13550361158239999</v>
      </c>
      <c r="BM163">
        <v>-0.13694917408009741</v>
      </c>
      <c r="BN163">
        <v>-3.8464004918381027E-2</v>
      </c>
      <c r="BO163">
        <v>-6.4545320885068716E-2</v>
      </c>
      <c r="BP163">
        <v>-0.13859590366031638</v>
      </c>
      <c r="BQ163">
        <v>-0.14023745263603757</v>
      </c>
      <c r="BR163">
        <v>47865.032226109935</v>
      </c>
      <c r="BS163">
        <v>-0.14023745263603757</v>
      </c>
    </row>
    <row r="164" spans="1:71" hidden="1">
      <c r="A164">
        <v>27</v>
      </c>
      <c r="B164" t="s">
        <v>144</v>
      </c>
      <c r="C164" t="s">
        <v>145</v>
      </c>
      <c r="D164" t="s">
        <v>145</v>
      </c>
      <c r="E164" t="s">
        <v>145</v>
      </c>
      <c r="F164" t="s">
        <v>287</v>
      </c>
      <c r="G164" t="str">
        <f t="shared" si="2"/>
        <v>Lithuania_All</v>
      </c>
      <c r="H164">
        <v>47865.032226109928</v>
      </c>
      <c r="I164">
        <v>1789.9688503877821</v>
      </c>
      <c r="J164">
        <v>42020.880803408414</v>
      </c>
      <c r="K164">
        <v>47865.032226109928</v>
      </c>
      <c r="L164">
        <v>1789.9688503877821</v>
      </c>
      <c r="M164">
        <v>42020.880803408414</v>
      </c>
      <c r="N164">
        <v>-1.7245431425734748E-2</v>
      </c>
      <c r="O164">
        <v>4.6968345831907031E-2</v>
      </c>
      <c r="P164">
        <v>2.9722914406172283E-2</v>
      </c>
      <c r="Q164">
        <v>-1.4253638532594074E-2</v>
      </c>
      <c r="R164">
        <v>3.9561723826457749E-2</v>
      </c>
      <c r="S164">
        <v>2.5308085293863677E-2</v>
      </c>
      <c r="T164">
        <v>0.45300684338973107</v>
      </c>
      <c r="U164">
        <v>-0.2551356897803041</v>
      </c>
      <c r="V164">
        <v>0.70814253317003506</v>
      </c>
      <c r="W164">
        <v>-2.8161228806188151E-2</v>
      </c>
      <c r="X164">
        <v>8.3122568854518936E-2</v>
      </c>
      <c r="Y164">
        <v>5.4961340048330781E-2</v>
      </c>
      <c r="Z164">
        <v>-3.0224386059339872E-2</v>
      </c>
      <c r="AA164">
        <v>0.14859816967555087</v>
      </c>
      <c r="AB164">
        <v>0.118373783616211</v>
      </c>
      <c r="AC164">
        <v>-2.4807487680502744E-2</v>
      </c>
      <c r="AD164">
        <v>0.12057771065389783</v>
      </c>
      <c r="AE164">
        <v>9.5770222973395089E-2</v>
      </c>
      <c r="AF164">
        <v>1.7142571591706961</v>
      </c>
      <c r="AG164">
        <v>-0.44404630204478579</v>
      </c>
      <c r="AH164">
        <v>2.1583034612154819</v>
      </c>
      <c r="AI164">
        <v>-4.9543515300111203E-2</v>
      </c>
      <c r="AJ164">
        <v>0.2704403629533661</v>
      </c>
      <c r="AK164">
        <v>0.2208968476532549</v>
      </c>
      <c r="AL164">
        <v>-6.427175655010052E-2</v>
      </c>
      <c r="AM164">
        <v>0.18877810841198506</v>
      </c>
      <c r="AN164">
        <v>0.12450635186188454</v>
      </c>
      <c r="AO164">
        <v>-5.1365956852130988E-2</v>
      </c>
      <c r="AP164">
        <v>0.14744252889807419</v>
      </c>
      <c r="AQ164">
        <v>9.6076572045943193E-2</v>
      </c>
      <c r="AR164">
        <v>1.7197407121427588</v>
      </c>
      <c r="AS164">
        <v>-0.91943462735677328</v>
      </c>
      <c r="AT164">
        <v>2.6391753394995323</v>
      </c>
      <c r="AU164">
        <v>-0.10498870773609256</v>
      </c>
      <c r="AV164">
        <v>0.32447314364039159</v>
      </c>
      <c r="AW164">
        <v>0.21948443590429903</v>
      </c>
      <c r="AX164" s="40">
        <v>-6.5035962444347062E-2</v>
      </c>
      <c r="AY164" s="40">
        <v>0.16600395786805444</v>
      </c>
      <c r="AZ164" s="40">
        <v>0.10096799542370738</v>
      </c>
      <c r="BA164" s="40">
        <v>-5.1956903429708858E-2</v>
      </c>
      <c r="BB164" s="40">
        <v>0.13415241852850091</v>
      </c>
      <c r="BC164" s="40">
        <v>8.2195515098792055E-2</v>
      </c>
      <c r="BD164" s="40">
        <v>1.4712741166841641</v>
      </c>
      <c r="BE164" s="40">
        <v>-0.93001238701785005</v>
      </c>
      <c r="BF164" s="40">
        <v>2.4012865037020137</v>
      </c>
      <c r="BG164" s="40">
        <v>-0.1061701910583327</v>
      </c>
      <c r="BH164" s="40">
        <v>0.29875370083247682</v>
      </c>
      <c r="BI164" s="40">
        <v>0.19258350977414412</v>
      </c>
      <c r="BJ164">
        <v>-1.7245431425734752E-2</v>
      </c>
      <c r="BK164">
        <v>-3.0224386059339876E-2</v>
      </c>
      <c r="BL164">
        <v>-6.4271756550100534E-2</v>
      </c>
      <c r="BM164">
        <v>-6.5035962444347076E-2</v>
      </c>
      <c r="BN164">
        <v>-1.4253638532594074E-2</v>
      </c>
      <c r="BO164">
        <v>-2.4807487680502754E-2</v>
      </c>
      <c r="BP164">
        <v>-5.1365956852130988E-2</v>
      </c>
      <c r="BQ164">
        <v>-5.1956903429708871E-2</v>
      </c>
      <c r="BR164">
        <v>47865.032226109935</v>
      </c>
      <c r="BS164">
        <v>-5.1956903429708871E-2</v>
      </c>
    </row>
    <row r="165" spans="1:71" hidden="1">
      <c r="A165">
        <v>28</v>
      </c>
      <c r="B165" t="s">
        <v>146</v>
      </c>
      <c r="C165" t="s">
        <v>147</v>
      </c>
      <c r="D165" t="s">
        <v>147</v>
      </c>
      <c r="E165" t="s">
        <v>147</v>
      </c>
      <c r="F165" t="s">
        <v>20</v>
      </c>
      <c r="G165" t="str">
        <f t="shared" si="2"/>
        <v>LuxembourgAgriculture, Mining and Quarrying</v>
      </c>
      <c r="H165">
        <v>265.76391781719292</v>
      </c>
      <c r="I165">
        <v>4.9953272711243377</v>
      </c>
      <c r="J165">
        <v>413.95955567806965</v>
      </c>
      <c r="K165">
        <v>125795.20551521986</v>
      </c>
      <c r="L165">
        <v>1000.2072882080231</v>
      </c>
      <c r="M165">
        <v>312364.09681606124</v>
      </c>
      <c r="N165">
        <v>-5.7627045813286455E-5</v>
      </c>
      <c r="O165">
        <v>3.0392963550430899E-4</v>
      </c>
      <c r="P165">
        <v>2.4630258969102252E-4</v>
      </c>
      <c r="Q165">
        <v>-1.2569643110958852E-4</v>
      </c>
      <c r="R165">
        <v>7.6805748481993392E-4</v>
      </c>
      <c r="S165">
        <v>6.4236105371034535E-4</v>
      </c>
      <c r="T165">
        <v>3.2124710379103642E-3</v>
      </c>
      <c r="U165">
        <v>-6.2861243248774068E-4</v>
      </c>
      <c r="V165">
        <v>3.8410834703981049E-3</v>
      </c>
      <c r="W165">
        <v>-3.2849217467047425E-5</v>
      </c>
      <c r="X165">
        <v>2.3030434591040101E-4</v>
      </c>
      <c r="Y165">
        <v>1.9745512844335358E-4</v>
      </c>
      <c r="Z165">
        <v>-1.0632287236276083E-4</v>
      </c>
      <c r="AA165">
        <v>4.8885500308007564E-4</v>
      </c>
      <c r="AB165">
        <v>3.8253213071731478E-4</v>
      </c>
      <c r="AC165">
        <v>-2.3524024983868962E-4</v>
      </c>
      <c r="AD165">
        <v>1.1492744401236854E-3</v>
      </c>
      <c r="AE165">
        <v>9.1403419028499586E-4</v>
      </c>
      <c r="AF165">
        <v>4.5711182939718598E-3</v>
      </c>
      <c r="AG165">
        <v>-1.1764450618426681E-3</v>
      </c>
      <c r="AH165">
        <v>5.7475633558145278E-3</v>
      </c>
      <c r="AI165">
        <v>-6.169279357407675E-5</v>
      </c>
      <c r="AJ165">
        <v>3.1711796799056911E-4</v>
      </c>
      <c r="AK165">
        <v>2.5542517441649236E-4</v>
      </c>
      <c r="AL165">
        <v>-2.1660255120412811E-4</v>
      </c>
      <c r="AM165">
        <v>5.2887449201876485E-4</v>
      </c>
      <c r="AN165">
        <v>3.1227194081463673E-4</v>
      </c>
      <c r="AO165">
        <v>-4.6392880343658078E-4</v>
      </c>
      <c r="AP165">
        <v>1.2416345416546063E-3</v>
      </c>
      <c r="AQ165">
        <v>7.7770573821802551E-4</v>
      </c>
      <c r="AR165">
        <v>3.8893347372343512E-3</v>
      </c>
      <c r="AS165">
        <v>-2.3201248520344775E-3</v>
      </c>
      <c r="AT165">
        <v>6.2094595892688287E-3</v>
      </c>
      <c r="AU165">
        <v>-1.20794677853967E-4</v>
      </c>
      <c r="AV165">
        <v>3.4152112260352722E-4</v>
      </c>
      <c r="AW165">
        <v>2.2072644474956023E-4</v>
      </c>
      <c r="AX165" s="40">
        <v>-2.1991473629454444E-4</v>
      </c>
      <c r="AY165" s="40">
        <v>5.4565093504596747E-4</v>
      </c>
      <c r="AZ165" s="40">
        <v>3.2573619875142306E-4</v>
      </c>
      <c r="BA165" s="40">
        <v>-4.7167327238548725E-4</v>
      </c>
      <c r="BB165" s="40">
        <v>1.2674909513970842E-3</v>
      </c>
      <c r="BC165" s="40">
        <v>7.9581767901159704E-4</v>
      </c>
      <c r="BD165" s="40">
        <v>3.9799132131609636E-3</v>
      </c>
      <c r="BE165" s="40">
        <v>-2.3588552234644622E-3</v>
      </c>
      <c r="BF165" s="40">
        <v>6.3387684366254258E-3</v>
      </c>
      <c r="BG165" s="40">
        <v>-1.2286879347965998E-4</v>
      </c>
      <c r="BH165" s="40">
        <v>3.4770596794336079E-4</v>
      </c>
      <c r="BI165" s="40">
        <v>2.2483717446370079E-4</v>
      </c>
      <c r="BJ165">
        <v>-1.3638431678117732E-2</v>
      </c>
      <c r="BK165">
        <v>-2.5163136684796306E-2</v>
      </c>
      <c r="BL165">
        <v>-5.1262719686775947E-2</v>
      </c>
      <c r="BM165">
        <v>-5.2046605263824014E-2</v>
      </c>
      <c r="BN165">
        <v>-1.2584008982183342E-2</v>
      </c>
      <c r="BO165">
        <v>-2.3550910640893329E-2</v>
      </c>
      <c r="BP165">
        <v>-4.6445902862982363E-2</v>
      </c>
      <c r="BQ165">
        <v>-4.7221234874838064E-2</v>
      </c>
      <c r="BR165">
        <v>62897.602757609959</v>
      </c>
      <c r="BS165">
        <v>-4.7221234874838064E-2</v>
      </c>
    </row>
    <row r="166" spans="1:71" hidden="1">
      <c r="A166">
        <v>28</v>
      </c>
      <c r="B166" t="s">
        <v>146</v>
      </c>
      <c r="C166" t="s">
        <v>147</v>
      </c>
      <c r="D166" t="s">
        <v>147</v>
      </c>
      <c r="E166" t="s">
        <v>147</v>
      </c>
      <c r="F166" t="s">
        <v>21</v>
      </c>
      <c r="G166" t="str">
        <f t="shared" si="2"/>
        <v>LuxembourgBusiness, Trade, Personal, and Public Services</v>
      </c>
      <c r="H166">
        <v>49628.165530798346</v>
      </c>
      <c r="I166">
        <v>317.50342588125244</v>
      </c>
      <c r="J166">
        <v>137651.84863325284</v>
      </c>
      <c r="K166">
        <v>628976.02757609927</v>
      </c>
      <c r="L166">
        <v>5001.0364410401153</v>
      </c>
      <c r="M166">
        <v>1561820.484080306</v>
      </c>
      <c r="N166">
        <v>-1.781839220714266E-2</v>
      </c>
      <c r="O166">
        <v>2.5201001741495817E-2</v>
      </c>
      <c r="P166">
        <v>7.3826095343531547E-3</v>
      </c>
      <c r="Q166">
        <v>-1.270696567846755E-2</v>
      </c>
      <c r="R166">
        <v>1.8877810431565546E-2</v>
      </c>
      <c r="S166">
        <v>6.1708447530979971E-3</v>
      </c>
      <c r="T166">
        <v>3.0860619482244278E-2</v>
      </c>
      <c r="U166">
        <v>-6.3547998413062246E-2</v>
      </c>
      <c r="V166">
        <v>9.4408617895306524E-2</v>
      </c>
      <c r="W166">
        <v>-2.6118787743626384E-2</v>
      </c>
      <c r="X166">
        <v>3.467794887105257E-2</v>
      </c>
      <c r="Y166">
        <v>8.5591611274261868E-3</v>
      </c>
      <c r="Z166">
        <v>-3.075782977026828E-2</v>
      </c>
      <c r="AA166">
        <v>6.5601229334467936E-2</v>
      </c>
      <c r="AB166">
        <v>3.4843399564199642E-2</v>
      </c>
      <c r="AC166">
        <v>-2.2095633768847343E-2</v>
      </c>
      <c r="AD166">
        <v>4.9394388954113119E-2</v>
      </c>
      <c r="AE166">
        <v>2.7298755185265783E-2</v>
      </c>
      <c r="AF166">
        <v>0.13652206947654699</v>
      </c>
      <c r="AG166">
        <v>-0.11050106966588213</v>
      </c>
      <c r="AH166">
        <v>0.24702313914242913</v>
      </c>
      <c r="AI166">
        <v>-4.5008239324339866E-2</v>
      </c>
      <c r="AJ166">
        <v>8.8705387368304897E-2</v>
      </c>
      <c r="AK166">
        <v>4.3697148043965031E-2</v>
      </c>
      <c r="AL166">
        <v>-6.6296725725597666E-2</v>
      </c>
      <c r="AM166">
        <v>0.10483355454342846</v>
      </c>
      <c r="AN166">
        <v>3.8536828817830798E-2</v>
      </c>
      <c r="AO166">
        <v>-4.7739493031817917E-2</v>
      </c>
      <c r="AP166">
        <v>7.7715949116432204E-2</v>
      </c>
      <c r="AQ166">
        <v>2.9976456084614279E-2</v>
      </c>
      <c r="AR166">
        <v>0.14991334925239475</v>
      </c>
      <c r="AS166">
        <v>-0.23874694432890209</v>
      </c>
      <c r="AT166">
        <v>0.38866029358129683</v>
      </c>
      <c r="AU166">
        <v>-9.6516495496446308E-2</v>
      </c>
      <c r="AV166">
        <v>0.14837487887175832</v>
      </c>
      <c r="AW166">
        <v>5.1858383375311984E-2</v>
      </c>
      <c r="AX166" s="40">
        <v>-6.7061261870732164E-2</v>
      </c>
      <c r="AY166" s="40">
        <v>8.3752945384699864E-2</v>
      </c>
      <c r="AZ166" s="40">
        <v>1.6691683513967707E-2</v>
      </c>
      <c r="BA166" s="40">
        <v>-4.8302558110952382E-2</v>
      </c>
      <c r="BB166" s="40">
        <v>6.2497851125165649E-2</v>
      </c>
      <c r="BC166" s="40">
        <v>1.4195293014213258E-2</v>
      </c>
      <c r="BD166" s="40">
        <v>7.0991177655322701E-2</v>
      </c>
      <c r="BE166" s="40">
        <v>-0.24156285330833072</v>
      </c>
      <c r="BF166" s="40">
        <v>0.31255403096365342</v>
      </c>
      <c r="BG166" s="40">
        <v>-9.764458395785218E-2</v>
      </c>
      <c r="BH166" s="40">
        <v>0.11502355968506106</v>
      </c>
      <c r="BI166" s="40">
        <v>1.7378975727208874E-2</v>
      </c>
      <c r="BJ166">
        <v>-2.2582623049579469E-2</v>
      </c>
      <c r="BK166">
        <v>-3.8981770490306558E-2</v>
      </c>
      <c r="BL166">
        <v>-8.402295499379471E-2</v>
      </c>
      <c r="BM166">
        <v>-8.4991910630904888E-2</v>
      </c>
      <c r="BN166">
        <v>-2.0014901646078446E-2</v>
      </c>
      <c r="BO166">
        <v>-3.4803110977205634E-2</v>
      </c>
      <c r="BP166">
        <v>-7.5195076609407802E-2</v>
      </c>
      <c r="BQ166">
        <v>-7.6081967505659667E-2</v>
      </c>
      <c r="BR166">
        <v>62897.602757609959</v>
      </c>
      <c r="BS166">
        <v>-7.6081967505659667E-2</v>
      </c>
    </row>
    <row r="167" spans="1:71" hidden="1">
      <c r="A167">
        <v>28</v>
      </c>
      <c r="B167" t="s">
        <v>146</v>
      </c>
      <c r="C167" t="s">
        <v>147</v>
      </c>
      <c r="D167" t="s">
        <v>147</v>
      </c>
      <c r="E167" t="s">
        <v>147</v>
      </c>
      <c r="F167" t="s">
        <v>23</v>
      </c>
      <c r="G167" t="str">
        <f t="shared" si="2"/>
        <v>LuxembourgHotel and restaurants and Other Personal Services</v>
      </c>
      <c r="H167">
        <v>2962.4348262630988</v>
      </c>
      <c r="I167">
        <v>50.661231223191855</v>
      </c>
      <c r="J167">
        <v>1479.2544418941766</v>
      </c>
      <c r="K167">
        <v>188692.8082728298</v>
      </c>
      <c r="L167">
        <v>1500.3109323120348</v>
      </c>
      <c r="M167">
        <v>468546.14522409183</v>
      </c>
      <c r="N167">
        <v>-1.8707404530837711E-3</v>
      </c>
      <c r="O167">
        <v>1.5885381972122984E-3</v>
      </c>
      <c r="P167">
        <v>-2.8220225587147251E-4</v>
      </c>
      <c r="Q167">
        <v>-2.8828898368461029E-3</v>
      </c>
      <c r="R167">
        <v>2.532400021198557E-3</v>
      </c>
      <c r="S167">
        <v>-3.504898156475456E-4</v>
      </c>
      <c r="T167">
        <v>-1.7528123402668074E-3</v>
      </c>
      <c r="U167">
        <v>-1.4417437129571553E-2</v>
      </c>
      <c r="V167">
        <v>1.2664624789304746E-2</v>
      </c>
      <c r="W167">
        <v>-9.9994397622470404E-4</v>
      </c>
      <c r="X167">
        <v>6.8475253148962125E-4</v>
      </c>
      <c r="Y167">
        <v>-3.1519144473508278E-4</v>
      </c>
      <c r="Z167">
        <v>-2.9490726825503488E-3</v>
      </c>
      <c r="AA167">
        <v>4.5914609559252924E-3</v>
      </c>
      <c r="AB167">
        <v>1.6423882733749434E-3</v>
      </c>
      <c r="AC167">
        <v>-4.5635037530111179E-3</v>
      </c>
      <c r="AD167">
        <v>7.1548722485787215E-3</v>
      </c>
      <c r="AE167">
        <v>2.591368495567604E-3</v>
      </c>
      <c r="AF167">
        <v>1.2959528278496892E-2</v>
      </c>
      <c r="AG167">
        <v>-2.2822248567631931E-2</v>
      </c>
      <c r="AH167">
        <v>3.5781776846128828E-2</v>
      </c>
      <c r="AI167">
        <v>-1.5451151874611424E-3</v>
      </c>
      <c r="AJ167">
        <v>1.9956863900577925E-3</v>
      </c>
      <c r="AK167">
        <v>4.5057120259665026E-4</v>
      </c>
      <c r="AL167">
        <v>-6.0509442107556646E-3</v>
      </c>
      <c r="AM167">
        <v>6.1758101171565539E-3</v>
      </c>
      <c r="AN167">
        <v>1.2486590640088929E-4</v>
      </c>
      <c r="AO167">
        <v>-9.3835711865793044E-3</v>
      </c>
      <c r="AP167">
        <v>9.798530195623753E-3</v>
      </c>
      <c r="AQ167">
        <v>4.1495900904444977E-4</v>
      </c>
      <c r="AR167">
        <v>2.0752251257691885E-3</v>
      </c>
      <c r="AS167">
        <v>-4.6927581451177147E-2</v>
      </c>
      <c r="AT167">
        <v>4.9002806576946334E-2</v>
      </c>
      <c r="AU167">
        <v>-3.1217945045200167E-3</v>
      </c>
      <c r="AV167">
        <v>2.7510153538099647E-3</v>
      </c>
      <c r="AW167">
        <v>-3.7077915071005181E-4</v>
      </c>
      <c r="AX167" s="40">
        <v>-6.0845764769930609E-3</v>
      </c>
      <c r="AY167" s="40">
        <v>6.1592128531466478E-3</v>
      </c>
      <c r="AZ167" s="40">
        <v>7.4636376153586301E-5</v>
      </c>
      <c r="BA167" s="40">
        <v>-9.4503913401967777E-3</v>
      </c>
      <c r="BB167" s="40">
        <v>9.5983160421715518E-3</v>
      </c>
      <c r="BC167" s="40">
        <v>1.4792470197477414E-4</v>
      </c>
      <c r="BD167" s="40">
        <v>7.3977682510584437E-4</v>
      </c>
      <c r="BE167" s="40">
        <v>-4.7261751474414027E-2</v>
      </c>
      <c r="BF167" s="40">
        <v>4.8001528299519876E-2</v>
      </c>
      <c r="BG167" s="40">
        <v>-3.1316889818529111E-3</v>
      </c>
      <c r="BH167" s="40">
        <v>2.7889732872536772E-3</v>
      </c>
      <c r="BI167" s="40">
        <v>-3.4271569459923409E-4</v>
      </c>
      <c r="BJ167">
        <v>-3.9719047601489504E-2</v>
      </c>
      <c r="BK167">
        <v>-6.2613901391495919E-2</v>
      </c>
      <c r="BL167">
        <v>-0.12847198591594222</v>
      </c>
      <c r="BM167">
        <v>-0.12918605695739913</v>
      </c>
      <c r="BN167">
        <v>-2.845852100604198E-2</v>
      </c>
      <c r="BO167">
        <v>-4.5048744407901978E-2</v>
      </c>
      <c r="BP167">
        <v>-9.2630163772440044E-2</v>
      </c>
      <c r="BQ167">
        <v>-9.3289780633634495E-2</v>
      </c>
      <c r="BR167">
        <v>62897.602757609959</v>
      </c>
      <c r="BS167">
        <v>-9.3289780633634495E-2</v>
      </c>
    </row>
    <row r="168" spans="1:71" hidden="1">
      <c r="A168">
        <v>28</v>
      </c>
      <c r="B168" t="s">
        <v>146</v>
      </c>
      <c r="C168" t="s">
        <v>147</v>
      </c>
      <c r="D168" t="s">
        <v>147</v>
      </c>
      <c r="E168" t="s">
        <v>147</v>
      </c>
      <c r="F168" t="s">
        <v>22</v>
      </c>
      <c r="G168" t="str">
        <f t="shared" si="2"/>
        <v>LuxembourgLight/Heavy Manufacturing, Utilities, and Construction</v>
      </c>
      <c r="H168">
        <v>7473.5363014128652</v>
      </c>
      <c r="I168">
        <v>95.480515354678971</v>
      </c>
      <c r="J168">
        <v>13058.84838444959</v>
      </c>
      <c r="K168">
        <v>1006361.6441217588</v>
      </c>
      <c r="L168">
        <v>8001.6583056641839</v>
      </c>
      <c r="M168">
        <v>2498912.7745284894</v>
      </c>
      <c r="N168">
        <v>-1.8085927609729458E-3</v>
      </c>
      <c r="O168">
        <v>3.6452718374970264E-3</v>
      </c>
      <c r="P168">
        <v>1.8366790765240804E-3</v>
      </c>
      <c r="Q168">
        <v>-2.7459885959538128E-3</v>
      </c>
      <c r="R168">
        <v>3.2412597223892316E-3</v>
      </c>
      <c r="S168">
        <v>4.9527112643541718E-4</v>
      </c>
      <c r="T168">
        <v>2.4768689514985147E-3</v>
      </c>
      <c r="U168">
        <v>-1.3732789035045601E-2</v>
      </c>
      <c r="V168">
        <v>1.6209657986544113E-2</v>
      </c>
      <c r="W168">
        <v>-1.6726742228007736E-3</v>
      </c>
      <c r="X168">
        <v>-1.6066310282854684E-3</v>
      </c>
      <c r="Y168">
        <v>-3.2793052510862427E-3</v>
      </c>
      <c r="Z168">
        <v>-3.2445057790767614E-3</v>
      </c>
      <c r="AA168">
        <v>2.0903190625387466E-2</v>
      </c>
      <c r="AB168">
        <v>1.7658684846310706E-2</v>
      </c>
      <c r="AC168">
        <v>-4.9124624834415717E-3</v>
      </c>
      <c r="AD168">
        <v>2.8092631168026714E-2</v>
      </c>
      <c r="AE168">
        <v>2.3180168684585143E-2</v>
      </c>
      <c r="AF168">
        <v>0.11592486830106724</v>
      </c>
      <c r="AG168">
        <v>-2.4567403894933726E-2</v>
      </c>
      <c r="AH168">
        <v>0.14049227219600097</v>
      </c>
      <c r="AI168">
        <v>-3.1061861966019178E-3</v>
      </c>
      <c r="AJ168">
        <v>2.4850178066546706E-2</v>
      </c>
      <c r="AK168">
        <v>2.1743991869944797E-2</v>
      </c>
      <c r="AL168">
        <v>-8.170424587890442E-3</v>
      </c>
      <c r="AM168">
        <v>2.4802425116661458E-2</v>
      </c>
      <c r="AN168">
        <v>1.6632000528771014E-2</v>
      </c>
      <c r="AO168">
        <v>-1.2527532199369333E-2</v>
      </c>
      <c r="AP168">
        <v>3.2703139591009123E-2</v>
      </c>
      <c r="AQ168">
        <v>2.0175607391639788E-2</v>
      </c>
      <c r="AR168">
        <v>0.1008989477857089</v>
      </c>
      <c r="AS168">
        <v>-6.2650645045349451E-2</v>
      </c>
      <c r="AT168">
        <v>0.16354959283105835</v>
      </c>
      <c r="AU168">
        <v>-8.8522248693731279E-3</v>
      </c>
      <c r="AV168">
        <v>2.6992645859114716E-2</v>
      </c>
      <c r="AW168">
        <v>1.8140420989741588E-2</v>
      </c>
      <c r="AX168" s="40">
        <v>-8.2492379482833403E-3</v>
      </c>
      <c r="AY168" s="40">
        <v>2.3405556709990762E-2</v>
      </c>
      <c r="AZ168" s="40">
        <v>1.5156318761707418E-2</v>
      </c>
      <c r="BA168" s="40">
        <v>-1.2648527056505106E-2</v>
      </c>
      <c r="BB168" s="40">
        <v>3.1960663454558481E-2</v>
      </c>
      <c r="BC168" s="40">
        <v>1.9312136398053376E-2</v>
      </c>
      <c r="BD168" s="40">
        <v>9.6580697881002153E-2</v>
      </c>
      <c r="BE168" s="40">
        <v>-6.3255744735063901E-2</v>
      </c>
      <c r="BF168" s="40">
        <v>0.15983644261606605</v>
      </c>
      <c r="BG168" s="40">
        <v>-8.9305457291513728E-3</v>
      </c>
      <c r="BH168" s="40">
        <v>2.7762357832821445E-2</v>
      </c>
      <c r="BI168" s="40">
        <v>1.8831812103670069E-2</v>
      </c>
      <c r="BJ168">
        <v>-1.5221194417488796E-2</v>
      </c>
      <c r="BK168">
        <v>-2.7305900099603504E-2</v>
      </c>
      <c r="BL168">
        <v>-6.87626445318784E-2</v>
      </c>
      <c r="BM168">
        <v>-6.9425941160684193E-2</v>
      </c>
      <c r="BN168">
        <v>-1.4382818299663307E-2</v>
      </c>
      <c r="BO168">
        <v>-2.5730279946305099E-2</v>
      </c>
      <c r="BP168">
        <v>-6.5616157194609531E-2</v>
      </c>
      <c r="BQ168">
        <v>-6.6249898735977114E-2</v>
      </c>
      <c r="BR168">
        <v>62897.602757609959</v>
      </c>
      <c r="BS168">
        <v>-6.6249898735977114E-2</v>
      </c>
    </row>
    <row r="169" spans="1:71" hidden="1">
      <c r="A169">
        <v>28</v>
      </c>
      <c r="B169" t="s">
        <v>146</v>
      </c>
      <c r="C169" t="s">
        <v>147</v>
      </c>
      <c r="D169" t="s">
        <v>147</v>
      </c>
      <c r="E169" t="s">
        <v>147</v>
      </c>
      <c r="F169" t="s">
        <v>24</v>
      </c>
      <c r="G169" t="str">
        <f t="shared" si="2"/>
        <v>LuxembourgTransport services</v>
      </c>
      <c r="H169">
        <v>2567.7021813184233</v>
      </c>
      <c r="I169">
        <v>31.463144373764024</v>
      </c>
      <c r="J169">
        <v>3578.1373927559916</v>
      </c>
      <c r="K169">
        <v>251590.41103043972</v>
      </c>
      <c r="L169">
        <v>2000.4145764160462</v>
      </c>
      <c r="M169">
        <v>624728.19363212248</v>
      </c>
      <c r="N169">
        <v>-7.2070793108296944E-3</v>
      </c>
      <c r="O169">
        <v>4.5418269276346276E-3</v>
      </c>
      <c r="P169">
        <v>-2.6652523831950663E-3</v>
      </c>
      <c r="Q169">
        <v>-1.9949823406684816E-2</v>
      </c>
      <c r="R169">
        <v>1.1386421877227691E-2</v>
      </c>
      <c r="S169">
        <v>-8.5634015294571274E-3</v>
      </c>
      <c r="T169">
        <v>-4.2825883108073753E-2</v>
      </c>
      <c r="U169">
        <v>-9.9769793849145832E-2</v>
      </c>
      <c r="V169">
        <v>5.6943910741072079E-2</v>
      </c>
      <c r="W169">
        <v>-8.5568091296018764E-3</v>
      </c>
      <c r="X169">
        <v>4.822538629430489E-3</v>
      </c>
      <c r="Y169">
        <v>-3.7342705001713874E-3</v>
      </c>
      <c r="Z169">
        <v>-1.112755538855632E-2</v>
      </c>
      <c r="AA169">
        <v>8.3131086682902873E-3</v>
      </c>
      <c r="AB169">
        <v>-2.8144467202660338E-3</v>
      </c>
      <c r="AC169">
        <v>-3.0443374207166061E-2</v>
      </c>
      <c r="AD169">
        <v>1.9080912498403019E-2</v>
      </c>
      <c r="AE169">
        <v>-1.1362461708763042E-2</v>
      </c>
      <c r="AF169">
        <v>-5.6824085065446915E-2</v>
      </c>
      <c r="AG169">
        <v>-0.15224842379825823</v>
      </c>
      <c r="AH169">
        <v>9.5424338732811323E-2</v>
      </c>
      <c r="AI169">
        <v>-1.303711101154696E-2</v>
      </c>
      <c r="AJ169">
        <v>8.0338522885549119E-3</v>
      </c>
      <c r="AK169">
        <v>-5.0032587229920473E-3</v>
      </c>
      <c r="AL169">
        <v>-2.2492073449589211E-2</v>
      </c>
      <c r="AM169">
        <v>1.4605648483224761E-2</v>
      </c>
      <c r="AN169">
        <v>-7.8864249663644498E-3</v>
      </c>
      <c r="AO169">
        <v>-6.1214906048025916E-2</v>
      </c>
      <c r="AP169">
        <v>3.5247434624610573E-2</v>
      </c>
      <c r="AQ169">
        <v>-2.596747142341535E-2</v>
      </c>
      <c r="AR169">
        <v>-0.12986427087016802</v>
      </c>
      <c r="AS169">
        <v>-0.30613797588102465</v>
      </c>
      <c r="AT169">
        <v>0.17627370501085662</v>
      </c>
      <c r="AU169">
        <v>-2.6125730495940816E-2</v>
      </c>
      <c r="AV169">
        <v>1.4846783282699061E-2</v>
      </c>
      <c r="AW169">
        <v>-1.1278947213241753E-2</v>
      </c>
      <c r="AX169" s="40">
        <v>-2.2530667300298807E-2</v>
      </c>
      <c r="AY169" s="40">
        <v>1.4014664624161529E-2</v>
      </c>
      <c r="AZ169" s="40">
        <v>-8.5160026761372781E-3</v>
      </c>
      <c r="BA169" s="40">
        <v>-6.1285113291015658E-2</v>
      </c>
      <c r="BB169" s="40">
        <v>3.4501782040327819E-2</v>
      </c>
      <c r="BC169" s="40">
        <v>-2.6783331250687839E-2</v>
      </c>
      <c r="BD169" s="40">
        <v>-0.13394441559713843</v>
      </c>
      <c r="BE169" s="40">
        <v>-0.30648908486164128</v>
      </c>
      <c r="BF169" s="40">
        <v>0.17254466926450285</v>
      </c>
      <c r="BG169" s="40">
        <v>-2.6154656524064873E-2</v>
      </c>
      <c r="BH169" s="40">
        <v>1.4592625044813869E-2</v>
      </c>
      <c r="BI169" s="40">
        <v>-1.1562031479251002E-2</v>
      </c>
      <c r="BJ169">
        <v>-0.17654228548514844</v>
      </c>
      <c r="BK169">
        <v>-0.27257700039548421</v>
      </c>
      <c r="BL169">
        <v>-0.55095856183011516</v>
      </c>
      <c r="BM169">
        <v>-0.55190394432364576</v>
      </c>
      <c r="BN169">
        <v>-0.31710051819340807</v>
      </c>
      <c r="BO169">
        <v>-0.48389449569831511</v>
      </c>
      <c r="BP169">
        <v>-0.97300502532195099</v>
      </c>
      <c r="BQ169">
        <v>-0.97412096267533721</v>
      </c>
      <c r="BR169">
        <v>62897.602757609959</v>
      </c>
      <c r="BS169">
        <v>-0.97412096267533721</v>
      </c>
    </row>
    <row r="170" spans="1:71" hidden="1">
      <c r="A170">
        <v>28</v>
      </c>
      <c r="B170" t="s">
        <v>146</v>
      </c>
      <c r="C170" t="s">
        <v>147</v>
      </c>
      <c r="D170" t="s">
        <v>147</v>
      </c>
      <c r="E170" t="s">
        <v>147</v>
      </c>
      <c r="F170" t="s">
        <v>287</v>
      </c>
      <c r="G170" t="str">
        <f t="shared" si="2"/>
        <v>Luxembourg_All</v>
      </c>
      <c r="H170">
        <v>62897.60275760993</v>
      </c>
      <c r="I170">
        <v>500.10364410401161</v>
      </c>
      <c r="J170">
        <v>156182.04840803065</v>
      </c>
      <c r="K170">
        <v>62897.60275760993</v>
      </c>
      <c r="L170">
        <v>500.10364410401161</v>
      </c>
      <c r="M170">
        <v>156182.04840803065</v>
      </c>
      <c r="N170">
        <v>-2.8762431777842358E-2</v>
      </c>
      <c r="O170">
        <v>3.5280568339344079E-2</v>
      </c>
      <c r="P170">
        <v>6.5181365615017209E-3</v>
      </c>
      <c r="Q170">
        <v>-3.8411363949061868E-2</v>
      </c>
      <c r="R170">
        <v>3.6805949537200955E-2</v>
      </c>
      <c r="S170">
        <v>-1.6054144118609129E-3</v>
      </c>
      <c r="T170">
        <v>-8.0287359766874119E-3</v>
      </c>
      <c r="U170">
        <v>-0.19209663085931297</v>
      </c>
      <c r="V170">
        <v>0.18406789488262559</v>
      </c>
      <c r="W170">
        <v>-3.7381064289720781E-2</v>
      </c>
      <c r="X170">
        <v>3.8808913349597601E-2</v>
      </c>
      <c r="Y170">
        <v>1.4278490598768206E-3</v>
      </c>
      <c r="Z170">
        <v>-4.8185286492814457E-2</v>
      </c>
      <c r="AA170">
        <v>9.9897844587151008E-2</v>
      </c>
      <c r="AB170">
        <v>5.1712558094336551E-2</v>
      </c>
      <c r="AC170">
        <v>-6.2250214462304783E-2</v>
      </c>
      <c r="AD170">
        <v>0.10487207930924528</v>
      </c>
      <c r="AE170">
        <v>4.2621864846940492E-2</v>
      </c>
      <c r="AF170">
        <v>0.21315349928463612</v>
      </c>
      <c r="AG170">
        <v>-0.31131559098854866</v>
      </c>
      <c r="AH170">
        <v>0.52446909027318478</v>
      </c>
      <c r="AI170">
        <v>-6.2758344513523953E-2</v>
      </c>
      <c r="AJ170">
        <v>0.12390222208145488</v>
      </c>
      <c r="AK170">
        <v>6.1143877567930924E-2</v>
      </c>
      <c r="AL170">
        <v>-0.10322677052503711</v>
      </c>
      <c r="AM170">
        <v>0.15094631275249001</v>
      </c>
      <c r="AN170">
        <v>4.7719542227452907E-2</v>
      </c>
      <c r="AO170">
        <v>-0.13132943126922905</v>
      </c>
      <c r="AP170">
        <v>0.15670668806933025</v>
      </c>
      <c r="AQ170">
        <v>2.5377256800101194E-2</v>
      </c>
      <c r="AR170">
        <v>0.12691258603093916</v>
      </c>
      <c r="AS170">
        <v>-0.65678327155848781</v>
      </c>
      <c r="AT170">
        <v>0.78369585758942706</v>
      </c>
      <c r="AU170">
        <v>-0.13473704004413417</v>
      </c>
      <c r="AV170">
        <v>0.1933068444899855</v>
      </c>
      <c r="AW170">
        <v>5.8569804445851331E-2</v>
      </c>
      <c r="AX170" s="40">
        <v>-0.10414565833260188</v>
      </c>
      <c r="AY170" s="40">
        <v>0.12787803050704474</v>
      </c>
      <c r="AZ170" s="40">
        <v>2.3732372174442865E-2</v>
      </c>
      <c r="BA170" s="40">
        <v>-0.13215826307105541</v>
      </c>
      <c r="BB170" s="40">
        <v>0.13982610361362055</v>
      </c>
      <c r="BC170" s="40">
        <v>7.6678405425651408E-3</v>
      </c>
      <c r="BD170" s="40">
        <v>3.8347149977453088E-2</v>
      </c>
      <c r="BE170" s="40">
        <v>-0.66092828960291439</v>
      </c>
      <c r="BF170" s="40">
        <v>0.69927543958036753</v>
      </c>
      <c r="BG170" s="40">
        <v>-0.135984343986401</v>
      </c>
      <c r="BH170" s="40">
        <v>0.16051522181789341</v>
      </c>
      <c r="BI170" s="40">
        <v>2.4530877831492409E-2</v>
      </c>
      <c r="BJ170">
        <v>-2.8762431777842372E-2</v>
      </c>
      <c r="BK170">
        <v>-4.8185286492814478E-2</v>
      </c>
      <c r="BL170">
        <v>-0.10322677052503716</v>
      </c>
      <c r="BM170">
        <v>-0.10414565833260192</v>
      </c>
      <c r="BN170">
        <v>-3.8411363949061868E-2</v>
      </c>
      <c r="BO170">
        <v>-6.2250214462304783E-2</v>
      </c>
      <c r="BP170">
        <v>-0.13132943126922905</v>
      </c>
      <c r="BQ170">
        <v>-0.13215826307105544</v>
      </c>
      <c r="BR170">
        <v>62897.602757609959</v>
      </c>
      <c r="BS170">
        <v>-0.13215826307105544</v>
      </c>
    </row>
    <row r="171" spans="1:71" hidden="1">
      <c r="A171">
        <v>29</v>
      </c>
      <c r="B171" t="s">
        <v>142</v>
      </c>
      <c r="C171" t="s">
        <v>143</v>
      </c>
      <c r="D171" t="s">
        <v>143</v>
      </c>
      <c r="E171" t="s">
        <v>143</v>
      </c>
      <c r="F171" t="s">
        <v>20</v>
      </c>
      <c r="G171" t="str">
        <f t="shared" si="2"/>
        <v>LatviaAgriculture, Mining and Quarrying</v>
      </c>
      <c r="H171">
        <v>1191.9948444712159</v>
      </c>
      <c r="I171">
        <v>70.895408099818439</v>
      </c>
      <c r="J171">
        <v>1324.6100466943146</v>
      </c>
      <c r="K171">
        <v>63069.996465835568</v>
      </c>
      <c r="L171">
        <v>2350.9751093839718</v>
      </c>
      <c r="M171">
        <v>33091.32968496019</v>
      </c>
      <c r="N171">
        <v>-6.6244148174816084E-4</v>
      </c>
      <c r="O171">
        <v>2.3139723575430877E-3</v>
      </c>
      <c r="P171">
        <v>1.6515308757949266E-3</v>
      </c>
      <c r="Q171">
        <v>-9.2257503259588023E-4</v>
      </c>
      <c r="R171">
        <v>3.5761623528634506E-3</v>
      </c>
      <c r="S171">
        <v>2.6535873202675705E-3</v>
      </c>
      <c r="T171">
        <v>3.1192588702629857E-2</v>
      </c>
      <c r="U171">
        <v>-1.0844754690860103E-2</v>
      </c>
      <c r="V171">
        <v>4.2037343393489961E-2</v>
      </c>
      <c r="W171">
        <v>-1.4639261823435798E-3</v>
      </c>
      <c r="X171">
        <v>6.2397947014837425E-3</v>
      </c>
      <c r="Y171">
        <v>4.7758685191401631E-3</v>
      </c>
      <c r="Z171">
        <v>-1.2635448422010417E-3</v>
      </c>
      <c r="AA171">
        <v>4.7557571962044487E-3</v>
      </c>
      <c r="AB171">
        <v>3.4922123540034066E-3</v>
      </c>
      <c r="AC171">
        <v>-1.8322683719340163E-3</v>
      </c>
      <c r="AD171">
        <v>7.0106941169989492E-3</v>
      </c>
      <c r="AE171">
        <v>5.1784257450649329E-3</v>
      </c>
      <c r="AF171">
        <v>6.0871750162204037E-2</v>
      </c>
      <c r="AG171">
        <v>-2.1538086680641833E-2</v>
      </c>
      <c r="AH171">
        <v>8.2409836842845863E-2</v>
      </c>
      <c r="AI171">
        <v>-2.7644549053347576E-3</v>
      </c>
      <c r="AJ171">
        <v>1.0367276774319933E-2</v>
      </c>
      <c r="AK171">
        <v>7.6028218689851747E-3</v>
      </c>
      <c r="AL171">
        <v>-2.6168982695081353E-3</v>
      </c>
      <c r="AM171">
        <v>5.2288572351895119E-3</v>
      </c>
      <c r="AN171">
        <v>2.6119589656813762E-3</v>
      </c>
      <c r="AO171">
        <v>-3.7837325882392314E-3</v>
      </c>
      <c r="AP171">
        <v>7.6694912217728541E-3</v>
      </c>
      <c r="AQ171">
        <v>3.8857586335336231E-3</v>
      </c>
      <c r="AR171">
        <v>4.5676609142557112E-2</v>
      </c>
      <c r="AS171">
        <v>-4.4477305677577128E-2</v>
      </c>
      <c r="AT171">
        <v>9.015391482013424E-2</v>
      </c>
      <c r="AU171">
        <v>-5.7195547333721468E-3</v>
      </c>
      <c r="AV171">
        <v>1.1410304392086339E-2</v>
      </c>
      <c r="AW171">
        <v>5.690749658714191E-3</v>
      </c>
      <c r="AX171" s="40">
        <v>-2.6566272902964522E-3</v>
      </c>
      <c r="AY171" s="40">
        <v>5.4522984202521538E-3</v>
      </c>
      <c r="AZ171" s="40">
        <v>2.795671129955702E-3</v>
      </c>
      <c r="BA171" s="40">
        <v>-3.8421094554858476E-3</v>
      </c>
      <c r="BB171" s="40">
        <v>8.0156146587748653E-3</v>
      </c>
      <c r="BC171" s="40">
        <v>4.1735052032890185E-3</v>
      </c>
      <c r="BD171" s="40">
        <v>4.9059034259084873E-2</v>
      </c>
      <c r="BE171" s="40">
        <v>-4.5163518486880161E-2</v>
      </c>
      <c r="BF171" s="40">
        <v>9.4222552745965027E-2</v>
      </c>
      <c r="BG171" s="40">
        <v>-5.8059678167844565E-3</v>
      </c>
      <c r="BH171" s="40">
        <v>1.1888033230044783E-2</v>
      </c>
      <c r="BI171" s="40">
        <v>6.0820654132603263E-3</v>
      </c>
      <c r="BJ171">
        <v>-1.752531988979095E-2</v>
      </c>
      <c r="BK171">
        <v>-3.342789991990136E-2</v>
      </c>
      <c r="BL171">
        <v>-6.9231744321237576E-2</v>
      </c>
      <c r="BM171">
        <v>-7.0282801384249374E-2</v>
      </c>
      <c r="BN171">
        <v>-1.5296836539245308E-2</v>
      </c>
      <c r="BO171">
        <v>-3.0380087029496898E-2</v>
      </c>
      <c r="BP171">
        <v>-6.2736511249014221E-2</v>
      </c>
      <c r="BQ171">
        <v>-6.3704434035123103E-2</v>
      </c>
      <c r="BR171">
        <v>31534.998232917751</v>
      </c>
      <c r="BS171">
        <v>-6.3704434035123103E-2</v>
      </c>
    </row>
    <row r="172" spans="1:71" hidden="1">
      <c r="A172">
        <v>29</v>
      </c>
      <c r="B172" t="s">
        <v>142</v>
      </c>
      <c r="C172" t="s">
        <v>143</v>
      </c>
      <c r="D172" t="s">
        <v>143</v>
      </c>
      <c r="E172" t="s">
        <v>143</v>
      </c>
      <c r="F172" t="s">
        <v>21</v>
      </c>
      <c r="G172" t="str">
        <f t="shared" si="2"/>
        <v>LatviaBusiness, Trade, Personal, and Public Services</v>
      </c>
      <c r="H172">
        <v>19224.86811938891</v>
      </c>
      <c r="I172">
        <v>660.85254183571544</v>
      </c>
      <c r="J172">
        <v>3308.7866153635773</v>
      </c>
      <c r="K172">
        <v>315349.98232917784</v>
      </c>
      <c r="L172">
        <v>11754.87554691986</v>
      </c>
      <c r="M172">
        <v>165456.64842480095</v>
      </c>
      <c r="N172">
        <v>-5.8279234637725269E-3</v>
      </c>
      <c r="O172">
        <v>1.0627602558532479E-2</v>
      </c>
      <c r="P172">
        <v>4.799679094759951E-3</v>
      </c>
      <c r="Q172">
        <v>-4.6576083752484362E-3</v>
      </c>
      <c r="R172">
        <v>8.4376125455221072E-3</v>
      </c>
      <c r="S172">
        <v>3.780004170273671E-3</v>
      </c>
      <c r="T172">
        <v>4.4433478588405073E-2</v>
      </c>
      <c r="U172">
        <v>-5.474960679733698E-2</v>
      </c>
      <c r="V172">
        <v>9.9183085385742054E-2</v>
      </c>
      <c r="W172">
        <v>-3.428496847596961E-3</v>
      </c>
      <c r="X172">
        <v>6.2874228910578481E-3</v>
      </c>
      <c r="Y172">
        <v>2.8589260434608884E-3</v>
      </c>
      <c r="Z172">
        <v>-9.7885867210272069E-3</v>
      </c>
      <c r="AA172">
        <v>3.0152805863341098E-2</v>
      </c>
      <c r="AB172">
        <v>2.0364219142313893E-2</v>
      </c>
      <c r="AC172">
        <v>-7.7837271509628367E-3</v>
      </c>
      <c r="AD172">
        <v>2.3748725273645948E-2</v>
      </c>
      <c r="AE172">
        <v>1.5964998122683111E-2</v>
      </c>
      <c r="AF172">
        <v>0.18766656603894916</v>
      </c>
      <c r="AG172">
        <v>-9.1496743950749249E-2</v>
      </c>
      <c r="AH172">
        <v>0.2791633099896984</v>
      </c>
      <c r="AI172">
        <v>-5.9330541860926796E-3</v>
      </c>
      <c r="AJ172">
        <v>1.7980603967932371E-2</v>
      </c>
      <c r="AK172">
        <v>1.2047549781839695E-2</v>
      </c>
      <c r="AL172">
        <v>-2.0856301503440422E-2</v>
      </c>
      <c r="AM172">
        <v>4.108373938731788E-2</v>
      </c>
      <c r="AN172">
        <v>2.0227437883877465E-2</v>
      </c>
      <c r="AO172">
        <v>-1.6485041451643888E-2</v>
      </c>
      <c r="AP172">
        <v>3.1833840665294828E-2</v>
      </c>
      <c r="AQ172">
        <v>1.5348799213650935E-2</v>
      </c>
      <c r="AR172">
        <v>0.18042322455112814</v>
      </c>
      <c r="AS172">
        <v>-0.19377961064988902</v>
      </c>
      <c r="AT172">
        <v>0.37420283520101716</v>
      </c>
      <c r="AU172">
        <v>-1.2678347144482096E-2</v>
      </c>
      <c r="AV172">
        <v>2.5615388516283026E-2</v>
      </c>
      <c r="AW172">
        <v>1.2937041371800928E-2</v>
      </c>
      <c r="AX172" s="40">
        <v>-2.1062405175634014E-2</v>
      </c>
      <c r="AY172" s="40">
        <v>3.5789715090644499E-2</v>
      </c>
      <c r="AZ172" s="40">
        <v>1.4727309915010488E-2</v>
      </c>
      <c r="BA172" s="40">
        <v>-1.6642621349332636E-2</v>
      </c>
      <c r="BB172" s="40">
        <v>2.8178172372830854E-2</v>
      </c>
      <c r="BC172" s="40">
        <v>1.1535551023498217E-2</v>
      </c>
      <c r="BD172" s="40">
        <v>0.1355989666463655</v>
      </c>
      <c r="BE172" s="40">
        <v>-0.19563194273591655</v>
      </c>
      <c r="BF172" s="40">
        <v>0.33123090938228206</v>
      </c>
      <c r="BG172" s="40">
        <v>-1.2811832507241787E-2</v>
      </c>
      <c r="BH172" s="40">
        <v>2.1419993128506929E-2</v>
      </c>
      <c r="BI172" s="40">
        <v>8.6081606212651419E-3</v>
      </c>
      <c r="BJ172">
        <v>-9.5596783806436002E-3</v>
      </c>
      <c r="BK172">
        <v>-1.6056446423111641E-2</v>
      </c>
      <c r="BL172">
        <v>-3.4211076350265206E-2</v>
      </c>
      <c r="BM172">
        <v>-3.4549152996516314E-2</v>
      </c>
      <c r="BN172">
        <v>-8.2846933818630075E-3</v>
      </c>
      <c r="BO172">
        <v>-1.3845258686088987E-2</v>
      </c>
      <c r="BP172">
        <v>-2.9322670093937783E-2</v>
      </c>
      <c r="BQ172">
        <v>-2.9602964406021705E-2</v>
      </c>
      <c r="BR172">
        <v>31534.998232917751</v>
      </c>
      <c r="BS172">
        <v>-2.9602964406021705E-2</v>
      </c>
    </row>
    <row r="173" spans="1:71" hidden="1">
      <c r="A173">
        <v>29</v>
      </c>
      <c r="B173" t="s">
        <v>142</v>
      </c>
      <c r="C173" t="s">
        <v>143</v>
      </c>
      <c r="D173" t="s">
        <v>143</v>
      </c>
      <c r="E173" t="s">
        <v>143</v>
      </c>
      <c r="F173" t="s">
        <v>23</v>
      </c>
      <c r="G173" t="str">
        <f t="shared" si="2"/>
        <v>LatviaHotel and restaurants and Other Personal Services</v>
      </c>
      <c r="H173">
        <v>1196.6546241081346</v>
      </c>
      <c r="I173">
        <v>114.62181581264137</v>
      </c>
      <c r="J173">
        <v>264.00534263660654</v>
      </c>
      <c r="K173">
        <v>94604.994698753348</v>
      </c>
      <c r="L173">
        <v>3526.4626640759579</v>
      </c>
      <c r="M173">
        <v>49636.994527440285</v>
      </c>
      <c r="N173">
        <v>-3.1091189900054375E-4</v>
      </c>
      <c r="O173">
        <v>4.1212124821210207E-4</v>
      </c>
      <c r="P173">
        <v>1.0120934921155834E-4</v>
      </c>
      <c r="Q173">
        <v>-1.0354381096907171E-3</v>
      </c>
      <c r="R173">
        <v>1.3560849722613637E-3</v>
      </c>
      <c r="S173">
        <v>3.2064686257064664E-4</v>
      </c>
      <c r="T173">
        <v>3.7691639640282668E-3</v>
      </c>
      <c r="U173">
        <v>-1.2171446115952333E-2</v>
      </c>
      <c r="V173">
        <v>1.5940610079980599E-2</v>
      </c>
      <c r="W173">
        <v>-5.4038302629737483E-4</v>
      </c>
      <c r="X173">
        <v>4.2210487210868688E-4</v>
      </c>
      <c r="Y173">
        <v>-1.1827815418868787E-4</v>
      </c>
      <c r="Z173">
        <v>-4.9684018090239335E-4</v>
      </c>
      <c r="AA173">
        <v>1.3113489440544413E-3</v>
      </c>
      <c r="AB173">
        <v>8.1450876315204809E-4</v>
      </c>
      <c r="AC173">
        <v>-1.6584481147416043E-3</v>
      </c>
      <c r="AD173">
        <v>4.5077041110790595E-3</v>
      </c>
      <c r="AE173">
        <v>2.8492559963374546E-3</v>
      </c>
      <c r="AF173">
        <v>3.3492649638261922E-2</v>
      </c>
      <c r="AG173">
        <v>-1.9494851189811424E-2</v>
      </c>
      <c r="AH173">
        <v>5.2987500828073346E-2</v>
      </c>
      <c r="AI173">
        <v>-8.3944856833101193E-4</v>
      </c>
      <c r="AJ173">
        <v>2.4237434359967872E-3</v>
      </c>
      <c r="AK173">
        <v>1.5842948676657749E-3</v>
      </c>
      <c r="AL173">
        <v>-1.0417293073408033E-3</v>
      </c>
      <c r="AM173">
        <v>1.6380616897182091E-3</v>
      </c>
      <c r="AN173">
        <v>5.9633238237740576E-4</v>
      </c>
      <c r="AO173">
        <v>-3.4965941126700014E-3</v>
      </c>
      <c r="AP173">
        <v>5.4171706788962723E-3</v>
      </c>
      <c r="AQ173">
        <v>1.9205765662262705E-3</v>
      </c>
      <c r="AR173">
        <v>2.2576138514320498E-2</v>
      </c>
      <c r="AS173">
        <v>-4.1102028632528542E-2</v>
      </c>
      <c r="AT173">
        <v>6.3678167146849041E-2</v>
      </c>
      <c r="AU173">
        <v>-1.6952413079056685E-3</v>
      </c>
      <c r="AV173">
        <v>2.8404494635949598E-3</v>
      </c>
      <c r="AW173">
        <v>1.1452081556892911E-3</v>
      </c>
      <c r="AX173" s="40">
        <v>-1.0525525149947606E-3</v>
      </c>
      <c r="AY173" s="40">
        <v>1.589205111100625E-3</v>
      </c>
      <c r="AZ173" s="40">
        <v>5.3665259610586442E-4</v>
      </c>
      <c r="BA173" s="40">
        <v>-3.5205248619693307E-3</v>
      </c>
      <c r="BB173" s="40">
        <v>5.4387424846929237E-3</v>
      </c>
      <c r="BC173" s="40">
        <v>1.9182176227235926E-3</v>
      </c>
      <c r="BD173" s="40">
        <v>2.2548409427024296E-2</v>
      </c>
      <c r="BE173" s="40">
        <v>-4.1383331612286689E-2</v>
      </c>
      <c r="BF173" s="40">
        <v>6.3931741039310985E-2</v>
      </c>
      <c r="BG173" s="40">
        <v>-1.699314603991335E-3</v>
      </c>
      <c r="BH173" s="40">
        <v>2.8536764538269485E-3</v>
      </c>
      <c r="BI173" s="40">
        <v>1.1543618498356136E-3</v>
      </c>
      <c r="BJ173">
        <v>-8.1933466750129438E-3</v>
      </c>
      <c r="BK173">
        <v>-1.30930461564687E-2</v>
      </c>
      <c r="BL173">
        <v>-2.7452308464235978E-2</v>
      </c>
      <c r="BM173">
        <v>-2.773752846620306E-2</v>
      </c>
      <c r="BN173">
        <v>-1.0618786685291695E-2</v>
      </c>
      <c r="BO173">
        <v>-1.7007976231747483E-2</v>
      </c>
      <c r="BP173">
        <v>-3.5858818272180515E-2</v>
      </c>
      <c r="BQ173">
        <v>-3.6104236631472574E-2</v>
      </c>
      <c r="BR173">
        <v>31534.998232917751</v>
      </c>
      <c r="BS173">
        <v>-3.6104236631472574E-2</v>
      </c>
    </row>
    <row r="174" spans="1:71" hidden="1">
      <c r="A174">
        <v>29</v>
      </c>
      <c r="B174" t="s">
        <v>142</v>
      </c>
      <c r="C174" t="s">
        <v>143</v>
      </c>
      <c r="D174" t="s">
        <v>143</v>
      </c>
      <c r="E174" t="s">
        <v>143</v>
      </c>
      <c r="F174" t="s">
        <v>22</v>
      </c>
      <c r="G174" t="str">
        <f t="shared" si="2"/>
        <v>LatviaLight/Heavy Manufacturing, Utilities, and Construction</v>
      </c>
      <c r="H174">
        <v>7171.5159283782514</v>
      </c>
      <c r="I174">
        <v>279.03064890045795</v>
      </c>
      <c r="J174">
        <v>8309.2683626983016</v>
      </c>
      <c r="K174">
        <v>504559.97172668466</v>
      </c>
      <c r="L174">
        <v>18807.800875071778</v>
      </c>
      <c r="M174">
        <v>264730.63747968152</v>
      </c>
      <c r="N174">
        <v>-2.258269488332785E-3</v>
      </c>
      <c r="O174">
        <v>1.6303646134735696E-2</v>
      </c>
      <c r="P174">
        <v>1.4045376646402914E-2</v>
      </c>
      <c r="Q174">
        <v>-1.6825026275054087E-3</v>
      </c>
      <c r="R174">
        <v>1.3975672615438736E-2</v>
      </c>
      <c r="S174">
        <v>1.2293169987933329E-2</v>
      </c>
      <c r="T174">
        <v>0.14450468328528659</v>
      </c>
      <c r="U174">
        <v>-1.9777608993691742E-2</v>
      </c>
      <c r="V174">
        <v>0.16428229227897834</v>
      </c>
      <c r="W174">
        <v>-6.8480981755701768E-3</v>
      </c>
      <c r="X174">
        <v>7.3163110666387698E-2</v>
      </c>
      <c r="Y174">
        <v>6.6315012490817518E-2</v>
      </c>
      <c r="Z174">
        <v>-4.2109573926610092E-3</v>
      </c>
      <c r="AA174">
        <v>5.4265132523488108E-2</v>
      </c>
      <c r="AB174">
        <v>5.0054175130827092E-2</v>
      </c>
      <c r="AC174">
        <v>-3.1823672290242711E-3</v>
      </c>
      <c r="AD174">
        <v>4.9050832474182675E-2</v>
      </c>
      <c r="AE174">
        <v>4.5868465245158412E-2</v>
      </c>
      <c r="AF174">
        <v>0.53917810048505599</v>
      </c>
      <c r="AG174">
        <v>-3.7408330721776517E-2</v>
      </c>
      <c r="AH174">
        <v>0.57658643120683239</v>
      </c>
      <c r="AI174">
        <v>-1.3318353400498228E-2</v>
      </c>
      <c r="AJ174">
        <v>0.23822912646811686</v>
      </c>
      <c r="AK174">
        <v>0.22491077306761859</v>
      </c>
      <c r="AL174">
        <v>-9.6321511929856572E-3</v>
      </c>
      <c r="AM174">
        <v>6.027346079261512E-2</v>
      </c>
      <c r="AN174">
        <v>5.064130959962946E-2</v>
      </c>
      <c r="AO174">
        <v>-7.0004884174083137E-3</v>
      </c>
      <c r="AP174">
        <v>5.3697573518271605E-2</v>
      </c>
      <c r="AQ174">
        <v>4.6697085100863282E-2</v>
      </c>
      <c r="AR174">
        <v>0.54891842376457345</v>
      </c>
      <c r="AS174">
        <v>-8.2289870114288677E-2</v>
      </c>
      <c r="AT174">
        <v>0.63120829387886213</v>
      </c>
      <c r="AU174">
        <v>-3.0744011401108703E-2</v>
      </c>
      <c r="AV174">
        <v>0.26273282857637575</v>
      </c>
      <c r="AW174">
        <v>0.23198881717526704</v>
      </c>
      <c r="AX174" s="40">
        <v>-9.7241881737919322E-3</v>
      </c>
      <c r="AY174" s="40">
        <v>5.7021747914053546E-2</v>
      </c>
      <c r="AZ174" s="40">
        <v>4.7297559740261619E-2</v>
      </c>
      <c r="BA174" s="40">
        <v>-7.066924904356316E-3</v>
      </c>
      <c r="BB174" s="40">
        <v>5.0993111311848707E-2</v>
      </c>
      <c r="BC174" s="40">
        <v>4.3926186407492393E-2</v>
      </c>
      <c r="BD174" s="40">
        <v>0.51634685447087569</v>
      </c>
      <c r="BE174" s="40">
        <v>-8.3070822750136997E-2</v>
      </c>
      <c r="BF174" s="40">
        <v>0.59941767722101269</v>
      </c>
      <c r="BG174" s="40">
        <v>-3.1029665495137942E-2</v>
      </c>
      <c r="BH174" s="40">
        <v>0.2470847825154367</v>
      </c>
      <c r="BI174" s="40">
        <v>0.21605511702029878</v>
      </c>
      <c r="BJ174">
        <v>-9.9301911946154918E-3</v>
      </c>
      <c r="BK174">
        <v>-1.8516661646247816E-2</v>
      </c>
      <c r="BL174">
        <v>-4.2355043742988457E-2</v>
      </c>
      <c r="BM174">
        <v>-4.2759753996172725E-2</v>
      </c>
      <c r="BN174">
        <v>-7.0879701106767133E-3</v>
      </c>
      <c r="BO174">
        <v>-1.3406531099428312E-2</v>
      </c>
      <c r="BP174">
        <v>-2.9491337399156093E-2</v>
      </c>
      <c r="BQ174">
        <v>-2.9771217992533815E-2</v>
      </c>
      <c r="BR174">
        <v>31534.998232917751</v>
      </c>
      <c r="BS174">
        <v>-2.9771217992533815E-2</v>
      </c>
    </row>
    <row r="175" spans="1:71" hidden="1">
      <c r="A175">
        <v>29</v>
      </c>
      <c r="B175" t="s">
        <v>142</v>
      </c>
      <c r="C175" t="s">
        <v>143</v>
      </c>
      <c r="D175" t="s">
        <v>143</v>
      </c>
      <c r="E175" t="s">
        <v>143</v>
      </c>
      <c r="F175" t="s">
        <v>24</v>
      </c>
      <c r="G175" t="str">
        <f t="shared" si="2"/>
        <v>LatviaTransport services</v>
      </c>
      <c r="H175">
        <v>2749.9647165712704</v>
      </c>
      <c r="I175">
        <v>50.087140043352804</v>
      </c>
      <c r="J175">
        <v>3338.9944750872965</v>
      </c>
      <c r="K175">
        <v>126139.99293167114</v>
      </c>
      <c r="L175">
        <v>4701.9502187679436</v>
      </c>
      <c r="M175">
        <v>66182.65936992038</v>
      </c>
      <c r="N175">
        <v>-4.522025473632142E-3</v>
      </c>
      <c r="O175">
        <v>5.6706264024087719E-3</v>
      </c>
      <c r="P175">
        <v>1.1486009287766297E-3</v>
      </c>
      <c r="Q175">
        <v>-1.9642532376659035E-3</v>
      </c>
      <c r="R175">
        <v>2.3926606727810032E-3</v>
      </c>
      <c r="S175">
        <v>4.284074351151001E-4</v>
      </c>
      <c r="T175">
        <v>5.0358760831531457E-3</v>
      </c>
      <c r="U175">
        <v>-2.3089552351397091E-2</v>
      </c>
      <c r="V175">
        <v>2.8125428434550237E-2</v>
      </c>
      <c r="W175">
        <v>-1.4921537364171567E-2</v>
      </c>
      <c r="X175">
        <v>1.5102709132306677E-2</v>
      </c>
      <c r="Y175">
        <v>1.8117176813510949E-4</v>
      </c>
      <c r="Z175">
        <v>-7.2243646446577764E-3</v>
      </c>
      <c r="AA175">
        <v>1.4126587592242995E-2</v>
      </c>
      <c r="AB175">
        <v>6.9022229475852181E-3</v>
      </c>
      <c r="AC175">
        <v>-3.1797938599076063E-3</v>
      </c>
      <c r="AD175">
        <v>5.79742185560692E-3</v>
      </c>
      <c r="AE175">
        <v>2.6176279956993138E-3</v>
      </c>
      <c r="AF175">
        <v>3.0769891317578704E-2</v>
      </c>
      <c r="AG175">
        <v>-3.7378081088073833E-2</v>
      </c>
      <c r="AH175">
        <v>6.814797240565254E-2</v>
      </c>
      <c r="AI175">
        <v>-2.3374960052523586E-2</v>
      </c>
      <c r="AJ175">
        <v>3.5203601678895552E-2</v>
      </c>
      <c r="AK175">
        <v>1.1828641626371962E-2</v>
      </c>
      <c r="AL175">
        <v>-1.4859254650660051E-2</v>
      </c>
      <c r="AM175">
        <v>1.9426296072878452E-2</v>
      </c>
      <c r="AN175">
        <v>4.5670414222184008E-3</v>
      </c>
      <c r="AO175">
        <v>-6.5895008230016233E-3</v>
      </c>
      <c r="AP175">
        <v>8.3635847432468984E-3</v>
      </c>
      <c r="AQ175">
        <v>1.7740839202452746E-3</v>
      </c>
      <c r="AR175">
        <v>2.08541356922749E-2</v>
      </c>
      <c r="AS175">
        <v>-7.7458762090710065E-2</v>
      </c>
      <c r="AT175">
        <v>9.8312897782984965E-2</v>
      </c>
      <c r="AU175">
        <v>-4.7422037448113977E-2</v>
      </c>
      <c r="AV175">
        <v>5.0504978511371548E-2</v>
      </c>
      <c r="AW175">
        <v>3.0829410632575733E-3</v>
      </c>
      <c r="AX175" s="40">
        <v>-1.4969323198298488E-2</v>
      </c>
      <c r="AY175" s="40">
        <v>1.799906686906335E-2</v>
      </c>
      <c r="AZ175" s="40">
        <v>3.02974367076486E-3</v>
      </c>
      <c r="BA175" s="40">
        <v>-6.6321090916691642E-3</v>
      </c>
      <c r="BB175" s="40">
        <v>7.5235794714877003E-3</v>
      </c>
      <c r="BC175" s="40">
        <v>8.9147037981853643E-4</v>
      </c>
      <c r="BD175" s="40">
        <v>1.0479123368532271E-2</v>
      </c>
      <c r="BE175" s="40">
        <v>-7.7959616986166713E-2</v>
      </c>
      <c r="BF175" s="40">
        <v>8.843874035469898E-2</v>
      </c>
      <c r="BG175" s="40">
        <v>-4.7682516202174938E-2</v>
      </c>
      <c r="BH175" s="40">
        <v>4.7357379753721229E-2</v>
      </c>
      <c r="BI175" s="40">
        <v>-3.2513644845371271E-4</v>
      </c>
      <c r="BJ175">
        <v>-5.1855961809575038E-2</v>
      </c>
      <c r="BK175">
        <v>-8.2844817946351304E-2</v>
      </c>
      <c r="BL175">
        <v>-0.17039730230985867</v>
      </c>
      <c r="BM175">
        <v>-0.17165950448807632</v>
      </c>
      <c r="BN175">
        <v>-4.6098763737382462E-2</v>
      </c>
      <c r="BO175">
        <v>-7.4626103737848323E-2</v>
      </c>
      <c r="BP175">
        <v>-0.15464800350681995</v>
      </c>
      <c r="BQ175">
        <v>-0.15564797055429588</v>
      </c>
      <c r="BR175">
        <v>31534.998232917751</v>
      </c>
      <c r="BS175">
        <v>-0.15564797055429588</v>
      </c>
    </row>
    <row r="176" spans="1:71" hidden="1">
      <c r="A176">
        <v>29</v>
      </c>
      <c r="B176" t="s">
        <v>142</v>
      </c>
      <c r="C176" t="s">
        <v>143</v>
      </c>
      <c r="D176" t="s">
        <v>143</v>
      </c>
      <c r="E176" t="s">
        <v>143</v>
      </c>
      <c r="F176" t="s">
        <v>287</v>
      </c>
      <c r="G176" t="str">
        <f t="shared" si="2"/>
        <v>Latvia_All</v>
      </c>
      <c r="H176">
        <v>31534.998232917787</v>
      </c>
      <c r="I176">
        <v>1175.4875546919861</v>
      </c>
      <c r="J176">
        <v>16545.664842480099</v>
      </c>
      <c r="K176">
        <v>31534.998232917787</v>
      </c>
      <c r="L176">
        <v>1175.4875546919861</v>
      </c>
      <c r="M176">
        <v>16545.664842480099</v>
      </c>
      <c r="N176">
        <v>-1.3581571806486158E-2</v>
      </c>
      <c r="O176">
        <v>3.5327968701432129E-2</v>
      </c>
      <c r="P176">
        <v>2.1746396894945973E-2</v>
      </c>
      <c r="Q176">
        <v>-1.0262377382706345E-2</v>
      </c>
      <c r="R176">
        <v>2.9738193158866659E-2</v>
      </c>
      <c r="S176">
        <v>1.9475815776160314E-2</v>
      </c>
      <c r="T176">
        <v>0.22893579062350292</v>
      </c>
      <c r="U176">
        <v>-0.12063296894923825</v>
      </c>
      <c r="V176">
        <v>0.34956875957274119</v>
      </c>
      <c r="W176">
        <v>-2.7202441595979655E-2</v>
      </c>
      <c r="X176">
        <v>0.10121514226334465</v>
      </c>
      <c r="Y176">
        <v>7.4012700667364983E-2</v>
      </c>
      <c r="Z176">
        <v>-2.2984293781449432E-2</v>
      </c>
      <c r="AA176">
        <v>0.1046116321193311</v>
      </c>
      <c r="AB176">
        <v>8.1627338337881661E-2</v>
      </c>
      <c r="AC176">
        <v>-1.7636604726570335E-2</v>
      </c>
      <c r="AD176">
        <v>9.0115377831513549E-2</v>
      </c>
      <c r="AE176">
        <v>7.2478773104943217E-2</v>
      </c>
      <c r="AF176">
        <v>0.85197895764204978</v>
      </c>
      <c r="AG176">
        <v>-0.20731609363105286</v>
      </c>
      <c r="AH176">
        <v>1.0592950512731025</v>
      </c>
      <c r="AI176">
        <v>-4.6230271112780254E-2</v>
      </c>
      <c r="AJ176">
        <v>0.30420435232526144</v>
      </c>
      <c r="AK176">
        <v>0.25797408121248117</v>
      </c>
      <c r="AL176">
        <v>-4.900633492393508E-2</v>
      </c>
      <c r="AM176">
        <v>0.12765041517771922</v>
      </c>
      <c r="AN176">
        <v>7.8644080253784138E-2</v>
      </c>
      <c r="AO176">
        <v>-3.7355357392963057E-2</v>
      </c>
      <c r="AP176">
        <v>0.10698166082748244</v>
      </c>
      <c r="AQ176">
        <v>6.9626303434519379E-2</v>
      </c>
      <c r="AR176">
        <v>0.81844853166485421</v>
      </c>
      <c r="AS176">
        <v>-0.43910757716499343</v>
      </c>
      <c r="AT176">
        <v>1.2575561088298477</v>
      </c>
      <c r="AU176">
        <v>-9.8259192034982623E-2</v>
      </c>
      <c r="AV176">
        <v>0.35310394945971169</v>
      </c>
      <c r="AW176">
        <v>0.25484475742472906</v>
      </c>
      <c r="AX176" s="40">
        <v>-4.9465096353015658E-2</v>
      </c>
      <c r="AY176" s="40">
        <v>0.11785203340511421</v>
      </c>
      <c r="AZ176" s="40">
        <v>6.8386937052098556E-2</v>
      </c>
      <c r="BA176" s="40">
        <v>-3.7704289662813285E-2</v>
      </c>
      <c r="BB176" s="40">
        <v>0.10014922029963502</v>
      </c>
      <c r="BC176" s="40">
        <v>6.2444930636821737E-2</v>
      </c>
      <c r="BD176" s="40">
        <v>0.73403238817188254</v>
      </c>
      <c r="BE176" s="40">
        <v>-0.44320923257138711</v>
      </c>
      <c r="BF176" s="40">
        <v>1.1772416207432697</v>
      </c>
      <c r="BG176" s="40">
        <v>-9.9029296625330443E-2</v>
      </c>
      <c r="BH176" s="40">
        <v>0.33060386508153661</v>
      </c>
      <c r="BI176" s="40">
        <v>0.23157456845620616</v>
      </c>
      <c r="BJ176">
        <v>-1.3581571806486142E-2</v>
      </c>
      <c r="BK176">
        <v>-2.2984293781449405E-2</v>
      </c>
      <c r="BL176">
        <v>-4.9006334923935024E-2</v>
      </c>
      <c r="BM176">
        <v>-4.9465096353015603E-2</v>
      </c>
      <c r="BN176">
        <v>-1.0262377382706345E-2</v>
      </c>
      <c r="BO176">
        <v>-1.7636604726570332E-2</v>
      </c>
      <c r="BP176">
        <v>-3.7355357392963057E-2</v>
      </c>
      <c r="BQ176">
        <v>-3.7704289662813278E-2</v>
      </c>
      <c r="BR176">
        <v>31534.998232917751</v>
      </c>
      <c r="BS176">
        <v>-3.7704289662813278E-2</v>
      </c>
    </row>
    <row r="177" spans="1:71" hidden="1">
      <c r="A177">
        <v>30</v>
      </c>
      <c r="B177" t="s">
        <v>156</v>
      </c>
      <c r="C177" t="s">
        <v>157</v>
      </c>
      <c r="D177" t="s">
        <v>157</v>
      </c>
      <c r="E177" t="s">
        <v>157</v>
      </c>
      <c r="F177" t="s">
        <v>20</v>
      </c>
      <c r="G177" t="str">
        <f t="shared" si="2"/>
        <v>MexicoAgriculture, Mining and Quarrying</v>
      </c>
      <c r="H177">
        <v>96012.697745293524</v>
      </c>
      <c r="I177">
        <v>10049.341000002194</v>
      </c>
      <c r="J177">
        <v>62854.456947761166</v>
      </c>
      <c r="K177">
        <v>2317911.0935898423</v>
      </c>
      <c r="L177">
        <v>124826.66598223209</v>
      </c>
      <c r="M177">
        <v>978124.21813918266</v>
      </c>
      <c r="N177">
        <v>-2.3030890757231031E-3</v>
      </c>
      <c r="O177">
        <v>1.4630649766940094E-2</v>
      </c>
      <c r="P177">
        <v>1.2327560691216991E-2</v>
      </c>
      <c r="Q177">
        <v>-8.3944204679828804E-4</v>
      </c>
      <c r="R177">
        <v>3.0399040020567387E-2</v>
      </c>
      <c r="S177">
        <v>2.95595979737691E-2</v>
      </c>
      <c r="T177">
        <v>18.4491303142037</v>
      </c>
      <c r="U177">
        <v>-0.52392375993565565</v>
      </c>
      <c r="V177">
        <v>18.973054074139355</v>
      </c>
      <c r="W177">
        <v>-4.4674499613947764E-3</v>
      </c>
      <c r="X177">
        <v>3.280107563057269E-2</v>
      </c>
      <c r="Y177">
        <v>2.8333625669177916E-2</v>
      </c>
      <c r="Z177">
        <v>-3.9285493206055672E-3</v>
      </c>
      <c r="AA177">
        <v>2.8532590439199819E-2</v>
      </c>
      <c r="AB177">
        <v>2.4604041118594253E-2</v>
      </c>
      <c r="AC177">
        <v>-1.6917492310651904E-3</v>
      </c>
      <c r="AD177">
        <v>4.9015821817394244E-2</v>
      </c>
      <c r="AE177">
        <v>4.732407258632905E-2</v>
      </c>
      <c r="AF177">
        <v>29.536531008263015</v>
      </c>
      <c r="AG177">
        <v>-1.0558770809593625</v>
      </c>
      <c r="AH177">
        <v>30.592408089222374</v>
      </c>
      <c r="AI177">
        <v>-7.6446645975397189E-3</v>
      </c>
      <c r="AJ177">
        <v>5.0548130740248914E-2</v>
      </c>
      <c r="AK177">
        <v>4.2903466142709193E-2</v>
      </c>
      <c r="AL177">
        <v>-8.8869772675547742E-3</v>
      </c>
      <c r="AM177">
        <v>2.1581101076483422E-2</v>
      </c>
      <c r="AN177">
        <v>1.269412380892865E-2</v>
      </c>
      <c r="AO177">
        <v>-2.9370350553741594E-3</v>
      </c>
      <c r="AP177">
        <v>4.3779518066646393E-2</v>
      </c>
      <c r="AQ177">
        <v>4.0842483011272239E-2</v>
      </c>
      <c r="AR177">
        <v>25.491154923665338</v>
      </c>
      <c r="AS177">
        <v>-1.8331014691764835</v>
      </c>
      <c r="AT177">
        <v>27.324256392841818</v>
      </c>
      <c r="AU177">
        <v>-1.7255986270024337E-2</v>
      </c>
      <c r="AV177">
        <v>3.789797226822629E-2</v>
      </c>
      <c r="AW177">
        <v>2.064198599820196E-2</v>
      </c>
      <c r="AX177" s="40">
        <v>-9.0138252270912638E-3</v>
      </c>
      <c r="AY177" s="40">
        <v>3.1075228392442675E-2</v>
      </c>
      <c r="AZ177" s="40">
        <v>2.2061403165351413E-2</v>
      </c>
      <c r="BA177" s="40">
        <v>-3.0229268590313491E-3</v>
      </c>
      <c r="BB177" s="40">
        <v>4.9681410631377328E-2</v>
      </c>
      <c r="BC177" s="40">
        <v>4.6658483772345979E-2</v>
      </c>
      <c r="BD177" s="40">
        <v>29.121114845440136</v>
      </c>
      <c r="BE177" s="40">
        <v>-1.8867094066051209</v>
      </c>
      <c r="BF177" s="40">
        <v>31.007824252045253</v>
      </c>
      <c r="BG177" s="40">
        <v>-1.7491130838369673E-2</v>
      </c>
      <c r="BH177" s="40">
        <v>5.547136386066389E-2</v>
      </c>
      <c r="BI177" s="40">
        <v>3.7980233022294217E-2</v>
      </c>
      <c r="BJ177">
        <v>-2.7800258942343104E-2</v>
      </c>
      <c r="BK177">
        <v>-4.7420957153518087E-2</v>
      </c>
      <c r="BL177">
        <v>-0.10727343195580472</v>
      </c>
      <c r="BM177">
        <v>-0.10880459553892191</v>
      </c>
      <c r="BN177">
        <v>-5.2135136018923159E-3</v>
      </c>
      <c r="BO177">
        <v>-1.0506928573317713E-2</v>
      </c>
      <c r="BP177">
        <v>-1.8241011715853642E-2</v>
      </c>
      <c r="BQ177">
        <v>-1.8774459007856424E-2</v>
      </c>
      <c r="BR177">
        <v>1158955.5467949226</v>
      </c>
      <c r="BS177">
        <v>-1.8774459007856424E-2</v>
      </c>
    </row>
    <row r="178" spans="1:71" hidden="1">
      <c r="A178">
        <v>30</v>
      </c>
      <c r="B178" t="s">
        <v>156</v>
      </c>
      <c r="C178" t="s">
        <v>157</v>
      </c>
      <c r="D178" t="s">
        <v>157</v>
      </c>
      <c r="E178" t="s">
        <v>157</v>
      </c>
      <c r="F178" t="s">
        <v>21</v>
      </c>
      <c r="G178" t="str">
        <f t="shared" si="2"/>
        <v>MexicoBusiness, Trade, Personal, and Public Services</v>
      </c>
      <c r="H178">
        <v>608111.59049356706</v>
      </c>
      <c r="I178">
        <v>23600.804399758526</v>
      </c>
      <c r="J178">
        <v>22464.750872348341</v>
      </c>
      <c r="K178">
        <v>11589555.467949212</v>
      </c>
      <c r="L178">
        <v>624133.32991116052</v>
      </c>
      <c r="M178">
        <v>4890621.0906959129</v>
      </c>
      <c r="N178">
        <v>-1.5479432125128068E-3</v>
      </c>
      <c r="O178">
        <v>5.832672255201031E-2</v>
      </c>
      <c r="P178">
        <v>5.6778779339497494E-2</v>
      </c>
      <c r="Q178">
        <v>-8.5753308412801624E-4</v>
      </c>
      <c r="R178">
        <v>3.4032610013159478E-2</v>
      </c>
      <c r="S178">
        <v>3.3175076929031461E-2</v>
      </c>
      <c r="T178">
        <v>20.70567123377532</v>
      </c>
      <c r="U178">
        <v>-0.53521497930580608</v>
      </c>
      <c r="V178">
        <v>21.240886213081126</v>
      </c>
      <c r="W178">
        <v>-3.0994386108846412E-4</v>
      </c>
      <c r="X178">
        <v>7.4736457448476351E-3</v>
      </c>
      <c r="Y178">
        <v>7.1637018837591706E-3</v>
      </c>
      <c r="Z178">
        <v>-2.8446651155808527E-3</v>
      </c>
      <c r="AA178">
        <v>0.16561102249154408</v>
      </c>
      <c r="AB178">
        <v>0.16276635737596323</v>
      </c>
      <c r="AC178">
        <v>-1.6007785265057565E-3</v>
      </c>
      <c r="AD178">
        <v>9.5053981941100082E-2</v>
      </c>
      <c r="AE178">
        <v>9.345320341459433E-2</v>
      </c>
      <c r="AF178">
        <v>58.327259038015789</v>
      </c>
      <c r="AG178">
        <v>-0.99909923219831853</v>
      </c>
      <c r="AH178">
        <v>59.326358270214108</v>
      </c>
      <c r="AI178">
        <v>-7.0920862532981843E-4</v>
      </c>
      <c r="AJ178">
        <v>2.0526490920415433E-2</v>
      </c>
      <c r="AK178">
        <v>1.9817282295085611E-2</v>
      </c>
      <c r="AL178">
        <v>-6.5502011600822403E-3</v>
      </c>
      <c r="AM178">
        <v>1.315678348788314E-4</v>
      </c>
      <c r="AN178">
        <v>-6.4186333252034093E-3</v>
      </c>
      <c r="AO178">
        <v>-3.6871700188287255E-3</v>
      </c>
      <c r="AP178">
        <v>-6.0086545189558839E-3</v>
      </c>
      <c r="AQ178">
        <v>-9.6958245377846107E-3</v>
      </c>
      <c r="AR178">
        <v>-6.0514872550018453</v>
      </c>
      <c r="AS178">
        <v>-2.3012857018001682</v>
      </c>
      <c r="AT178">
        <v>-3.750201553201677</v>
      </c>
      <c r="AU178">
        <v>-1.3553824197224959E-3</v>
      </c>
      <c r="AV178">
        <v>-2.1778836938887254E-3</v>
      </c>
      <c r="AW178">
        <v>-3.5332661136112217E-3</v>
      </c>
      <c r="AX178" s="40">
        <v>-6.6374170912705142E-3</v>
      </c>
      <c r="AY178" s="40">
        <v>0.16750739847938895</v>
      </c>
      <c r="AZ178" s="40">
        <v>0.16086998138811848</v>
      </c>
      <c r="BA178" s="40">
        <v>-3.7485881273441545E-3</v>
      </c>
      <c r="BB178" s="40">
        <v>9.61278867415193E-2</v>
      </c>
      <c r="BC178" s="40">
        <v>9.237929861417514E-2</v>
      </c>
      <c r="BD178" s="40">
        <v>57.656999258922568</v>
      </c>
      <c r="BE178" s="40">
        <v>-2.3396187903847476</v>
      </c>
      <c r="BF178" s="40">
        <v>59.996618049307315</v>
      </c>
      <c r="BG178" s="40">
        <v>-1.4080018293921998E-3</v>
      </c>
      <c r="BH178" s="40">
        <v>2.0875887522446623E-2</v>
      </c>
      <c r="BI178" s="40">
        <v>1.9467885693054424E-2</v>
      </c>
      <c r="BJ178">
        <v>-2.9501121180887059E-3</v>
      </c>
      <c r="BK178">
        <v>-5.4214398574455791E-3</v>
      </c>
      <c r="BL178">
        <v>-1.2483550857727245E-2</v>
      </c>
      <c r="BM178">
        <v>-1.264976934262324E-2</v>
      </c>
      <c r="BN178">
        <v>-2.2677827850277944E-3</v>
      </c>
      <c r="BO178">
        <v>-4.2333270310419627E-3</v>
      </c>
      <c r="BP178">
        <v>-9.7508782447420055E-3</v>
      </c>
      <c r="BQ178">
        <v>-9.9133010500637234E-3</v>
      </c>
      <c r="BR178">
        <v>1158955.5467949226</v>
      </c>
      <c r="BS178">
        <v>-9.9133010500637234E-3</v>
      </c>
    </row>
    <row r="179" spans="1:71" hidden="1">
      <c r="A179">
        <v>30</v>
      </c>
      <c r="B179" t="s">
        <v>156</v>
      </c>
      <c r="C179" t="s">
        <v>157</v>
      </c>
      <c r="D179" t="s">
        <v>157</v>
      </c>
      <c r="E179" t="s">
        <v>157</v>
      </c>
      <c r="F179" t="s">
        <v>23</v>
      </c>
      <c r="G179" t="str">
        <f t="shared" si="2"/>
        <v>MexicoHotel and restaurants and Other Personal Services</v>
      </c>
      <c r="H179">
        <v>58278.61194832655</v>
      </c>
      <c r="I179">
        <v>9284.9972779658965</v>
      </c>
      <c r="J179">
        <v>72.267012094253076</v>
      </c>
      <c r="K179">
        <v>3476866.6403847635</v>
      </c>
      <c r="L179">
        <v>187239.99897334815</v>
      </c>
      <c r="M179">
        <v>1467186.3272087739</v>
      </c>
      <c r="N179">
        <v>-3.9847804969159309E-5</v>
      </c>
      <c r="O179">
        <v>9.9858274205707597E-4</v>
      </c>
      <c r="P179">
        <v>9.5873493708791674E-4</v>
      </c>
      <c r="Q179">
        <v>-7.0564978892820478E-5</v>
      </c>
      <c r="R179">
        <v>2.0044339605746571E-3</v>
      </c>
      <c r="S179">
        <v>1.9338689816818368E-3</v>
      </c>
      <c r="T179">
        <v>1.2069920871489899</v>
      </c>
      <c r="U179">
        <v>-4.4041955251486797E-2</v>
      </c>
      <c r="V179">
        <v>1.2510340424004767</v>
      </c>
      <c r="W179">
        <v>-5.5612574905891906E-7</v>
      </c>
      <c r="X179">
        <v>2.890649201815116E-5</v>
      </c>
      <c r="Y179">
        <v>2.8350366269092243E-5</v>
      </c>
      <c r="Z179">
        <v>-6.7871234061646504E-5</v>
      </c>
      <c r="AA179">
        <v>1.6501143651873169E-2</v>
      </c>
      <c r="AB179">
        <v>1.643327241781152E-2</v>
      </c>
      <c r="AC179">
        <v>-1.2277496648681137E-4</v>
      </c>
      <c r="AD179">
        <v>1.7155101312790084E-2</v>
      </c>
      <c r="AE179">
        <v>1.7032326346303275E-2</v>
      </c>
      <c r="AF179">
        <v>10.630442558651852</v>
      </c>
      <c r="AG179">
        <v>-7.6627948663144707E-2</v>
      </c>
      <c r="AH179">
        <v>10.707070507314995</v>
      </c>
      <c r="AI179">
        <v>-8.6810701581185846E-7</v>
      </c>
      <c r="AJ179">
        <v>3.843300829153292E-2</v>
      </c>
      <c r="AK179">
        <v>3.8432140184517107E-2</v>
      </c>
      <c r="AL179">
        <v>-1.5361908717816174E-4</v>
      </c>
      <c r="AM179">
        <v>1.3465297614238193E-2</v>
      </c>
      <c r="AN179">
        <v>1.3311678527060033E-2</v>
      </c>
      <c r="AO179">
        <v>-2.8282849297933958E-4</v>
      </c>
      <c r="AP179">
        <v>1.0724784600895584E-2</v>
      </c>
      <c r="AQ179">
        <v>1.0441956107916246E-2</v>
      </c>
      <c r="AR179">
        <v>6.5171728364199462</v>
      </c>
      <c r="AS179">
        <v>-0.17652268911695046</v>
      </c>
      <c r="AT179">
        <v>6.6936955255368957</v>
      </c>
      <c r="AU179">
        <v>-1.7596708797787744E-6</v>
      </c>
      <c r="AV179">
        <v>3.8405268728848981E-2</v>
      </c>
      <c r="AW179">
        <v>3.8403509057969201E-2</v>
      </c>
      <c r="AX179" s="40">
        <v>-1.5879525974061016E-4</v>
      </c>
      <c r="AY179" s="40">
        <v>1.6546605664712652E-2</v>
      </c>
      <c r="AZ179" s="40">
        <v>1.6387810404972041E-2</v>
      </c>
      <c r="BA179" s="40">
        <v>-2.9365891558691339E-4</v>
      </c>
      <c r="BB179" s="40">
        <v>1.7240543287340135E-2</v>
      </c>
      <c r="BC179" s="40">
        <v>1.6946884371753224E-2</v>
      </c>
      <c r="BD179" s="40">
        <v>10.577115374561743</v>
      </c>
      <c r="BE179" s="40">
        <v>-0.1832823168433606</v>
      </c>
      <c r="BF179" s="40">
        <v>10.760397691405103</v>
      </c>
      <c r="BG179" s="40">
        <v>-1.1721693539246591E-5</v>
      </c>
      <c r="BH179" s="40">
        <v>3.8438435084794637E-2</v>
      </c>
      <c r="BI179" s="40">
        <v>3.842671339125539E-2</v>
      </c>
      <c r="BJ179">
        <v>-7.9243195835819067E-4</v>
      </c>
      <c r="BK179">
        <v>-1.3497188857776218E-3</v>
      </c>
      <c r="BL179">
        <v>-3.0549405215169268E-3</v>
      </c>
      <c r="BM179">
        <v>-3.157876293352679E-3</v>
      </c>
      <c r="BN179">
        <v>-4.7433460595623623E-4</v>
      </c>
      <c r="BO179">
        <v>-8.2528778812880719E-4</v>
      </c>
      <c r="BP179">
        <v>-1.9011603755216397E-3</v>
      </c>
      <c r="BQ179">
        <v>-1.9739619878866893E-3</v>
      </c>
      <c r="BR179">
        <v>1158955.5467949226</v>
      </c>
      <c r="BS179">
        <v>-1.9739619878866893E-3</v>
      </c>
    </row>
    <row r="180" spans="1:71" hidden="1">
      <c r="A180">
        <v>30</v>
      </c>
      <c r="B180" t="s">
        <v>156</v>
      </c>
      <c r="C180" t="s">
        <v>157</v>
      </c>
      <c r="D180" t="s">
        <v>157</v>
      </c>
      <c r="E180" t="s">
        <v>157</v>
      </c>
      <c r="F180" t="s">
        <v>22</v>
      </c>
      <c r="G180" t="str">
        <f t="shared" si="2"/>
        <v>MexicoLight/Heavy Manufacturing, Utilities, and Construction</v>
      </c>
      <c r="H180">
        <v>329567.7704740612</v>
      </c>
      <c r="I180">
        <v>16702.329978785838</v>
      </c>
      <c r="J180">
        <v>397391.27973646851</v>
      </c>
      <c r="K180">
        <v>18543288.748718739</v>
      </c>
      <c r="L180">
        <v>998613.3278578571</v>
      </c>
      <c r="M180">
        <v>7824993.7451134613</v>
      </c>
      <c r="N180">
        <v>-1.6497118734155314E-3</v>
      </c>
      <c r="O180">
        <v>0.16277500832691183</v>
      </c>
      <c r="P180">
        <v>0.1611252964534963</v>
      </c>
      <c r="Q180">
        <v>-1.4230837291776457E-3</v>
      </c>
      <c r="R180">
        <v>0.17854631326112605</v>
      </c>
      <c r="S180">
        <v>0.17712322953194842</v>
      </c>
      <c r="T180">
        <v>110.54851105239376</v>
      </c>
      <c r="U180">
        <v>-0.88819398663403604</v>
      </c>
      <c r="V180">
        <v>111.4367050390278</v>
      </c>
      <c r="W180">
        <v>-8.8179259118009879E-3</v>
      </c>
      <c r="X180">
        <v>1.2281103548156698</v>
      </c>
      <c r="Y180">
        <v>1.2192924289038689</v>
      </c>
      <c r="Z180">
        <v>-3.2177937383955709E-3</v>
      </c>
      <c r="AA180">
        <v>0.49460771883834043</v>
      </c>
      <c r="AB180">
        <v>0.49138992509994495</v>
      </c>
      <c r="AC180">
        <v>-2.8352672413356267E-3</v>
      </c>
      <c r="AD180">
        <v>0.61079154853009954</v>
      </c>
      <c r="AE180">
        <v>0.607956281288764</v>
      </c>
      <c r="AF180">
        <v>379.44577828116235</v>
      </c>
      <c r="AG180">
        <v>-1.7695847845228343</v>
      </c>
      <c r="AH180">
        <v>381.21536306568521</v>
      </c>
      <c r="AI180">
        <v>-1.8001017693396647E-2</v>
      </c>
      <c r="AJ180">
        <v>3.7534356067890453</v>
      </c>
      <c r="AK180">
        <v>3.7354345890956484</v>
      </c>
      <c r="AL180">
        <v>-8.1500008159907291E-3</v>
      </c>
      <c r="AM180">
        <v>8.8545482351028604E-2</v>
      </c>
      <c r="AN180">
        <v>8.0395481535037921E-2</v>
      </c>
      <c r="AO180">
        <v>-7.3453738459818988E-3</v>
      </c>
      <c r="AP180">
        <v>0.23628804782212104</v>
      </c>
      <c r="AQ180">
        <v>0.2289426739761391</v>
      </c>
      <c r="AR180">
        <v>142.89075346749286</v>
      </c>
      <c r="AS180">
        <v>-4.5844926379350284</v>
      </c>
      <c r="AT180">
        <v>147.47524610542786</v>
      </c>
      <c r="AU180">
        <v>-4.7523010198257568E-2</v>
      </c>
      <c r="AV180">
        <v>0.18974379712337963</v>
      </c>
      <c r="AW180">
        <v>0.14222078692512208</v>
      </c>
      <c r="AX180" s="40">
        <v>-8.2267410356831518E-3</v>
      </c>
      <c r="AY180" s="40">
        <v>0.49711219248698429</v>
      </c>
      <c r="AZ180" s="40">
        <v>0.48888545145130113</v>
      </c>
      <c r="BA180" s="40">
        <v>-7.4105275319964548E-3</v>
      </c>
      <c r="BB180" s="40">
        <v>0.61307917867543005</v>
      </c>
      <c r="BC180" s="40">
        <v>0.6056686511434336</v>
      </c>
      <c r="BD180" s="40">
        <v>378.01799206095211</v>
      </c>
      <c r="BE180" s="40">
        <v>-4.6251572249432797</v>
      </c>
      <c r="BF180" s="40">
        <v>382.64314928589545</v>
      </c>
      <c r="BG180" s="40">
        <v>-4.7885549015046477E-2</v>
      </c>
      <c r="BH180" s="40">
        <v>3.7683778724498707</v>
      </c>
      <c r="BI180" s="40">
        <v>3.7204923234348239</v>
      </c>
      <c r="BJ180">
        <v>-5.8013643857169998E-3</v>
      </c>
      <c r="BK180">
        <v>-1.1315669296761626E-2</v>
      </c>
      <c r="BL180">
        <v>-2.8660231667947678E-2</v>
      </c>
      <c r="BM180">
        <v>-2.8930095748245524E-2</v>
      </c>
      <c r="BN180">
        <v>-5.3177849303789326E-3</v>
      </c>
      <c r="BO180">
        <v>-1.0594837886513083E-2</v>
      </c>
      <c r="BP180">
        <v>-2.7448222156776565E-2</v>
      </c>
      <c r="BQ180">
        <v>-2.7691688709406651E-2</v>
      </c>
      <c r="BR180">
        <v>1158955.5467949226</v>
      </c>
      <c r="BS180">
        <v>-2.7691688709406651E-2</v>
      </c>
    </row>
    <row r="181" spans="1:71" hidden="1">
      <c r="A181">
        <v>30</v>
      </c>
      <c r="B181" t="s">
        <v>156</v>
      </c>
      <c r="C181" t="s">
        <v>157</v>
      </c>
      <c r="D181" t="s">
        <v>157</v>
      </c>
      <c r="E181" t="s">
        <v>157</v>
      </c>
      <c r="F181" t="s">
        <v>24</v>
      </c>
      <c r="G181" t="str">
        <f t="shared" si="2"/>
        <v>MexicoTransport services</v>
      </c>
      <c r="H181">
        <v>66984.876133673111</v>
      </c>
      <c r="I181">
        <v>2775.8603346035843</v>
      </c>
      <c r="J181">
        <v>6279.3545009189429</v>
      </c>
      <c r="K181">
        <v>4635822.1871796846</v>
      </c>
      <c r="L181">
        <v>249653.33196446419</v>
      </c>
      <c r="M181">
        <v>1956248.4362783653</v>
      </c>
      <c r="N181">
        <v>-4.3302238463481567E-4</v>
      </c>
      <c r="O181">
        <v>5.110681366140157E-3</v>
      </c>
      <c r="P181">
        <v>4.6776589815053417E-3</v>
      </c>
      <c r="Q181">
        <v>-3.3969983903556862E-4</v>
      </c>
      <c r="R181">
        <v>4.7863637027837332E-3</v>
      </c>
      <c r="S181">
        <v>4.4466638637481641E-3</v>
      </c>
      <c r="T181">
        <v>2.7753111242767687</v>
      </c>
      <c r="U181">
        <v>-0.21201799170755464</v>
      </c>
      <c r="V181">
        <v>2.9873291159843234</v>
      </c>
      <c r="W181">
        <v>-1.0795956185968934E-3</v>
      </c>
      <c r="X181">
        <v>1.6813693115715017E-3</v>
      </c>
      <c r="Y181">
        <v>6.0177369297460836E-4</v>
      </c>
      <c r="Z181">
        <v>-7.0599474885260866E-4</v>
      </c>
      <c r="AA181">
        <v>1.4430769641366248E-2</v>
      </c>
      <c r="AB181">
        <v>1.3724774892513638E-2</v>
      </c>
      <c r="AC181">
        <v>-5.5363665223984442E-4</v>
      </c>
      <c r="AD181">
        <v>1.3556488539098327E-2</v>
      </c>
      <c r="AE181">
        <v>1.3002851886858482E-2</v>
      </c>
      <c r="AF181">
        <v>8.1155132464866</v>
      </c>
      <c r="AG181">
        <v>-0.34554308732332117</v>
      </c>
      <c r="AH181">
        <v>8.4610563338099212</v>
      </c>
      <c r="AI181">
        <v>-1.6731648606771263E-3</v>
      </c>
      <c r="AJ181">
        <v>4.140741165876859E-3</v>
      </c>
      <c r="AK181">
        <v>2.4675763051997326E-3</v>
      </c>
      <c r="AL181">
        <v>-1.4889339614835516E-3</v>
      </c>
      <c r="AM181">
        <v>-2.6579563794871673E-3</v>
      </c>
      <c r="AN181">
        <v>-4.146890340970719E-3</v>
      </c>
      <c r="AO181">
        <v>-1.171261173020025E-3</v>
      </c>
      <c r="AP181">
        <v>-1.0908169850165721E-3</v>
      </c>
      <c r="AQ181">
        <v>-2.2620781580365971E-3</v>
      </c>
      <c r="AR181">
        <v>-1.4118383732946853</v>
      </c>
      <c r="AS181">
        <v>-0.7310231361126398</v>
      </c>
      <c r="AT181">
        <v>-0.6808152371820454</v>
      </c>
      <c r="AU181">
        <v>-3.3304563695854693E-3</v>
      </c>
      <c r="AV181">
        <v>9.9388136097955794E-4</v>
      </c>
      <c r="AW181">
        <v>-2.3365750086059111E-3</v>
      </c>
      <c r="AX181" s="40">
        <v>-1.4969108655572324E-3</v>
      </c>
      <c r="AY181" s="40">
        <v>1.4826227699718563E-2</v>
      </c>
      <c r="AZ181" s="40">
        <v>1.3329316834161329E-2</v>
      </c>
      <c r="BA181" s="40">
        <v>-1.1795419470594674E-3</v>
      </c>
      <c r="BB181" s="40">
        <v>1.386944118650814E-2</v>
      </c>
      <c r="BC181" s="40">
        <v>1.2689899239448674E-2</v>
      </c>
      <c r="BD181" s="40">
        <v>7.9201890685542011</v>
      </c>
      <c r="BE181" s="40">
        <v>-0.73619144318811891</v>
      </c>
      <c r="BF181" s="40">
        <v>8.65638051174232</v>
      </c>
      <c r="BG181" s="40">
        <v>-3.3430478749432568E-3</v>
      </c>
      <c r="BH181" s="40">
        <v>4.9756826730099242E-3</v>
      </c>
      <c r="BI181" s="40">
        <v>1.6326347980666677E-3</v>
      </c>
      <c r="BJ181">
        <v>-7.4920448245272431E-3</v>
      </c>
      <c r="BK181">
        <v>-1.2214944289185658E-2</v>
      </c>
      <c r="BL181">
        <v>-2.576116241566417E-2</v>
      </c>
      <c r="BM181">
        <v>-2.5899176811689843E-2</v>
      </c>
      <c r="BN181">
        <v>-7.6379200013977858E-3</v>
      </c>
      <c r="BO181">
        <v>-1.2448143842678871E-2</v>
      </c>
      <c r="BP181">
        <v>-2.6335011419695076E-2</v>
      </c>
      <c r="BQ181">
        <v>-2.6521198995887275E-2</v>
      </c>
      <c r="BR181">
        <v>1158955.5467949226</v>
      </c>
      <c r="BS181">
        <v>-2.6521198995887275E-2</v>
      </c>
    </row>
    <row r="182" spans="1:71" hidden="1">
      <c r="A182">
        <v>30</v>
      </c>
      <c r="B182" t="s">
        <v>156</v>
      </c>
      <c r="C182" t="s">
        <v>157</v>
      </c>
      <c r="D182" t="s">
        <v>157</v>
      </c>
      <c r="E182" t="s">
        <v>157</v>
      </c>
      <c r="F182" t="s">
        <v>287</v>
      </c>
      <c r="G182" t="str">
        <f t="shared" si="2"/>
        <v>Mexico_All</v>
      </c>
      <c r="H182">
        <v>1158955.5467949214</v>
      </c>
      <c r="I182">
        <v>62413.33299111604</v>
      </c>
      <c r="J182">
        <v>489062.10906959116</v>
      </c>
      <c r="K182">
        <v>1158955.5467949214</v>
      </c>
      <c r="L182">
        <v>62413.33299111604</v>
      </c>
      <c r="M182">
        <v>489062.10906959116</v>
      </c>
      <c r="N182">
        <v>-5.9736143512554149E-3</v>
      </c>
      <c r="O182">
        <v>0.24184164475405945</v>
      </c>
      <c r="P182">
        <v>0.23586803040280405</v>
      </c>
      <c r="Q182">
        <v>-3.5303236780323392E-3</v>
      </c>
      <c r="R182">
        <v>0.24976876095821132</v>
      </c>
      <c r="S182">
        <v>0.246238437280179</v>
      </c>
      <c r="T182">
        <v>153.68561581179856</v>
      </c>
      <c r="U182">
        <v>-2.2033926728345392</v>
      </c>
      <c r="V182">
        <v>155.88900848463308</v>
      </c>
      <c r="W182">
        <v>-1.4675471478630187E-2</v>
      </c>
      <c r="X182">
        <v>1.2700953519946805</v>
      </c>
      <c r="Y182">
        <v>1.2554198805160504</v>
      </c>
      <c r="Z182">
        <v>-1.0764874157496248E-2</v>
      </c>
      <c r="AA182">
        <v>0.71968324506232373</v>
      </c>
      <c r="AB182">
        <v>0.70891837090482746</v>
      </c>
      <c r="AC182">
        <v>-6.8042066176332286E-3</v>
      </c>
      <c r="AD182">
        <v>0.78557294214048234</v>
      </c>
      <c r="AE182">
        <v>0.77876873552284909</v>
      </c>
      <c r="AF182">
        <v>486.05552413257965</v>
      </c>
      <c r="AG182">
        <v>-4.2467321336669812</v>
      </c>
      <c r="AH182">
        <v>490.30225626624662</v>
      </c>
      <c r="AI182">
        <v>-2.8028923883959125E-2</v>
      </c>
      <c r="AJ182">
        <v>3.867083977907118</v>
      </c>
      <c r="AK182">
        <v>3.8390550540231589</v>
      </c>
      <c r="AL182">
        <v>-2.5229732292289472E-2</v>
      </c>
      <c r="AM182">
        <v>0.12106549249714196</v>
      </c>
      <c r="AN182">
        <v>9.5835760204852488E-2</v>
      </c>
      <c r="AO182">
        <v>-1.5423668586184144E-2</v>
      </c>
      <c r="AP182">
        <v>0.2836928789856904</v>
      </c>
      <c r="AQ182">
        <v>0.26826921039950624</v>
      </c>
      <c r="AR182">
        <v>167.43575559928155</v>
      </c>
      <c r="AS182">
        <v>-9.6264256341412704</v>
      </c>
      <c r="AT182">
        <v>177.06218123342282</v>
      </c>
      <c r="AU182">
        <v>-6.9466594928469627E-2</v>
      </c>
      <c r="AV182">
        <v>0.26486303578754528</v>
      </c>
      <c r="AW182">
        <v>0.19539644085907565</v>
      </c>
      <c r="AX182" s="40">
        <v>-2.5533689479342772E-2</v>
      </c>
      <c r="AY182" s="40">
        <v>0.72706765272324714</v>
      </c>
      <c r="AZ182" s="40">
        <v>0.70153396324390438</v>
      </c>
      <c r="BA182" s="40">
        <v>-1.5655243381018338E-2</v>
      </c>
      <c r="BB182" s="40">
        <v>0.78999846052217482</v>
      </c>
      <c r="BC182" s="40">
        <v>0.7743432171411565</v>
      </c>
      <c r="BD182" s="40">
        <v>483.2934106084308</v>
      </c>
      <c r="BE182" s="40">
        <v>-9.7709591819646278</v>
      </c>
      <c r="BF182" s="40">
        <v>493.0643697903954</v>
      </c>
      <c r="BG182" s="40">
        <v>-7.0139451251290841E-2</v>
      </c>
      <c r="BH182" s="40">
        <v>3.8881392415907845</v>
      </c>
      <c r="BI182" s="40">
        <v>3.8179997903394938</v>
      </c>
      <c r="BJ182">
        <v>-5.9736143512554209E-3</v>
      </c>
      <c r="BK182">
        <v>-1.0764874157496258E-2</v>
      </c>
      <c r="BL182">
        <v>-2.5229732292289496E-2</v>
      </c>
      <c r="BM182">
        <v>-2.5533689479342796E-2</v>
      </c>
      <c r="BN182">
        <v>-3.5303236780323392E-3</v>
      </c>
      <c r="BO182">
        <v>-6.8042066176332303E-3</v>
      </c>
      <c r="BP182">
        <v>-1.5423668586184144E-2</v>
      </c>
      <c r="BQ182">
        <v>-1.5655243381018338E-2</v>
      </c>
      <c r="BR182">
        <v>1158955.5467949226</v>
      </c>
      <c r="BS182">
        <v>-1.5655243381018338E-2</v>
      </c>
    </row>
    <row r="183" spans="1:71" hidden="1">
      <c r="A183">
        <v>31</v>
      </c>
      <c r="B183" t="s">
        <v>154</v>
      </c>
      <c r="C183" t="s">
        <v>155</v>
      </c>
      <c r="D183" t="s">
        <v>155</v>
      </c>
      <c r="E183" t="s">
        <v>155</v>
      </c>
      <c r="F183" t="s">
        <v>20</v>
      </c>
      <c r="G183" t="str">
        <f t="shared" si="2"/>
        <v>MaltaAgriculture, Mining and Quarrying</v>
      </c>
      <c r="H183">
        <v>121.11350728348511</v>
      </c>
      <c r="I183">
        <v>8.5767353707667446</v>
      </c>
      <c r="J183">
        <v>84.852539600820748</v>
      </c>
      <c r="K183">
        <v>24966.850602740797</v>
      </c>
      <c r="L183">
        <v>504.11466411123649</v>
      </c>
      <c r="M183">
        <v>30182.059004895091</v>
      </c>
      <c r="N183">
        <v>-7.4165671052410151E-5</v>
      </c>
      <c r="O183">
        <v>4.8272179464860189E-4</v>
      </c>
      <c r="P183">
        <v>4.0855612359619174E-4</v>
      </c>
      <c r="Q183">
        <v>-2.7300100501285904E-4</v>
      </c>
      <c r="R183">
        <v>1.6805292012430496E-3</v>
      </c>
      <c r="S183">
        <v>1.4075281962301906E-3</v>
      </c>
      <c r="T183">
        <v>3.5477780193483859E-3</v>
      </c>
      <c r="U183">
        <v>-6.8811904972043703E-4</v>
      </c>
      <c r="V183">
        <v>4.2358970690688225E-3</v>
      </c>
      <c r="W183">
        <v>-5.7183629876475791E-5</v>
      </c>
      <c r="X183">
        <v>8.1865069441249818E-4</v>
      </c>
      <c r="Y183">
        <v>7.614670645360223E-4</v>
      </c>
      <c r="Z183">
        <v>-1.2945897337563063E-4</v>
      </c>
      <c r="AA183">
        <v>7.8267629187810529E-4</v>
      </c>
      <c r="AB183">
        <v>6.5321731850247471E-4</v>
      </c>
      <c r="AC183">
        <v>-4.7474285054555825E-4</v>
      </c>
      <c r="AD183">
        <v>2.7730565379371326E-3</v>
      </c>
      <c r="AE183">
        <v>2.2983136873915744E-3</v>
      </c>
      <c r="AF183">
        <v>5.7930681627083036E-3</v>
      </c>
      <c r="AG183">
        <v>-1.196624163209925E-3</v>
      </c>
      <c r="AH183">
        <v>6.9896923259182286E-3</v>
      </c>
      <c r="AI183">
        <v>-1.0380011675221898E-4</v>
      </c>
      <c r="AJ183">
        <v>5.8676377724992221E-4</v>
      </c>
      <c r="AK183">
        <v>4.8296366049770323E-4</v>
      </c>
      <c r="AL183">
        <v>-2.3158683947599738E-4</v>
      </c>
      <c r="AM183">
        <v>8.241051718189253E-4</v>
      </c>
      <c r="AN183">
        <v>5.9251833234292791E-4</v>
      </c>
      <c r="AO183">
        <v>-8.635379927743967E-4</v>
      </c>
      <c r="AP183">
        <v>2.9348391054339314E-3</v>
      </c>
      <c r="AQ183">
        <v>2.0713011126595347E-3</v>
      </c>
      <c r="AR183">
        <v>5.2208663234079578E-3</v>
      </c>
      <c r="AS183">
        <v>-2.1766108258737815E-3</v>
      </c>
      <c r="AT183">
        <v>7.3974771492817401E-3</v>
      </c>
      <c r="AU183">
        <v>-1.8508383719111993E-4</v>
      </c>
      <c r="AV183">
        <v>6.2266828389822019E-4</v>
      </c>
      <c r="AW183">
        <v>4.3758444670710027E-4</v>
      </c>
      <c r="AX183" s="40">
        <v>-2.4275392546495783E-4</v>
      </c>
      <c r="AY183" s="40">
        <v>8.3932376792276899E-4</v>
      </c>
      <c r="AZ183" s="40">
        <v>5.9656984245781111E-4</v>
      </c>
      <c r="BA183" s="40">
        <v>-9.0353515249774437E-4</v>
      </c>
      <c r="BB183" s="40">
        <v>2.9874526889132258E-3</v>
      </c>
      <c r="BC183" s="40">
        <v>2.0839175364154813E-3</v>
      </c>
      <c r="BD183" s="40">
        <v>5.2526669445280283E-3</v>
      </c>
      <c r="BE183" s="40">
        <v>-2.2774265995704757E-3</v>
      </c>
      <c r="BF183" s="40">
        <v>7.5300935440985031E-3</v>
      </c>
      <c r="BG183" s="40">
        <v>-1.9223705818479671E-4</v>
      </c>
      <c r="BH183" s="40">
        <v>6.3098224796621092E-4</v>
      </c>
      <c r="BI183" s="40">
        <v>4.3874518978141426E-4</v>
      </c>
      <c r="BJ183">
        <v>-7.6444125455114812E-3</v>
      </c>
      <c r="BK183">
        <v>-1.3343610138744204E-2</v>
      </c>
      <c r="BL183">
        <v>-2.3870145256484364E-2</v>
      </c>
      <c r="BM183">
        <v>-2.502116042319795E-2</v>
      </c>
      <c r="BN183">
        <v>-8.0230882727925466E-3</v>
      </c>
      <c r="BO183">
        <v>-1.3951977197390771E-2</v>
      </c>
      <c r="BP183">
        <v>-2.537808072396195E-2</v>
      </c>
      <c r="BQ183">
        <v>-2.6553536994191738E-2</v>
      </c>
      <c r="BR183">
        <v>12483.42530137038</v>
      </c>
      <c r="BS183">
        <v>-2.6553536994191738E-2</v>
      </c>
    </row>
    <row r="184" spans="1:71" hidden="1">
      <c r="A184">
        <v>31</v>
      </c>
      <c r="B184" t="s">
        <v>154</v>
      </c>
      <c r="C184" t="s">
        <v>155</v>
      </c>
      <c r="D184" t="s">
        <v>155</v>
      </c>
      <c r="E184" t="s">
        <v>155</v>
      </c>
      <c r="F184" t="s">
        <v>21</v>
      </c>
      <c r="G184" t="str">
        <f t="shared" si="2"/>
        <v>MaltaBusiness, Trade, Personal, and Public Services</v>
      </c>
      <c r="H184">
        <v>7647.8477524149275</v>
      </c>
      <c r="I184">
        <v>133.32559850336102</v>
      </c>
      <c r="J184">
        <v>8619.9421326942975</v>
      </c>
      <c r="K184">
        <v>124834.25301370399</v>
      </c>
      <c r="L184">
        <v>2520.5733205561824</v>
      </c>
      <c r="M184">
        <v>150910.29502447546</v>
      </c>
      <c r="N184">
        <v>-6.9568662267869069E-3</v>
      </c>
      <c r="O184">
        <v>1.3044446807967342E-2</v>
      </c>
      <c r="P184">
        <v>6.0875805811804367E-3</v>
      </c>
      <c r="Q184">
        <v>-4.851793201438576E-3</v>
      </c>
      <c r="R184">
        <v>9.0542829654817435E-3</v>
      </c>
      <c r="S184">
        <v>4.2024897640431684E-3</v>
      </c>
      <c r="T184">
        <v>1.0592683579157658E-2</v>
      </c>
      <c r="U184">
        <v>-1.2229300500401941E-2</v>
      </c>
      <c r="V184">
        <v>2.2821984079559599E-2</v>
      </c>
      <c r="W184">
        <v>-9.7255517361084995E-3</v>
      </c>
      <c r="X184">
        <v>1.9074482571438442E-2</v>
      </c>
      <c r="Y184">
        <v>9.3489308353299425E-3</v>
      </c>
      <c r="Z184">
        <v>-1.1480720166394868E-2</v>
      </c>
      <c r="AA184">
        <v>4.1351969323672126E-2</v>
      </c>
      <c r="AB184">
        <v>2.9871249157277249E-2</v>
      </c>
      <c r="AC184">
        <v>-7.9600805163872225E-3</v>
      </c>
      <c r="AD184">
        <v>2.9764555904425966E-2</v>
      </c>
      <c r="AE184">
        <v>2.1804475388038744E-2</v>
      </c>
      <c r="AF184">
        <v>5.4959778931814363E-2</v>
      </c>
      <c r="AG184">
        <v>-2.0063966579084713E-2</v>
      </c>
      <c r="AH184">
        <v>7.5023745510899076E-2</v>
      </c>
      <c r="AI184">
        <v>-1.6353891128448639E-2</v>
      </c>
      <c r="AJ184">
        <v>5.5631198193744624E-2</v>
      </c>
      <c r="AK184">
        <v>3.9277307065295981E-2</v>
      </c>
      <c r="AL184">
        <v>-2.4886049111541804E-2</v>
      </c>
      <c r="AM184">
        <v>4.7017467812775438E-2</v>
      </c>
      <c r="AN184">
        <v>2.213141870123363E-2</v>
      </c>
      <c r="AO184">
        <v>-1.7070254859109547E-2</v>
      </c>
      <c r="AP184">
        <v>3.4549632196295553E-2</v>
      </c>
      <c r="AQ184">
        <v>1.7479377337186006E-2</v>
      </c>
      <c r="AR184">
        <v>4.4058052176045422E-2</v>
      </c>
      <c r="AS184">
        <v>-4.3026828972966058E-2</v>
      </c>
      <c r="AT184">
        <v>8.7084881149011473E-2</v>
      </c>
      <c r="AU184">
        <v>-3.61379483506876E-2</v>
      </c>
      <c r="AV184">
        <v>6.2148892926063508E-2</v>
      </c>
      <c r="AW184">
        <v>2.6010944575375897E-2</v>
      </c>
      <c r="AX184" s="40">
        <v>-2.5166261576709391E-2</v>
      </c>
      <c r="AY184" s="40">
        <v>4.8194740028829383E-2</v>
      </c>
      <c r="AZ184" s="40">
        <v>2.3028478452119999E-2</v>
      </c>
      <c r="BA184" s="40">
        <v>-1.7284868394627451E-2</v>
      </c>
      <c r="BB184" s="40">
        <v>3.4426949843546079E-2</v>
      </c>
      <c r="BC184" s="40">
        <v>1.7142081448918631E-2</v>
      </c>
      <c r="BD184" s="40">
        <v>4.3207873158945365E-2</v>
      </c>
      <c r="BE184" s="40">
        <v>-4.3567778124822709E-2</v>
      </c>
      <c r="BF184" s="40">
        <v>8.6775651283768074E-2</v>
      </c>
      <c r="BG184" s="40">
        <v>-3.6524292449118895E-2</v>
      </c>
      <c r="BH184" s="40">
        <v>6.5716398854079733E-2</v>
      </c>
      <c r="BI184" s="40">
        <v>2.9192106404960842E-2</v>
      </c>
      <c r="BJ184">
        <v>-1.1355550304502065E-2</v>
      </c>
      <c r="BK184">
        <v>-1.8739744467045873E-2</v>
      </c>
      <c r="BL184">
        <v>-4.0620988438488471E-2</v>
      </c>
      <c r="BM184">
        <v>-4.1078373508206666E-2</v>
      </c>
      <c r="BN184">
        <v>-9.1725074836950006E-3</v>
      </c>
      <c r="BO184">
        <v>-1.5048847936414039E-2</v>
      </c>
      <c r="BP184">
        <v>-3.2271993867615291E-2</v>
      </c>
      <c r="BQ184">
        <v>-3.2677729268715344E-2</v>
      </c>
      <c r="BR184">
        <v>12483.42530137038</v>
      </c>
      <c r="BS184">
        <v>-3.2677729268715344E-2</v>
      </c>
    </row>
    <row r="185" spans="1:71" hidden="1">
      <c r="A185">
        <v>31</v>
      </c>
      <c r="B185" t="s">
        <v>154</v>
      </c>
      <c r="C185" t="s">
        <v>155</v>
      </c>
      <c r="D185" t="s">
        <v>155</v>
      </c>
      <c r="E185" t="s">
        <v>155</v>
      </c>
      <c r="F185" t="s">
        <v>23</v>
      </c>
      <c r="G185" t="str">
        <f t="shared" si="2"/>
        <v>MaltaHotel and restaurants and Other Personal Services</v>
      </c>
      <c r="H185">
        <v>2052.1419739215598</v>
      </c>
      <c r="I185">
        <v>46.736897536052695</v>
      </c>
      <c r="J185">
        <v>3356.9624561623382</v>
      </c>
      <c r="K185">
        <v>37450.275904111193</v>
      </c>
      <c r="L185">
        <v>756.1719961668548</v>
      </c>
      <c r="M185">
        <v>45273.088507342633</v>
      </c>
      <c r="N185">
        <v>-5.393541836611782E-4</v>
      </c>
      <c r="O185">
        <v>6.8660860492258556E-4</v>
      </c>
      <c r="P185">
        <v>1.4725442126140741E-4</v>
      </c>
      <c r="Q185">
        <v>-6.0468251242031922E-4</v>
      </c>
      <c r="R185">
        <v>7.7464964378696653E-4</v>
      </c>
      <c r="S185">
        <v>1.6996713136664733E-4</v>
      </c>
      <c r="T185">
        <v>4.2841461669423919E-4</v>
      </c>
      <c r="U185">
        <v>-1.5241466082135391E-3</v>
      </c>
      <c r="V185">
        <v>1.9525612249077784E-3</v>
      </c>
      <c r="W185">
        <v>-8.334641621823149E-4</v>
      </c>
      <c r="X185">
        <v>9.1807749574060373E-4</v>
      </c>
      <c r="Y185">
        <v>8.4613333558288871E-5</v>
      </c>
      <c r="Z185">
        <v>-9.1252981270328122E-4</v>
      </c>
      <c r="AA185">
        <v>2.5725017070843364E-3</v>
      </c>
      <c r="AB185">
        <v>1.659971894381055E-3</v>
      </c>
      <c r="AC185">
        <v>-1.0217840328748077E-3</v>
      </c>
      <c r="AD185">
        <v>2.8928833502657528E-3</v>
      </c>
      <c r="AE185">
        <v>1.8710993173909453E-3</v>
      </c>
      <c r="AF185">
        <v>4.7162430195265004E-3</v>
      </c>
      <c r="AG185">
        <v>-2.5754815726345415E-3</v>
      </c>
      <c r="AH185">
        <v>7.2917245921610419E-3</v>
      </c>
      <c r="AI185">
        <v>-1.4815395593354578E-3</v>
      </c>
      <c r="AJ185">
        <v>3.9582497432680101E-3</v>
      </c>
      <c r="AK185">
        <v>2.4767101839325524E-3</v>
      </c>
      <c r="AL185">
        <v>-1.7873232886455735E-3</v>
      </c>
      <c r="AM185">
        <v>2.9272774784622306E-3</v>
      </c>
      <c r="AN185">
        <v>1.1399541898166568E-3</v>
      </c>
      <c r="AO185">
        <v>-2.0033027367162147E-3</v>
      </c>
      <c r="AP185">
        <v>3.2905171109503259E-3</v>
      </c>
      <c r="AQ185">
        <v>1.2872143742341112E-3</v>
      </c>
      <c r="AR185">
        <v>3.2445182095309222E-3</v>
      </c>
      <c r="AS185">
        <v>-5.0494714311640765E-3</v>
      </c>
      <c r="AT185">
        <v>8.2939896406949987E-3</v>
      </c>
      <c r="AU185">
        <v>-2.7987727501192143E-3</v>
      </c>
      <c r="AV185">
        <v>4.50634887118066E-3</v>
      </c>
      <c r="AW185">
        <v>1.7075761210614453E-3</v>
      </c>
      <c r="AX185" s="40">
        <v>-1.8278677104268835E-3</v>
      </c>
      <c r="AY185" s="40">
        <v>3.0301706559461377E-3</v>
      </c>
      <c r="AZ185" s="40">
        <v>1.2023029455192542E-3</v>
      </c>
      <c r="BA185" s="40">
        <v>-2.0503413664261093E-3</v>
      </c>
      <c r="BB185" s="40">
        <v>3.4071620170414039E-3</v>
      </c>
      <c r="BC185" s="40">
        <v>1.3568206506152946E-3</v>
      </c>
      <c r="BD185" s="40">
        <v>3.4199659327205922E-3</v>
      </c>
      <c r="BE185" s="40">
        <v>-5.1680357462463578E-3</v>
      </c>
      <c r="BF185" s="40">
        <v>8.58800167896695E-3</v>
      </c>
      <c r="BG185" s="40">
        <v>-2.8489499503269108E-3</v>
      </c>
      <c r="BH185" s="40">
        <v>4.6419549387637354E-3</v>
      </c>
      <c r="BI185" s="40">
        <v>1.7930049884368245E-3</v>
      </c>
      <c r="BJ185">
        <v>-3.2809560684777836E-3</v>
      </c>
      <c r="BK185">
        <v>-5.5510280949939471E-3</v>
      </c>
      <c r="BL185">
        <v>-1.0872501535831608E-2</v>
      </c>
      <c r="BM185">
        <v>-1.1119138107338909E-2</v>
      </c>
      <c r="BN185">
        <v>-3.2611206318044908E-3</v>
      </c>
      <c r="BO185">
        <v>-5.5105959282980288E-3</v>
      </c>
      <c r="BP185">
        <v>-1.0804036419552517E-2</v>
      </c>
      <c r="BQ185">
        <v>-1.105772102707449E-2</v>
      </c>
      <c r="BR185">
        <v>12483.42530137038</v>
      </c>
      <c r="BS185">
        <v>-1.105772102707449E-2</v>
      </c>
    </row>
    <row r="186" spans="1:71" hidden="1">
      <c r="A186">
        <v>31</v>
      </c>
      <c r="B186" t="s">
        <v>154</v>
      </c>
      <c r="C186" t="s">
        <v>155</v>
      </c>
      <c r="D186" t="s">
        <v>155</v>
      </c>
      <c r="E186" t="s">
        <v>155</v>
      </c>
      <c r="F186" t="s">
        <v>22</v>
      </c>
      <c r="G186" t="str">
        <f t="shared" si="2"/>
        <v>MaltaLight/Heavy Manufacturing, Utilities, and Construction</v>
      </c>
      <c r="H186">
        <v>1942.5418683230143</v>
      </c>
      <c r="I186">
        <v>42.085758636904089</v>
      </c>
      <c r="J186">
        <v>1862.2220665151151</v>
      </c>
      <c r="K186">
        <v>199734.80482192631</v>
      </c>
      <c r="L186">
        <v>4032.9173128898915</v>
      </c>
      <c r="M186">
        <v>241456.47203916076</v>
      </c>
      <c r="N186">
        <v>-2.8604347069682051E-3</v>
      </c>
      <c r="O186">
        <v>7.4958415025711433E-2</v>
      </c>
      <c r="P186">
        <v>7.2097980318743246E-2</v>
      </c>
      <c r="Q186">
        <v>-2.8712585202233343E-3</v>
      </c>
      <c r="R186">
        <v>2.8745026947522279E-2</v>
      </c>
      <c r="S186">
        <v>2.5873768427298945E-2</v>
      </c>
      <c r="T186">
        <v>6.5216730400098621E-2</v>
      </c>
      <c r="U186">
        <v>-7.2372176224945618E-3</v>
      </c>
      <c r="V186">
        <v>7.2453948022593181E-2</v>
      </c>
      <c r="W186">
        <v>-3.5054172503395618E-3</v>
      </c>
      <c r="X186">
        <v>9.1173344836983014E-2</v>
      </c>
      <c r="Y186">
        <v>8.7667927586643421E-2</v>
      </c>
      <c r="Z186">
        <v>-4.9911199610803069E-3</v>
      </c>
      <c r="AA186">
        <v>0.13569726850709288</v>
      </c>
      <c r="AB186">
        <v>0.13070614854601256</v>
      </c>
      <c r="AC186">
        <v>-5.0762298063978008E-3</v>
      </c>
      <c r="AD186">
        <v>0.13113536973646742</v>
      </c>
      <c r="AE186">
        <v>0.12605913993006959</v>
      </c>
      <c r="AF186">
        <v>0.31774130491999192</v>
      </c>
      <c r="AG186">
        <v>-1.2795009419018372E-2</v>
      </c>
      <c r="AH186">
        <v>0.33053631433901032</v>
      </c>
      <c r="AI186">
        <v>-6.382025660030502E-3</v>
      </c>
      <c r="AJ186">
        <v>0.2094901470515608</v>
      </c>
      <c r="AK186">
        <v>0.20310812139153031</v>
      </c>
      <c r="AL186">
        <v>-1.2199395658591381E-2</v>
      </c>
      <c r="AM186">
        <v>0.1387276142279035</v>
      </c>
      <c r="AN186">
        <v>0.12652821856931212</v>
      </c>
      <c r="AO186">
        <v>-1.2484605191748252E-2</v>
      </c>
      <c r="AP186">
        <v>0.13070087999511271</v>
      </c>
      <c r="AQ186">
        <v>0.11821627480336445</v>
      </c>
      <c r="AR186">
        <v>0.29797278832489849</v>
      </c>
      <c r="AS186">
        <v>-3.1468362763997837E-2</v>
      </c>
      <c r="AT186">
        <v>0.32944115108889632</v>
      </c>
      <c r="AU186">
        <v>-1.5494345948274701E-2</v>
      </c>
      <c r="AV186">
        <v>0.2131872343579049</v>
      </c>
      <c r="AW186">
        <v>0.19769288840963017</v>
      </c>
      <c r="AX186" s="40">
        <v>-1.2328836504527185E-2</v>
      </c>
      <c r="AY186" s="40">
        <v>0.13936612677881638</v>
      </c>
      <c r="AZ186" s="40">
        <v>0.12703729027428917</v>
      </c>
      <c r="BA186" s="40">
        <v>-1.2630240297034606E-2</v>
      </c>
      <c r="BB186" s="40">
        <v>0.13491237498178582</v>
      </c>
      <c r="BC186" s="40">
        <v>0.12228213468475119</v>
      </c>
      <c r="BD186" s="40">
        <v>0.30822108626704164</v>
      </c>
      <c r="BE186" s="40">
        <v>-3.1835446724919017E-2</v>
      </c>
      <c r="BF186" s="40">
        <v>0.34005653299196065</v>
      </c>
      <c r="BG186" s="40">
        <v>-1.5671020259703017E-2</v>
      </c>
      <c r="BH186" s="40">
        <v>0.21413464435139701</v>
      </c>
      <c r="BI186" s="40">
        <v>0.19846362409169402</v>
      </c>
      <c r="BJ186">
        <v>-1.8382112414756548E-2</v>
      </c>
      <c r="BK186">
        <v>-3.2074610190056446E-2</v>
      </c>
      <c r="BL186">
        <v>-7.8397406464839253E-2</v>
      </c>
      <c r="BM186">
        <v>-7.9229236737090106E-2</v>
      </c>
      <c r="BN186">
        <v>-1.7196357763047197E-2</v>
      </c>
      <c r="BO186">
        <v>-3.0402230667641347E-2</v>
      </c>
      <c r="BP186">
        <v>-7.4771998374775439E-2</v>
      </c>
      <c r="BQ186">
        <v>-7.564422682641915E-2</v>
      </c>
      <c r="BR186">
        <v>12483.42530137038</v>
      </c>
      <c r="BS186">
        <v>-7.564422682641915E-2</v>
      </c>
    </row>
    <row r="187" spans="1:71" hidden="1">
      <c r="A187">
        <v>31</v>
      </c>
      <c r="B187" t="s">
        <v>154</v>
      </c>
      <c r="C187" t="s">
        <v>155</v>
      </c>
      <c r="D187" t="s">
        <v>155</v>
      </c>
      <c r="E187" t="s">
        <v>155</v>
      </c>
      <c r="F187" t="s">
        <v>24</v>
      </c>
      <c r="G187" t="str">
        <f t="shared" si="2"/>
        <v>MaltaTransport services</v>
      </c>
      <c r="H187">
        <v>719.78019942741093</v>
      </c>
      <c r="I187">
        <v>21.332342008533658</v>
      </c>
      <c r="J187">
        <v>1167.0503074749768</v>
      </c>
      <c r="K187">
        <v>49933.701205481593</v>
      </c>
      <c r="L187">
        <v>1008.229328222473</v>
      </c>
      <c r="M187">
        <v>60364.118009790182</v>
      </c>
      <c r="N187">
        <v>-2.7090872404058313E-3</v>
      </c>
      <c r="O187">
        <v>3.530514981185371E-3</v>
      </c>
      <c r="P187">
        <v>8.2142774077953993E-4</v>
      </c>
      <c r="Q187">
        <v>-3.8191712708841069E-3</v>
      </c>
      <c r="R187">
        <v>4.6264854454580555E-3</v>
      </c>
      <c r="S187">
        <v>8.073141745739491E-4</v>
      </c>
      <c r="T187">
        <v>2.0348945697379328E-3</v>
      </c>
      <c r="U187">
        <v>-9.6265012120251292E-3</v>
      </c>
      <c r="V187">
        <v>1.1661395781763062E-2</v>
      </c>
      <c r="W187">
        <v>-3.6601696543885698E-3</v>
      </c>
      <c r="X187">
        <v>4.5323101894579748E-3</v>
      </c>
      <c r="Y187">
        <v>8.7214053506940424E-4</v>
      </c>
      <c r="Z187">
        <v>-4.2794962043281488E-3</v>
      </c>
      <c r="AA187">
        <v>9.8238536036462341E-3</v>
      </c>
      <c r="AB187">
        <v>5.5443573993180844E-3</v>
      </c>
      <c r="AC187">
        <v>-6.1193677727822068E-3</v>
      </c>
      <c r="AD187">
        <v>1.2682671593148148E-2</v>
      </c>
      <c r="AE187">
        <v>6.5633038203659405E-3</v>
      </c>
      <c r="AF187">
        <v>1.6543288504318854E-2</v>
      </c>
      <c r="AG187">
        <v>-1.5424315146746137E-2</v>
      </c>
      <c r="AH187">
        <v>3.1967603651064991E-2</v>
      </c>
      <c r="AI187">
        <v>-5.7870986434509115E-3</v>
      </c>
      <c r="AJ187">
        <v>1.2244117627633961E-2</v>
      </c>
      <c r="AK187">
        <v>6.4570189841830503E-3</v>
      </c>
      <c r="AL187">
        <v>-8.8558395505519156E-3</v>
      </c>
      <c r="AM187">
        <v>1.2041361322187987E-2</v>
      </c>
      <c r="AN187">
        <v>3.1855217716360716E-3</v>
      </c>
      <c r="AO187">
        <v>-1.2748185478131275E-2</v>
      </c>
      <c r="AP187">
        <v>1.6089939140226776E-2</v>
      </c>
      <c r="AQ187">
        <v>3.3417536620955024E-3</v>
      </c>
      <c r="AR187">
        <v>8.4231351245488417E-3</v>
      </c>
      <c r="AS187">
        <v>-3.2132736201679446E-2</v>
      </c>
      <c r="AT187">
        <v>4.0555871326228288E-2</v>
      </c>
      <c r="AU187">
        <v>-1.2155454817515617E-2</v>
      </c>
      <c r="AV187">
        <v>1.5274549210484517E-2</v>
      </c>
      <c r="AW187">
        <v>3.1190943929689002E-3</v>
      </c>
      <c r="AX187" s="40">
        <v>-8.943450127989392E-3</v>
      </c>
      <c r="AY187" s="40">
        <v>1.2155830565476856E-2</v>
      </c>
      <c r="AZ187" s="40">
        <v>3.2123804374874637E-3</v>
      </c>
      <c r="BA187" s="40">
        <v>-1.2853500208608244E-2</v>
      </c>
      <c r="BB187" s="40">
        <v>1.6049737811061164E-2</v>
      </c>
      <c r="BC187" s="40">
        <v>3.196237602452922E-3</v>
      </c>
      <c r="BD187" s="40">
        <v>8.0563512269012909E-3</v>
      </c>
      <c r="BE187" s="40">
        <v>-3.2398189701581259E-2</v>
      </c>
      <c r="BF187" s="40">
        <v>4.0454540928482552E-2</v>
      </c>
      <c r="BG187" s="40">
        <v>-1.2274012242196005E-2</v>
      </c>
      <c r="BH187" s="40">
        <v>1.5487574427006507E-2</v>
      </c>
      <c r="BI187" s="40">
        <v>3.2135621848105016E-3</v>
      </c>
      <c r="BJ187">
        <v>-4.6984743713990418E-2</v>
      </c>
      <c r="BK187">
        <v>-7.4220951391447867E-2</v>
      </c>
      <c r="BL187">
        <v>-0.15359023712819603</v>
      </c>
      <c r="BM187">
        <v>-0.1551097011255673</v>
      </c>
      <c r="BN187">
        <v>-4.5126321377063065E-2</v>
      </c>
      <c r="BO187">
        <v>-7.2304837136850181E-2</v>
      </c>
      <c r="BP187">
        <v>-0.15062920043577618</v>
      </c>
      <c r="BQ187">
        <v>-0.15187357154043793</v>
      </c>
      <c r="BR187">
        <v>12483.42530137038</v>
      </c>
      <c r="BS187">
        <v>-0.15187357154043793</v>
      </c>
    </row>
    <row r="188" spans="1:71" hidden="1">
      <c r="A188">
        <v>31</v>
      </c>
      <c r="B188" t="s">
        <v>154</v>
      </c>
      <c r="C188" t="s">
        <v>155</v>
      </c>
      <c r="D188" t="s">
        <v>155</v>
      </c>
      <c r="E188" t="s">
        <v>155</v>
      </c>
      <c r="F188" t="s">
        <v>287</v>
      </c>
      <c r="G188" t="str">
        <f t="shared" si="2"/>
        <v>Malta_All</v>
      </c>
      <c r="H188">
        <v>12483.4253013704</v>
      </c>
      <c r="I188">
        <v>252.05733205561813</v>
      </c>
      <c r="J188">
        <v>15091.029502447547</v>
      </c>
      <c r="K188">
        <v>12483.4253013704</v>
      </c>
      <c r="L188">
        <v>252.05733205561813</v>
      </c>
      <c r="M188">
        <v>15091.029502447547</v>
      </c>
      <c r="N188">
        <v>-1.313990802887453E-2</v>
      </c>
      <c r="O188">
        <v>9.2702707214435312E-2</v>
      </c>
      <c r="P188">
        <v>7.9562799185560779E-2</v>
      </c>
      <c r="Q188">
        <v>-1.2419906509979201E-2</v>
      </c>
      <c r="R188">
        <v>4.4880974203492116E-2</v>
      </c>
      <c r="S188">
        <v>3.2461067693512917E-2</v>
      </c>
      <c r="T188">
        <v>8.1820501185036837E-2</v>
      </c>
      <c r="U188">
        <v>-3.1305284992855606E-2</v>
      </c>
      <c r="V188">
        <v>0.11312578617789244</v>
      </c>
      <c r="W188">
        <v>-1.7781786432895422E-2</v>
      </c>
      <c r="X188">
        <v>0.1165168657880325</v>
      </c>
      <c r="Y188">
        <v>9.8735079355137076E-2</v>
      </c>
      <c r="Z188">
        <v>-2.1793325117882241E-2</v>
      </c>
      <c r="AA188">
        <v>0.1902282694333737</v>
      </c>
      <c r="AB188">
        <v>0.16843494431549147</v>
      </c>
      <c r="AC188">
        <v>-2.06522049789876E-2</v>
      </c>
      <c r="AD188">
        <v>0.17924853712224445</v>
      </c>
      <c r="AE188">
        <v>0.15859633214325686</v>
      </c>
      <c r="AF188">
        <v>0.39975368353836005</v>
      </c>
      <c r="AG188">
        <v>-5.2055396880693688E-2</v>
      </c>
      <c r="AH188">
        <v>0.45180908041905371</v>
      </c>
      <c r="AI188">
        <v>-3.010835510801773E-2</v>
      </c>
      <c r="AJ188">
        <v>0.28191047639345734</v>
      </c>
      <c r="AK188">
        <v>0.25180212128543961</v>
      </c>
      <c r="AL188">
        <v>-4.796019444880667E-2</v>
      </c>
      <c r="AM188">
        <v>0.20153782601314807</v>
      </c>
      <c r="AN188">
        <v>0.1535776315643414</v>
      </c>
      <c r="AO188">
        <v>-4.5169886258479675E-2</v>
      </c>
      <c r="AP188">
        <v>0.18756580754801924</v>
      </c>
      <c r="AQ188">
        <v>0.14239592128953957</v>
      </c>
      <c r="AR188">
        <v>0.35891936015843157</v>
      </c>
      <c r="AS188">
        <v>-0.1138540101956812</v>
      </c>
      <c r="AT188">
        <v>0.47277337035411277</v>
      </c>
      <c r="AU188">
        <v>-6.6771605703788262E-2</v>
      </c>
      <c r="AV188">
        <v>0.29573969364953179</v>
      </c>
      <c r="AW188">
        <v>0.22896808794574353</v>
      </c>
      <c r="AX188" s="40">
        <v>-4.8509169845117821E-2</v>
      </c>
      <c r="AY188" s="40">
        <v>0.20358619179699158</v>
      </c>
      <c r="AZ188" s="40">
        <v>0.15507702195187376</v>
      </c>
      <c r="BA188" s="40">
        <v>-4.5722485419194145E-2</v>
      </c>
      <c r="BB188" s="40">
        <v>0.19178367734234766</v>
      </c>
      <c r="BC188" s="40">
        <v>0.14606119192315353</v>
      </c>
      <c r="BD188" s="40">
        <v>0.36815794353013692</v>
      </c>
      <c r="BE188" s="40">
        <v>-0.11524687689713982</v>
      </c>
      <c r="BF188" s="40">
        <v>0.48340482042727667</v>
      </c>
      <c r="BG188" s="40">
        <v>-6.7510511959529632E-2</v>
      </c>
      <c r="BH188" s="40">
        <v>0.30061155481921331</v>
      </c>
      <c r="BI188" s="40">
        <v>0.23310104285968369</v>
      </c>
      <c r="BJ188">
        <v>-1.3139908028874507E-2</v>
      </c>
      <c r="BK188">
        <v>-2.1793325117882206E-2</v>
      </c>
      <c r="BL188">
        <v>-4.7960194448806594E-2</v>
      </c>
      <c r="BM188">
        <v>-4.8509169845117737E-2</v>
      </c>
      <c r="BN188">
        <v>-1.2419906509979201E-2</v>
      </c>
      <c r="BO188">
        <v>-2.0652204978987607E-2</v>
      </c>
      <c r="BP188">
        <v>-4.5169886258479702E-2</v>
      </c>
      <c r="BQ188">
        <v>-4.5722485419194166E-2</v>
      </c>
      <c r="BR188">
        <v>12483.42530137038</v>
      </c>
      <c r="BS188">
        <v>-4.5722485419194166E-2</v>
      </c>
    </row>
    <row r="189" spans="1:71" hidden="1">
      <c r="A189">
        <v>32</v>
      </c>
      <c r="B189" t="s">
        <v>164</v>
      </c>
      <c r="C189" t="s">
        <v>165</v>
      </c>
      <c r="D189" t="s">
        <v>166</v>
      </c>
      <c r="E189" t="s">
        <v>166</v>
      </c>
      <c r="F189" t="s">
        <v>20</v>
      </c>
      <c r="G189" t="str">
        <f t="shared" si="2"/>
        <v>NetherlandsAgriculture, Mining and Quarrying</v>
      </c>
      <c r="H189">
        <v>23825.926252215562</v>
      </c>
      <c r="I189">
        <v>289.83875360339573</v>
      </c>
      <c r="J189">
        <v>35550.32457077234</v>
      </c>
      <c r="K189">
        <v>1633520.1405368391</v>
      </c>
      <c r="L189">
        <v>19623.355504598585</v>
      </c>
      <c r="M189">
        <v>1515144.810888154</v>
      </c>
      <c r="N189">
        <v>-7.358071383714907E-4</v>
      </c>
      <c r="O189">
        <v>2.9559335328059894E-3</v>
      </c>
      <c r="P189">
        <v>2.2201263944344987E-3</v>
      </c>
      <c r="Q189">
        <v>-5.7130716325177631E-4</v>
      </c>
      <c r="R189">
        <v>2.6235021210917514E-3</v>
      </c>
      <c r="S189">
        <v>2.0521949578399751E-3</v>
      </c>
      <c r="T189">
        <v>0.20135475611219267</v>
      </c>
      <c r="U189">
        <v>-5.6054817834066739E-2</v>
      </c>
      <c r="V189">
        <v>0.25740957394625941</v>
      </c>
      <c r="W189">
        <v>-1.1890036987045921E-3</v>
      </c>
      <c r="X189">
        <v>5.0893875673932443E-3</v>
      </c>
      <c r="Y189">
        <v>3.9003838686886521E-3</v>
      </c>
      <c r="Z189">
        <v>-1.332676329446638E-3</v>
      </c>
      <c r="AA189">
        <v>7.7458647898215657E-3</v>
      </c>
      <c r="AB189">
        <v>6.4131884603749276E-3</v>
      </c>
      <c r="AC189">
        <v>-1.0908779510963309E-3</v>
      </c>
      <c r="AD189">
        <v>5.3211114888736481E-3</v>
      </c>
      <c r="AE189">
        <v>4.2302335377773165E-3</v>
      </c>
      <c r="AF189">
        <v>0.41505688289640019</v>
      </c>
      <c r="AG189">
        <v>-0.10703342923245707</v>
      </c>
      <c r="AH189">
        <v>0.52209031212885737</v>
      </c>
      <c r="AI189">
        <v>-2.16784879044886E-3</v>
      </c>
      <c r="AJ189">
        <v>1.2950979584939624E-2</v>
      </c>
      <c r="AK189">
        <v>1.0783130794490763E-2</v>
      </c>
      <c r="AL189">
        <v>-2.5925802676290857E-3</v>
      </c>
      <c r="AM189">
        <v>7.8148080938174533E-3</v>
      </c>
      <c r="AN189">
        <v>5.222227826188368E-3</v>
      </c>
      <c r="AO189">
        <v>-1.7905918475781182E-3</v>
      </c>
      <c r="AP189">
        <v>5.4629925803113362E-3</v>
      </c>
      <c r="AQ189">
        <v>3.6724007327332184E-3</v>
      </c>
      <c r="AR189">
        <v>0.36032412566886135</v>
      </c>
      <c r="AS189">
        <v>-0.17568710194330706</v>
      </c>
      <c r="AT189">
        <v>0.53601122761216846</v>
      </c>
      <c r="AU189">
        <v>-4.1763872510129588E-3</v>
      </c>
      <c r="AV189">
        <v>1.306582478993085E-2</v>
      </c>
      <c r="AW189">
        <v>8.8894375389178912E-3</v>
      </c>
      <c r="AX189" s="40">
        <v>-2.6758677659984948E-3</v>
      </c>
      <c r="AY189" s="40">
        <v>8.4174605080974945E-3</v>
      </c>
      <c r="AZ189" s="40">
        <v>5.7415927420989997E-3</v>
      </c>
      <c r="BA189" s="40">
        <v>-1.8694484986947044E-3</v>
      </c>
      <c r="BB189" s="40">
        <v>5.7103967626728359E-3</v>
      </c>
      <c r="BC189" s="40">
        <v>3.8409482639781313E-3</v>
      </c>
      <c r="BD189" s="40">
        <v>0.37686146629406814</v>
      </c>
      <c r="BE189" s="40">
        <v>-0.1834242624371214</v>
      </c>
      <c r="BF189" s="40">
        <v>0.56028572873118954</v>
      </c>
      <c r="BG189" s="40">
        <v>-4.3143685777408073E-3</v>
      </c>
      <c r="BH189" s="40">
        <v>1.4024239478585596E-2</v>
      </c>
      <c r="BI189" s="40">
        <v>9.70987090084479E-3</v>
      </c>
      <c r="BJ189">
        <v>-2.5223694712998568E-2</v>
      </c>
      <c r="BK189">
        <v>-4.5684553916667925E-2</v>
      </c>
      <c r="BL189">
        <v>-8.887444790812038E-2</v>
      </c>
      <c r="BM189">
        <v>-9.1729568934710237E-2</v>
      </c>
      <c r="BN189">
        <v>-1.9340000996129734E-2</v>
      </c>
      <c r="BO189">
        <v>-3.6928612168584438E-2</v>
      </c>
      <c r="BP189">
        <v>-6.0615462825137099E-2</v>
      </c>
      <c r="BQ189">
        <v>-6.3284933486883591E-2</v>
      </c>
      <c r="BR189">
        <v>816760.07026841957</v>
      </c>
      <c r="BS189">
        <v>-6.3284933486883591E-2</v>
      </c>
    </row>
    <row r="190" spans="1:71" hidden="1">
      <c r="A190">
        <v>32</v>
      </c>
      <c r="B190" t="s">
        <v>164</v>
      </c>
      <c r="C190" t="s">
        <v>165</v>
      </c>
      <c r="D190" t="s">
        <v>166</v>
      </c>
      <c r="E190" t="s">
        <v>166</v>
      </c>
      <c r="F190" t="s">
        <v>21</v>
      </c>
      <c r="G190" t="str">
        <f t="shared" si="2"/>
        <v>NetherlandsBusiness, Trade, Personal, and Public Services</v>
      </c>
      <c r="H190">
        <v>562899.42494120903</v>
      </c>
      <c r="I190">
        <v>6769.6505946922916</v>
      </c>
      <c r="J190">
        <v>275687.36363906343</v>
      </c>
      <c r="K190">
        <v>8167600.7026841957</v>
      </c>
      <c r="L190">
        <v>98116.777522992925</v>
      </c>
      <c r="M190">
        <v>7575724.0544407712</v>
      </c>
      <c r="N190">
        <v>-1.7486050465630093E-2</v>
      </c>
      <c r="O190">
        <v>2.5297056459920451E-2</v>
      </c>
      <c r="P190">
        <v>7.8110059942903603E-3</v>
      </c>
      <c r="Q190">
        <v>-1.46279131153059E-2</v>
      </c>
      <c r="R190">
        <v>2.1591530243289882E-2</v>
      </c>
      <c r="S190">
        <v>6.9636171279839829E-3</v>
      </c>
      <c r="T190">
        <v>0.68324767250170737</v>
      </c>
      <c r="U190">
        <v>-1.4352436967601392</v>
      </c>
      <c r="V190">
        <v>2.1184913692618461</v>
      </c>
      <c r="W190">
        <v>-1.6890417281695057E-2</v>
      </c>
      <c r="X190">
        <v>2.300946542836798E-2</v>
      </c>
      <c r="Y190">
        <v>6.1190481466729188E-3</v>
      </c>
      <c r="Z190">
        <v>-3.0006236303432243E-2</v>
      </c>
      <c r="AA190">
        <v>7.6001039502675422E-2</v>
      </c>
      <c r="AB190">
        <v>4.5994803199243171E-2</v>
      </c>
      <c r="AC190">
        <v>-2.5601632494303486E-2</v>
      </c>
      <c r="AD190">
        <v>6.5690686949836416E-2</v>
      </c>
      <c r="AE190">
        <v>4.0089054455532923E-2</v>
      </c>
      <c r="AF190">
        <v>3.9334088371206724</v>
      </c>
      <c r="AG190">
        <v>-2.5119496796690015</v>
      </c>
      <c r="AH190">
        <v>6.4453585167896739</v>
      </c>
      <c r="AI190">
        <v>-2.9814111783560721E-2</v>
      </c>
      <c r="AJ190">
        <v>6.9166584246480103E-2</v>
      </c>
      <c r="AK190">
        <v>3.9352472462919376E-2</v>
      </c>
      <c r="AL190">
        <v>-6.1202018100562257E-2</v>
      </c>
      <c r="AM190">
        <v>8.3785302225898792E-2</v>
      </c>
      <c r="AN190">
        <v>2.2583284125336531E-2</v>
      </c>
      <c r="AO190">
        <v>-5.2555614437420094E-2</v>
      </c>
      <c r="AP190">
        <v>7.2095218122625412E-2</v>
      </c>
      <c r="AQ190">
        <v>1.9539603685205319E-2</v>
      </c>
      <c r="AR190">
        <v>1.9171629476687424</v>
      </c>
      <c r="AS190">
        <v>-5.1565875293405412</v>
      </c>
      <c r="AT190">
        <v>7.0737504770092841</v>
      </c>
      <c r="AU190">
        <v>-5.9186385233867531E-2</v>
      </c>
      <c r="AV190">
        <v>7.6412718374305882E-2</v>
      </c>
      <c r="AW190">
        <v>1.7226333140438369E-2</v>
      </c>
      <c r="AX190" s="40">
        <v>-6.1825613521796302E-2</v>
      </c>
      <c r="AY190" s="40">
        <v>9.1910728111857437E-2</v>
      </c>
      <c r="AZ190" s="40">
        <v>3.0085114590061149E-2</v>
      </c>
      <c r="BA190" s="40">
        <v>-5.3133407687813106E-2</v>
      </c>
      <c r="BB190" s="40">
        <v>7.9456574546591233E-2</v>
      </c>
      <c r="BC190" s="40">
        <v>2.6323166858778134E-2</v>
      </c>
      <c r="BD190" s="40">
        <v>2.5827443063833537</v>
      </c>
      <c r="BE190" s="40">
        <v>-5.2132787411436396</v>
      </c>
      <c r="BF190" s="40">
        <v>7.7960230475269929</v>
      </c>
      <c r="BG190" s="40">
        <v>-5.9752548867374779E-2</v>
      </c>
      <c r="BH190" s="40">
        <v>8.4135802788387115E-2</v>
      </c>
      <c r="BI190" s="40">
        <v>2.438325392101234E-2</v>
      </c>
      <c r="BJ190">
        <v>-2.5372041921195448E-2</v>
      </c>
      <c r="BK190">
        <v>-4.353867597971308E-2</v>
      </c>
      <c r="BL190">
        <v>-8.8803367687940268E-2</v>
      </c>
      <c r="BM190">
        <v>-8.9708196894542097E-2</v>
      </c>
      <c r="BN190">
        <v>-2.1201148813875775E-2</v>
      </c>
      <c r="BO190">
        <v>-3.7106046235805469E-2</v>
      </c>
      <c r="BP190">
        <v>-7.617213705805638E-2</v>
      </c>
      <c r="BQ190">
        <v>-7.7009568931535155E-2</v>
      </c>
      <c r="BR190">
        <v>816760.07026841957</v>
      </c>
      <c r="BS190">
        <v>-7.7009568931535155E-2</v>
      </c>
    </row>
    <row r="191" spans="1:71" hidden="1">
      <c r="A191">
        <v>32</v>
      </c>
      <c r="B191" t="s">
        <v>164</v>
      </c>
      <c r="C191" t="s">
        <v>165</v>
      </c>
      <c r="D191" t="s">
        <v>166</v>
      </c>
      <c r="E191" t="s">
        <v>166</v>
      </c>
      <c r="F191" t="s">
        <v>23</v>
      </c>
      <c r="G191" t="str">
        <f t="shared" si="2"/>
        <v>NetherlandsHotel and restaurants and Other Personal Services</v>
      </c>
      <c r="H191">
        <v>39596.637695608559</v>
      </c>
      <c r="I191">
        <v>788.50522816928674</v>
      </c>
      <c r="J191">
        <v>10457.65474938861</v>
      </c>
      <c r="K191">
        <v>2450280.2108052587</v>
      </c>
      <c r="L191">
        <v>29435.033256897877</v>
      </c>
      <c r="M191">
        <v>2272717.2163322307</v>
      </c>
      <c r="N191">
        <v>-7.6384553852155675E-4</v>
      </c>
      <c r="O191">
        <v>1.2563103391506297E-3</v>
      </c>
      <c r="P191">
        <v>4.9246480062907299E-4</v>
      </c>
      <c r="Q191">
        <v>-1.2193051156557215E-3</v>
      </c>
      <c r="R191">
        <v>1.9016714388482435E-3</v>
      </c>
      <c r="S191">
        <v>6.8236632319252201E-4</v>
      </c>
      <c r="T191">
        <v>6.6951584721863369E-2</v>
      </c>
      <c r="U191">
        <v>-0.11963428876543958</v>
      </c>
      <c r="V191">
        <v>0.18658587348730293</v>
      </c>
      <c r="W191">
        <v>-5.4282170423373727E-4</v>
      </c>
      <c r="X191">
        <v>6.1864917143907776E-4</v>
      </c>
      <c r="Y191">
        <v>7.5827467205340405E-5</v>
      </c>
      <c r="Z191">
        <v>-1.299940461103185E-3</v>
      </c>
      <c r="AA191">
        <v>7.2811579261274706E-3</v>
      </c>
      <c r="AB191">
        <v>5.9812174650242852E-3</v>
      </c>
      <c r="AC191">
        <v>-2.0646482100555377E-3</v>
      </c>
      <c r="AD191">
        <v>9.8882210963260313E-3</v>
      </c>
      <c r="AE191">
        <v>7.8235728862704936E-3</v>
      </c>
      <c r="AF191">
        <v>0.76762376031712165</v>
      </c>
      <c r="AG191">
        <v>-0.20257662908926477</v>
      </c>
      <c r="AH191">
        <v>0.97020038940638642</v>
      </c>
      <c r="AI191">
        <v>-8.8178594527090577E-4</v>
      </c>
      <c r="AJ191">
        <v>8.0419377993358031E-3</v>
      </c>
      <c r="AK191">
        <v>7.1601518540648969E-3</v>
      </c>
      <c r="AL191">
        <v>-2.7565089119039798E-3</v>
      </c>
      <c r="AM191">
        <v>7.5642614812759428E-3</v>
      </c>
      <c r="AN191">
        <v>4.807752569371963E-3</v>
      </c>
      <c r="AO191">
        <v>-4.3447636660864271E-3</v>
      </c>
      <c r="AP191">
        <v>1.0379311266914581E-2</v>
      </c>
      <c r="AQ191">
        <v>6.0345476008281541E-3</v>
      </c>
      <c r="AR191">
        <v>0.59209036440236662</v>
      </c>
      <c r="AS191">
        <v>-0.42629421001538503</v>
      </c>
      <c r="AT191">
        <v>1.0183845744177518</v>
      </c>
      <c r="AU191">
        <v>-1.812034383302493E-3</v>
      </c>
      <c r="AV191">
        <v>8.3366810903461441E-3</v>
      </c>
      <c r="AW191">
        <v>6.5246467070436505E-3</v>
      </c>
      <c r="AX191" s="40">
        <v>-2.8112091280205614E-3</v>
      </c>
      <c r="AY191" s="40">
        <v>8.0367922595861591E-3</v>
      </c>
      <c r="AZ191" s="40">
        <v>5.2255831315655976E-3</v>
      </c>
      <c r="BA191" s="40">
        <v>-4.4379128786082526E-3</v>
      </c>
      <c r="BB191" s="40">
        <v>1.107485343060239E-2</v>
      </c>
      <c r="BC191" s="40">
        <v>6.6369405519941388E-3</v>
      </c>
      <c r="BD191" s="40">
        <v>0.65119521957333859</v>
      </c>
      <c r="BE191" s="40">
        <v>-0.43543371057683089</v>
      </c>
      <c r="BF191" s="40">
        <v>1.0866289301501695</v>
      </c>
      <c r="BG191" s="40">
        <v>-1.8685597525597739E-3</v>
      </c>
      <c r="BH191" s="40">
        <v>8.5353247029802386E-3</v>
      </c>
      <c r="BI191" s="40">
        <v>6.6667649504204632E-3</v>
      </c>
      <c r="BJ191">
        <v>-1.5755846254245885E-2</v>
      </c>
      <c r="BK191">
        <v>-2.6813879262105902E-2</v>
      </c>
      <c r="BL191">
        <v>-5.6858524955817398E-2</v>
      </c>
      <c r="BM191">
        <v>-5.7986826623815636E-2</v>
      </c>
      <c r="BN191">
        <v>-1.5172288590045328E-2</v>
      </c>
      <c r="BO191">
        <v>-2.5691222055635239E-2</v>
      </c>
      <c r="BP191">
        <v>-5.4063586998038593E-2</v>
      </c>
      <c r="BQ191">
        <v>-5.522267893997352E-2</v>
      </c>
      <c r="BR191">
        <v>816760.07026841957</v>
      </c>
      <c r="BS191">
        <v>-5.522267893997352E-2</v>
      </c>
    </row>
    <row r="192" spans="1:71" hidden="1">
      <c r="A192">
        <v>32</v>
      </c>
      <c r="B192" t="s">
        <v>164</v>
      </c>
      <c r="C192" t="s">
        <v>165</v>
      </c>
      <c r="D192" t="s">
        <v>166</v>
      </c>
      <c r="E192" t="s">
        <v>166</v>
      </c>
      <c r="F192" t="s">
        <v>22</v>
      </c>
      <c r="G192" t="str">
        <f t="shared" si="2"/>
        <v>NetherlandsLight/Heavy Manufacturing, Utilities, and Construction</v>
      </c>
      <c r="H192">
        <v>154721.38818117123</v>
      </c>
      <c r="I192">
        <v>1585.2963166355291</v>
      </c>
      <c r="J192">
        <v>380984.1346308213</v>
      </c>
      <c r="K192">
        <v>13068161.124294709</v>
      </c>
      <c r="L192">
        <v>156986.84403678868</v>
      </c>
      <c r="M192">
        <v>12121158.48710523</v>
      </c>
      <c r="N192">
        <v>-4.5780829931929626E-3</v>
      </c>
      <c r="O192">
        <v>1.9421744402476428E-2</v>
      </c>
      <c r="P192">
        <v>1.4843661409283466E-2</v>
      </c>
      <c r="Q192">
        <v>-3.5439601527809594E-3</v>
      </c>
      <c r="R192">
        <v>1.5014306812811967E-2</v>
      </c>
      <c r="S192">
        <v>1.1470346660031008E-2</v>
      </c>
      <c r="T192">
        <v>1.1254334513538673</v>
      </c>
      <c r="U192">
        <v>-0.34772194986076133</v>
      </c>
      <c r="V192">
        <v>1.4731554012146286</v>
      </c>
      <c r="W192">
        <v>-1.5762781262705968E-2</v>
      </c>
      <c r="X192">
        <v>7.2709868168040925E-2</v>
      </c>
      <c r="Y192">
        <v>5.6947086905334954E-2</v>
      </c>
      <c r="Z192">
        <v>-8.4260311487910234E-3</v>
      </c>
      <c r="AA192">
        <v>5.6606380574827808E-2</v>
      </c>
      <c r="AB192">
        <v>4.8180349426036786E-2</v>
      </c>
      <c r="AC192">
        <v>-6.6010790182276643E-3</v>
      </c>
      <c r="AD192">
        <v>4.5274879379792021E-2</v>
      </c>
      <c r="AE192">
        <v>3.8673800361564356E-2</v>
      </c>
      <c r="AF192">
        <v>3.7945486660442524</v>
      </c>
      <c r="AG192">
        <v>-0.64767660144314032</v>
      </c>
      <c r="AH192">
        <v>4.4422252674873928</v>
      </c>
      <c r="AI192">
        <v>-2.9434741694441664E-2</v>
      </c>
      <c r="AJ192">
        <v>0.20529941601082871</v>
      </c>
      <c r="AK192">
        <v>0.17586467431638703</v>
      </c>
      <c r="AL192">
        <v>-1.9669409185979803E-2</v>
      </c>
      <c r="AM192">
        <v>5.6771052698615376E-2</v>
      </c>
      <c r="AN192">
        <v>3.710164351263559E-2</v>
      </c>
      <c r="AO192">
        <v>-1.5485652763200986E-2</v>
      </c>
      <c r="AP192">
        <v>4.4711371132978343E-2</v>
      </c>
      <c r="AQ192">
        <v>2.9225718369777359E-2</v>
      </c>
      <c r="AR192">
        <v>2.8675333072370925</v>
      </c>
      <c r="AS192">
        <v>-1.5194023469653117</v>
      </c>
      <c r="AT192">
        <v>4.3869356542024045</v>
      </c>
      <c r="AU192">
        <v>-6.6877711585869831E-2</v>
      </c>
      <c r="AV192">
        <v>0.20403438399539772</v>
      </c>
      <c r="AW192">
        <v>0.13715667240952792</v>
      </c>
      <c r="AX192" s="40">
        <v>-1.998950011426065E-2</v>
      </c>
      <c r="AY192" s="40">
        <v>6.2388115057562622E-2</v>
      </c>
      <c r="AZ192" s="40">
        <v>4.2398614943301965E-2</v>
      </c>
      <c r="BA192" s="40">
        <v>-1.5741980063152628E-2</v>
      </c>
      <c r="BB192" s="40">
        <v>4.9845329902254501E-2</v>
      </c>
      <c r="BC192" s="40">
        <v>3.4103349839101876E-2</v>
      </c>
      <c r="BD192" s="40">
        <v>3.3461107889519548</v>
      </c>
      <c r="BE192" s="40">
        <v>-1.5445523556277365</v>
      </c>
      <c r="BF192" s="40">
        <v>4.8906631445796913</v>
      </c>
      <c r="BG192" s="40">
        <v>-6.8042701079544354E-2</v>
      </c>
      <c r="BH192" s="40">
        <v>0.22460339570338006</v>
      </c>
      <c r="BI192" s="40">
        <v>0.15656069462383571</v>
      </c>
      <c r="BJ192">
        <v>-2.41672817906502E-2</v>
      </c>
      <c r="BK192">
        <v>-4.4480248490996646E-2</v>
      </c>
      <c r="BL192">
        <v>-0.10383301376579951</v>
      </c>
      <c r="BM192">
        <v>-0.10552274452732045</v>
      </c>
      <c r="BN192">
        <v>-2.1934192757019133E-2</v>
      </c>
      <c r="BO192">
        <v>-4.0855239152873514E-2</v>
      </c>
      <c r="BP192">
        <v>-9.5843428829124888E-2</v>
      </c>
      <c r="BQ192">
        <v>-9.7429883575692433E-2</v>
      </c>
      <c r="BR192">
        <v>816760.07026841957</v>
      </c>
      <c r="BS192">
        <v>-9.7429883575692433E-2</v>
      </c>
    </row>
    <row r="193" spans="1:71" hidden="1">
      <c r="A193">
        <v>32</v>
      </c>
      <c r="B193" t="s">
        <v>164</v>
      </c>
      <c r="C193" t="s">
        <v>165</v>
      </c>
      <c r="D193" t="s">
        <v>166</v>
      </c>
      <c r="E193" t="s">
        <v>166</v>
      </c>
      <c r="F193" t="s">
        <v>24</v>
      </c>
      <c r="G193" t="str">
        <f t="shared" si="2"/>
        <v>NetherlandsTransport services</v>
      </c>
      <c r="H193">
        <v>35716.693198215144</v>
      </c>
      <c r="I193">
        <v>378.38685919878844</v>
      </c>
      <c r="J193">
        <v>54892.927854031324</v>
      </c>
      <c r="K193">
        <v>3267040.2810736783</v>
      </c>
      <c r="L193">
        <v>39246.71100919717</v>
      </c>
      <c r="M193">
        <v>3030289.6217763079</v>
      </c>
      <c r="N193">
        <v>-3.5697012042886327E-3</v>
      </c>
      <c r="O193">
        <v>3.3678218652358743E-3</v>
      </c>
      <c r="P193">
        <v>-2.0187933905275795E-4</v>
      </c>
      <c r="Q193">
        <v>-3.0823602022557366E-3</v>
      </c>
      <c r="R193">
        <v>2.9625168686934376E-3</v>
      </c>
      <c r="S193">
        <v>-1.1984333356229878E-4</v>
      </c>
      <c r="T193">
        <v>-1.1758641696745899E-2</v>
      </c>
      <c r="U193">
        <v>-0.30243125021045358</v>
      </c>
      <c r="V193">
        <v>0.29067260851370769</v>
      </c>
      <c r="W193">
        <v>-7.8766439251733676E-3</v>
      </c>
      <c r="X193">
        <v>6.4424698240531731E-3</v>
      </c>
      <c r="Y193">
        <v>-1.4341741011201945E-3</v>
      </c>
      <c r="Z193">
        <v>-5.6095071524105864E-3</v>
      </c>
      <c r="AA193">
        <v>8.0110041309433139E-3</v>
      </c>
      <c r="AB193">
        <v>2.4014969785327261E-3</v>
      </c>
      <c r="AC193">
        <v>-4.8677517093916227E-3</v>
      </c>
      <c r="AD193">
        <v>7.1244111700657217E-3</v>
      </c>
      <c r="AE193">
        <v>2.2566594606740998E-3</v>
      </c>
      <c r="AF193">
        <v>0.22141615424811786</v>
      </c>
      <c r="AG193">
        <v>-0.47760811150754634</v>
      </c>
      <c r="AH193">
        <v>0.69902426575566412</v>
      </c>
      <c r="AI193">
        <v>-1.2259906136597746E-2</v>
      </c>
      <c r="AJ193">
        <v>1.4331916857893805E-2</v>
      </c>
      <c r="AK193">
        <v>2.0720107212960572E-3</v>
      </c>
      <c r="AL193">
        <v>-1.1377925447130023E-2</v>
      </c>
      <c r="AM193">
        <v>1.079908984514258E-2</v>
      </c>
      <c r="AN193">
        <v>-5.7883560198743948E-4</v>
      </c>
      <c r="AO193">
        <v>-9.9079810414403127E-3</v>
      </c>
      <c r="AP193">
        <v>9.5006560989513121E-3</v>
      </c>
      <c r="AQ193">
        <v>-4.0732494248900061E-4</v>
      </c>
      <c r="AR193">
        <v>-3.9965410761759156E-2</v>
      </c>
      <c r="AS193">
        <v>-0.97213917154503093</v>
      </c>
      <c r="AT193">
        <v>0.93217376078327163</v>
      </c>
      <c r="AU193">
        <v>-2.4677346259924085E-2</v>
      </c>
      <c r="AV193">
        <v>2.0764719177779004E-2</v>
      </c>
      <c r="AW193">
        <v>-3.9126270821450825E-3</v>
      </c>
      <c r="AX193" s="40">
        <v>-1.1453882690107537E-2</v>
      </c>
      <c r="AY193" s="40">
        <v>1.093319189979179E-2</v>
      </c>
      <c r="AZ193" s="40">
        <v>-5.2069079031574913E-4</v>
      </c>
      <c r="BA193" s="40">
        <v>-9.9713819804718648E-3</v>
      </c>
      <c r="BB193" s="40">
        <v>9.6762263056058458E-3</v>
      </c>
      <c r="BC193" s="40">
        <v>-2.9515567486602045E-4</v>
      </c>
      <c r="BD193" s="40">
        <v>-2.895972368547816E-2</v>
      </c>
      <c r="BE193" s="40">
        <v>-0.97835986737473846</v>
      </c>
      <c r="BF193" s="40">
        <v>0.94940014368926029</v>
      </c>
      <c r="BG193" s="40">
        <v>-2.4832786624169628E-2</v>
      </c>
      <c r="BH193" s="40">
        <v>2.0618357101679745E-2</v>
      </c>
      <c r="BI193" s="40">
        <v>-4.2144295224898851E-3</v>
      </c>
      <c r="BJ193">
        <v>-8.1631000671633994E-2</v>
      </c>
      <c r="BK193">
        <v>-0.12827675368902933</v>
      </c>
      <c r="BL193">
        <v>-0.26018744613712319</v>
      </c>
      <c r="BM193">
        <v>-0.26192441665584998</v>
      </c>
      <c r="BN193">
        <v>-7.9926467544574262E-2</v>
      </c>
      <c r="BO193">
        <v>-0.12622217180555714</v>
      </c>
      <c r="BP193">
        <v>-0.25691673690874928</v>
      </c>
      <c r="BQ193">
        <v>-0.25856074110141064</v>
      </c>
      <c r="BR193">
        <v>816760.07026841957</v>
      </c>
      <c r="BS193">
        <v>-0.25856074110141064</v>
      </c>
    </row>
    <row r="194" spans="1:71" hidden="1">
      <c r="A194">
        <v>32</v>
      </c>
      <c r="B194" t="s">
        <v>164</v>
      </c>
      <c r="C194" t="s">
        <v>165</v>
      </c>
      <c r="D194" t="s">
        <v>166</v>
      </c>
      <c r="E194" t="s">
        <v>166</v>
      </c>
      <c r="F194" t="s">
        <v>287</v>
      </c>
      <c r="G194" t="str">
        <f t="shared" si="2"/>
        <v>Netherlands_All</v>
      </c>
      <c r="H194">
        <v>816760.07026841934</v>
      </c>
      <c r="I194">
        <v>9811.6777522992943</v>
      </c>
      <c r="J194">
        <v>757572.40544407687</v>
      </c>
      <c r="K194">
        <v>816760.07026841934</v>
      </c>
      <c r="L194">
        <v>9811.6777522992943</v>
      </c>
      <c r="M194">
        <v>757572.40544407687</v>
      </c>
      <c r="N194">
        <v>-2.7133487340004741E-2</v>
      </c>
      <c r="O194">
        <v>5.2298866599589391E-2</v>
      </c>
      <c r="P194">
        <v>2.5165379259584651E-2</v>
      </c>
      <c r="Q194">
        <v>-2.304484574925009E-2</v>
      </c>
      <c r="R194">
        <v>4.4093527484735273E-2</v>
      </c>
      <c r="S194">
        <v>2.1048681735485183E-2</v>
      </c>
      <c r="T194">
        <v>2.0652288229928848</v>
      </c>
      <c r="U194">
        <v>-2.2610860034308606</v>
      </c>
      <c r="V194">
        <v>4.3263148264237454</v>
      </c>
      <c r="W194">
        <v>-4.2261667872512731E-2</v>
      </c>
      <c r="X194">
        <v>0.10786984015929439</v>
      </c>
      <c r="Y194">
        <v>6.560817228678166E-2</v>
      </c>
      <c r="Z194">
        <v>-4.6674391395183666E-2</v>
      </c>
      <c r="AA194">
        <v>0.15564544692439553</v>
      </c>
      <c r="AB194">
        <v>0.10897105552921185</v>
      </c>
      <c r="AC194">
        <v>-4.0225989383074624E-2</v>
      </c>
      <c r="AD194">
        <v>0.13329931008489379</v>
      </c>
      <c r="AE194">
        <v>9.3073320701819173E-2</v>
      </c>
      <c r="AF194">
        <v>9.1320543006265673</v>
      </c>
      <c r="AG194">
        <v>-3.94684445094141</v>
      </c>
      <c r="AH194">
        <v>13.078898751567976</v>
      </c>
      <c r="AI194">
        <v>-7.4558394350319898E-2</v>
      </c>
      <c r="AJ194">
        <v>0.30979083449947808</v>
      </c>
      <c r="AK194">
        <v>0.23523244014915817</v>
      </c>
      <c r="AL194">
        <v>-9.7598441913205158E-2</v>
      </c>
      <c r="AM194">
        <v>0.16673451434475017</v>
      </c>
      <c r="AN194">
        <v>6.9136072431545015E-2</v>
      </c>
      <c r="AO194">
        <v>-8.408460375572592E-2</v>
      </c>
      <c r="AP194">
        <v>0.14214954920178097</v>
      </c>
      <c r="AQ194">
        <v>5.8064945446055047E-2</v>
      </c>
      <c r="AR194">
        <v>5.6971453342153042</v>
      </c>
      <c r="AS194">
        <v>-8.2501103598095753</v>
      </c>
      <c r="AT194">
        <v>13.947255694024879</v>
      </c>
      <c r="AU194">
        <v>-0.1567298647139769</v>
      </c>
      <c r="AV194">
        <v>0.3226143274277597</v>
      </c>
      <c r="AW194">
        <v>0.16588446271378279</v>
      </c>
      <c r="AX194" s="40">
        <v>-9.8756073220183538E-2</v>
      </c>
      <c r="AY194" s="40">
        <v>0.1816862878368955</v>
      </c>
      <c r="AZ194" s="40">
        <v>8.2930214616711961E-2</v>
      </c>
      <c r="BA194" s="40">
        <v>-8.5154131108740566E-2</v>
      </c>
      <c r="BB194" s="40">
        <v>0.15576338094772682</v>
      </c>
      <c r="BC194" s="40">
        <v>7.0609249838986254E-2</v>
      </c>
      <c r="BD194" s="40">
        <v>6.9279520575172366</v>
      </c>
      <c r="BE194" s="40">
        <v>-8.3550489371600669</v>
      </c>
      <c r="BF194" s="40">
        <v>15.283000994677304</v>
      </c>
      <c r="BG194" s="40">
        <v>-0.15881096490138932</v>
      </c>
      <c r="BH194" s="40">
        <v>0.35191711977501272</v>
      </c>
      <c r="BI194" s="40">
        <v>0.1931061548736234</v>
      </c>
      <c r="BJ194">
        <v>-2.7133487340004748E-2</v>
      </c>
      <c r="BK194">
        <v>-4.667439139518368E-2</v>
      </c>
      <c r="BL194">
        <v>-9.75984419132052E-2</v>
      </c>
      <c r="BM194">
        <v>-9.8756073220183566E-2</v>
      </c>
      <c r="BN194">
        <v>-2.304484574925009E-2</v>
      </c>
      <c r="BO194">
        <v>-4.0225989383074631E-2</v>
      </c>
      <c r="BP194">
        <v>-8.4084603755725906E-2</v>
      </c>
      <c r="BQ194">
        <v>-8.5154131108740538E-2</v>
      </c>
      <c r="BR194">
        <v>816760.07026841957</v>
      </c>
      <c r="BS194">
        <v>-8.5154131108740538E-2</v>
      </c>
    </row>
    <row r="195" spans="1:71" hidden="1">
      <c r="A195">
        <v>33</v>
      </c>
      <c r="B195" t="s">
        <v>167</v>
      </c>
      <c r="C195" t="s">
        <v>168</v>
      </c>
      <c r="D195" t="s">
        <v>168</v>
      </c>
      <c r="E195" t="s">
        <v>168</v>
      </c>
      <c r="F195" t="s">
        <v>20</v>
      </c>
      <c r="G195" t="str">
        <f t="shared" si="2"/>
        <v>NorwayAgriculture, Mining and Quarrying</v>
      </c>
      <c r="H195">
        <v>62486.123106599029</v>
      </c>
      <c r="I195">
        <v>1168.6885588506771</v>
      </c>
      <c r="J195">
        <v>65474.097504578516</v>
      </c>
      <c r="K195">
        <v>772708.02336304949</v>
      </c>
      <c r="L195">
        <v>4702.3593334586321</v>
      </c>
      <c r="M195">
        <v>331377.0737421473</v>
      </c>
      <c r="N195">
        <v>-5.8629512369427162E-3</v>
      </c>
      <c r="O195">
        <v>1.1859615740783194E-2</v>
      </c>
      <c r="P195">
        <v>5.9966645038404768E-3</v>
      </c>
      <c r="Q195">
        <v>-7.7646403971319885E-3</v>
      </c>
      <c r="R195">
        <v>2.977903292444968E-2</v>
      </c>
      <c r="S195">
        <v>2.2014392527317694E-2</v>
      </c>
      <c r="T195">
        <v>0.51759792085627165</v>
      </c>
      <c r="U195">
        <v>-0.18256064621201773</v>
      </c>
      <c r="V195">
        <v>0.70015856706828927</v>
      </c>
      <c r="W195">
        <v>-1.4671520128523203E-2</v>
      </c>
      <c r="X195">
        <v>2.9684058449862303E-2</v>
      </c>
      <c r="Y195">
        <v>1.50125383213391E-2</v>
      </c>
      <c r="Z195">
        <v>-1.0161209425437167E-2</v>
      </c>
      <c r="AA195">
        <v>4.0826591963543137E-2</v>
      </c>
      <c r="AB195">
        <v>3.0665382538105971E-2</v>
      </c>
      <c r="AC195">
        <v>-1.7794096333657562E-2</v>
      </c>
      <c r="AD195">
        <v>6.8486539630880555E-2</v>
      </c>
      <c r="AE195">
        <v>5.0692443297222993E-2</v>
      </c>
      <c r="AF195">
        <v>1.1918704193725951</v>
      </c>
      <c r="AG195">
        <v>-0.41837117487518327</v>
      </c>
      <c r="AH195">
        <v>1.6102415942477784</v>
      </c>
      <c r="AI195">
        <v>-2.5314800244355708E-2</v>
      </c>
      <c r="AJ195">
        <v>0.10214112922315775</v>
      </c>
      <c r="AK195">
        <v>7.6826328978802039E-2</v>
      </c>
      <c r="AL195">
        <v>-2.2065771957825289E-2</v>
      </c>
      <c r="AM195">
        <v>4.4884114586478542E-2</v>
      </c>
      <c r="AN195">
        <v>2.2818342628653253E-2</v>
      </c>
      <c r="AO195">
        <v>-2.4231668164691734E-2</v>
      </c>
      <c r="AP195">
        <v>7.077303976492616E-2</v>
      </c>
      <c r="AQ195">
        <v>4.654137160023443E-2</v>
      </c>
      <c r="AR195">
        <v>1.0942712656816447</v>
      </c>
      <c r="AS195">
        <v>-0.56973005479755301</v>
      </c>
      <c r="AT195">
        <v>1.6640013204791977</v>
      </c>
      <c r="AU195">
        <v>-5.5356365359763827E-2</v>
      </c>
      <c r="AV195">
        <v>0.11237748453865962</v>
      </c>
      <c r="AW195">
        <v>5.7021119178895782E-2</v>
      </c>
      <c r="AX195" s="40">
        <v>-2.2493969177984373E-2</v>
      </c>
      <c r="AY195" s="40">
        <v>4.6992971839816731E-2</v>
      </c>
      <c r="AZ195" s="40">
        <v>2.4499002661832355E-2</v>
      </c>
      <c r="BA195" s="40">
        <v>-2.460693885018703E-2</v>
      </c>
      <c r="BB195" s="40">
        <v>7.1892960889145291E-2</v>
      </c>
      <c r="BC195" s="40">
        <v>4.7286022038958264E-2</v>
      </c>
      <c r="BD195" s="40">
        <v>1.1117793353851297</v>
      </c>
      <c r="BE195" s="40">
        <v>-0.57855334285011395</v>
      </c>
      <c r="BF195" s="40">
        <v>1.6903326782352435</v>
      </c>
      <c r="BG195" s="40">
        <v>-5.6432360913363996E-2</v>
      </c>
      <c r="BH195" s="40">
        <v>0.11769990955766188</v>
      </c>
      <c r="BI195" s="40">
        <v>6.1267548644297884E-2</v>
      </c>
      <c r="BJ195">
        <v>-3.6250844476647573E-2</v>
      </c>
      <c r="BK195">
        <v>-6.2827133927903622E-2</v>
      </c>
      <c r="BL195">
        <v>-0.1364334846348495</v>
      </c>
      <c r="BM195">
        <v>-0.13908104389400069</v>
      </c>
      <c r="BN195">
        <v>-1.5620983437328529E-2</v>
      </c>
      <c r="BO195">
        <v>-3.5798346078327478E-2</v>
      </c>
      <c r="BP195">
        <v>-4.8749519320856742E-2</v>
      </c>
      <c r="BQ195">
        <v>-4.9504492746902599E-2</v>
      </c>
      <c r="BR195">
        <v>386354.01168152469</v>
      </c>
      <c r="BS195">
        <v>-4.9504492746902599E-2</v>
      </c>
    </row>
    <row r="196" spans="1:71" hidden="1">
      <c r="A196">
        <v>33</v>
      </c>
      <c r="B196" t="s">
        <v>167</v>
      </c>
      <c r="C196" t="s">
        <v>168</v>
      </c>
      <c r="D196" t="s">
        <v>168</v>
      </c>
      <c r="E196" t="s">
        <v>168</v>
      </c>
      <c r="F196" t="s">
        <v>21</v>
      </c>
      <c r="G196" t="str">
        <f t="shared" ref="G196:G259" si="3">B196&amp;F196</f>
        <v>NorwayBusiness, Trade, Personal, and Public Services</v>
      </c>
      <c r="H196">
        <v>205882.49119596163</v>
      </c>
      <c r="I196">
        <v>676.29185880655064</v>
      </c>
      <c r="J196">
        <v>17520.409731183758</v>
      </c>
      <c r="K196">
        <v>3863540.1168152466</v>
      </c>
      <c r="L196">
        <v>23511.796667293162</v>
      </c>
      <c r="M196">
        <v>1656885.3687107367</v>
      </c>
      <c r="N196">
        <v>-5.1982270666728857E-3</v>
      </c>
      <c r="O196">
        <v>7.1601746493077691E-3</v>
      </c>
      <c r="P196">
        <v>1.9619475826348843E-3</v>
      </c>
      <c r="Q196">
        <v>-4.3889851594829925E-3</v>
      </c>
      <c r="R196">
        <v>5.3030250610891991E-3</v>
      </c>
      <c r="S196">
        <v>9.1403990160620631E-4</v>
      </c>
      <c r="T196">
        <v>2.1490720312357769E-2</v>
      </c>
      <c r="U196">
        <v>-0.10319292664553137</v>
      </c>
      <c r="V196">
        <v>0.12468364695788914</v>
      </c>
      <c r="W196">
        <v>-2.598903772128677E-3</v>
      </c>
      <c r="X196">
        <v>2.7557840923712346E-3</v>
      </c>
      <c r="Y196">
        <v>1.5688032024255798E-4</v>
      </c>
      <c r="Z196">
        <v>-8.8996972037667758E-3</v>
      </c>
      <c r="AA196">
        <v>2.0869671136843151E-2</v>
      </c>
      <c r="AB196">
        <v>1.1969973933076373E-2</v>
      </c>
      <c r="AC196">
        <v>-7.9879176653640162E-3</v>
      </c>
      <c r="AD196">
        <v>1.5065605697601915E-2</v>
      </c>
      <c r="AE196">
        <v>7.0776880322378994E-3</v>
      </c>
      <c r="AF196">
        <v>0.16640916188851176</v>
      </c>
      <c r="AG196">
        <v>-0.18781029594311782</v>
      </c>
      <c r="AH196">
        <v>0.35421945783162956</v>
      </c>
      <c r="AI196">
        <v>-5.2379156722288543E-3</v>
      </c>
      <c r="AJ196">
        <v>7.821671027780204E-3</v>
      </c>
      <c r="AK196">
        <v>2.5837553555513506E-3</v>
      </c>
      <c r="AL196">
        <v>-1.8259705981827065E-2</v>
      </c>
      <c r="AM196">
        <v>2.5805872363678786E-2</v>
      </c>
      <c r="AN196">
        <v>7.5461663818517178E-3</v>
      </c>
      <c r="AO196">
        <v>-1.5683292231405386E-2</v>
      </c>
      <c r="AP196">
        <v>1.9271288533854621E-2</v>
      </c>
      <c r="AQ196">
        <v>3.5879963024492366E-3</v>
      </c>
      <c r="AR196">
        <v>8.436023950618618E-2</v>
      </c>
      <c r="AS196">
        <v>-0.36874237801854193</v>
      </c>
      <c r="AT196">
        <v>0.45310261752472814</v>
      </c>
      <c r="AU196">
        <v>-9.0086882519766869E-3</v>
      </c>
      <c r="AV196">
        <v>9.7558190474012641E-3</v>
      </c>
      <c r="AW196">
        <v>7.4713079542457715E-4</v>
      </c>
      <c r="AX196" s="40">
        <v>-1.8407333973370209E-2</v>
      </c>
      <c r="AY196" s="40">
        <v>2.5623489521644865E-2</v>
      </c>
      <c r="AZ196" s="40">
        <v>7.2161555482746558E-3</v>
      </c>
      <c r="BA196" s="40">
        <v>-1.5785971172896845E-2</v>
      </c>
      <c r="BB196" s="40">
        <v>1.896463245136833E-2</v>
      </c>
      <c r="BC196" s="40">
        <v>3.1786612784714847E-3</v>
      </c>
      <c r="BD196" s="40">
        <v>7.4736037653619636E-2</v>
      </c>
      <c r="BE196" s="40">
        <v>-0.37115654441290191</v>
      </c>
      <c r="BF196" s="40">
        <v>0.44589258206652149</v>
      </c>
      <c r="BG196" s="40">
        <v>-9.0745487455846149E-3</v>
      </c>
      <c r="BH196" s="40">
        <v>9.739987564458083E-3</v>
      </c>
      <c r="BI196" s="40">
        <v>6.6543881887346813E-4</v>
      </c>
      <c r="BJ196">
        <v>-9.7548648706070624E-3</v>
      </c>
      <c r="BK196">
        <v>-1.6700952555277735E-2</v>
      </c>
      <c r="BL196">
        <v>-3.4265714472481563E-2</v>
      </c>
      <c r="BM196">
        <v>-3.4542749525039246E-2</v>
      </c>
      <c r="BN196">
        <v>-1.5258638012830065E-2</v>
      </c>
      <c r="BO196">
        <v>-2.7770598373688227E-2</v>
      </c>
      <c r="BP196">
        <v>-5.4524148593073418E-2</v>
      </c>
      <c r="BQ196">
        <v>-5.4881119679287625E-2</v>
      </c>
      <c r="BR196">
        <v>386354.01168152469</v>
      </c>
      <c r="BS196">
        <v>-5.4881119679287625E-2</v>
      </c>
    </row>
    <row r="197" spans="1:71" hidden="1">
      <c r="A197">
        <v>33</v>
      </c>
      <c r="B197" t="s">
        <v>167</v>
      </c>
      <c r="C197" t="s">
        <v>168</v>
      </c>
      <c r="D197" t="s">
        <v>168</v>
      </c>
      <c r="E197" t="s">
        <v>168</v>
      </c>
      <c r="F197" t="s">
        <v>23</v>
      </c>
      <c r="G197" t="str">
        <f t="shared" si="3"/>
        <v>NorwayHotel and restaurants and Other Personal Services</v>
      </c>
      <c r="H197">
        <v>17486.984540856858</v>
      </c>
      <c r="I197">
        <v>61.16170304809804</v>
      </c>
      <c r="J197">
        <v>1308.3939068182276</v>
      </c>
      <c r="K197">
        <v>1159062.0350445742</v>
      </c>
      <c r="L197">
        <v>7053.5390001879477</v>
      </c>
      <c r="M197">
        <v>497065.61061322095</v>
      </c>
      <c r="N197">
        <v>-1.4802118058446112E-3</v>
      </c>
      <c r="O197">
        <v>1.0594575402755619E-3</v>
      </c>
      <c r="P197">
        <v>-4.2075426556904952E-4</v>
      </c>
      <c r="Q197">
        <v>-7.6324788868174114E-4</v>
      </c>
      <c r="R197">
        <v>5.5637130688475052E-4</v>
      </c>
      <c r="S197">
        <v>-2.0687658179699065E-4</v>
      </c>
      <c r="T197">
        <v>-4.8640401264354862E-3</v>
      </c>
      <c r="U197">
        <v>-1.7945329165425905E-2</v>
      </c>
      <c r="V197">
        <v>1.3081289038990418E-2</v>
      </c>
      <c r="W197">
        <v>-5.1849259172015898E-3</v>
      </c>
      <c r="X197">
        <v>2.6622969081936533E-3</v>
      </c>
      <c r="Y197">
        <v>-2.5226290090079369E-3</v>
      </c>
      <c r="Z197">
        <v>-2.2732330606121923E-3</v>
      </c>
      <c r="AA197">
        <v>2.6482431897712272E-3</v>
      </c>
      <c r="AB197">
        <v>3.7501012915903433E-4</v>
      </c>
      <c r="AC197">
        <v>-1.171425146975642E-3</v>
      </c>
      <c r="AD197">
        <v>1.3975520004178947E-3</v>
      </c>
      <c r="AE197">
        <v>2.2612685344225263E-4</v>
      </c>
      <c r="AF197">
        <v>5.3166485991490448E-3</v>
      </c>
      <c r="AG197">
        <v>-2.7542309866645298E-2</v>
      </c>
      <c r="AH197">
        <v>3.2858958465794348E-2</v>
      </c>
      <c r="AI197">
        <v>-7.8492318495095754E-3</v>
      </c>
      <c r="AJ197">
        <v>5.8616385473222402E-3</v>
      </c>
      <c r="AK197">
        <v>-1.9875933021873344E-3</v>
      </c>
      <c r="AL197">
        <v>-4.5658288266918331E-3</v>
      </c>
      <c r="AM197">
        <v>3.7208234505687878E-3</v>
      </c>
      <c r="AN197">
        <v>-8.450053761230457E-4</v>
      </c>
      <c r="AO197">
        <v>-2.3506052472000195E-3</v>
      </c>
      <c r="AP197">
        <v>1.9499932110815766E-3</v>
      </c>
      <c r="AQ197">
        <v>-4.0061203611844272E-4</v>
      </c>
      <c r="AR197">
        <v>-9.4191087356871317E-3</v>
      </c>
      <c r="AS197">
        <v>-5.526695261723924E-2</v>
      </c>
      <c r="AT197">
        <v>4.5847843881552108E-2</v>
      </c>
      <c r="AU197">
        <v>-1.5604900026110641E-2</v>
      </c>
      <c r="AV197">
        <v>9.7207272592536014E-3</v>
      </c>
      <c r="AW197">
        <v>-5.8841727668570397E-3</v>
      </c>
      <c r="AX197" s="40">
        <v>-4.5791476896289013E-3</v>
      </c>
      <c r="AY197" s="40">
        <v>3.8012005042795806E-3</v>
      </c>
      <c r="AZ197" s="40">
        <v>-7.7794718534932017E-4</v>
      </c>
      <c r="BA197" s="40">
        <v>-2.3583908556424754E-3</v>
      </c>
      <c r="BB197" s="40">
        <v>1.9910348547513114E-3</v>
      </c>
      <c r="BC197" s="40">
        <v>-3.6735600089116393E-4</v>
      </c>
      <c r="BD197" s="40">
        <v>-8.6371995974630078E-3</v>
      </c>
      <c r="BE197" s="40">
        <v>-5.54500062598694E-2</v>
      </c>
      <c r="BF197" s="40">
        <v>4.6812806662406392E-2</v>
      </c>
      <c r="BG197" s="40">
        <v>-1.5619751560001472E-2</v>
      </c>
      <c r="BH197" s="40">
        <v>9.7468984025681875E-3</v>
      </c>
      <c r="BI197" s="40">
        <v>-5.8728531574332842E-3</v>
      </c>
      <c r="BJ197">
        <v>-3.2703509744076056E-2</v>
      </c>
      <c r="BK197">
        <v>-5.0224366036498817E-2</v>
      </c>
      <c r="BL197">
        <v>-0.10087652789547796</v>
      </c>
      <c r="BM197">
        <v>-0.10117079224475728</v>
      </c>
      <c r="BN197">
        <v>-2.9340793782857155E-2</v>
      </c>
      <c r="BO197">
        <v>-4.5031953811007865E-2</v>
      </c>
      <c r="BP197">
        <v>-9.0362023722225127E-2</v>
      </c>
      <c r="BQ197">
        <v>-9.0661318270132352E-2</v>
      </c>
      <c r="BR197">
        <v>386354.01168152469</v>
      </c>
      <c r="BS197">
        <v>-9.0661318270132352E-2</v>
      </c>
    </row>
    <row r="198" spans="1:71" hidden="1">
      <c r="A198">
        <v>33</v>
      </c>
      <c r="B198" t="s">
        <v>167</v>
      </c>
      <c r="C198" t="s">
        <v>168</v>
      </c>
      <c r="D198" t="s">
        <v>168</v>
      </c>
      <c r="E198" t="s">
        <v>168</v>
      </c>
      <c r="F198" t="s">
        <v>22</v>
      </c>
      <c r="G198" t="str">
        <f t="shared" si="3"/>
        <v>NorwayLight/Heavy Manufacturing, Utilities, and Construction</v>
      </c>
      <c r="H198">
        <v>69500.317561222357</v>
      </c>
      <c r="I198">
        <v>336.6120937796785</v>
      </c>
      <c r="J198">
        <v>44631.395566734944</v>
      </c>
      <c r="K198">
        <v>6181664.1869043969</v>
      </c>
      <c r="L198">
        <v>37618.874667669057</v>
      </c>
      <c r="M198">
        <v>2651016.5899371793</v>
      </c>
      <c r="N198">
        <v>-2.8001629064909809E-3</v>
      </c>
      <c r="O198">
        <v>7.6706549303689007E-3</v>
      </c>
      <c r="P198">
        <v>4.8704920238779202E-3</v>
      </c>
      <c r="Q198">
        <v>-3.3717926742671215E-3</v>
      </c>
      <c r="R198">
        <v>1.2452578026671213E-2</v>
      </c>
      <c r="S198">
        <v>9.0807853524040895E-3</v>
      </c>
      <c r="T198">
        <v>0.21350557878505905</v>
      </c>
      <c r="U198">
        <v>-7.9276903761637207E-2</v>
      </c>
      <c r="V198">
        <v>0.29278248254669625</v>
      </c>
      <c r="W198">
        <v>-1.1532353313901039E-2</v>
      </c>
      <c r="X198">
        <v>4.4501317353966584E-2</v>
      </c>
      <c r="Y198">
        <v>3.2968964040065545E-2</v>
      </c>
      <c r="Z198">
        <v>-5.190097285508212E-3</v>
      </c>
      <c r="AA198">
        <v>2.6211148083518987E-2</v>
      </c>
      <c r="AB198">
        <v>2.1021050798010775E-2</v>
      </c>
      <c r="AC198">
        <v>-6.7082497861780067E-3</v>
      </c>
      <c r="AD198">
        <v>4.097598761098814E-2</v>
      </c>
      <c r="AE198">
        <v>3.4267737824810136E-2</v>
      </c>
      <c r="AF198">
        <v>0.80569608398504666</v>
      </c>
      <c r="AG198">
        <v>-0.15772300496603009</v>
      </c>
      <c r="AH198">
        <v>0.96341908895107675</v>
      </c>
      <c r="AI198">
        <v>-2.382456090164526E-2</v>
      </c>
      <c r="AJ198">
        <v>0.15710190841105159</v>
      </c>
      <c r="AK198">
        <v>0.1332773475094064</v>
      </c>
      <c r="AL198">
        <v>-1.2024877818928663E-2</v>
      </c>
      <c r="AM198">
        <v>2.7859405540869547E-2</v>
      </c>
      <c r="AN198">
        <v>1.5834527721940883E-2</v>
      </c>
      <c r="AO198">
        <v>-1.4957975977009005E-2</v>
      </c>
      <c r="AP198">
        <v>4.1661992141534564E-2</v>
      </c>
      <c r="AQ198">
        <v>2.6704016164525564E-2</v>
      </c>
      <c r="AR198">
        <v>0.62785939826043502</v>
      </c>
      <c r="AS198">
        <v>-0.35168888972569157</v>
      </c>
      <c r="AT198">
        <v>0.97954828798612659</v>
      </c>
      <c r="AU198">
        <v>-5.2181030541157192E-2</v>
      </c>
      <c r="AV198">
        <v>0.16396355881842817</v>
      </c>
      <c r="AW198">
        <v>0.11178252827727093</v>
      </c>
      <c r="AX198" s="40">
        <v>-1.2125798048650398E-2</v>
      </c>
      <c r="AY198" s="40">
        <v>2.9678998465090076E-2</v>
      </c>
      <c r="AZ198" s="40">
        <v>1.7553200416439676E-2</v>
      </c>
      <c r="BA198" s="40">
        <v>-1.5092294626404996E-2</v>
      </c>
      <c r="BB198" s="40">
        <v>4.5168010031101651E-2</v>
      </c>
      <c r="BC198" s="40">
        <v>3.0075715404696647E-2</v>
      </c>
      <c r="BD198" s="40">
        <v>0.70713410521860398</v>
      </c>
      <c r="BE198" s="40">
        <v>-0.35484696249891545</v>
      </c>
      <c r="BF198" s="40">
        <v>1.0619810677175194</v>
      </c>
      <c r="BG198" s="40">
        <v>-5.2623968684774439E-2</v>
      </c>
      <c r="BH198" s="40">
        <v>0.17150161230261615</v>
      </c>
      <c r="BI198" s="40">
        <v>0.11887764361784173</v>
      </c>
      <c r="BJ198">
        <v>-1.5566175957852141E-2</v>
      </c>
      <c r="BK198">
        <v>-2.8851881223522599E-2</v>
      </c>
      <c r="BL198">
        <v>-6.6846597948718223E-2</v>
      </c>
      <c r="BM198">
        <v>-6.7407616041599117E-2</v>
      </c>
      <c r="BN198">
        <v>-2.3551412806197641E-2</v>
      </c>
      <c r="BO198">
        <v>-4.6856012567767086E-2</v>
      </c>
      <c r="BP198">
        <v>-0.10447898225423868</v>
      </c>
      <c r="BQ198">
        <v>-0.10541717575102104</v>
      </c>
      <c r="BR198">
        <v>386354.01168152469</v>
      </c>
      <c r="BS198">
        <v>-0.10541717575102104</v>
      </c>
    </row>
    <row r="199" spans="1:71" hidden="1">
      <c r="A199">
        <v>33</v>
      </c>
      <c r="B199" t="s">
        <v>167</v>
      </c>
      <c r="C199" t="s">
        <v>168</v>
      </c>
      <c r="D199" t="s">
        <v>168</v>
      </c>
      <c r="E199" t="s">
        <v>168</v>
      </c>
      <c r="F199" t="s">
        <v>24</v>
      </c>
      <c r="G199" t="str">
        <f t="shared" si="3"/>
        <v>NorwayTransport services</v>
      </c>
      <c r="H199">
        <v>30998.095276884895</v>
      </c>
      <c r="I199">
        <v>108.42545224431191</v>
      </c>
      <c r="J199">
        <v>36754.240161758222</v>
      </c>
      <c r="K199">
        <v>1545416.046726099</v>
      </c>
      <c r="L199">
        <v>9404.7186669172643</v>
      </c>
      <c r="M199">
        <v>662754.1474842946</v>
      </c>
      <c r="N199">
        <v>-5.9565596230260996E-3</v>
      </c>
      <c r="O199">
        <v>4.780676717456302E-3</v>
      </c>
      <c r="P199">
        <v>-1.1758829055697985E-3</v>
      </c>
      <c r="Q199">
        <v>-4.4961614773206685E-3</v>
      </c>
      <c r="R199">
        <v>3.3443062170654212E-3</v>
      </c>
      <c r="S199">
        <v>-1.1518552602552473E-3</v>
      </c>
      <c r="T199">
        <v>-2.7082186669273419E-2</v>
      </c>
      <c r="U199">
        <v>-0.10571283443807999</v>
      </c>
      <c r="V199">
        <v>7.8630647768806572E-2</v>
      </c>
      <c r="W199">
        <v>-2.5950353638606243E-2</v>
      </c>
      <c r="X199">
        <v>1.8958772445103064E-2</v>
      </c>
      <c r="Y199">
        <v>-6.9915811935031815E-3</v>
      </c>
      <c r="Z199">
        <v>-9.0047525685918589E-3</v>
      </c>
      <c r="AA199">
        <v>1.0458839359454124E-2</v>
      </c>
      <c r="AB199">
        <v>1.4540867908622661E-3</v>
      </c>
      <c r="AC199">
        <v>-6.6276229535680463E-3</v>
      </c>
      <c r="AD199">
        <v>6.9431097355533416E-3</v>
      </c>
      <c r="AE199">
        <v>3.1548678198529555E-4</v>
      </c>
      <c r="AF199">
        <v>7.4176610692569152E-3</v>
      </c>
      <c r="AG199">
        <v>-0.15582732327177684</v>
      </c>
      <c r="AH199">
        <v>0.16324498434103374</v>
      </c>
      <c r="AI199">
        <v>-3.9396115269567065E-2</v>
      </c>
      <c r="AJ199">
        <v>3.9096596238649674E-2</v>
      </c>
      <c r="AK199">
        <v>-2.9951903091739954E-4</v>
      </c>
      <c r="AL199">
        <v>-1.7775821327860278E-2</v>
      </c>
      <c r="AM199">
        <v>1.8036599598671123E-2</v>
      </c>
      <c r="AN199">
        <v>2.6077827081084524E-4</v>
      </c>
      <c r="AO199">
        <v>-1.2820764993792106E-2</v>
      </c>
      <c r="AP199">
        <v>1.2097000100449319E-2</v>
      </c>
      <c r="AQ199">
        <v>-7.2376489334278625E-4</v>
      </c>
      <c r="AR199">
        <v>-1.701701300720071E-2</v>
      </c>
      <c r="AS199">
        <v>-0.30143921965319009</v>
      </c>
      <c r="AT199">
        <v>0.28442220664598938</v>
      </c>
      <c r="AU199">
        <v>-7.880901094397752E-2</v>
      </c>
      <c r="AV199">
        <v>7.5210666064157758E-2</v>
      </c>
      <c r="AW199">
        <v>-3.5983448798197659E-3</v>
      </c>
      <c r="AX199" s="40">
        <v>-1.7883699751690341E-2</v>
      </c>
      <c r="AY199" s="40">
        <v>1.4898312951003367E-2</v>
      </c>
      <c r="AZ199" s="40">
        <v>-2.9853868006869773E-3</v>
      </c>
      <c r="BA199" s="40">
        <v>-1.2891490648583224E-2</v>
      </c>
      <c r="BB199" s="40">
        <v>1.0075043583060932E-2</v>
      </c>
      <c r="BC199" s="40">
        <v>-2.8164470655222926E-3</v>
      </c>
      <c r="BD199" s="40">
        <v>-6.6219730728754631E-2</v>
      </c>
      <c r="BE199" s="40">
        <v>-0.30310210686779993</v>
      </c>
      <c r="BF199" s="40">
        <v>0.23688237613904528</v>
      </c>
      <c r="BG199" s="40">
        <v>-7.9280010367710277E-2</v>
      </c>
      <c r="BH199" s="40">
        <v>5.9038543787721269E-2</v>
      </c>
      <c r="BI199" s="40">
        <v>-2.0241466579989011E-2</v>
      </c>
      <c r="BJ199">
        <v>-7.4241358561550744E-2</v>
      </c>
      <c r="BK199">
        <v>-0.11223342105375313</v>
      </c>
      <c r="BL199">
        <v>-0.22155425420845373</v>
      </c>
      <c r="BM199">
        <v>-0.22289882913953685</v>
      </c>
      <c r="BN199">
        <v>-9.7498172476957121E-2</v>
      </c>
      <c r="BO199">
        <v>-0.14371839826008351</v>
      </c>
      <c r="BP199">
        <v>-0.27801518316378876</v>
      </c>
      <c r="BQ199">
        <v>-0.27954885185521638</v>
      </c>
      <c r="BR199">
        <v>386354.01168152469</v>
      </c>
      <c r="BS199">
        <v>-0.27954885185521638</v>
      </c>
    </row>
    <row r="200" spans="1:71" hidden="1">
      <c r="A200">
        <v>33</v>
      </c>
      <c r="B200" t="s">
        <v>167</v>
      </c>
      <c r="C200" t="s">
        <v>168</v>
      </c>
      <c r="D200" t="s">
        <v>168</v>
      </c>
      <c r="E200" t="s">
        <v>168</v>
      </c>
      <c r="F200" t="s">
        <v>287</v>
      </c>
      <c r="G200" t="str">
        <f t="shared" si="3"/>
        <v>Norway_All</v>
      </c>
      <c r="H200">
        <v>386354.0116815248</v>
      </c>
      <c r="I200">
        <v>2351.1796667293156</v>
      </c>
      <c r="J200">
        <v>165688.53687107368</v>
      </c>
      <c r="K200">
        <v>386354.0116815248</v>
      </c>
      <c r="L200">
        <v>2351.1796667293156</v>
      </c>
      <c r="M200">
        <v>165688.53687107368</v>
      </c>
      <c r="N200">
        <v>-2.1298112638977289E-2</v>
      </c>
      <c r="O200">
        <v>3.2530579578191721E-2</v>
      </c>
      <c r="P200">
        <v>1.1232466939214432E-2</v>
      </c>
      <c r="Q200">
        <v>-2.0784827596884516E-2</v>
      </c>
      <c r="R200">
        <v>5.1435313536160272E-2</v>
      </c>
      <c r="S200">
        <v>3.0650485939275756E-2</v>
      </c>
      <c r="T200">
        <v>0.72064799315797945</v>
      </c>
      <c r="U200">
        <v>-0.48868864022269221</v>
      </c>
      <c r="V200">
        <v>1.2093366333806717</v>
      </c>
      <c r="W200">
        <v>-5.9938056770360737E-2</v>
      </c>
      <c r="X200">
        <v>9.8562229249496813E-2</v>
      </c>
      <c r="Y200">
        <v>3.8624172479136076E-2</v>
      </c>
      <c r="Z200">
        <v>-3.5528989543916201E-2</v>
      </c>
      <c r="AA200">
        <v>0.10101449373313062</v>
      </c>
      <c r="AB200">
        <v>6.5485504189214422E-2</v>
      </c>
      <c r="AC200">
        <v>-4.0289311885743265E-2</v>
      </c>
      <c r="AD200">
        <v>0.13286879467544185</v>
      </c>
      <c r="AE200">
        <v>9.2579482789698589E-2</v>
      </c>
      <c r="AF200">
        <v>2.17670997491456</v>
      </c>
      <c r="AG200">
        <v>-0.94727410892275332</v>
      </c>
      <c r="AH200">
        <v>3.1239840838373132</v>
      </c>
      <c r="AI200">
        <v>-0.10162262393730644</v>
      </c>
      <c r="AJ200">
        <v>0.31202294344796144</v>
      </c>
      <c r="AK200">
        <v>0.21040031951065502</v>
      </c>
      <c r="AL200">
        <v>-7.4692005913133117E-2</v>
      </c>
      <c r="AM200">
        <v>0.12030681554026677</v>
      </c>
      <c r="AN200">
        <v>4.5614809627133657E-2</v>
      </c>
      <c r="AO200">
        <v>-7.0044306614098273E-2</v>
      </c>
      <c r="AP200">
        <v>0.1457533137518463</v>
      </c>
      <c r="AQ200">
        <v>7.570900713774803E-2</v>
      </c>
      <c r="AR200">
        <v>1.7800547817053782</v>
      </c>
      <c r="AS200">
        <v>-1.6468674948122159</v>
      </c>
      <c r="AT200">
        <v>3.4269222765175944</v>
      </c>
      <c r="AU200">
        <v>-0.21095999512298594</v>
      </c>
      <c r="AV200">
        <v>0.37102825572790049</v>
      </c>
      <c r="AW200">
        <v>0.16006826060491455</v>
      </c>
      <c r="AX200" s="40">
        <v>-7.5489948641324231E-2</v>
      </c>
      <c r="AY200" s="40">
        <v>0.12099497328183464</v>
      </c>
      <c r="AZ200" s="40">
        <v>4.5505024640510414E-2</v>
      </c>
      <c r="BA200" s="40">
        <v>-7.0735086153714571E-2</v>
      </c>
      <c r="BB200" s="40">
        <v>0.1480916818094275</v>
      </c>
      <c r="BC200" s="40">
        <v>7.7356595655712929E-2</v>
      </c>
      <c r="BD200" s="40">
        <v>1.818792547931136</v>
      </c>
      <c r="BE200" s="40">
        <v>-1.6631089628896008</v>
      </c>
      <c r="BF200" s="40">
        <v>3.481901510820737</v>
      </c>
      <c r="BG200" s="40">
        <v>-0.21303064027143487</v>
      </c>
      <c r="BH200" s="40">
        <v>0.36772695161502572</v>
      </c>
      <c r="BI200" s="40">
        <v>0.15469631134359085</v>
      </c>
      <c r="BJ200">
        <v>-2.1298112638977285E-2</v>
      </c>
      <c r="BK200">
        <v>-3.5528989543916187E-2</v>
      </c>
      <c r="BL200">
        <v>-7.4692005913133089E-2</v>
      </c>
      <c r="BM200">
        <v>-7.5489948641324203E-2</v>
      </c>
      <c r="BN200">
        <v>-2.0784827596884516E-2</v>
      </c>
      <c r="BO200">
        <v>-4.0289311885743279E-2</v>
      </c>
      <c r="BP200">
        <v>-7.0044306614098287E-2</v>
      </c>
      <c r="BQ200">
        <v>-7.0735086153714585E-2</v>
      </c>
      <c r="BR200">
        <v>386354.01168152469</v>
      </c>
      <c r="BS200">
        <v>-7.0735086153714585E-2</v>
      </c>
    </row>
    <row r="201" spans="1:71" hidden="1">
      <c r="A201">
        <v>34</v>
      </c>
      <c r="B201" t="s">
        <v>176</v>
      </c>
      <c r="C201" t="s">
        <v>177</v>
      </c>
      <c r="D201" t="s">
        <v>177</v>
      </c>
      <c r="E201" t="s">
        <v>177</v>
      </c>
      <c r="F201" t="s">
        <v>20</v>
      </c>
      <c r="G201" t="str">
        <f t="shared" si="3"/>
        <v>PolandAgriculture, Mining and Quarrying</v>
      </c>
      <c r="H201">
        <v>24949.853622411538</v>
      </c>
      <c r="I201">
        <v>2398.7599089146524</v>
      </c>
      <c r="J201">
        <v>12142.370522023957</v>
      </c>
      <c r="K201">
        <v>1026311.1278083917</v>
      </c>
      <c r="L201">
        <v>40415.534667876425</v>
      </c>
      <c r="M201">
        <v>644392.33903102484</v>
      </c>
      <c r="N201">
        <v>-6.6202283248595166E-4</v>
      </c>
      <c r="O201">
        <v>3.0770734803023526E-3</v>
      </c>
      <c r="P201">
        <v>2.415050647816401E-3</v>
      </c>
      <c r="Q201">
        <v>-9.8794979144003342E-4</v>
      </c>
      <c r="R201">
        <v>6.1519132706890599E-3</v>
      </c>
      <c r="S201">
        <v>5.1639634792490265E-3</v>
      </c>
      <c r="T201">
        <v>1.0435217250961839</v>
      </c>
      <c r="U201">
        <v>-0.19964259523032979</v>
      </c>
      <c r="V201">
        <v>1.2431643203265139</v>
      </c>
      <c r="W201">
        <v>-5.5065877504390491E-4</v>
      </c>
      <c r="X201">
        <v>3.2438437557336794E-3</v>
      </c>
      <c r="Y201">
        <v>2.6931849806897741E-3</v>
      </c>
      <c r="Z201">
        <v>-1.2647691939270845E-3</v>
      </c>
      <c r="AA201">
        <v>7.2564345711147605E-3</v>
      </c>
      <c r="AB201">
        <v>5.9916653771876762E-3</v>
      </c>
      <c r="AC201">
        <v>-2.0050161378857775E-3</v>
      </c>
      <c r="AD201">
        <v>1.2218438653778188E-2</v>
      </c>
      <c r="AE201">
        <v>1.021342251589241E-2</v>
      </c>
      <c r="AF201">
        <v>2.0639046588435974</v>
      </c>
      <c r="AG201">
        <v>-0.40516899615187185</v>
      </c>
      <c r="AH201">
        <v>2.4690736549954693</v>
      </c>
      <c r="AI201">
        <v>-1.0491437261376209E-3</v>
      </c>
      <c r="AJ201">
        <v>7.4560859063019496E-3</v>
      </c>
      <c r="AK201">
        <v>6.4069421801643284E-3</v>
      </c>
      <c r="AL201">
        <v>-3.0573564419142762E-3</v>
      </c>
      <c r="AM201">
        <v>6.9429943854707188E-3</v>
      </c>
      <c r="AN201">
        <v>3.8856379435564426E-3</v>
      </c>
      <c r="AO201">
        <v>-3.9060123850292077E-3</v>
      </c>
      <c r="AP201">
        <v>1.1989601416261776E-2</v>
      </c>
      <c r="AQ201">
        <v>8.0835890312325673E-3</v>
      </c>
      <c r="AR201">
        <v>1.6335128636632277</v>
      </c>
      <c r="AS201">
        <v>-0.78931789480151338</v>
      </c>
      <c r="AT201">
        <v>2.4228307584647411</v>
      </c>
      <c r="AU201">
        <v>-2.5731393165306536E-3</v>
      </c>
      <c r="AV201">
        <v>7.1862455027567875E-3</v>
      </c>
      <c r="AW201">
        <v>4.613106186226134E-3</v>
      </c>
      <c r="AX201" s="40">
        <v>-3.0891328712280568E-3</v>
      </c>
      <c r="AY201" s="40">
        <v>8.1686164097652461E-3</v>
      </c>
      <c r="AZ201" s="40">
        <v>5.0794835385371898E-3</v>
      </c>
      <c r="BA201" s="40">
        <v>-3.9625254427497845E-3</v>
      </c>
      <c r="BB201" s="40">
        <v>1.319719330621019E-2</v>
      </c>
      <c r="BC201" s="40">
        <v>9.2346678634604058E-3</v>
      </c>
      <c r="BD201" s="40">
        <v>1.8661201959100424</v>
      </c>
      <c r="BE201" s="40">
        <v>-0.80073792201898186</v>
      </c>
      <c r="BF201" s="40">
        <v>2.6668581179290243</v>
      </c>
      <c r="BG201" s="40">
        <v>-2.5999042965020136E-3</v>
      </c>
      <c r="BH201" s="40">
        <v>8.2314661914841443E-3</v>
      </c>
      <c r="BI201" s="40">
        <v>5.6315618949821303E-3</v>
      </c>
      <c r="BJ201">
        <v>-1.3616140000782319E-2</v>
      </c>
      <c r="BK201">
        <v>-2.6013112491181677E-2</v>
      </c>
      <c r="BL201">
        <v>-6.2882111163865134E-2</v>
      </c>
      <c r="BM201">
        <v>-6.3535672172685145E-2</v>
      </c>
      <c r="BN201">
        <v>-8.322741867095005E-3</v>
      </c>
      <c r="BO201">
        <v>-1.6890769044710083E-2</v>
      </c>
      <c r="BP201">
        <v>-3.290524791031086E-2</v>
      </c>
      <c r="BQ201">
        <v>-3.3381328370678219E-2</v>
      </c>
      <c r="BR201">
        <v>513155.56390419567</v>
      </c>
      <c r="BS201">
        <v>-3.3381328370678219E-2</v>
      </c>
    </row>
    <row r="202" spans="1:71" hidden="1">
      <c r="A202">
        <v>34</v>
      </c>
      <c r="B202" t="s">
        <v>176</v>
      </c>
      <c r="C202" t="s">
        <v>177</v>
      </c>
      <c r="D202" t="s">
        <v>177</v>
      </c>
      <c r="E202" t="s">
        <v>177</v>
      </c>
      <c r="F202" t="s">
        <v>21</v>
      </c>
      <c r="G202" t="str">
        <f t="shared" si="3"/>
        <v>PolandBusiness, Trade, Personal, and Public Services</v>
      </c>
      <c r="H202">
        <v>278414.37335171958</v>
      </c>
      <c r="I202">
        <v>9671.9496683050202</v>
      </c>
      <c r="J202">
        <v>71154.632260033512</v>
      </c>
      <c r="K202">
        <v>5131555.6390419593</v>
      </c>
      <c r="L202">
        <v>202077.67333938213</v>
      </c>
      <c r="M202">
        <v>3221961.6951551242</v>
      </c>
      <c r="N202">
        <v>-3.5152725700249082E-3</v>
      </c>
      <c r="O202">
        <v>1.4209941472150923E-2</v>
      </c>
      <c r="P202">
        <v>1.0694668902126015E-2</v>
      </c>
      <c r="Q202">
        <v>-2.4453415549510137E-3</v>
      </c>
      <c r="R202">
        <v>1.0184145270901529E-2</v>
      </c>
      <c r="S202">
        <v>7.7388037159505148E-3</v>
      </c>
      <c r="T202">
        <v>1.5638394493494445</v>
      </c>
      <c r="U202">
        <v>-0.49414893194460774</v>
      </c>
      <c r="V202">
        <v>2.0579883812940523</v>
      </c>
      <c r="W202">
        <v>-2.4461733769825579E-3</v>
      </c>
      <c r="X202">
        <v>9.3184605975685456E-3</v>
      </c>
      <c r="Y202">
        <v>6.8722872205859882E-3</v>
      </c>
      <c r="Z202">
        <v>-6.7203332145201293E-3</v>
      </c>
      <c r="AA202">
        <v>3.7231411913509753E-2</v>
      </c>
      <c r="AB202">
        <v>3.0511078698989624E-2</v>
      </c>
      <c r="AC202">
        <v>-4.7034606568633177E-3</v>
      </c>
      <c r="AD202">
        <v>2.6556196468582378E-2</v>
      </c>
      <c r="AE202">
        <v>2.1852735811719065E-2</v>
      </c>
      <c r="AF202">
        <v>4.4159500089323842</v>
      </c>
      <c r="AG202">
        <v>-0.95046438618226148</v>
      </c>
      <c r="AH202">
        <v>5.3664143951146457</v>
      </c>
      <c r="AI202">
        <v>-4.9889742524727174E-3</v>
      </c>
      <c r="AJ202">
        <v>2.4176204665685739E-2</v>
      </c>
      <c r="AK202">
        <v>1.9187230413213019E-2</v>
      </c>
      <c r="AL202">
        <v>-1.5477708812985651E-2</v>
      </c>
      <c r="AM202">
        <v>3.2755237328536496E-2</v>
      </c>
      <c r="AN202">
        <v>1.7277528515550842E-2</v>
      </c>
      <c r="AO202">
        <v>-1.0861604261733654E-2</v>
      </c>
      <c r="AP202">
        <v>2.3146435085227426E-2</v>
      </c>
      <c r="AQ202">
        <v>1.2284830823493773E-2</v>
      </c>
      <c r="AR202">
        <v>2.4824900301795481</v>
      </c>
      <c r="AS202">
        <v>-2.1948877179442547</v>
      </c>
      <c r="AT202">
        <v>4.6773777481238028</v>
      </c>
      <c r="AU202">
        <v>-1.0914282472987334E-2</v>
      </c>
      <c r="AV202">
        <v>2.0948244412071999E-2</v>
      </c>
      <c r="AW202">
        <v>1.0033961939084663E-2</v>
      </c>
      <c r="AX202" s="40">
        <v>-1.5596862037090525E-2</v>
      </c>
      <c r="AY202" s="40">
        <v>4.1669676324794958E-2</v>
      </c>
      <c r="AZ202" s="40">
        <v>2.6072814287704422E-2</v>
      </c>
      <c r="BA202" s="40">
        <v>-1.094599003068884E-2</v>
      </c>
      <c r="BB202" s="40">
        <v>2.967746115549514E-2</v>
      </c>
      <c r="BC202" s="40">
        <v>1.8731471124806304E-2</v>
      </c>
      <c r="BD202" s="40">
        <v>3.7852121031246782</v>
      </c>
      <c r="BE202" s="40">
        <v>-2.2119401977976736</v>
      </c>
      <c r="BF202" s="40">
        <v>5.9971523009223517</v>
      </c>
      <c r="BG202" s="40">
        <v>-1.0991295586995306E-2</v>
      </c>
      <c r="BH202" s="40">
        <v>2.7177365332947026E-2</v>
      </c>
      <c r="BI202" s="40">
        <v>1.6186069745951718E-2</v>
      </c>
      <c r="BJ202">
        <v>-6.4791255430956063E-3</v>
      </c>
      <c r="BK202">
        <v>-1.2386488308075254E-2</v>
      </c>
      <c r="BL202">
        <v>-2.8527522836757076E-2</v>
      </c>
      <c r="BM202">
        <v>-2.8747138437670381E-2</v>
      </c>
      <c r="BN202">
        <v>-5.1090932944361138E-3</v>
      </c>
      <c r="BO202">
        <v>-9.8270195645965095E-3</v>
      </c>
      <c r="BP202">
        <v>-2.269333271177891E-2</v>
      </c>
      <c r="BQ202">
        <v>-2.2869641320055686E-2</v>
      </c>
      <c r="BR202">
        <v>513155.56390419567</v>
      </c>
      <c r="BS202">
        <v>-2.2869641320055686E-2</v>
      </c>
    </row>
    <row r="203" spans="1:71" hidden="1">
      <c r="A203">
        <v>34</v>
      </c>
      <c r="B203" t="s">
        <v>176</v>
      </c>
      <c r="C203" t="s">
        <v>177</v>
      </c>
      <c r="D203" t="s">
        <v>177</v>
      </c>
      <c r="E203" t="s">
        <v>177</v>
      </c>
      <c r="F203" t="s">
        <v>23</v>
      </c>
      <c r="G203" t="str">
        <f t="shared" si="3"/>
        <v>PolandHotel and restaurants and Other Personal Services</v>
      </c>
      <c r="H203">
        <v>19506.319056582412</v>
      </c>
      <c r="I203">
        <v>1367.9740526401604</v>
      </c>
      <c r="J203">
        <v>4913.7765834082065</v>
      </c>
      <c r="K203">
        <v>1539466.6917125876</v>
      </c>
      <c r="L203">
        <v>60623.302001814634</v>
      </c>
      <c r="M203">
        <v>966588.50854653725</v>
      </c>
      <c r="N203">
        <v>-4.5940502067552593E-4</v>
      </c>
      <c r="O203">
        <v>7.6903610664296547E-4</v>
      </c>
      <c r="P203">
        <v>3.0963108596743954E-4</v>
      </c>
      <c r="Q203">
        <v>-8.1434413417456062E-4</v>
      </c>
      <c r="R203">
        <v>1.3623361981236102E-3</v>
      </c>
      <c r="S203">
        <v>5.4799206394904969E-4</v>
      </c>
      <c r="T203">
        <v>0.11073696129126986</v>
      </c>
      <c r="U203">
        <v>-0.16456076793156882</v>
      </c>
      <c r="V203">
        <v>0.27529772922283868</v>
      </c>
      <c r="W203">
        <v>-1.2807403316412414E-3</v>
      </c>
      <c r="X203">
        <v>8.9592237138466126E-4</v>
      </c>
      <c r="Y203">
        <v>-3.8481796025658006E-4</v>
      </c>
      <c r="Z203">
        <v>-7.5952033470928651E-4</v>
      </c>
      <c r="AA203">
        <v>2.5288528414075099E-3</v>
      </c>
      <c r="AB203">
        <v>1.7693325066982235E-3</v>
      </c>
      <c r="AC203">
        <v>-1.3462952796816272E-3</v>
      </c>
      <c r="AD203">
        <v>4.4854954144564595E-3</v>
      </c>
      <c r="AE203">
        <v>3.1392001347748323E-3</v>
      </c>
      <c r="AF203">
        <v>0.6343622593819731</v>
      </c>
      <c r="AG203">
        <v>-0.27205621774585609</v>
      </c>
      <c r="AH203">
        <v>0.90641847712782919</v>
      </c>
      <c r="AI203">
        <v>-2.0010313397828849E-3</v>
      </c>
      <c r="AJ203">
        <v>4.2825985542773379E-3</v>
      </c>
      <c r="AK203">
        <v>2.2815672144944526E-3</v>
      </c>
      <c r="AL203">
        <v>-1.6169380240470231E-3</v>
      </c>
      <c r="AM203">
        <v>2.6046762351321939E-3</v>
      </c>
      <c r="AN203">
        <v>9.8773821108517055E-4</v>
      </c>
      <c r="AO203">
        <v>-2.8660775282167541E-3</v>
      </c>
      <c r="AP203">
        <v>4.6204516552287673E-3</v>
      </c>
      <c r="AQ203">
        <v>1.7543741270120133E-3</v>
      </c>
      <c r="AR203">
        <v>0.3545198417533974</v>
      </c>
      <c r="AS203">
        <v>-0.57917027851232916</v>
      </c>
      <c r="AT203">
        <v>0.93369012026572662</v>
      </c>
      <c r="AU203">
        <v>-3.973299034368381E-3</v>
      </c>
      <c r="AV203">
        <v>5.09574871139158E-3</v>
      </c>
      <c r="AW203">
        <v>1.1224496770231988E-3</v>
      </c>
      <c r="AX203" s="40">
        <v>-1.6233496410668442E-3</v>
      </c>
      <c r="AY203" s="40">
        <v>2.960767494586289E-3</v>
      </c>
      <c r="AZ203" s="40">
        <v>1.3374178535194448E-3</v>
      </c>
      <c r="BA203" s="40">
        <v>-2.8774338593789152E-3</v>
      </c>
      <c r="BB203" s="40">
        <v>5.2510647043051027E-3</v>
      </c>
      <c r="BC203" s="40">
        <v>2.3736308449261879E-3</v>
      </c>
      <c r="BD203" s="40">
        <v>0.47965779850927592</v>
      </c>
      <c r="BE203" s="40">
        <v>-0.58146513949125023</v>
      </c>
      <c r="BF203" s="40">
        <v>1.0611229380005263</v>
      </c>
      <c r="BG203" s="40">
        <v>-3.9770904284667603E-3</v>
      </c>
      <c r="BH203" s="40">
        <v>5.2706280986192745E-3</v>
      </c>
      <c r="BI203" s="40">
        <v>1.2935376701525138E-3</v>
      </c>
      <c r="BJ203">
        <v>-1.2085634494203331E-2</v>
      </c>
      <c r="BK203">
        <v>-1.9980811578231897E-2</v>
      </c>
      <c r="BL203">
        <v>-4.2537023060124197E-2</v>
      </c>
      <c r="BM203">
        <v>-4.2705694398770928E-2</v>
      </c>
      <c r="BN203">
        <v>-1.2029524069844021E-2</v>
      </c>
      <c r="BO203">
        <v>-1.9887527634080006E-2</v>
      </c>
      <c r="BP203">
        <v>-4.2337811700049653E-2</v>
      </c>
      <c r="BQ203">
        <v>-4.2505567877478015E-2</v>
      </c>
      <c r="BR203">
        <v>513155.56390419567</v>
      </c>
      <c r="BS203">
        <v>-4.2505567877478015E-2</v>
      </c>
    </row>
    <row r="204" spans="1:71" hidden="1">
      <c r="A204">
        <v>34</v>
      </c>
      <c r="B204" t="s">
        <v>176</v>
      </c>
      <c r="C204" t="s">
        <v>177</v>
      </c>
      <c r="D204" t="s">
        <v>177</v>
      </c>
      <c r="E204" t="s">
        <v>177</v>
      </c>
      <c r="F204" t="s">
        <v>22</v>
      </c>
      <c r="G204" t="str">
        <f t="shared" si="3"/>
        <v>PolandLight/Heavy Manufacturing, Utilities, and Construction</v>
      </c>
      <c r="H204">
        <v>165398.92974291608</v>
      </c>
      <c r="I204">
        <v>5715.3492245807047</v>
      </c>
      <c r="J204">
        <v>218134.88213819519</v>
      </c>
      <c r="K204">
        <v>8210489.0224671355</v>
      </c>
      <c r="L204">
        <v>323324.2773430114</v>
      </c>
      <c r="M204">
        <v>5155138.7122481987</v>
      </c>
      <c r="N204">
        <v>-3.3077699743642389E-3</v>
      </c>
      <c r="O204">
        <v>2.6471985511827133E-2</v>
      </c>
      <c r="P204">
        <v>2.3164215537462892E-2</v>
      </c>
      <c r="Q204">
        <v>-2.7770473893176427E-3</v>
      </c>
      <c r="R204">
        <v>2.6070839674101252E-2</v>
      </c>
      <c r="S204">
        <v>2.3293792284783614E-2</v>
      </c>
      <c r="T204">
        <v>4.7071553481599224</v>
      </c>
      <c r="U204">
        <v>-0.56117927518651456</v>
      </c>
      <c r="V204">
        <v>5.268334623346437</v>
      </c>
      <c r="W204">
        <v>-9.4917746615418054E-3</v>
      </c>
      <c r="X204">
        <v>0.10919563380408299</v>
      </c>
      <c r="Y204">
        <v>9.9703859142541235E-2</v>
      </c>
      <c r="Z204">
        <v>-6.5294158436524459E-3</v>
      </c>
      <c r="AA204">
        <v>7.4086948070755679E-2</v>
      </c>
      <c r="AB204">
        <v>6.7557532227103229E-2</v>
      </c>
      <c r="AC204">
        <v>-5.5953246098996729E-3</v>
      </c>
      <c r="AD204">
        <v>7.3295930845944698E-2</v>
      </c>
      <c r="AE204">
        <v>6.7700606236045013E-2</v>
      </c>
      <c r="AF204">
        <v>13.680780991845646</v>
      </c>
      <c r="AG204">
        <v>-1.1306901787471126</v>
      </c>
      <c r="AH204">
        <v>14.811471170592759</v>
      </c>
      <c r="AI204">
        <v>-1.9461932211185019E-2</v>
      </c>
      <c r="AJ204">
        <v>0.30455101642564375</v>
      </c>
      <c r="AK204">
        <v>0.28508908421445872</v>
      </c>
      <c r="AL204">
        <v>-1.6472432207688265E-2</v>
      </c>
      <c r="AM204">
        <v>6.8811876880350745E-2</v>
      </c>
      <c r="AN204">
        <v>5.2339444672662487E-2</v>
      </c>
      <c r="AO204">
        <v>-1.3939294106076743E-2</v>
      </c>
      <c r="AP204">
        <v>6.8744058719520482E-2</v>
      </c>
      <c r="AQ204">
        <v>5.4804764613443739E-2</v>
      </c>
      <c r="AR204">
        <v>11.074819320997218</v>
      </c>
      <c r="AS204">
        <v>-2.8168201209493517</v>
      </c>
      <c r="AT204">
        <v>13.89163944194657</v>
      </c>
      <c r="AU204">
        <v>-4.8547614520503622E-2</v>
      </c>
      <c r="AV204">
        <v>0.28194851721441067</v>
      </c>
      <c r="AW204">
        <v>0.23340090269390704</v>
      </c>
      <c r="AX204" s="40">
        <v>-1.6594486323374211E-2</v>
      </c>
      <c r="AY204" s="40">
        <v>7.9119483310616578E-2</v>
      </c>
      <c r="AZ204" s="40">
        <v>6.2524996987242357E-2</v>
      </c>
      <c r="BA204" s="40">
        <v>-1.4041093041397524E-2</v>
      </c>
      <c r="BB204" s="40">
        <v>7.7518815061693613E-2</v>
      </c>
      <c r="BC204" s="40">
        <v>6.3477722020296098E-2</v>
      </c>
      <c r="BD204" s="40">
        <v>12.827430374745502</v>
      </c>
      <c r="BE204" s="40">
        <v>-2.8373914129474009</v>
      </c>
      <c r="BF204" s="40">
        <v>15.664821787692903</v>
      </c>
      <c r="BG204" s="40">
        <v>-4.8893793850914406E-2</v>
      </c>
      <c r="BH204" s="40">
        <v>0.31926694724550841</v>
      </c>
      <c r="BI204" s="40">
        <v>0.270373153394594</v>
      </c>
      <c r="BJ204">
        <v>-1.0262464026209617E-2</v>
      </c>
      <c r="BK204">
        <v>-2.0257725212747119E-2</v>
      </c>
      <c r="BL204">
        <v>-5.1106257165923041E-2</v>
      </c>
      <c r="BM204">
        <v>-5.148493403317364E-2</v>
      </c>
      <c r="BN204">
        <v>-9.8188098948176587E-3</v>
      </c>
      <c r="BO204">
        <v>-1.9783396155115325E-2</v>
      </c>
      <c r="BP204">
        <v>-4.9285179439861826E-2</v>
      </c>
      <c r="BQ204">
        <v>-4.9645110061591391E-2</v>
      </c>
      <c r="BR204">
        <v>513155.56390419567</v>
      </c>
      <c r="BS204">
        <v>-4.9645110061591391E-2</v>
      </c>
    </row>
    <row r="205" spans="1:71" hidden="1">
      <c r="A205">
        <v>34</v>
      </c>
      <c r="B205" t="s">
        <v>176</v>
      </c>
      <c r="C205" t="s">
        <v>177</v>
      </c>
      <c r="D205" t="s">
        <v>177</v>
      </c>
      <c r="E205" t="s">
        <v>177</v>
      </c>
      <c r="F205" t="s">
        <v>24</v>
      </c>
      <c r="G205" t="str">
        <f t="shared" si="3"/>
        <v>PolandTransport services</v>
      </c>
      <c r="H205">
        <v>24886.088130566346</v>
      </c>
      <c r="I205">
        <v>1053.7344794976766</v>
      </c>
      <c r="J205">
        <v>15850.508011851574</v>
      </c>
      <c r="K205">
        <v>2052622.2556167834</v>
      </c>
      <c r="L205">
        <v>80831.069335752851</v>
      </c>
      <c r="M205">
        <v>1288784.6780620497</v>
      </c>
      <c r="N205">
        <v>-1.3346465269990513E-3</v>
      </c>
      <c r="O205">
        <v>2.4200929862487879E-3</v>
      </c>
      <c r="P205">
        <v>1.0854464592497369E-3</v>
      </c>
      <c r="Q205">
        <v>-1.5053204542006605E-3</v>
      </c>
      <c r="R205">
        <v>2.5936807000221545E-3</v>
      </c>
      <c r="S205">
        <v>1.0883602458214938E-3</v>
      </c>
      <c r="T205">
        <v>0.21993330623068547</v>
      </c>
      <c r="U205">
        <v>-0.30419165501505141</v>
      </c>
      <c r="V205">
        <v>0.52412496124573693</v>
      </c>
      <c r="W205">
        <v>-3.3431506717635957E-3</v>
      </c>
      <c r="X205">
        <v>3.4759552764761815E-3</v>
      </c>
      <c r="Y205">
        <v>1.3280460471258641E-4</v>
      </c>
      <c r="Z205">
        <v>-2.2042919750695656E-3</v>
      </c>
      <c r="AA205">
        <v>5.9673258332969201E-3</v>
      </c>
      <c r="AB205">
        <v>3.763033858227354E-3</v>
      </c>
      <c r="AC205">
        <v>-2.4676634521587164E-3</v>
      </c>
      <c r="AD205">
        <v>6.3373747676007744E-3</v>
      </c>
      <c r="AE205">
        <v>3.8697113154420575E-3</v>
      </c>
      <c r="AF205">
        <v>0.78198225911961106</v>
      </c>
      <c r="AG205">
        <v>-0.49865968899686131</v>
      </c>
      <c r="AH205">
        <v>1.2806419481164724</v>
      </c>
      <c r="AI205">
        <v>-5.2713040150723584E-3</v>
      </c>
      <c r="AJ205">
        <v>7.6516534134018852E-3</v>
      </c>
      <c r="AK205">
        <v>2.3803493983295281E-3</v>
      </c>
      <c r="AL205">
        <v>-4.6690794244082841E-3</v>
      </c>
      <c r="AM205">
        <v>6.4184969506906947E-3</v>
      </c>
      <c r="AN205">
        <v>1.7494175262824103E-3</v>
      </c>
      <c r="AO205">
        <v>-5.20089729094079E-3</v>
      </c>
      <c r="AP205">
        <v>6.8667562677491856E-3</v>
      </c>
      <c r="AQ205">
        <v>1.6658589768083947E-3</v>
      </c>
      <c r="AR205">
        <v>0.33663290614496422</v>
      </c>
      <c r="AS205">
        <v>-1.0509852238304109</v>
      </c>
      <c r="AT205">
        <v>1.3876181299753751</v>
      </c>
      <c r="AU205">
        <v>-1.067664590390434E-2</v>
      </c>
      <c r="AV205">
        <v>9.5147294551220056E-3</v>
      </c>
      <c r="AW205">
        <v>-1.1619164487823349E-3</v>
      </c>
      <c r="AX205" s="40">
        <v>-4.6921783312161829E-3</v>
      </c>
      <c r="AY205" s="40">
        <v>7.2112690113702305E-3</v>
      </c>
      <c r="AZ205" s="40">
        <v>2.5190906801540467E-3</v>
      </c>
      <c r="BA205" s="40">
        <v>-5.2255432288598825E-3</v>
      </c>
      <c r="BB205" s="40">
        <v>7.7163146559513576E-3</v>
      </c>
      <c r="BC205" s="40">
        <v>2.4907714270914756E-3</v>
      </c>
      <c r="BD205" s="40">
        <v>0.50332929480685806</v>
      </c>
      <c r="BE205" s="40">
        <v>-1.055965617622368</v>
      </c>
      <c r="BF205" s="40">
        <v>1.5592949124292259</v>
      </c>
      <c r="BG205" s="40">
        <v>-1.0703520506104656E-2</v>
      </c>
      <c r="BH205" s="40">
        <v>1.0367761658918036E-2</v>
      </c>
      <c r="BI205" s="40">
        <v>-3.357588471866209E-4</v>
      </c>
      <c r="BJ205">
        <v>-2.7520648789062543E-2</v>
      </c>
      <c r="BK205">
        <v>-4.5452892617823183E-2</v>
      </c>
      <c r="BL205">
        <v>-9.6277248251116929E-2</v>
      </c>
      <c r="BM205">
        <v>-9.6753551818250044E-2</v>
      </c>
      <c r="BN205">
        <v>-2.8867960661215331E-2</v>
      </c>
      <c r="BO205">
        <v>-4.7323087428493012E-2</v>
      </c>
      <c r="BP205">
        <v>-9.9739094077231263E-2</v>
      </c>
      <c r="BQ205">
        <v>-0.10021173627399522</v>
      </c>
      <c r="BR205">
        <v>513155.56390419567</v>
      </c>
      <c r="BS205">
        <v>-0.10021173627399522</v>
      </c>
    </row>
    <row r="206" spans="1:71" hidden="1">
      <c r="A206">
        <v>34</v>
      </c>
      <c r="B206" t="s">
        <v>176</v>
      </c>
      <c r="C206" t="s">
        <v>177</v>
      </c>
      <c r="D206" t="s">
        <v>177</v>
      </c>
      <c r="E206" t="s">
        <v>177</v>
      </c>
      <c r="F206" t="s">
        <v>287</v>
      </c>
      <c r="G206" t="str">
        <f t="shared" si="3"/>
        <v>Poland_All</v>
      </c>
      <c r="H206">
        <v>513155.56390419585</v>
      </c>
      <c r="I206">
        <v>20207.767333938216</v>
      </c>
      <c r="J206">
        <v>322196.16951551242</v>
      </c>
      <c r="K206">
        <v>513155.56390419585</v>
      </c>
      <c r="L206">
        <v>20207.767333938216</v>
      </c>
      <c r="M206">
        <v>322196.16951551242</v>
      </c>
      <c r="N206">
        <v>-9.2791169245496768E-3</v>
      </c>
      <c r="O206">
        <v>4.6948129557172161E-2</v>
      </c>
      <c r="P206">
        <v>3.7669012632622484E-2</v>
      </c>
      <c r="Q206">
        <v>-8.5300033240839103E-3</v>
      </c>
      <c r="R206">
        <v>4.6362915113837597E-2</v>
      </c>
      <c r="S206">
        <v>3.783291178975369E-2</v>
      </c>
      <c r="T206">
        <v>7.6451867901275063</v>
      </c>
      <c r="U206">
        <v>-1.7237232253080723</v>
      </c>
      <c r="V206">
        <v>9.3689100154355778</v>
      </c>
      <c r="W206">
        <v>-1.7112497816973108E-2</v>
      </c>
      <c r="X206">
        <v>0.1261298158052461</v>
      </c>
      <c r="Y206">
        <v>0.10901731798827299</v>
      </c>
      <c r="Z206">
        <v>-1.7478330561878516E-2</v>
      </c>
      <c r="AA206">
        <v>0.12707097323008462</v>
      </c>
      <c r="AB206">
        <v>0.10959264266820611</v>
      </c>
      <c r="AC206">
        <v>-1.6117760136489113E-2</v>
      </c>
      <c r="AD206">
        <v>0.1228934361503625</v>
      </c>
      <c r="AE206">
        <v>0.10677567601387339</v>
      </c>
      <c r="AF206">
        <v>21.576980178123211</v>
      </c>
      <c r="AG206">
        <v>-3.2570394678239634</v>
      </c>
      <c r="AH206">
        <v>24.834019645947173</v>
      </c>
      <c r="AI206">
        <v>-3.2772385544650603E-2</v>
      </c>
      <c r="AJ206">
        <v>0.34811755896531066</v>
      </c>
      <c r="AK206">
        <v>0.31534517342066004</v>
      </c>
      <c r="AL206">
        <v>-4.1293514911043508E-2</v>
      </c>
      <c r="AM206">
        <v>0.11753328178018088</v>
      </c>
      <c r="AN206">
        <v>7.6239766869137374E-2</v>
      </c>
      <c r="AO206">
        <v>-3.6773885571997157E-2</v>
      </c>
      <c r="AP206">
        <v>0.11536730314398767</v>
      </c>
      <c r="AQ206">
        <v>7.8593417571990509E-2</v>
      </c>
      <c r="AR206">
        <v>15.881974962738354</v>
      </c>
      <c r="AS206">
        <v>-7.43118123603786</v>
      </c>
      <c r="AT206">
        <v>23.313156198776213</v>
      </c>
      <c r="AU206">
        <v>-7.6684981248294343E-2</v>
      </c>
      <c r="AV206">
        <v>0.32469348529575309</v>
      </c>
      <c r="AW206">
        <v>0.24800850404745875</v>
      </c>
      <c r="AX206" s="40">
        <v>-4.1596009203975812E-2</v>
      </c>
      <c r="AY206" s="40">
        <v>0.13912981255113327</v>
      </c>
      <c r="AZ206" s="40">
        <v>9.7533803347157458E-2</v>
      </c>
      <c r="BA206" s="40">
        <v>-3.7052585603074943E-2</v>
      </c>
      <c r="BB206" s="40">
        <v>0.1333608488836554</v>
      </c>
      <c r="BC206" s="40">
        <v>9.6308263280580453E-2</v>
      </c>
      <c r="BD206" s="40">
        <v>19.461749767096354</v>
      </c>
      <c r="BE206" s="40">
        <v>-7.4875002898776746</v>
      </c>
      <c r="BF206" s="40">
        <v>26.949250056974027</v>
      </c>
      <c r="BG206" s="40">
        <v>-7.7165604668983132E-2</v>
      </c>
      <c r="BH206" s="40">
        <v>0.37031416852747695</v>
      </c>
      <c r="BI206" s="40">
        <v>0.2931485638584938</v>
      </c>
      <c r="BJ206">
        <v>-9.2791169245496734E-3</v>
      </c>
      <c r="BK206">
        <v>-1.7478330561878513E-2</v>
      </c>
      <c r="BL206">
        <v>-4.1293514911043494E-2</v>
      </c>
      <c r="BM206">
        <v>-4.1596009203975798E-2</v>
      </c>
      <c r="BN206">
        <v>-8.5300033240839103E-3</v>
      </c>
      <c r="BO206">
        <v>-1.6117760136489117E-2</v>
      </c>
      <c r="BP206">
        <v>-3.6773885571997157E-2</v>
      </c>
      <c r="BQ206">
        <v>-3.705258560307495E-2</v>
      </c>
      <c r="BR206">
        <v>513155.56390419567</v>
      </c>
      <c r="BS206">
        <v>-3.705258560307495E-2</v>
      </c>
    </row>
    <row r="207" spans="1:71" hidden="1">
      <c r="A207">
        <v>35</v>
      </c>
      <c r="B207" t="s">
        <v>178</v>
      </c>
      <c r="C207" t="s">
        <v>179</v>
      </c>
      <c r="D207" t="s">
        <v>180</v>
      </c>
      <c r="E207" t="s">
        <v>180</v>
      </c>
      <c r="F207" t="s">
        <v>20</v>
      </c>
      <c r="G207" t="str">
        <f t="shared" si="3"/>
        <v>PortugalAgriculture, Mining and Quarrying</v>
      </c>
      <c r="H207">
        <v>5552.4704389306889</v>
      </c>
      <c r="I207">
        <v>578.69500588806409</v>
      </c>
      <c r="J207">
        <v>2084.8617794083407</v>
      </c>
      <c r="K207">
        <v>433873.27042068262</v>
      </c>
      <c r="L207">
        <v>11440.154865463957</v>
      </c>
      <c r="M207">
        <v>179507.4871537768</v>
      </c>
      <c r="N207">
        <v>-3.4020941428199365E-4</v>
      </c>
      <c r="O207">
        <v>1.2041172155084628E-3</v>
      </c>
      <c r="P207">
        <v>8.639078012264692E-4</v>
      </c>
      <c r="Q207">
        <v>-7.8705038678092811E-4</v>
      </c>
      <c r="R207">
        <v>4.241406460827395E-3</v>
      </c>
      <c r="S207">
        <v>3.4543560740464664E-3</v>
      </c>
      <c r="T207">
        <v>0.19759184223773829</v>
      </c>
      <c r="U207">
        <v>-4.5019891558485625E-2</v>
      </c>
      <c r="V207">
        <v>0.24261173379622392</v>
      </c>
      <c r="W207">
        <v>-4.9879315082187645E-4</v>
      </c>
      <c r="X207">
        <v>2.8675866825532588E-3</v>
      </c>
      <c r="Y207">
        <v>2.3687935317313826E-3</v>
      </c>
      <c r="Z207">
        <v>-6.1267716074305814E-4</v>
      </c>
      <c r="AA207">
        <v>2.2763914420085279E-3</v>
      </c>
      <c r="AB207">
        <v>1.6637142812654698E-3</v>
      </c>
      <c r="AC207">
        <v>-1.4626439870411721E-3</v>
      </c>
      <c r="AD207">
        <v>7.4273714597502052E-3</v>
      </c>
      <c r="AE207">
        <v>5.9647274727090338E-3</v>
      </c>
      <c r="AF207">
        <v>0.34118703009039386</v>
      </c>
      <c r="AG207">
        <v>-8.3664368623953322E-2</v>
      </c>
      <c r="AH207">
        <v>0.42485139871434718</v>
      </c>
      <c r="AI207">
        <v>-8.8988081385412202E-4</v>
      </c>
      <c r="AJ207">
        <v>4.09714829115482E-3</v>
      </c>
      <c r="AK207">
        <v>3.2072674773006979E-3</v>
      </c>
      <c r="AL207">
        <v>-1.3736934977439821E-3</v>
      </c>
      <c r="AM207">
        <v>2.6019628888500441E-3</v>
      </c>
      <c r="AN207">
        <v>1.2282693911060617E-3</v>
      </c>
      <c r="AO207">
        <v>-3.0270108336827744E-3</v>
      </c>
      <c r="AP207">
        <v>8.022203807246343E-3</v>
      </c>
      <c r="AQ207">
        <v>4.995192973563569E-3</v>
      </c>
      <c r="AR207">
        <v>0.28572890600222328</v>
      </c>
      <c r="AS207">
        <v>-0.17314736358384053</v>
      </c>
      <c r="AT207">
        <v>0.45887626958606381</v>
      </c>
      <c r="AU207">
        <v>-2.0566588968479564E-3</v>
      </c>
      <c r="AV207">
        <v>4.6207699392658234E-3</v>
      </c>
      <c r="AW207">
        <v>2.564111042417867E-3</v>
      </c>
      <c r="AX207" s="40">
        <v>-1.3885170987402613E-3</v>
      </c>
      <c r="AY207" s="40">
        <v>2.6643114110071289E-3</v>
      </c>
      <c r="AZ207" s="40">
        <v>1.2757943122668675E-3</v>
      </c>
      <c r="BA207" s="40">
        <v>-3.0695244962753608E-3</v>
      </c>
      <c r="BB207" s="40">
        <v>8.230811714367299E-3</v>
      </c>
      <c r="BC207" s="40">
        <v>5.1612872180919391E-3</v>
      </c>
      <c r="BD207" s="40">
        <v>0.29522962540055714</v>
      </c>
      <c r="BE207" s="40">
        <v>-0.17557917800362688</v>
      </c>
      <c r="BF207" s="40">
        <v>0.47080880340418396</v>
      </c>
      <c r="BG207" s="40">
        <v>-2.075510262204329E-3</v>
      </c>
      <c r="BH207" s="40">
        <v>4.6899630153299232E-3</v>
      </c>
      <c r="BI207" s="40">
        <v>2.6144527531255938E-3</v>
      </c>
      <c r="BJ207">
        <v>-1.3292080779709675E-2</v>
      </c>
      <c r="BK207">
        <v>-2.3937474892242933E-2</v>
      </c>
      <c r="BL207">
        <v>-5.3670604551348984E-2</v>
      </c>
      <c r="BM207">
        <v>-5.4249766954319427E-2</v>
      </c>
      <c r="BN207">
        <v>-7.7795541866476272E-3</v>
      </c>
      <c r="BO207">
        <v>-1.44574201907207E-2</v>
      </c>
      <c r="BP207">
        <v>-2.9920314124385602E-2</v>
      </c>
      <c r="BQ207">
        <v>-3.0340537972015753E-2</v>
      </c>
      <c r="BR207">
        <v>216936.63521034134</v>
      </c>
      <c r="BS207">
        <v>-3.0340537972015753E-2</v>
      </c>
    </row>
    <row r="208" spans="1:71" hidden="1">
      <c r="A208">
        <v>35</v>
      </c>
      <c r="B208" t="s">
        <v>178</v>
      </c>
      <c r="C208" t="s">
        <v>179</v>
      </c>
      <c r="D208" t="s">
        <v>180</v>
      </c>
      <c r="E208" t="s">
        <v>180</v>
      </c>
      <c r="F208" t="s">
        <v>21</v>
      </c>
      <c r="G208" t="str">
        <f t="shared" si="3"/>
        <v>PortugalBusiness, Trade, Personal, and Public Services</v>
      </c>
      <c r="H208">
        <v>133266.27504083488</v>
      </c>
      <c r="I208">
        <v>3001.2362309579485</v>
      </c>
      <c r="J208">
        <v>17509.218133487549</v>
      </c>
      <c r="K208">
        <v>2169366.3521034131</v>
      </c>
      <c r="L208">
        <v>57200.774327319799</v>
      </c>
      <c r="M208">
        <v>897537.43576888414</v>
      </c>
      <c r="N208">
        <v>-6.2329812167181749E-3</v>
      </c>
      <c r="O208">
        <v>1.1233278080990772E-2</v>
      </c>
      <c r="P208">
        <v>5.0002968642725966E-3</v>
      </c>
      <c r="Q208">
        <v>-5.583719493409852E-3</v>
      </c>
      <c r="R208">
        <v>9.6803915871698232E-3</v>
      </c>
      <c r="S208">
        <v>4.0966720937599711E-3</v>
      </c>
      <c r="T208">
        <v>0.23433281592819277</v>
      </c>
      <c r="U208">
        <v>-0.31939307864959332</v>
      </c>
      <c r="V208">
        <v>0.55372589457778609</v>
      </c>
      <c r="W208">
        <v>-4.2986623243610527E-3</v>
      </c>
      <c r="X208">
        <v>9.4289184785912392E-3</v>
      </c>
      <c r="Y208">
        <v>5.1302561542301856E-3</v>
      </c>
      <c r="Z208">
        <v>-1.0346859233528091E-2</v>
      </c>
      <c r="AA208">
        <v>3.4265798594834848E-2</v>
      </c>
      <c r="AB208">
        <v>2.3918939361306759E-2</v>
      </c>
      <c r="AC208">
        <v>-9.2064994517753376E-3</v>
      </c>
      <c r="AD208">
        <v>2.9199225336964684E-2</v>
      </c>
      <c r="AE208">
        <v>1.9992725885189345E-2</v>
      </c>
      <c r="AF208">
        <v>1.1435994015466804</v>
      </c>
      <c r="AG208">
        <v>-0.52661889748559432</v>
      </c>
      <c r="AH208">
        <v>1.6702182990322747</v>
      </c>
      <c r="AI208">
        <v>-7.5946971911220323E-3</v>
      </c>
      <c r="AJ208">
        <v>2.9357270937668458E-2</v>
      </c>
      <c r="AK208">
        <v>2.1762573746546429E-2</v>
      </c>
      <c r="AL208">
        <v>-2.1667892231841145E-2</v>
      </c>
      <c r="AM208">
        <v>4.6566070521066587E-2</v>
      </c>
      <c r="AN208">
        <v>2.4898178289225442E-2</v>
      </c>
      <c r="AO208">
        <v>-1.9229365403690309E-2</v>
      </c>
      <c r="AP208">
        <v>3.9240246240687032E-2</v>
      </c>
      <c r="AQ208">
        <v>2.0010880836996727E-2</v>
      </c>
      <c r="AR208">
        <v>1.1446378788479381</v>
      </c>
      <c r="AS208">
        <v>-1.0999345909140601</v>
      </c>
      <c r="AT208">
        <v>2.244572469761998</v>
      </c>
      <c r="AU208">
        <v>-1.6236132049563739E-2</v>
      </c>
      <c r="AV208">
        <v>4.2822704029612239E-2</v>
      </c>
      <c r="AW208">
        <v>2.6586571980048494E-2</v>
      </c>
      <c r="AX208" s="40">
        <v>-2.1841270472975627E-2</v>
      </c>
      <c r="AY208" s="40">
        <v>4.0013004214558619E-2</v>
      </c>
      <c r="AZ208" s="40">
        <v>1.8171733741582985E-2</v>
      </c>
      <c r="BA208" s="40">
        <v>-1.9374999385320103E-2</v>
      </c>
      <c r="BB208" s="40">
        <v>3.4283475303737064E-2</v>
      </c>
      <c r="BC208" s="40">
        <v>1.4908475918416958E-2</v>
      </c>
      <c r="BD208" s="40">
        <v>0.85277636657365008</v>
      </c>
      <c r="BE208" s="40">
        <v>-1.1082649674316549</v>
      </c>
      <c r="BF208" s="40">
        <v>1.961041334005305</v>
      </c>
      <c r="BG208" s="40">
        <v>-1.6419312765595356E-2</v>
      </c>
      <c r="BH208" s="40">
        <v>3.376957872490511E-2</v>
      </c>
      <c r="BI208" s="40">
        <v>1.7350265959309764E-2</v>
      </c>
      <c r="BJ208">
        <v>-1.0146317754208831E-2</v>
      </c>
      <c r="BK208">
        <v>-1.6843067208330471E-2</v>
      </c>
      <c r="BL208">
        <v>-3.5271936815489034E-2</v>
      </c>
      <c r="BM208">
        <v>-3.5554169452657561E-2</v>
      </c>
      <c r="BN208">
        <v>-1.0642050610846049E-2</v>
      </c>
      <c r="BO208">
        <v>-1.7546732644817688E-2</v>
      </c>
      <c r="BP208">
        <v>-3.664938399610676E-2</v>
      </c>
      <c r="BQ208">
        <v>-3.6926948835277577E-2</v>
      </c>
      <c r="BR208">
        <v>216936.63521034134</v>
      </c>
      <c r="BS208">
        <v>-3.6926948835277577E-2</v>
      </c>
    </row>
    <row r="209" spans="1:71" hidden="1">
      <c r="A209">
        <v>35</v>
      </c>
      <c r="B209" t="s">
        <v>178</v>
      </c>
      <c r="C209" t="s">
        <v>179</v>
      </c>
      <c r="D209" t="s">
        <v>180</v>
      </c>
      <c r="E209" t="s">
        <v>180</v>
      </c>
      <c r="F209" t="s">
        <v>23</v>
      </c>
      <c r="G209" t="str">
        <f t="shared" si="3"/>
        <v>PortugalHotel and restaurants and Other Personal Services</v>
      </c>
      <c r="H209">
        <v>21144.600713640633</v>
      </c>
      <c r="I209">
        <v>646.09625853391412</v>
      </c>
      <c r="J209">
        <v>2638.1025003241325</v>
      </c>
      <c r="K209">
        <v>650809.90563102392</v>
      </c>
      <c r="L209">
        <v>17160.232298195937</v>
      </c>
      <c r="M209">
        <v>269261.23073066521</v>
      </c>
      <c r="N209">
        <v>-1.8650867106814119E-3</v>
      </c>
      <c r="O209">
        <v>1.5415206257039485E-3</v>
      </c>
      <c r="P209">
        <v>-3.2356608497746334E-4</v>
      </c>
      <c r="Q209">
        <v>-1.8063039426962778E-3</v>
      </c>
      <c r="R209">
        <v>1.4874404635961971E-3</v>
      </c>
      <c r="S209">
        <v>-3.1886347910008086E-4</v>
      </c>
      <c r="T209">
        <v>-1.8239237909227771E-2</v>
      </c>
      <c r="U209">
        <v>-0.10332198419271776</v>
      </c>
      <c r="V209">
        <v>8.5082746283489996E-2</v>
      </c>
      <c r="W209">
        <v>-5.5993785824845869E-3</v>
      </c>
      <c r="X209">
        <v>3.0650438595612025E-3</v>
      </c>
      <c r="Y209">
        <v>-2.5343347229233844E-3</v>
      </c>
      <c r="Z209">
        <v>-2.866630204630129E-3</v>
      </c>
      <c r="AA209">
        <v>4.805304306741965E-3</v>
      </c>
      <c r="AB209">
        <v>1.9386741021118357E-3</v>
      </c>
      <c r="AC209">
        <v>-2.7754067829531656E-3</v>
      </c>
      <c r="AD209">
        <v>4.6143937886636566E-3</v>
      </c>
      <c r="AE209">
        <v>1.8389870057104909E-3</v>
      </c>
      <c r="AF209">
        <v>0.10519148070451931</v>
      </c>
      <c r="AG209">
        <v>-0.15875541705821661</v>
      </c>
      <c r="AH209">
        <v>0.26394689776273594</v>
      </c>
      <c r="AI209">
        <v>-8.4303136861257934E-3</v>
      </c>
      <c r="AJ209">
        <v>9.60976055381213E-3</v>
      </c>
      <c r="AK209">
        <v>1.1794468676863345E-3</v>
      </c>
      <c r="AL209">
        <v>-5.8665646370216354E-3</v>
      </c>
      <c r="AM209">
        <v>6.4185597025955545E-3</v>
      </c>
      <c r="AN209">
        <v>5.5199506557391978E-4</v>
      </c>
      <c r="AO209">
        <v>-5.6776280770066308E-3</v>
      </c>
      <c r="AP209">
        <v>6.1805420800113472E-3</v>
      </c>
      <c r="AQ209">
        <v>5.0291400300471662E-4</v>
      </c>
      <c r="AR209">
        <v>2.8767070391921827E-2</v>
      </c>
      <c r="AS209">
        <v>-0.32476472234731091</v>
      </c>
      <c r="AT209">
        <v>0.35353179273923274</v>
      </c>
      <c r="AU209">
        <v>-1.6911340223848992E-2</v>
      </c>
      <c r="AV209">
        <v>1.3871080150809503E-2</v>
      </c>
      <c r="AW209">
        <v>-3.0402600730394884E-3</v>
      </c>
      <c r="AX209" s="40">
        <v>-5.8841756054638563E-3</v>
      </c>
      <c r="AY209" s="40">
        <v>6.3140770071588278E-3</v>
      </c>
      <c r="AZ209" s="40">
        <v>4.299014016949708E-4</v>
      </c>
      <c r="BA209" s="40">
        <v>-5.6947739979696229E-3</v>
      </c>
      <c r="BB209" s="40">
        <v>6.074077396171885E-3</v>
      </c>
      <c r="BC209" s="40">
        <v>3.7930339820226207E-4</v>
      </c>
      <c r="BD209" s="40">
        <v>2.1696448082153104E-2</v>
      </c>
      <c r="BE209" s="40">
        <v>-0.32574548230294909</v>
      </c>
      <c r="BF209" s="40">
        <v>0.34744193038510218</v>
      </c>
      <c r="BG209" s="40">
        <v>-1.6925366634553313E-2</v>
      </c>
      <c r="BH209" s="40">
        <v>1.3857287028025888E-2</v>
      </c>
      <c r="BI209" s="40">
        <v>-3.0680796065274273E-3</v>
      </c>
      <c r="BJ209">
        <v>-1.9135175020341386E-2</v>
      </c>
      <c r="BK209">
        <v>-2.9410681213933358E-2</v>
      </c>
      <c r="BL209">
        <v>-6.0189019874867376E-2</v>
      </c>
      <c r="BM209">
        <v>-6.0369702607466165E-2</v>
      </c>
      <c r="BN209">
        <v>-1.5991732319758405E-2</v>
      </c>
      <c r="BO209">
        <v>-2.4571480636407898E-2</v>
      </c>
      <c r="BP209">
        <v>-5.0265686893815026E-2</v>
      </c>
      <c r="BQ209">
        <v>-5.0417484701445678E-2</v>
      </c>
      <c r="BR209">
        <v>216936.63521034134</v>
      </c>
      <c r="BS209">
        <v>-5.0417484701445678E-2</v>
      </c>
    </row>
    <row r="210" spans="1:71" hidden="1">
      <c r="A210">
        <v>35</v>
      </c>
      <c r="B210" t="s">
        <v>178</v>
      </c>
      <c r="C210" t="s">
        <v>179</v>
      </c>
      <c r="D210" t="s">
        <v>180</v>
      </c>
      <c r="E210" t="s">
        <v>180</v>
      </c>
      <c r="F210" t="s">
        <v>22</v>
      </c>
      <c r="G210" t="str">
        <f t="shared" si="3"/>
        <v>PortugalLight/Heavy Manufacturing, Utilities, and Construction</v>
      </c>
      <c r="H210">
        <v>46725.77619036039</v>
      </c>
      <c r="I210">
        <v>1314.6832278687921</v>
      </c>
      <c r="J210">
        <v>57641.847489786924</v>
      </c>
      <c r="K210">
        <v>3470986.1633654609</v>
      </c>
      <c r="L210">
        <v>91521.238923711688</v>
      </c>
      <c r="M210">
        <v>1436059.8972302149</v>
      </c>
      <c r="N210">
        <v>-2.805922041461541E-3</v>
      </c>
      <c r="O210">
        <v>1.7438719514385689E-2</v>
      </c>
      <c r="P210">
        <v>1.4632797472924151E-2</v>
      </c>
      <c r="Q210">
        <v>-2.5530544008065194E-3</v>
      </c>
      <c r="R210">
        <v>2.1547085202804739E-2</v>
      </c>
      <c r="S210">
        <v>1.899403080199822E-2</v>
      </c>
      <c r="T210">
        <v>1.0864732694712609</v>
      </c>
      <c r="U210">
        <v>-0.14603668862590435</v>
      </c>
      <c r="V210">
        <v>1.2325099580971652</v>
      </c>
      <c r="W210">
        <v>-1.3395809893161694E-2</v>
      </c>
      <c r="X210">
        <v>0.10698215579197293</v>
      </c>
      <c r="Y210">
        <v>9.3586345898811221E-2</v>
      </c>
      <c r="Z210">
        <v>-5.3180030708782381E-3</v>
      </c>
      <c r="AA210">
        <v>6.5124745251975966E-2</v>
      </c>
      <c r="AB210">
        <v>5.980674218109773E-2</v>
      </c>
      <c r="AC210">
        <v>-4.9463187018923211E-3</v>
      </c>
      <c r="AD210">
        <v>8.2180635296759078E-2</v>
      </c>
      <c r="AE210">
        <v>7.7234316594866778E-2</v>
      </c>
      <c r="AF210">
        <v>4.4178627138677431</v>
      </c>
      <c r="AG210">
        <v>-0.28293325981794393</v>
      </c>
      <c r="AH210">
        <v>4.700795973685687</v>
      </c>
      <c r="AI210">
        <v>-2.7858524759535996E-2</v>
      </c>
      <c r="AJ210">
        <v>0.40562993181322449</v>
      </c>
      <c r="AK210">
        <v>0.3777714070536885</v>
      </c>
      <c r="AL210">
        <v>-1.1734705901458597E-2</v>
      </c>
      <c r="AM210">
        <v>6.770392382245749E-2</v>
      </c>
      <c r="AN210">
        <v>5.596921792099889E-2</v>
      </c>
      <c r="AO210">
        <v>-1.0881606489142735E-2</v>
      </c>
      <c r="AP210">
        <v>8.4392817729152525E-2</v>
      </c>
      <c r="AQ210">
        <v>7.3511211240009811E-2</v>
      </c>
      <c r="AR210">
        <v>4.2048982046677343</v>
      </c>
      <c r="AS210">
        <v>-0.62243631710415226</v>
      </c>
      <c r="AT210">
        <v>4.8273345217718866</v>
      </c>
      <c r="AU210">
        <v>-6.0321500314052048E-2</v>
      </c>
      <c r="AV210">
        <v>0.42172035630772464</v>
      </c>
      <c r="AW210">
        <v>0.36139885599367261</v>
      </c>
      <c r="AX210" s="40">
        <v>-1.1831779317133091E-2</v>
      </c>
      <c r="AY210" s="40">
        <v>6.8381633375103362E-2</v>
      </c>
      <c r="AZ210" s="40">
        <v>5.6549854057970278E-2</v>
      </c>
      <c r="BA210" s="40">
        <v>-1.0975169020369487E-2</v>
      </c>
      <c r="BB210" s="40">
        <v>8.5195060455997659E-2</v>
      </c>
      <c r="BC210" s="40">
        <v>7.4219891435628182E-2</v>
      </c>
      <c r="BD210" s="40">
        <v>4.2454352606075414</v>
      </c>
      <c r="BE210" s="40">
        <v>-0.62778816633834644</v>
      </c>
      <c r="BF210" s="40">
        <v>4.8732234269458878</v>
      </c>
      <c r="BG210" s="40">
        <v>-6.0751210031100476E-2</v>
      </c>
      <c r="BH210" s="40">
        <v>0.42207627444900664</v>
      </c>
      <c r="BI210" s="40">
        <v>0.36132506441790624</v>
      </c>
      <c r="BJ210">
        <v>-1.30272268534894E-2</v>
      </c>
      <c r="BK210">
        <v>-2.46902199662676E-2</v>
      </c>
      <c r="BL210">
        <v>-5.4481440887664552E-2</v>
      </c>
      <c r="BM210">
        <v>-5.4932129605579187E-2</v>
      </c>
      <c r="BN210">
        <v>-1.1108127458402405E-2</v>
      </c>
      <c r="BO210">
        <v>-2.1521021476527211E-2</v>
      </c>
      <c r="BP210">
        <v>-4.7344965228861398E-2</v>
      </c>
      <c r="BQ210">
        <v>-4.7752048024225717E-2</v>
      </c>
      <c r="BR210">
        <v>216936.63521034134</v>
      </c>
      <c r="BS210">
        <v>-4.7752048024225717E-2</v>
      </c>
    </row>
    <row r="211" spans="1:71" hidden="1">
      <c r="A211">
        <v>35</v>
      </c>
      <c r="B211" t="s">
        <v>178</v>
      </c>
      <c r="C211" t="s">
        <v>179</v>
      </c>
      <c r="D211" t="s">
        <v>180</v>
      </c>
      <c r="E211" t="s">
        <v>180</v>
      </c>
      <c r="F211" t="s">
        <v>24</v>
      </c>
      <c r="G211" t="str">
        <f t="shared" si="3"/>
        <v>PortugalTransport services</v>
      </c>
      <c r="H211">
        <v>10247.512826574752</v>
      </c>
      <c r="I211">
        <v>179.36670948326031</v>
      </c>
      <c r="J211">
        <v>9879.7136738814461</v>
      </c>
      <c r="K211">
        <v>867746.54084136523</v>
      </c>
      <c r="L211">
        <v>22880.309730927915</v>
      </c>
      <c r="M211">
        <v>359014.97430755361</v>
      </c>
      <c r="N211">
        <v>-8.0264445415855149E-3</v>
      </c>
      <c r="O211">
        <v>5.2860889710692176E-3</v>
      </c>
      <c r="P211">
        <v>-2.7403555705162977E-3</v>
      </c>
      <c r="Q211">
        <v>-4.1760484490236047E-3</v>
      </c>
      <c r="R211">
        <v>2.9792801763677073E-3</v>
      </c>
      <c r="S211">
        <v>-1.1967682726558978E-3</v>
      </c>
      <c r="T211">
        <v>-6.8456071886286329E-2</v>
      </c>
      <c r="U211">
        <v>-0.23887320491255304</v>
      </c>
      <c r="V211">
        <v>0.17041713302626671</v>
      </c>
      <c r="W211">
        <v>-4.3820583811846794E-2</v>
      </c>
      <c r="X211">
        <v>2.4527596470756672E-2</v>
      </c>
      <c r="Y211">
        <v>-1.9292987341090126E-2</v>
      </c>
      <c r="Z211">
        <v>-1.1946965325521589E-2</v>
      </c>
      <c r="AA211">
        <v>1.0465141973576796E-2</v>
      </c>
      <c r="AB211">
        <v>-1.4818233519447934E-3</v>
      </c>
      <c r="AC211">
        <v>-6.2902065718016889E-3</v>
      </c>
      <c r="AD211">
        <v>6.3088040771384574E-3</v>
      </c>
      <c r="AE211">
        <v>1.8597505336768821E-5</v>
      </c>
      <c r="AF211">
        <v>1.0637917058196437E-3</v>
      </c>
      <c r="AG211">
        <v>-0.35980468658585218</v>
      </c>
      <c r="AH211">
        <v>0.36086847829167179</v>
      </c>
      <c r="AI211">
        <v>-6.4796416855143174E-2</v>
      </c>
      <c r="AJ211">
        <v>4.1654882010054531E-2</v>
      </c>
      <c r="AK211">
        <v>-2.314153484508864E-2</v>
      </c>
      <c r="AL211">
        <v>-2.3569864809163558E-2</v>
      </c>
      <c r="AM211">
        <v>1.7208036595393397E-2</v>
      </c>
      <c r="AN211">
        <v>-6.3618282137701638E-3</v>
      </c>
      <c r="AO211">
        <v>-1.2532268189759554E-2</v>
      </c>
      <c r="AP211">
        <v>1.0137682024882685E-2</v>
      </c>
      <c r="AQ211">
        <v>-2.3945861648768702E-3</v>
      </c>
      <c r="AR211">
        <v>-0.13697218282444407</v>
      </c>
      <c r="AS211">
        <v>-0.71685544453188488</v>
      </c>
      <c r="AT211">
        <v>0.57988326170744076</v>
      </c>
      <c r="AU211">
        <v>-0.12744298800839871</v>
      </c>
      <c r="AV211">
        <v>7.4677505836088537E-2</v>
      </c>
      <c r="AW211">
        <v>-5.2765482172310169E-2</v>
      </c>
      <c r="AX211" s="40">
        <v>-2.361312025971064E-2</v>
      </c>
      <c r="AY211" s="40">
        <v>1.6298219440671318E-2</v>
      </c>
      <c r="AZ211" s="40">
        <v>-7.3149008190393191E-3</v>
      </c>
      <c r="BA211" s="40">
        <v>-1.2559410869713426E-2</v>
      </c>
      <c r="BB211" s="40">
        <v>9.4434062260943252E-3</v>
      </c>
      <c r="BC211" s="40">
        <v>-3.1160046436191011E-3</v>
      </c>
      <c r="BD211" s="40">
        <v>-0.17823787842253672</v>
      </c>
      <c r="BE211" s="40">
        <v>-0.71840802684256477</v>
      </c>
      <c r="BF211" s="40">
        <v>0.54017014842002808</v>
      </c>
      <c r="BG211" s="40">
        <v>-0.12756573253515124</v>
      </c>
      <c r="BH211" s="40">
        <v>7.3039539850058566E-2</v>
      </c>
      <c r="BI211" s="40">
        <v>-5.4526192685092671E-2</v>
      </c>
      <c r="BJ211">
        <v>-0.16991731564740878</v>
      </c>
      <c r="BK211">
        <v>-0.25291351204481155</v>
      </c>
      <c r="BL211">
        <v>-0.49896665177160465</v>
      </c>
      <c r="BM211">
        <v>-0.49988235610445086</v>
      </c>
      <c r="BN211">
        <v>-0.13317588620582144</v>
      </c>
      <c r="BO211">
        <v>-0.20059724997041969</v>
      </c>
      <c r="BP211">
        <v>-0.3996591377503006</v>
      </c>
      <c r="BQ211">
        <v>-0.40052472887094548</v>
      </c>
      <c r="BR211">
        <v>216936.63521034134</v>
      </c>
      <c r="BS211">
        <v>-0.40052472887094548</v>
      </c>
    </row>
    <row r="212" spans="1:71" hidden="1">
      <c r="A212">
        <v>35</v>
      </c>
      <c r="B212" t="s">
        <v>178</v>
      </c>
      <c r="C212" t="s">
        <v>179</v>
      </c>
      <c r="D212" t="s">
        <v>180</v>
      </c>
      <c r="E212" t="s">
        <v>180</v>
      </c>
      <c r="F212" t="s">
        <v>287</v>
      </c>
      <c r="G212" t="str">
        <f t="shared" si="3"/>
        <v>Portugal_All</v>
      </c>
      <c r="H212">
        <v>216936.63521034125</v>
      </c>
      <c r="I212">
        <v>5720.0774327319814</v>
      </c>
      <c r="J212">
        <v>89753.743576888373</v>
      </c>
      <c r="K212">
        <v>216936.63521034125</v>
      </c>
      <c r="L212">
        <v>5720.0774327319814</v>
      </c>
      <c r="M212">
        <v>89753.743576888373</v>
      </c>
      <c r="N212">
        <v>-1.9270643924728641E-2</v>
      </c>
      <c r="O212">
        <v>3.6703724407658102E-2</v>
      </c>
      <c r="P212">
        <v>1.743308048292946E-2</v>
      </c>
      <c r="Q212">
        <v>-1.4906176672717174E-2</v>
      </c>
      <c r="R212">
        <v>3.9935603890765843E-2</v>
      </c>
      <c r="S212">
        <v>2.5029427218048669E-2</v>
      </c>
      <c r="T212">
        <v>1.4317026178416781</v>
      </c>
      <c r="U212">
        <v>-0.8526448479392541</v>
      </c>
      <c r="V212">
        <v>2.284347465780932</v>
      </c>
      <c r="W212">
        <v>-6.7613227762676018E-2</v>
      </c>
      <c r="X212">
        <v>0.14687130128343537</v>
      </c>
      <c r="Y212">
        <v>7.9258073520759351E-2</v>
      </c>
      <c r="Z212">
        <v>-3.1091134995301094E-2</v>
      </c>
      <c r="AA212">
        <v>0.11693738156913808</v>
      </c>
      <c r="AB212">
        <v>8.5846246573836979E-2</v>
      </c>
      <c r="AC212">
        <v>-2.4681075495463677E-2</v>
      </c>
      <c r="AD212">
        <v>0.12973042995927606</v>
      </c>
      <c r="AE212">
        <v>0.10504935446381237</v>
      </c>
      <c r="AF212">
        <v>6.0089044179151561</v>
      </c>
      <c r="AG212">
        <v>-1.4117766295715604</v>
      </c>
      <c r="AH212">
        <v>7.4206810474867169</v>
      </c>
      <c r="AI212">
        <v>-0.10956983330578113</v>
      </c>
      <c r="AJ212">
        <v>0.49034899360591455</v>
      </c>
      <c r="AK212">
        <v>0.38077916030013342</v>
      </c>
      <c r="AL212">
        <v>-6.4212721077228918E-2</v>
      </c>
      <c r="AM212">
        <v>0.14049855353036306</v>
      </c>
      <c r="AN212">
        <v>7.6285832453134139E-2</v>
      </c>
      <c r="AO212">
        <v>-5.1347878993282005E-2</v>
      </c>
      <c r="AP212">
        <v>0.14797349188197995</v>
      </c>
      <c r="AQ212">
        <v>9.6625612888697948E-2</v>
      </c>
      <c r="AR212">
        <v>5.5270598770853745</v>
      </c>
      <c r="AS212">
        <v>-2.9371384384812487</v>
      </c>
      <c r="AT212">
        <v>8.4641983155666232</v>
      </c>
      <c r="AU212">
        <v>-0.22296861949271146</v>
      </c>
      <c r="AV212">
        <v>0.55771241626350077</v>
      </c>
      <c r="AW212">
        <v>0.3347437967707893</v>
      </c>
      <c r="AX212" s="40">
        <v>-6.4558862754023463E-2</v>
      </c>
      <c r="AY212" s="40">
        <v>0.13367124544849926</v>
      </c>
      <c r="AZ212" s="40">
        <v>6.9112382694475796E-2</v>
      </c>
      <c r="BA212" s="40">
        <v>-5.1673877769647991E-2</v>
      </c>
      <c r="BB212" s="40">
        <v>0.14322683109636822</v>
      </c>
      <c r="BC212" s="40">
        <v>9.1552953326720227E-2</v>
      </c>
      <c r="BD212" s="40">
        <v>5.2368998222413659</v>
      </c>
      <c r="BE212" s="40">
        <v>-2.9557858209191421</v>
      </c>
      <c r="BF212" s="40">
        <v>8.1926856431605088</v>
      </c>
      <c r="BG212" s="40">
        <v>-0.22373713222860475</v>
      </c>
      <c r="BH212" s="40">
        <v>0.5474326430673262</v>
      </c>
      <c r="BI212" s="40">
        <v>0.32369551083872145</v>
      </c>
      <c r="BJ212">
        <v>-1.9270643924728648E-2</v>
      </c>
      <c r="BK212">
        <v>-3.1091134995301108E-2</v>
      </c>
      <c r="BL212">
        <v>-6.4212721077228946E-2</v>
      </c>
      <c r="BM212">
        <v>-6.4558862754023491E-2</v>
      </c>
      <c r="BN212">
        <v>-1.4906176672717174E-2</v>
      </c>
      <c r="BO212">
        <v>-2.468107549546367E-2</v>
      </c>
      <c r="BP212">
        <v>-5.1347878993281984E-2</v>
      </c>
      <c r="BQ212">
        <v>-5.1673877769647977E-2</v>
      </c>
      <c r="BR212">
        <v>216936.63521034134</v>
      </c>
      <c r="BS212">
        <v>-5.1673877769647977E-2</v>
      </c>
    </row>
    <row r="213" spans="1:71" hidden="1">
      <c r="A213">
        <v>36</v>
      </c>
      <c r="B213" t="s">
        <v>185</v>
      </c>
      <c r="C213" t="s">
        <v>186</v>
      </c>
      <c r="D213" t="s">
        <v>187</v>
      </c>
      <c r="E213" t="s">
        <v>186</v>
      </c>
      <c r="F213" t="s">
        <v>20</v>
      </c>
      <c r="G213" t="str">
        <f t="shared" si="3"/>
        <v>RomaniaAgriculture, Mining and Quarrying</v>
      </c>
      <c r="H213">
        <v>12164.420566348224</v>
      </c>
      <c r="I213">
        <v>3151.4023729772239</v>
      </c>
      <c r="J213">
        <v>3097.6652593159661</v>
      </c>
      <c r="K213">
        <v>421014.93946681661</v>
      </c>
      <c r="L213">
        <v>28135.844908799878</v>
      </c>
      <c r="M213">
        <v>178514.66492406189</v>
      </c>
      <c r="N213">
        <v>-3.899881043170671E-4</v>
      </c>
      <c r="O213">
        <v>1.638739533648844E-3</v>
      </c>
      <c r="P213">
        <v>1.2487514293317769E-3</v>
      </c>
      <c r="Q213">
        <v>-1.3757217233387228E-3</v>
      </c>
      <c r="R213">
        <v>6.6420200583171846E-3</v>
      </c>
      <c r="S213">
        <v>5.2662983349784616E-3</v>
      </c>
      <c r="T213">
        <v>0.74085876598212519</v>
      </c>
      <c r="U213">
        <v>-0.19353546522762599</v>
      </c>
      <c r="V213">
        <v>0.93439423120975129</v>
      </c>
      <c r="W213">
        <v>-2.4449318526831114E-4</v>
      </c>
      <c r="X213">
        <v>2.4364792355788885E-3</v>
      </c>
      <c r="Y213">
        <v>2.1919860503105773E-3</v>
      </c>
      <c r="Z213">
        <v>-7.6709991418215026E-4</v>
      </c>
      <c r="AA213">
        <v>4.1085220463382387E-3</v>
      </c>
      <c r="AB213">
        <v>3.3414221321560883E-3</v>
      </c>
      <c r="AC213">
        <v>-2.8160152647767156E-3</v>
      </c>
      <c r="AD213">
        <v>1.0980023011880176E-2</v>
      </c>
      <c r="AE213">
        <v>8.1640077471034599E-3</v>
      </c>
      <c r="AF213">
        <v>1.1485062790337182</v>
      </c>
      <c r="AG213">
        <v>-0.39615484375285348</v>
      </c>
      <c r="AH213">
        <v>1.5446611227865716</v>
      </c>
      <c r="AI213">
        <v>-5.1927877383663753E-4</v>
      </c>
      <c r="AJ213">
        <v>4.239658336079687E-3</v>
      </c>
      <c r="AK213">
        <v>3.7203795622430492E-3</v>
      </c>
      <c r="AL213">
        <v>-1.6194522287760989E-3</v>
      </c>
      <c r="AM213">
        <v>4.2679459244673451E-3</v>
      </c>
      <c r="AN213">
        <v>2.648493695691246E-3</v>
      </c>
      <c r="AO213">
        <v>-5.5545910544401739E-3</v>
      </c>
      <c r="AP213">
        <v>1.2006986674743611E-2</v>
      </c>
      <c r="AQ213">
        <v>6.4523956203034367E-3</v>
      </c>
      <c r="AR213">
        <v>0.90771801231538529</v>
      </c>
      <c r="AS213">
        <v>-0.78141556219767949</v>
      </c>
      <c r="AT213">
        <v>1.6891335745130647</v>
      </c>
      <c r="AU213">
        <v>-9.7621321198680981E-4</v>
      </c>
      <c r="AV213">
        <v>4.3946358462877127E-3</v>
      </c>
      <c r="AW213">
        <v>3.4184226343009026E-3</v>
      </c>
      <c r="AX213" s="40">
        <v>-1.6637012500991626E-3</v>
      </c>
      <c r="AY213" s="40">
        <v>4.5568227142967436E-3</v>
      </c>
      <c r="AZ213" s="40">
        <v>2.8931214641975808E-3</v>
      </c>
      <c r="BA213" s="40">
        <v>-5.6576437119910039E-3</v>
      </c>
      <c r="BB213" s="40">
        <v>1.2400837235487319E-2</v>
      </c>
      <c r="BC213" s="40">
        <v>6.7431935234963146E-3</v>
      </c>
      <c r="BD213" s="40">
        <v>0.94862723583558062</v>
      </c>
      <c r="BE213" s="40">
        <v>-0.79591293014912878</v>
      </c>
      <c r="BF213" s="40">
        <v>1.7445401659847093</v>
      </c>
      <c r="BG213" s="40">
        <v>-9.9414091533123108E-4</v>
      </c>
      <c r="BH213" s="40">
        <v>4.4770894068269845E-3</v>
      </c>
      <c r="BI213" s="40">
        <v>3.4829484914957534E-3</v>
      </c>
      <c r="BJ213">
        <v>-6.7488137735901574E-3</v>
      </c>
      <c r="BK213">
        <v>-1.3274800972758188E-2</v>
      </c>
      <c r="BL213">
        <v>-2.8024909955585823E-2</v>
      </c>
      <c r="BM213">
        <v>-2.879064716979117E-2</v>
      </c>
      <c r="BN213">
        <v>-6.1412489527570948E-3</v>
      </c>
      <c r="BO213">
        <v>-1.2570747777237795E-2</v>
      </c>
      <c r="BP213">
        <v>-2.4795804207618618E-2</v>
      </c>
      <c r="BQ213">
        <v>-2.525583330690984E-2</v>
      </c>
      <c r="BR213">
        <v>210507.4697334083</v>
      </c>
      <c r="BS213">
        <v>-2.525583330690984E-2</v>
      </c>
    </row>
    <row r="214" spans="1:71" hidden="1">
      <c r="A214">
        <v>36</v>
      </c>
      <c r="B214" t="s">
        <v>185</v>
      </c>
      <c r="C214" t="s">
        <v>186</v>
      </c>
      <c r="D214" t="s">
        <v>187</v>
      </c>
      <c r="E214" t="s">
        <v>186</v>
      </c>
      <c r="F214" t="s">
        <v>21</v>
      </c>
      <c r="G214" t="str">
        <f t="shared" si="3"/>
        <v>RomaniaBusiness, Trade, Personal, and Public Services</v>
      </c>
      <c r="H214">
        <v>97546.03630508318</v>
      </c>
      <c r="I214">
        <v>5899.3241303293025</v>
      </c>
      <c r="J214">
        <v>19900.487438624248</v>
      </c>
      <c r="K214">
        <v>2105074.6973340823</v>
      </c>
      <c r="L214">
        <v>140679.22454399941</v>
      </c>
      <c r="M214">
        <v>892573.3246203094</v>
      </c>
      <c r="N214">
        <v>-2.9488645757909486E-3</v>
      </c>
      <c r="O214">
        <v>8.1875690596836092E-3</v>
      </c>
      <c r="P214">
        <v>5.2387044838926606E-3</v>
      </c>
      <c r="Q214">
        <v>-3.0456312860194421E-3</v>
      </c>
      <c r="R214">
        <v>8.2784035885883102E-3</v>
      </c>
      <c r="S214">
        <v>5.2327723025688702E-3</v>
      </c>
      <c r="T214">
        <v>0.7361423497407068</v>
      </c>
      <c r="U214">
        <v>-0.4284570475641587</v>
      </c>
      <c r="V214">
        <v>1.1645993973048654</v>
      </c>
      <c r="W214">
        <v>-2.4866197027979082E-3</v>
      </c>
      <c r="X214">
        <v>6.549041603818289E-3</v>
      </c>
      <c r="Y214">
        <v>4.0624219010203817E-3</v>
      </c>
      <c r="Z214">
        <v>-5.4038850615971343E-3</v>
      </c>
      <c r="AA214">
        <v>2.6761053442646267E-2</v>
      </c>
      <c r="AB214">
        <v>2.1357168381049136E-2</v>
      </c>
      <c r="AC214">
        <v>-5.7054893270708489E-3</v>
      </c>
      <c r="AD214">
        <v>2.7847816239050142E-2</v>
      </c>
      <c r="AE214">
        <v>2.2142326911979295E-2</v>
      </c>
      <c r="AF214">
        <v>3.1149653795769758</v>
      </c>
      <c r="AG214">
        <v>-0.80264381417639186</v>
      </c>
      <c r="AH214">
        <v>3.9176091937533677</v>
      </c>
      <c r="AI214">
        <v>-4.7176294846990085E-3</v>
      </c>
      <c r="AJ214">
        <v>2.167204747281682E-2</v>
      </c>
      <c r="AK214">
        <v>1.6954417988117809E-2</v>
      </c>
      <c r="AL214">
        <v>-1.2349790020185962E-2</v>
      </c>
      <c r="AM214">
        <v>3.2078849002231395E-2</v>
      </c>
      <c r="AN214">
        <v>1.9729058982045439E-2</v>
      </c>
      <c r="AO214">
        <v>-1.3028240679624747E-2</v>
      </c>
      <c r="AP214">
        <v>3.5895635450308869E-2</v>
      </c>
      <c r="AQ214">
        <v>2.286739477068412E-2</v>
      </c>
      <c r="AR214">
        <v>3.2169673636813485</v>
      </c>
      <c r="AS214">
        <v>-1.8328027959821966</v>
      </c>
      <c r="AT214">
        <v>5.0497701596635451</v>
      </c>
      <c r="AU214">
        <v>-1.0530665809169637E-2</v>
      </c>
      <c r="AV214">
        <v>2.6961419868952109E-2</v>
      </c>
      <c r="AW214">
        <v>1.6430754059782473E-2</v>
      </c>
      <c r="AX214" s="40">
        <v>-1.2485758421927846E-2</v>
      </c>
      <c r="AY214" s="40">
        <v>3.0301990122811616E-2</v>
      </c>
      <c r="AZ214" s="40">
        <v>1.781623170088377E-2</v>
      </c>
      <c r="BA214" s="40">
        <v>-1.3190404307394316E-2</v>
      </c>
      <c r="BB214" s="40">
        <v>3.1590273729211873E-2</v>
      </c>
      <c r="BC214" s="40">
        <v>1.8399869421817556E-2</v>
      </c>
      <c r="BD214" s="40">
        <v>2.5884793619721407</v>
      </c>
      <c r="BE214" s="40">
        <v>-1.8556158493860622</v>
      </c>
      <c r="BF214" s="40">
        <v>4.4440952113582028</v>
      </c>
      <c r="BG214" s="40">
        <v>-1.0649243786388226E-2</v>
      </c>
      <c r="BH214" s="40">
        <v>2.4637854623661436E-2</v>
      </c>
      <c r="BI214" s="40">
        <v>1.3988610837273204E-2</v>
      </c>
      <c r="BJ214">
        <v>-6.3637441760807344E-3</v>
      </c>
      <c r="BK214">
        <v>-1.166175699327413E-2</v>
      </c>
      <c r="BL214">
        <v>-2.6651242299147844E-2</v>
      </c>
      <c r="BM214">
        <v>-2.6944666463763419E-2</v>
      </c>
      <c r="BN214">
        <v>-7.262815842943725E-3</v>
      </c>
      <c r="BO214">
        <v>-1.3605691032467273E-2</v>
      </c>
      <c r="BP214">
        <v>-3.1068013140005055E-2</v>
      </c>
      <c r="BQ214">
        <v>-3.1454719360919078E-2</v>
      </c>
      <c r="BR214">
        <v>210507.4697334083</v>
      </c>
      <c r="BS214">
        <v>-3.1454719360919078E-2</v>
      </c>
    </row>
    <row r="215" spans="1:71" hidden="1">
      <c r="A215">
        <v>36</v>
      </c>
      <c r="B215" t="s">
        <v>185</v>
      </c>
      <c r="C215" t="s">
        <v>186</v>
      </c>
      <c r="D215" t="s">
        <v>187</v>
      </c>
      <c r="E215" t="s">
        <v>186</v>
      </c>
      <c r="F215" t="s">
        <v>23</v>
      </c>
      <c r="G215" t="str">
        <f t="shared" si="3"/>
        <v>RomaniaHotel and restaurants and Other Personal Services</v>
      </c>
      <c r="H215">
        <v>13908.467044995599</v>
      </c>
      <c r="I215">
        <v>661.48572854416398</v>
      </c>
      <c r="J215">
        <v>4911.4879076638654</v>
      </c>
      <c r="K215">
        <v>631522.40920022491</v>
      </c>
      <c r="L215">
        <v>42203.767363199819</v>
      </c>
      <c r="M215">
        <v>267771.99738609284</v>
      </c>
      <c r="N215">
        <v>-5.2670084532509666E-4</v>
      </c>
      <c r="O215">
        <v>1.1421862238693769E-3</v>
      </c>
      <c r="P215">
        <v>6.1548537854428027E-4</v>
      </c>
      <c r="Q215">
        <v>-3.9113393294266512E-4</v>
      </c>
      <c r="R215">
        <v>8.3022601426178564E-4</v>
      </c>
      <c r="S215">
        <v>4.3909208131912047E-4</v>
      </c>
      <c r="T215">
        <v>6.177113350338459E-2</v>
      </c>
      <c r="U215">
        <v>-5.5024418379218787E-2</v>
      </c>
      <c r="V215">
        <v>0.11679555188260338</v>
      </c>
      <c r="W215">
        <v>-5.4173238493252494E-4</v>
      </c>
      <c r="X215">
        <v>1.0187955638807976E-3</v>
      </c>
      <c r="Y215">
        <v>4.7706317894827271E-4</v>
      </c>
      <c r="Z215">
        <v>-9.3248290129253127E-4</v>
      </c>
      <c r="AA215">
        <v>4.206632320942533E-3</v>
      </c>
      <c r="AB215">
        <v>3.2741494196500023E-3</v>
      </c>
      <c r="AC215">
        <v>-6.9216221666030002E-4</v>
      </c>
      <c r="AD215">
        <v>2.9336967763647546E-3</v>
      </c>
      <c r="AE215">
        <v>2.2415345597044545E-3</v>
      </c>
      <c r="AF215">
        <v>0.31533734364779775</v>
      </c>
      <c r="AG215">
        <v>-9.7372843898426709E-2</v>
      </c>
      <c r="AH215">
        <v>0.41271018754622446</v>
      </c>
      <c r="AI215">
        <v>-9.5510237627718648E-4</v>
      </c>
      <c r="AJ215">
        <v>5.8502777609298062E-3</v>
      </c>
      <c r="AK215">
        <v>4.8951753846526187E-3</v>
      </c>
      <c r="AL215">
        <v>-2.1165774101757689E-3</v>
      </c>
      <c r="AM215">
        <v>4.6964355421707654E-3</v>
      </c>
      <c r="AN215">
        <v>2.5798581319949965E-3</v>
      </c>
      <c r="AO215">
        <v>-1.5704860025238727E-3</v>
      </c>
      <c r="AP215">
        <v>3.3693886397121605E-3</v>
      </c>
      <c r="AQ215">
        <v>1.7989026371882878E-3</v>
      </c>
      <c r="AR215">
        <v>0.25306822802980378</v>
      </c>
      <c r="AS215">
        <v>-0.22093475299226384</v>
      </c>
      <c r="AT215">
        <v>0.47400298102206762</v>
      </c>
      <c r="AU215">
        <v>-2.0861336201508686E-3</v>
      </c>
      <c r="AV215">
        <v>6.3247308392757762E-3</v>
      </c>
      <c r="AW215">
        <v>4.2385972191249077E-3</v>
      </c>
      <c r="AX215" s="40">
        <v>-2.1396048504721621E-3</v>
      </c>
      <c r="AY215" s="40">
        <v>4.8101932955323477E-3</v>
      </c>
      <c r="AZ215" s="40">
        <v>2.670588445060186E-3</v>
      </c>
      <c r="BA215" s="40">
        <v>-1.5885660853642858E-3</v>
      </c>
      <c r="BB215" s="40">
        <v>3.3818987107167471E-3</v>
      </c>
      <c r="BC215" s="40">
        <v>1.7933326253524616E-3</v>
      </c>
      <c r="BD215" s="40">
        <v>0.25228464308403886</v>
      </c>
      <c r="BE215" s="40">
        <v>-0.22347824502594449</v>
      </c>
      <c r="BF215" s="40">
        <v>0.47576288810998335</v>
      </c>
      <c r="BG215" s="40">
        <v>-2.1065139446361002E-3</v>
      </c>
      <c r="BH215" s="40">
        <v>6.425983545109263E-3</v>
      </c>
      <c r="BI215" s="40">
        <v>4.3194696004731636E-3</v>
      </c>
      <c r="BJ215">
        <v>-7.9717241229490532E-3</v>
      </c>
      <c r="BK215">
        <v>-1.4113317843420205E-2</v>
      </c>
      <c r="BL215">
        <v>-3.2034828401258389E-2</v>
      </c>
      <c r="BM215">
        <v>-3.2383353380722249E-2</v>
      </c>
      <c r="BN215">
        <v>-8.3183077132018713E-3</v>
      </c>
      <c r="BO215">
        <v>-1.4720324218140049E-2</v>
      </c>
      <c r="BP215">
        <v>-3.3399776209610724E-2</v>
      </c>
      <c r="BQ215">
        <v>-3.3784288214016092E-2</v>
      </c>
      <c r="BR215">
        <v>210507.4697334083</v>
      </c>
      <c r="BS215">
        <v>-3.3784288214016092E-2</v>
      </c>
    </row>
    <row r="216" spans="1:71" hidden="1">
      <c r="A216">
        <v>36</v>
      </c>
      <c r="B216" t="s">
        <v>185</v>
      </c>
      <c r="C216" t="s">
        <v>186</v>
      </c>
      <c r="D216" t="s">
        <v>187</v>
      </c>
      <c r="E216" t="s">
        <v>186</v>
      </c>
      <c r="F216" t="s">
        <v>22</v>
      </c>
      <c r="G216" t="str">
        <f t="shared" si="3"/>
        <v>RomaniaLight/Heavy Manufacturing, Utilities, and Construction</v>
      </c>
      <c r="H216">
        <v>69065.515109937318</v>
      </c>
      <c r="I216">
        <v>3354.0602004386938</v>
      </c>
      <c r="J216">
        <v>45784.773867935597</v>
      </c>
      <c r="K216">
        <v>3368119.5157345315</v>
      </c>
      <c r="L216">
        <v>225086.75927039899</v>
      </c>
      <c r="M216">
        <v>1428117.3193924951</v>
      </c>
      <c r="N216">
        <v>-2.2597561223392159E-3</v>
      </c>
      <c r="O216">
        <v>1.7439640342640627E-2</v>
      </c>
      <c r="P216">
        <v>1.5179884220301408E-2</v>
      </c>
      <c r="Q216">
        <v>-1.5542018077644533E-3</v>
      </c>
      <c r="R216">
        <v>1.4987636628977183E-2</v>
      </c>
      <c r="S216">
        <v>1.3433434821212736E-2</v>
      </c>
      <c r="T216">
        <v>1.8898051936105666</v>
      </c>
      <c r="U216">
        <v>-0.21864390510118525</v>
      </c>
      <c r="V216">
        <v>2.1084490987117519</v>
      </c>
      <c r="W216">
        <v>-5.6419201601731628E-3</v>
      </c>
      <c r="X216">
        <v>6.6716442144162946E-2</v>
      </c>
      <c r="Y216">
        <v>6.1074521983989792E-2</v>
      </c>
      <c r="Z216">
        <v>-4.3827292781911708E-3</v>
      </c>
      <c r="AA216">
        <v>6.7775388230270836E-2</v>
      </c>
      <c r="AB216">
        <v>6.3392658952079656E-2</v>
      </c>
      <c r="AC216">
        <v>-3.0888947814731896E-3</v>
      </c>
      <c r="AD216">
        <v>5.7313690955690652E-2</v>
      </c>
      <c r="AE216">
        <v>5.4224796174217452E-2</v>
      </c>
      <c r="AF216">
        <v>7.6283022768453375</v>
      </c>
      <c r="AG216">
        <v>-0.43454332255565475</v>
      </c>
      <c r="AH216">
        <v>8.0628455994009922</v>
      </c>
      <c r="AI216">
        <v>-1.1424712748593314E-2</v>
      </c>
      <c r="AJ216">
        <v>0.29606122302985238</v>
      </c>
      <c r="AK216">
        <v>0.28463651028125903</v>
      </c>
      <c r="AL216">
        <v>-1.1900840271717231E-2</v>
      </c>
      <c r="AM216">
        <v>6.7986306831432711E-2</v>
      </c>
      <c r="AN216">
        <v>5.6085466559715455E-2</v>
      </c>
      <c r="AO216">
        <v>-8.1035085213019154E-3</v>
      </c>
      <c r="AP216">
        <v>5.7323663702897168E-2</v>
      </c>
      <c r="AQ216">
        <v>4.9220155181595254E-2</v>
      </c>
      <c r="AR216">
        <v>6.9242532628821323</v>
      </c>
      <c r="AS216">
        <v>-1.1399952948624446</v>
      </c>
      <c r="AT216">
        <v>8.0642485577445768</v>
      </c>
      <c r="AU216">
        <v>-3.3303936135670786E-2</v>
      </c>
      <c r="AV216">
        <v>0.30609425553735908</v>
      </c>
      <c r="AW216">
        <v>0.27279031940168835</v>
      </c>
      <c r="AX216" s="40">
        <v>-1.1994644335415347E-2</v>
      </c>
      <c r="AY216" s="40">
        <v>7.1581345758882919E-2</v>
      </c>
      <c r="AZ216" s="40">
        <v>5.9586701423467552E-2</v>
      </c>
      <c r="BA216" s="40">
        <v>-8.1659999990500824E-3</v>
      </c>
      <c r="BB216" s="40">
        <v>5.9852243564479095E-2</v>
      </c>
      <c r="BC216" s="40">
        <v>5.1686243565429009E-2</v>
      </c>
      <c r="BD216" s="40">
        <v>7.271180664376832</v>
      </c>
      <c r="BE216" s="40">
        <v>-1.1487865474926657</v>
      </c>
      <c r="BF216" s="40">
        <v>8.4199672118694977</v>
      </c>
      <c r="BG216" s="40">
        <v>-3.3507119795198229E-2</v>
      </c>
      <c r="BH216" s="40">
        <v>0.30710242655315484</v>
      </c>
      <c r="BI216" s="40">
        <v>0.27359530675795668</v>
      </c>
      <c r="BJ216">
        <v>-6.8875985760911574E-3</v>
      </c>
      <c r="BK216">
        <v>-1.3358291028597638E-2</v>
      </c>
      <c r="BL216">
        <v>-3.627303393470506E-2</v>
      </c>
      <c r="BM216">
        <v>-3.6558942988859942E-2</v>
      </c>
      <c r="BN216">
        <v>-6.5187829685521975E-3</v>
      </c>
      <c r="BO216">
        <v>-1.2955740105643265E-2</v>
      </c>
      <c r="BP216">
        <v>-3.3988516208305952E-2</v>
      </c>
      <c r="BQ216">
        <v>-3.4250623985294312E-2</v>
      </c>
      <c r="BR216">
        <v>210507.4697334083</v>
      </c>
      <c r="BS216">
        <v>-3.4250623985294312E-2</v>
      </c>
    </row>
    <row r="217" spans="1:71" hidden="1">
      <c r="A217">
        <v>36</v>
      </c>
      <c r="B217" t="s">
        <v>185</v>
      </c>
      <c r="C217" t="s">
        <v>186</v>
      </c>
      <c r="D217" t="s">
        <v>187</v>
      </c>
      <c r="E217" t="s">
        <v>186</v>
      </c>
      <c r="F217" t="s">
        <v>24</v>
      </c>
      <c r="G217" t="str">
        <f t="shared" si="3"/>
        <v>RomaniaTransport services</v>
      </c>
      <c r="H217">
        <v>17823.030707043992</v>
      </c>
      <c r="I217">
        <v>1001.6500221105533</v>
      </c>
      <c r="J217">
        <v>15562.917988491272</v>
      </c>
      <c r="K217">
        <v>842029.87893363321</v>
      </c>
      <c r="L217">
        <v>56271.689817599756</v>
      </c>
      <c r="M217">
        <v>357029.32984812377</v>
      </c>
      <c r="N217">
        <v>-1.5028918484863533E-3</v>
      </c>
      <c r="O217">
        <v>2.5801579806890083E-3</v>
      </c>
      <c r="P217">
        <v>1.0772661322026548E-3</v>
      </c>
      <c r="Q217">
        <v>-1.0926555520620188E-3</v>
      </c>
      <c r="R217">
        <v>1.9816230279855588E-3</v>
      </c>
      <c r="S217">
        <v>8.8896747592354011E-4</v>
      </c>
      <c r="T217">
        <v>0.12505925515776006</v>
      </c>
      <c r="U217">
        <v>-0.15371393575778036</v>
      </c>
      <c r="V217">
        <v>0.27877319091554043</v>
      </c>
      <c r="W217">
        <v>-3.9942633222391126E-3</v>
      </c>
      <c r="X217">
        <v>5.7845956516952828E-3</v>
      </c>
      <c r="Y217">
        <v>1.7903323294561711E-3</v>
      </c>
      <c r="Z217">
        <v>-2.564779932616341E-3</v>
      </c>
      <c r="AA217">
        <v>7.2301102902161641E-3</v>
      </c>
      <c r="AB217">
        <v>4.6653303575998227E-3</v>
      </c>
      <c r="AC217">
        <v>-1.9042355258296819E-3</v>
      </c>
      <c r="AD217">
        <v>5.5577994431724497E-3</v>
      </c>
      <c r="AE217">
        <v>3.6535639173427676E-3</v>
      </c>
      <c r="AF217">
        <v>0.51398053871371729</v>
      </c>
      <c r="AG217">
        <v>-0.26788637712285457</v>
      </c>
      <c r="AH217">
        <v>0.78186691583657186</v>
      </c>
      <c r="AI217">
        <v>-6.8065072159192606E-3</v>
      </c>
      <c r="AJ217">
        <v>1.5702795032617706E-2</v>
      </c>
      <c r="AK217">
        <v>8.8962878166984425E-3</v>
      </c>
      <c r="AL217">
        <v>-5.5161825320715566E-3</v>
      </c>
      <c r="AM217">
        <v>8.705592460165161E-3</v>
      </c>
      <c r="AN217">
        <v>3.1894099280936044E-3</v>
      </c>
      <c r="AO217">
        <v>-4.1287372286866663E-3</v>
      </c>
      <c r="AP217">
        <v>6.6706929168722298E-3</v>
      </c>
      <c r="AQ217">
        <v>2.5419556881855639E-3</v>
      </c>
      <c r="AR217">
        <v>0.35760035503915338</v>
      </c>
      <c r="AS217">
        <v>-0.58082755167758116</v>
      </c>
      <c r="AT217">
        <v>0.93842790671673448</v>
      </c>
      <c r="AU217">
        <v>-1.4110153352293656E-2</v>
      </c>
      <c r="AV217">
        <v>1.9310250330047875E-2</v>
      </c>
      <c r="AW217">
        <v>5.2000969777542226E-3</v>
      </c>
      <c r="AX217" s="40">
        <v>-5.562151718109953E-3</v>
      </c>
      <c r="AY217" s="40">
        <v>8.7287961829629682E-3</v>
      </c>
      <c r="AZ217" s="40">
        <v>3.166644464853016E-3</v>
      </c>
      <c r="BA217" s="40">
        <v>-4.1612463182560903E-3</v>
      </c>
      <c r="BB217" s="40">
        <v>6.6863048393856536E-3</v>
      </c>
      <c r="BC217" s="40">
        <v>2.5250585211295624E-3</v>
      </c>
      <c r="BD217" s="40">
        <v>0.35522327468072479</v>
      </c>
      <c r="BE217" s="40">
        <v>-0.58540090518883936</v>
      </c>
      <c r="BF217" s="40">
        <v>0.94062417986956415</v>
      </c>
      <c r="BG217" s="40">
        <v>-1.4207808346373415E-2</v>
      </c>
      <c r="BH217" s="40">
        <v>1.9403445597844786E-2</v>
      </c>
      <c r="BI217" s="40">
        <v>5.195637251471371E-3</v>
      </c>
      <c r="BJ217">
        <v>-1.7750626451133913E-2</v>
      </c>
      <c r="BK217">
        <v>-3.0292566001398787E-2</v>
      </c>
      <c r="BL217">
        <v>-6.5151524816432146E-2</v>
      </c>
      <c r="BM217">
        <v>-6.5694465980463385E-2</v>
      </c>
      <c r="BN217">
        <v>-1.5346072217309329E-2</v>
      </c>
      <c r="BO217">
        <v>-2.6744508681624889E-2</v>
      </c>
      <c r="BP217">
        <v>-5.798707521153277E-2</v>
      </c>
      <c r="BQ217">
        <v>-5.8443657192295051E-2</v>
      </c>
      <c r="BR217">
        <v>210507.4697334083</v>
      </c>
      <c r="BS217">
        <v>-5.8443657192295051E-2</v>
      </c>
    </row>
    <row r="218" spans="1:71" hidden="1">
      <c r="A218">
        <v>36</v>
      </c>
      <c r="B218" t="s">
        <v>185</v>
      </c>
      <c r="C218" t="s">
        <v>186</v>
      </c>
      <c r="D218" t="s">
        <v>187</v>
      </c>
      <c r="E218" t="s">
        <v>186</v>
      </c>
      <c r="F218" t="s">
        <v>287</v>
      </c>
      <c r="G218" t="str">
        <f t="shared" si="3"/>
        <v>Romania_All</v>
      </c>
      <c r="H218">
        <v>210507.46973340833</v>
      </c>
      <c r="I218">
        <v>14067.922454399939</v>
      </c>
      <c r="J218">
        <v>89257.332462030958</v>
      </c>
      <c r="K218">
        <v>210507.46973340833</v>
      </c>
      <c r="L218">
        <v>14067.922454399939</v>
      </c>
      <c r="M218">
        <v>89257.332462030958</v>
      </c>
      <c r="N218">
        <v>-7.6282014962586802E-3</v>
      </c>
      <c r="O218">
        <v>3.0988293140531458E-2</v>
      </c>
      <c r="P218">
        <v>2.3360091644272777E-2</v>
      </c>
      <c r="Q218">
        <v>-7.459344302127302E-3</v>
      </c>
      <c r="R218">
        <v>3.2719909318130028E-2</v>
      </c>
      <c r="S218">
        <v>2.5260565016002726E-2</v>
      </c>
      <c r="T218">
        <v>3.5536366979945431</v>
      </c>
      <c r="U218">
        <v>-1.0493747720299691</v>
      </c>
      <c r="V218">
        <v>4.6030114700245122</v>
      </c>
      <c r="W218">
        <v>-1.2909028755411018E-2</v>
      </c>
      <c r="X218">
        <v>8.2505354199136197E-2</v>
      </c>
      <c r="Y218">
        <v>6.9596325443725182E-2</v>
      </c>
      <c r="Z218">
        <v>-1.4050977087879328E-2</v>
      </c>
      <c r="AA218">
        <v>0.11008170633041404</v>
      </c>
      <c r="AB218">
        <v>9.6030729242534724E-2</v>
      </c>
      <c r="AC218">
        <v>-1.4206797115810736E-2</v>
      </c>
      <c r="AD218">
        <v>0.10463302642615818</v>
      </c>
      <c r="AE218">
        <v>9.0426229310347439E-2</v>
      </c>
      <c r="AF218">
        <v>12.721091817817545</v>
      </c>
      <c r="AG218">
        <v>-1.9986012015061814</v>
      </c>
      <c r="AH218">
        <v>14.719693019323726</v>
      </c>
      <c r="AI218">
        <v>-2.4423230599325409E-2</v>
      </c>
      <c r="AJ218">
        <v>0.34352600163229635</v>
      </c>
      <c r="AK218">
        <v>0.31910277103297097</v>
      </c>
      <c r="AL218">
        <v>-3.3502842462926626E-2</v>
      </c>
      <c r="AM218">
        <v>0.11773512976046739</v>
      </c>
      <c r="AN218">
        <v>8.4232287297540759E-2</v>
      </c>
      <c r="AO218">
        <v>-3.2385563486577375E-2</v>
      </c>
      <c r="AP218">
        <v>0.11526636738453401</v>
      </c>
      <c r="AQ218">
        <v>8.2880803897956629E-2</v>
      </c>
      <c r="AR218">
        <v>11.65960722194782</v>
      </c>
      <c r="AS218">
        <v>-4.5559759577121657</v>
      </c>
      <c r="AT218">
        <v>16.215583179659983</v>
      </c>
      <c r="AU218">
        <v>-6.1007102129271767E-2</v>
      </c>
      <c r="AV218">
        <v>0.36308529242192256</v>
      </c>
      <c r="AW218">
        <v>0.30207819029265082</v>
      </c>
      <c r="AX218" s="40">
        <v>-3.384586057602447E-2</v>
      </c>
      <c r="AY218" s="40">
        <v>0.11997914807448659</v>
      </c>
      <c r="AZ218" s="40">
        <v>8.6133287498462122E-2</v>
      </c>
      <c r="BA218" s="40">
        <v>-3.2763860422055785E-2</v>
      </c>
      <c r="BB218" s="40">
        <v>0.1139115580792807</v>
      </c>
      <c r="BC218" s="40">
        <v>8.1147697657224918E-2</v>
      </c>
      <c r="BD218" s="40">
        <v>11.415795179949319</v>
      </c>
      <c r="BE218" s="40">
        <v>-4.6091944772426405</v>
      </c>
      <c r="BF218" s="40">
        <v>16.024989657191959</v>
      </c>
      <c r="BG218" s="40">
        <v>-6.1464826787927182E-2</v>
      </c>
      <c r="BH218" s="40">
        <v>0.3620467997265972</v>
      </c>
      <c r="BI218" s="40">
        <v>0.30058197293867001</v>
      </c>
      <c r="BJ218">
        <v>-7.6282014962586794E-3</v>
      </c>
      <c r="BK218">
        <v>-1.4050977087879326E-2</v>
      </c>
      <c r="BL218">
        <v>-3.3502842462926619E-2</v>
      </c>
      <c r="BM218">
        <v>-3.3845860576024463E-2</v>
      </c>
      <c r="BN218">
        <v>-7.459344302127302E-3</v>
      </c>
      <c r="BO218">
        <v>-1.4206797115810736E-2</v>
      </c>
      <c r="BP218">
        <v>-3.2385563486577375E-2</v>
      </c>
      <c r="BQ218">
        <v>-3.2763860422055785E-2</v>
      </c>
      <c r="BR218">
        <v>210507.4697334083</v>
      </c>
      <c r="BS218">
        <v>-3.2763860422055785E-2</v>
      </c>
    </row>
    <row r="219" spans="1:71" hidden="1">
      <c r="A219">
        <v>37</v>
      </c>
      <c r="B219" t="s">
        <v>188</v>
      </c>
      <c r="C219" t="s">
        <v>189</v>
      </c>
      <c r="D219" t="s">
        <v>189</v>
      </c>
      <c r="E219" t="s">
        <v>189</v>
      </c>
      <c r="F219" t="s">
        <v>20</v>
      </c>
      <c r="G219" t="str">
        <f t="shared" si="3"/>
        <v>RussiaAgriculture, Mining and Quarrying</v>
      </c>
      <c r="H219">
        <v>243036.09031325346</v>
      </c>
      <c r="I219">
        <v>23882.20718854971</v>
      </c>
      <c r="J219">
        <v>241326.13767882736</v>
      </c>
      <c r="K219">
        <v>2961617.7289720327</v>
      </c>
      <c r="L219">
        <v>220659.30336074141</v>
      </c>
      <c r="M219">
        <v>1019101.7135964334</v>
      </c>
      <c r="N219">
        <v>-9.3102054982444858E-3</v>
      </c>
      <c r="O219">
        <v>1.3679239339989688E-2</v>
      </c>
      <c r="P219">
        <v>4.3690338417452027E-3</v>
      </c>
      <c r="Q219">
        <v>-2.5509080298007384E-3</v>
      </c>
      <c r="R219">
        <v>2.0445153499000439E-2</v>
      </c>
      <c r="S219">
        <v>1.7894245469199703E-2</v>
      </c>
      <c r="T219">
        <v>19.74265869699855</v>
      </c>
      <c r="U219">
        <v>-2.8144079439657617</v>
      </c>
      <c r="V219">
        <v>22.557066640964308</v>
      </c>
      <c r="W219">
        <v>-3.2417961809112758E-2</v>
      </c>
      <c r="X219">
        <v>4.8780194032287866E-2</v>
      </c>
      <c r="Y219">
        <v>1.6362232223175108E-2</v>
      </c>
      <c r="Z219">
        <v>-1.6884806941043724E-2</v>
      </c>
      <c r="AA219">
        <v>3.1721231855176994E-2</v>
      </c>
      <c r="AB219">
        <v>1.4836424914133273E-2</v>
      </c>
      <c r="AC219">
        <v>-5.1660223474094963E-3</v>
      </c>
      <c r="AD219">
        <v>1.6194453511765888E-2</v>
      </c>
      <c r="AE219">
        <v>1.102843116435639E-2</v>
      </c>
      <c r="AF219">
        <v>12.167629689443853</v>
      </c>
      <c r="AG219">
        <v>-5.6996544616270057</v>
      </c>
      <c r="AH219">
        <v>17.867284151070859</v>
      </c>
      <c r="AI219">
        <v>-5.8725328223740429E-2</v>
      </c>
      <c r="AJ219">
        <v>0.1198668866186833</v>
      </c>
      <c r="AK219">
        <v>6.1141558394942876E-2</v>
      </c>
      <c r="AL219">
        <v>-4.2729930592470267E-2</v>
      </c>
      <c r="AM219">
        <v>4.4651054379430087E-2</v>
      </c>
      <c r="AN219">
        <v>1.9211237869598235E-3</v>
      </c>
      <c r="AO219">
        <v>-1.1094260765132098E-2</v>
      </c>
      <c r="AP219">
        <v>1.9050801078996853E-2</v>
      </c>
      <c r="AQ219">
        <v>7.9565403138647552E-3</v>
      </c>
      <c r="AR219">
        <v>8.7784232140952572</v>
      </c>
      <c r="AS219">
        <v>-12.240259258682272</v>
      </c>
      <c r="AT219">
        <v>21.018682472777527</v>
      </c>
      <c r="AU219">
        <v>-0.14874488448262363</v>
      </c>
      <c r="AV219">
        <v>0.16496198022838307</v>
      </c>
      <c r="AW219">
        <v>1.621709574575942E-2</v>
      </c>
      <c r="AX219" s="40">
        <v>-4.3188116714301963E-2</v>
      </c>
      <c r="AY219" s="40">
        <v>4.487288674180611E-2</v>
      </c>
      <c r="AZ219" s="40">
        <v>1.6847700275041521E-3</v>
      </c>
      <c r="BA219" s="40">
        <v>-1.1191704100419479E-2</v>
      </c>
      <c r="BB219" s="40">
        <v>1.9207294388270877E-2</v>
      </c>
      <c r="BC219" s="40">
        <v>8.0155902878513985E-3</v>
      </c>
      <c r="BD219" s="40">
        <v>8.8435728447120709</v>
      </c>
      <c r="BE219" s="40">
        <v>-12.347768151090577</v>
      </c>
      <c r="BF219" s="40">
        <v>21.191340995802648</v>
      </c>
      <c r="BG219" s="40">
        <v>-0.15034494553215558</v>
      </c>
      <c r="BH219" s="40">
        <v>0.16567669527289092</v>
      </c>
      <c r="BI219" s="40">
        <v>1.5331749740735336E-2</v>
      </c>
      <c r="BJ219">
        <v>-5.6726697727144268E-2</v>
      </c>
      <c r="BK219">
        <v>-0.10287843159921436</v>
      </c>
      <c r="BL219">
        <v>-0.26035170298635907</v>
      </c>
      <c r="BM219">
        <v>-0.26314341211037573</v>
      </c>
      <c r="BN219">
        <v>-1.1784538680809727E-2</v>
      </c>
      <c r="BO219">
        <v>-2.3865693889297202E-2</v>
      </c>
      <c r="BP219">
        <v>-5.1252629884857744E-2</v>
      </c>
      <c r="BQ219">
        <v>-5.1702793019108788E-2</v>
      </c>
      <c r="BR219">
        <v>1480808.8644860145</v>
      </c>
      <c r="BS219">
        <v>-5.1702793019108788E-2</v>
      </c>
    </row>
    <row r="220" spans="1:71" hidden="1">
      <c r="A220">
        <v>37</v>
      </c>
      <c r="B220" t="s">
        <v>188</v>
      </c>
      <c r="C220" t="s">
        <v>189</v>
      </c>
      <c r="D220" t="s">
        <v>189</v>
      </c>
      <c r="E220" t="s">
        <v>189</v>
      </c>
      <c r="F220" t="s">
        <v>21</v>
      </c>
      <c r="G220" t="str">
        <f t="shared" si="3"/>
        <v>RussiaBusiness, Trade, Personal, and Public Services</v>
      </c>
      <c r="H220">
        <v>749513.71969514329</v>
      </c>
      <c r="I220">
        <v>49366.894120863595</v>
      </c>
      <c r="J220">
        <v>59685.351327833821</v>
      </c>
      <c r="K220">
        <v>14808088.644860163</v>
      </c>
      <c r="L220">
        <v>1103296.516803707</v>
      </c>
      <c r="M220">
        <v>5095508.567982167</v>
      </c>
      <c r="N220">
        <v>-7.8312889067250462E-3</v>
      </c>
      <c r="O220">
        <v>7.504563705855857E-3</v>
      </c>
      <c r="P220">
        <v>-3.2672520086918932E-4</v>
      </c>
      <c r="Q220">
        <v>-5.3848986015818173E-3</v>
      </c>
      <c r="R220">
        <v>5.2730887041456702E-3</v>
      </c>
      <c r="S220">
        <v>-1.1180989743614706E-4</v>
      </c>
      <c r="T220">
        <v>-0.1233594703854808</v>
      </c>
      <c r="U220">
        <v>-5.9411398704663725</v>
      </c>
      <c r="V220">
        <v>5.8177804000808919</v>
      </c>
      <c r="W220">
        <v>-3.5159533256215545E-3</v>
      </c>
      <c r="X220">
        <v>3.3636045445335785E-3</v>
      </c>
      <c r="Y220">
        <v>-1.5234878108797572E-4</v>
      </c>
      <c r="Z220">
        <v>-1.351492160269618E-2</v>
      </c>
      <c r="AA220">
        <v>1.8193757835227611E-2</v>
      </c>
      <c r="AB220">
        <v>4.6788362325314277E-3</v>
      </c>
      <c r="AC220">
        <v>-9.3207711475057301E-3</v>
      </c>
      <c r="AD220">
        <v>1.2794816152597656E-2</v>
      </c>
      <c r="AE220">
        <v>3.4740450050919271E-3</v>
      </c>
      <c r="AF220">
        <v>3.832901753337238</v>
      </c>
      <c r="AG220">
        <v>-10.283574340967562</v>
      </c>
      <c r="AH220">
        <v>14.116476094304801</v>
      </c>
      <c r="AI220">
        <v>-6.251407051505343E-3</v>
      </c>
      <c r="AJ220">
        <v>8.2583501719258809E-3</v>
      </c>
      <c r="AK220">
        <v>2.0069431204205383E-3</v>
      </c>
      <c r="AL220">
        <v>-3.1964683438203745E-2</v>
      </c>
      <c r="AM220">
        <v>2.938247795293283E-2</v>
      </c>
      <c r="AN220">
        <v>-2.5822054852709109E-3</v>
      </c>
      <c r="AO220">
        <v>-2.2084888115971885E-2</v>
      </c>
      <c r="AP220">
        <v>2.0531145501666768E-2</v>
      </c>
      <c r="AQ220">
        <v>-1.5537426143051158E-3</v>
      </c>
      <c r="AR220">
        <v>-1.71423881437232</v>
      </c>
      <c r="AS220">
        <v>-24.36618013235136</v>
      </c>
      <c r="AT220">
        <v>22.651941317979038</v>
      </c>
      <c r="AU220">
        <v>-1.5076151172714656E-2</v>
      </c>
      <c r="AV220">
        <v>1.4247474532776949E-2</v>
      </c>
      <c r="AW220">
        <v>-8.2867663993770719E-4</v>
      </c>
      <c r="AX220" s="40">
        <v>-3.2290297726941537E-2</v>
      </c>
      <c r="AY220" s="40">
        <v>2.7581445897350287E-2</v>
      </c>
      <c r="AZ220" s="40">
        <v>-4.7088518295912516E-3</v>
      </c>
      <c r="BA220" s="40">
        <v>-2.2382822015815249E-2</v>
      </c>
      <c r="BB220" s="40">
        <v>1.9325841586752417E-2</v>
      </c>
      <c r="BC220" s="40">
        <v>-3.0569804290628329E-3</v>
      </c>
      <c r="BD220" s="40">
        <v>-3.3727558593221261</v>
      </c>
      <c r="BE220" s="40">
        <v>-24.694889566286292</v>
      </c>
      <c r="BF220" s="40">
        <v>21.322133706964166</v>
      </c>
      <c r="BG220" s="40">
        <v>-1.5363887688072956E-2</v>
      </c>
      <c r="BH220" s="40">
        <v>1.281459049020969E-2</v>
      </c>
      <c r="BI220" s="40">
        <v>-2.5492971978632673E-3</v>
      </c>
      <c r="BJ220">
        <v>-1.547222115980245E-2</v>
      </c>
      <c r="BK220">
        <v>-2.6701333392864533E-2</v>
      </c>
      <c r="BL220">
        <v>-6.3152395135653863E-2</v>
      </c>
      <c r="BM220">
        <v>-6.3795708943655077E-2</v>
      </c>
      <c r="BN220">
        <v>-1.2034664072487211E-2</v>
      </c>
      <c r="BO220">
        <v>-2.0830912140817635E-2</v>
      </c>
      <c r="BP220">
        <v>-4.9357328562530833E-2</v>
      </c>
      <c r="BQ220">
        <v>-5.002317850060909E-2</v>
      </c>
      <c r="BR220">
        <v>1480808.8644860145</v>
      </c>
      <c r="BS220">
        <v>-5.002317850060909E-2</v>
      </c>
    </row>
    <row r="221" spans="1:71" hidden="1">
      <c r="A221">
        <v>37</v>
      </c>
      <c r="B221" t="s">
        <v>188</v>
      </c>
      <c r="C221" t="s">
        <v>189</v>
      </c>
      <c r="D221" t="s">
        <v>189</v>
      </c>
      <c r="E221" t="s">
        <v>189</v>
      </c>
      <c r="F221" t="s">
        <v>23</v>
      </c>
      <c r="G221" t="str">
        <f t="shared" si="3"/>
        <v>RussiaHotel and restaurants and Other Personal Services</v>
      </c>
      <c r="H221">
        <v>44349.68326410398</v>
      </c>
      <c r="I221">
        <v>8143.7331809120988</v>
      </c>
      <c r="J221">
        <v>207.14592032173084</v>
      </c>
      <c r="K221">
        <v>4442426.593458049</v>
      </c>
      <c r="L221">
        <v>330988.95504111215</v>
      </c>
      <c r="M221">
        <v>1528652.5703946501</v>
      </c>
      <c r="N221">
        <v>-3.7233763411471769E-4</v>
      </c>
      <c r="O221">
        <v>3.0929484520467653E-4</v>
      </c>
      <c r="P221">
        <v>-6.3042788910041214E-5</v>
      </c>
      <c r="Q221">
        <v>-9.0444836716998633E-4</v>
      </c>
      <c r="R221">
        <v>7.6710800065676855E-4</v>
      </c>
      <c r="S221">
        <v>-1.3734036651321784E-4</v>
      </c>
      <c r="T221">
        <v>-0.15152714799057776</v>
      </c>
      <c r="U221">
        <v>-0.99787473312744623</v>
      </c>
      <c r="V221">
        <v>0.84634758513686859</v>
      </c>
      <c r="W221">
        <v>-3.4474224136551269E-4</v>
      </c>
      <c r="X221">
        <v>2.2162880314812608E-4</v>
      </c>
      <c r="Y221">
        <v>-1.2311343821738664E-4</v>
      </c>
      <c r="Z221">
        <v>-6.1084698328376188E-4</v>
      </c>
      <c r="AA221">
        <v>7.3190346774986131E-4</v>
      </c>
      <c r="AB221">
        <v>1.2105648446609945E-4</v>
      </c>
      <c r="AC221">
        <v>-1.4895817376321503E-3</v>
      </c>
      <c r="AD221">
        <v>1.8452590245247827E-3</v>
      </c>
      <c r="AE221">
        <v>3.5567728689263247E-4</v>
      </c>
      <c r="AF221">
        <v>0.39241751173483408</v>
      </c>
      <c r="AG221">
        <v>-1.6434503426239644</v>
      </c>
      <c r="AH221">
        <v>2.0358678543587985</v>
      </c>
      <c r="AI221">
        <v>-5.1992707524333218E-4</v>
      </c>
      <c r="AJ221">
        <v>6.8932616796496884E-4</v>
      </c>
      <c r="AK221">
        <v>1.6939909272163672E-4</v>
      </c>
      <c r="AL221">
        <v>-1.3661710366934948E-3</v>
      </c>
      <c r="AM221">
        <v>1.1606639620619255E-3</v>
      </c>
      <c r="AN221">
        <v>-2.0550707463156938E-4</v>
      </c>
      <c r="AO221">
        <v>-3.3471358292488135E-3</v>
      </c>
      <c r="AP221">
        <v>2.9037327406626445E-3</v>
      </c>
      <c r="AQ221">
        <v>-4.434030885861692E-4</v>
      </c>
      <c r="AR221">
        <v>-0.48920508317712597</v>
      </c>
      <c r="AS221">
        <v>-3.6928833016791032</v>
      </c>
      <c r="AT221">
        <v>3.2036782185019774</v>
      </c>
      <c r="AU221">
        <v>-1.0365988655100915E-3</v>
      </c>
      <c r="AV221">
        <v>9.4826651056886325E-4</v>
      </c>
      <c r="AW221">
        <v>-8.8332354941228204E-5</v>
      </c>
      <c r="AX221" s="40">
        <v>-1.380775263209818E-3</v>
      </c>
      <c r="AY221" s="40">
        <v>1.1168676077128892E-3</v>
      </c>
      <c r="AZ221" s="40">
        <v>-2.6390765549692884E-4</v>
      </c>
      <c r="BA221" s="40">
        <v>-3.3819272891762037E-3</v>
      </c>
      <c r="BB221" s="40">
        <v>2.7914318002968089E-3</v>
      </c>
      <c r="BC221" s="40">
        <v>-5.9049548887939477E-4</v>
      </c>
      <c r="BD221" s="40">
        <v>-0.65149161606893846</v>
      </c>
      <c r="BE221" s="40">
        <v>-3.7312685982315088</v>
      </c>
      <c r="BF221" s="40">
        <v>3.0797769821625707</v>
      </c>
      <c r="BG221" s="40">
        <v>-1.0609438519488164E-3</v>
      </c>
      <c r="BH221" s="40">
        <v>9.598345563177112E-4</v>
      </c>
      <c r="BI221" s="40">
        <v>-1.0110929563110515E-4</v>
      </c>
      <c r="BJ221">
        <v>-1.2432126423439153E-2</v>
      </c>
      <c r="BK221">
        <v>-2.0395808067095334E-2</v>
      </c>
      <c r="BL221">
        <v>-4.5615617353849162E-2</v>
      </c>
      <c r="BM221">
        <v>-4.6103243566544959E-2</v>
      </c>
      <c r="BN221">
        <v>-1.2253283733145151E-2</v>
      </c>
      <c r="BO221">
        <v>-2.0180552409010753E-2</v>
      </c>
      <c r="BP221">
        <v>-4.5346319920386929E-2</v>
      </c>
      <c r="BQ221">
        <v>-4.5817667589811754E-2</v>
      </c>
      <c r="BR221">
        <v>1480808.8644860145</v>
      </c>
      <c r="BS221">
        <v>-4.5817667589811754E-2</v>
      </c>
    </row>
    <row r="222" spans="1:71" hidden="1">
      <c r="A222">
        <v>37</v>
      </c>
      <c r="B222" t="s">
        <v>188</v>
      </c>
      <c r="C222" t="s">
        <v>189</v>
      </c>
      <c r="D222" t="s">
        <v>189</v>
      </c>
      <c r="E222" t="s">
        <v>189</v>
      </c>
      <c r="F222" t="s">
        <v>22</v>
      </c>
      <c r="G222" t="str">
        <f t="shared" si="3"/>
        <v>RussiaLight/Heavy Manufacturing, Utilities, and Construction</v>
      </c>
      <c r="H222">
        <v>340634.24265247339</v>
      </c>
      <c r="I222">
        <v>23358.960243935122</v>
      </c>
      <c r="J222">
        <v>131133.98187797822</v>
      </c>
      <c r="K222">
        <v>23692941.831776261</v>
      </c>
      <c r="L222">
        <v>1765274.4268859318</v>
      </c>
      <c r="M222">
        <v>8152813.7087714672</v>
      </c>
      <c r="N222">
        <v>-6.032474481996529E-3</v>
      </c>
      <c r="O222">
        <v>5.4132508211538677E-3</v>
      </c>
      <c r="P222">
        <v>-6.1922366084266045E-4</v>
      </c>
      <c r="Q222">
        <v>-3.635153129489773E-3</v>
      </c>
      <c r="R222">
        <v>8.0952563417915728E-3</v>
      </c>
      <c r="S222">
        <v>4.4601032123018011E-3</v>
      </c>
      <c r="T222">
        <v>4.9208163387176</v>
      </c>
      <c r="U222">
        <v>-4.0106517858141615</v>
      </c>
      <c r="V222">
        <v>8.9314681245317633</v>
      </c>
      <c r="W222">
        <v>-1.0896393730634463E-2</v>
      </c>
      <c r="X222">
        <v>7.7305973154874683E-3</v>
      </c>
      <c r="Y222">
        <v>-3.1657964151469847E-3</v>
      </c>
      <c r="Z222">
        <v>-1.0160354603353752E-2</v>
      </c>
      <c r="AA222">
        <v>1.6448922890960012E-2</v>
      </c>
      <c r="AB222">
        <v>6.2885682876062613E-3</v>
      </c>
      <c r="AC222">
        <v>-6.2275562876425048E-3</v>
      </c>
      <c r="AD222">
        <v>1.5327355603902346E-2</v>
      </c>
      <c r="AE222">
        <v>9.0997993162598417E-3</v>
      </c>
      <c r="AF222">
        <v>10.039776889242233</v>
      </c>
      <c r="AG222">
        <v>-6.870841160354999</v>
      </c>
      <c r="AH222">
        <v>16.910618049597229</v>
      </c>
      <c r="AI222">
        <v>-1.9186865067799687E-2</v>
      </c>
      <c r="AJ222">
        <v>3.1909633009829727E-2</v>
      </c>
      <c r="AK222">
        <v>1.272276794203004E-2</v>
      </c>
      <c r="AL222">
        <v>-2.3703501428630716E-2</v>
      </c>
      <c r="AM222">
        <v>2.2354676021049652E-2</v>
      </c>
      <c r="AN222">
        <v>-1.3488254075810693E-3</v>
      </c>
      <c r="AO222">
        <v>-1.5125226248555055E-2</v>
      </c>
      <c r="AP222">
        <v>2.0335907978819845E-2</v>
      </c>
      <c r="AQ222">
        <v>5.2106817302647879E-3</v>
      </c>
      <c r="AR222">
        <v>5.7489270031738542</v>
      </c>
      <c r="AS222">
        <v>-16.687609435898793</v>
      </c>
      <c r="AT222">
        <v>22.436536439072647</v>
      </c>
      <c r="AU222">
        <v>-4.455891626945812E-2</v>
      </c>
      <c r="AV222">
        <v>4.6486970772008751E-2</v>
      </c>
      <c r="AW222">
        <v>1.9280545025506315E-3</v>
      </c>
      <c r="AX222" s="40">
        <v>-2.396919186397185E-2</v>
      </c>
      <c r="AY222" s="40">
        <v>2.3353341521269062E-2</v>
      </c>
      <c r="AZ222" s="40">
        <v>-6.1585034270278741E-4</v>
      </c>
      <c r="BA222" s="40">
        <v>-1.5277234623533668E-2</v>
      </c>
      <c r="BB222" s="40">
        <v>1.9852194771847922E-2</v>
      </c>
      <c r="BC222" s="40">
        <v>4.574960148314257E-3</v>
      </c>
      <c r="BD222" s="40">
        <v>5.0475375961508897</v>
      </c>
      <c r="BE222" s="40">
        <v>-16.855319746537688</v>
      </c>
      <c r="BF222" s="40">
        <v>21.902857342688577</v>
      </c>
      <c r="BG222" s="40">
        <v>-4.5051482251526831E-2</v>
      </c>
      <c r="BH222" s="40">
        <v>4.4841941601693289E-2</v>
      </c>
      <c r="BI222" s="40">
        <v>-2.0954064983354226E-4</v>
      </c>
      <c r="BJ222">
        <v>-2.6224438324716021E-2</v>
      </c>
      <c r="BK222">
        <v>-4.4169203441820425E-2</v>
      </c>
      <c r="BL222">
        <v>-0.1030441178243018</v>
      </c>
      <c r="BM222">
        <v>-0.10419913015893573</v>
      </c>
      <c r="BN222">
        <v>-1.7169650292356141E-2</v>
      </c>
      <c r="BO222">
        <v>-2.941415666024318E-2</v>
      </c>
      <c r="BP222">
        <v>-7.1439864024904681E-2</v>
      </c>
      <c r="BQ222">
        <v>-7.2157833955447462E-2</v>
      </c>
      <c r="BR222">
        <v>1480808.8644860145</v>
      </c>
      <c r="BS222">
        <v>-7.2157833955447462E-2</v>
      </c>
    </row>
    <row r="223" spans="1:71" hidden="1">
      <c r="A223">
        <v>37</v>
      </c>
      <c r="B223" t="s">
        <v>188</v>
      </c>
      <c r="C223" t="s">
        <v>189</v>
      </c>
      <c r="D223" t="s">
        <v>189</v>
      </c>
      <c r="E223" t="s">
        <v>189</v>
      </c>
      <c r="F223" t="s">
        <v>24</v>
      </c>
      <c r="G223" t="str">
        <f t="shared" si="3"/>
        <v>RussiaTransport services</v>
      </c>
      <c r="H223">
        <v>103275.12856104174</v>
      </c>
      <c r="I223">
        <v>5577.8569461101433</v>
      </c>
      <c r="J223">
        <v>77198.239993255411</v>
      </c>
      <c r="K223">
        <v>5923235.4579440653</v>
      </c>
      <c r="L223">
        <v>441318.60672148282</v>
      </c>
      <c r="M223">
        <v>2038203.4271928668</v>
      </c>
      <c r="N223">
        <v>-7.8024542244505809E-3</v>
      </c>
      <c r="O223">
        <v>5.0749368593405557E-3</v>
      </c>
      <c r="P223">
        <v>-2.7275173651100243E-3</v>
      </c>
      <c r="Q223">
        <v>-6.0280579436466433E-3</v>
      </c>
      <c r="R223">
        <v>3.8908873152516616E-3</v>
      </c>
      <c r="S223">
        <v>-2.1371706283949818E-3</v>
      </c>
      <c r="T223">
        <v>-2.3579329101233735</v>
      </c>
      <c r="U223">
        <v>-6.650735332316259</v>
      </c>
      <c r="V223">
        <v>4.292802422192886</v>
      </c>
      <c r="W223">
        <v>-4.0379989453929177E-2</v>
      </c>
      <c r="X223">
        <v>2.291543969526421E-2</v>
      </c>
      <c r="Y223">
        <v>-1.746454975866497E-2</v>
      </c>
      <c r="Z223">
        <v>-1.2488322660238891E-2</v>
      </c>
      <c r="AA223">
        <v>1.0197310675714414E-2</v>
      </c>
      <c r="AB223">
        <v>-2.2910119845244766E-3</v>
      </c>
      <c r="AC223">
        <v>-9.6545191556057473E-3</v>
      </c>
      <c r="AD223">
        <v>7.8173418101936398E-3</v>
      </c>
      <c r="AE223">
        <v>-1.8371773454121066E-3</v>
      </c>
      <c r="AF223">
        <v>-2.0269513659438578</v>
      </c>
      <c r="AG223">
        <v>-10.651797355794486</v>
      </c>
      <c r="AH223">
        <v>8.6248459898506269</v>
      </c>
      <c r="AI223">
        <v>-6.2761145440527188E-2</v>
      </c>
      <c r="AJ223">
        <v>4.0848518024755247E-2</v>
      </c>
      <c r="AK223">
        <v>-2.1912627415771938E-2</v>
      </c>
      <c r="AL223">
        <v>-2.70311716301859E-2</v>
      </c>
      <c r="AM223">
        <v>1.8662190801419922E-2</v>
      </c>
      <c r="AN223">
        <v>-8.3689808287659775E-3</v>
      </c>
      <c r="AO223">
        <v>-2.0909340172665845E-2</v>
      </c>
      <c r="AP223">
        <v>1.4395661978706115E-2</v>
      </c>
      <c r="AQ223">
        <v>-6.5136781939597321E-3</v>
      </c>
      <c r="AR223">
        <v>-7.186518462976033</v>
      </c>
      <c r="AS223">
        <v>-23.069202181166048</v>
      </c>
      <c r="AT223">
        <v>15.882683718190014</v>
      </c>
      <c r="AU223">
        <v>-0.13061623692699251</v>
      </c>
      <c r="AV223">
        <v>7.8073007848994277E-2</v>
      </c>
      <c r="AW223">
        <v>-5.2543229077998244E-2</v>
      </c>
      <c r="AX223" s="40">
        <v>-2.7143794643313828E-2</v>
      </c>
      <c r="AY223" s="40">
        <v>1.7525046667251885E-2</v>
      </c>
      <c r="AZ223" s="40">
        <v>-9.6187479760619417E-3</v>
      </c>
      <c r="BA223" s="40">
        <v>-2.0994579987196657E-2</v>
      </c>
      <c r="BB223" s="40">
        <v>1.3487372225989091E-2</v>
      </c>
      <c r="BC223" s="40">
        <v>-7.5072077612075615E-3</v>
      </c>
      <c r="BD223" s="40">
        <v>-8.2826761738620593</v>
      </c>
      <c r="BE223" s="40">
        <v>-23.163246971630883</v>
      </c>
      <c r="BF223" s="40">
        <v>14.880570797768828</v>
      </c>
      <c r="BG223" s="40">
        <v>-0.13093215266436797</v>
      </c>
      <c r="BH223" s="40">
        <v>7.4934021636675646E-2</v>
      </c>
      <c r="BI223" s="40">
        <v>-5.599813102769232E-2</v>
      </c>
      <c r="BJ223">
        <v>-0.11187537155650894</v>
      </c>
      <c r="BK223">
        <v>-0.17906362505192103</v>
      </c>
      <c r="BL223">
        <v>-0.38758604443434053</v>
      </c>
      <c r="BM223">
        <v>-0.3892008877999083</v>
      </c>
      <c r="BN223">
        <v>-0.1192345984590787</v>
      </c>
      <c r="BO223">
        <v>-0.19096576801279891</v>
      </c>
      <c r="BP223">
        <v>-0.41358540392926224</v>
      </c>
      <c r="BQ223">
        <v>-0.41527144197888305</v>
      </c>
      <c r="BR223">
        <v>1480808.8644860145</v>
      </c>
      <c r="BS223">
        <v>-0.41527144197888305</v>
      </c>
    </row>
    <row r="224" spans="1:71" hidden="1">
      <c r="A224">
        <v>37</v>
      </c>
      <c r="B224" t="s">
        <v>188</v>
      </c>
      <c r="C224" t="s">
        <v>189</v>
      </c>
      <c r="D224" t="s">
        <v>189</v>
      </c>
      <c r="E224" t="s">
        <v>189</v>
      </c>
      <c r="F224" t="s">
        <v>287</v>
      </c>
      <c r="G224" t="str">
        <f t="shared" si="3"/>
        <v>Russia_All</v>
      </c>
      <c r="H224">
        <v>1480808.8644860163</v>
      </c>
      <c r="I224">
        <v>110329.65168037068</v>
      </c>
      <c r="J224">
        <v>509550.85679821664</v>
      </c>
      <c r="K224">
        <v>1480808.8644860163</v>
      </c>
      <c r="L224">
        <v>110329.65168037068</v>
      </c>
      <c r="M224">
        <v>509550.85679821664</v>
      </c>
      <c r="N224">
        <v>-3.1348760745531362E-2</v>
      </c>
      <c r="O224">
        <v>3.198128557154465E-2</v>
      </c>
      <c r="P224">
        <v>6.3252482601328791E-4</v>
      </c>
      <c r="Q224">
        <v>-1.8503466071688963E-2</v>
      </c>
      <c r="R224">
        <v>3.8471493860846119E-2</v>
      </c>
      <c r="S224">
        <v>1.9968027789157156E-2</v>
      </c>
      <c r="T224">
        <v>22.030655507216711</v>
      </c>
      <c r="U224">
        <v>-20.414809665690001</v>
      </c>
      <c r="V224">
        <v>42.445465172906708</v>
      </c>
      <c r="W224">
        <v>-8.7555040560663461E-2</v>
      </c>
      <c r="X224">
        <v>8.3011464390721268E-2</v>
      </c>
      <c r="Y224">
        <v>-4.5435761699421928E-3</v>
      </c>
      <c r="Z224">
        <v>-5.3659252790616292E-2</v>
      </c>
      <c r="AA224">
        <v>7.7293126724828881E-2</v>
      </c>
      <c r="AB224">
        <v>2.3633873934212589E-2</v>
      </c>
      <c r="AC224">
        <v>-3.1858450675795624E-2</v>
      </c>
      <c r="AD224">
        <v>5.3979226102984314E-2</v>
      </c>
      <c r="AE224">
        <v>2.2120775427188689E-2</v>
      </c>
      <c r="AF224">
        <v>24.405774477814312</v>
      </c>
      <c r="AG224">
        <v>-35.149317661368016</v>
      </c>
      <c r="AH224">
        <v>59.555092139182328</v>
      </c>
      <c r="AI224">
        <v>-0.14744467285881602</v>
      </c>
      <c r="AJ224">
        <v>0.20157271399315912</v>
      </c>
      <c r="AK224">
        <v>5.4128041134343108E-2</v>
      </c>
      <c r="AL224">
        <v>-0.12679545812618409</v>
      </c>
      <c r="AM224">
        <v>0.1162110631168944</v>
      </c>
      <c r="AN224">
        <v>-1.058439500928969E-2</v>
      </c>
      <c r="AO224">
        <v>-7.2560851131573706E-2</v>
      </c>
      <c r="AP224">
        <v>7.7217249278852221E-2</v>
      </c>
      <c r="AQ224">
        <v>4.6563981472785149E-3</v>
      </c>
      <c r="AR224">
        <v>5.1373878567436195</v>
      </c>
      <c r="AS224">
        <v>-80.056134309777576</v>
      </c>
      <c r="AT224">
        <v>85.193522166521205</v>
      </c>
      <c r="AU224">
        <v>-0.34003278771729911</v>
      </c>
      <c r="AV224">
        <v>0.30471769989273201</v>
      </c>
      <c r="AW224">
        <v>-3.5315087824567104E-2</v>
      </c>
      <c r="AX224" s="40">
        <v>-0.12797217621173901</v>
      </c>
      <c r="AY224" s="40">
        <v>0.11444958843539023</v>
      </c>
      <c r="AZ224" s="40">
        <v>-1.352258777634878E-2</v>
      </c>
      <c r="BA224" s="40">
        <v>-7.3228268016141268E-2</v>
      </c>
      <c r="BB224" s="40">
        <v>7.4664134773157129E-2</v>
      </c>
      <c r="BC224" s="40">
        <v>1.4358667570158606E-3</v>
      </c>
      <c r="BD224" s="40">
        <v>1.5841867916098333</v>
      </c>
      <c r="BE224" s="40">
        <v>-80.79249303377695</v>
      </c>
      <c r="BF224" s="40">
        <v>82.376679825386773</v>
      </c>
      <c r="BG224" s="40">
        <v>-0.34275341198807202</v>
      </c>
      <c r="BH224" s="40">
        <v>0.29922708355778715</v>
      </c>
      <c r="BI224" s="40">
        <v>-4.3526328430284866E-2</v>
      </c>
      <c r="BJ224">
        <v>-3.1348760745531321E-2</v>
      </c>
      <c r="BK224">
        <v>-5.3659252790616223E-2</v>
      </c>
      <c r="BL224">
        <v>-0.12679545812618392</v>
      </c>
      <c r="BM224">
        <v>-0.12797217621173887</v>
      </c>
      <c r="BN224">
        <v>-1.8503466071688963E-2</v>
      </c>
      <c r="BO224">
        <v>-3.1858450675795631E-2</v>
      </c>
      <c r="BP224">
        <v>-7.2560851131573706E-2</v>
      </c>
      <c r="BQ224">
        <v>-7.3228268016141268E-2</v>
      </c>
      <c r="BR224">
        <v>1480808.8644860145</v>
      </c>
      <c r="BS224">
        <v>-7.3228268016141268E-2</v>
      </c>
    </row>
    <row r="225" spans="1:71" hidden="1">
      <c r="A225">
        <v>38</v>
      </c>
      <c r="B225" t="s">
        <v>193</v>
      </c>
      <c r="C225" t="s">
        <v>194</v>
      </c>
      <c r="D225" t="s">
        <v>194</v>
      </c>
      <c r="E225" t="s">
        <v>194</v>
      </c>
      <c r="F225" t="s">
        <v>20</v>
      </c>
      <c r="G225" t="str">
        <f t="shared" si="3"/>
        <v>Slovak RepublicAgriculture, Mining and Quarrying</v>
      </c>
      <c r="H225">
        <v>3333.9504068926635</v>
      </c>
      <c r="I225">
        <v>84.302757273232373</v>
      </c>
      <c r="J225">
        <v>2059.7388276439929</v>
      </c>
      <c r="K225">
        <v>188566.98386788598</v>
      </c>
      <c r="L225">
        <v>5073.1186149274163</v>
      </c>
      <c r="M225">
        <v>209388.19921082113</v>
      </c>
      <c r="N225">
        <v>-3.9286536050757469E-4</v>
      </c>
      <c r="O225">
        <v>2.6129708135030883E-3</v>
      </c>
      <c r="P225">
        <v>2.2201054529955135E-3</v>
      </c>
      <c r="Q225">
        <v>-3.4314395527155003E-4</v>
      </c>
      <c r="R225">
        <v>2.4600696764531865E-3</v>
      </c>
      <c r="S225">
        <v>2.1169257211816365E-3</v>
      </c>
      <c r="T225">
        <v>5.369707641272603E-2</v>
      </c>
      <c r="U225">
        <v>-8.7040499354396061E-3</v>
      </c>
      <c r="V225">
        <v>6.2401126348165636E-2</v>
      </c>
      <c r="W225">
        <v>-3.1845297081317523E-4</v>
      </c>
      <c r="X225">
        <v>2.7121225116698493E-3</v>
      </c>
      <c r="Y225">
        <v>2.3936695408566739E-3</v>
      </c>
      <c r="Z225">
        <v>-7.2581602678675641E-4</v>
      </c>
      <c r="AA225">
        <v>3.3680411063577564E-3</v>
      </c>
      <c r="AB225">
        <v>2.6422250795709997E-3</v>
      </c>
      <c r="AC225">
        <v>-6.4037790910600903E-4</v>
      </c>
      <c r="AD225">
        <v>3.0637243734283779E-3</v>
      </c>
      <c r="AE225">
        <v>2.423346464322369E-3</v>
      </c>
      <c r="AF225">
        <v>6.1469620292861744E-2</v>
      </c>
      <c r="AG225">
        <v>-1.6243565456369957E-2</v>
      </c>
      <c r="AH225">
        <v>7.7713185749231709E-2</v>
      </c>
      <c r="AI225">
        <v>-5.6514689490700092E-4</v>
      </c>
      <c r="AJ225">
        <v>2.3025629049642582E-3</v>
      </c>
      <c r="AK225">
        <v>1.737416010057257E-3</v>
      </c>
      <c r="AL225">
        <v>-1.5887933753568348E-3</v>
      </c>
      <c r="AM225">
        <v>3.6044860155611032E-3</v>
      </c>
      <c r="AN225">
        <v>2.0156926402042684E-3</v>
      </c>
      <c r="AO225">
        <v>-1.3952547796329373E-3</v>
      </c>
      <c r="AP225">
        <v>3.2502973393947099E-3</v>
      </c>
      <c r="AQ225">
        <v>1.8550425597617728E-3</v>
      </c>
      <c r="AR225">
        <v>4.7054254707050269E-2</v>
      </c>
      <c r="AS225">
        <v>-3.539146497561152E-2</v>
      </c>
      <c r="AT225">
        <v>8.2445719682661789E-2</v>
      </c>
      <c r="AU225">
        <v>-1.2632593218737749E-3</v>
      </c>
      <c r="AV225">
        <v>2.571698397964289E-3</v>
      </c>
      <c r="AW225">
        <v>1.3084390760905143E-3</v>
      </c>
      <c r="AX225" s="40">
        <v>-1.6093245084772539E-3</v>
      </c>
      <c r="AY225" s="40">
        <v>3.8097953472030046E-3</v>
      </c>
      <c r="AZ225" s="40">
        <v>2.2004708387257507E-3</v>
      </c>
      <c r="BA225" s="40">
        <v>-1.4128894214930627E-3</v>
      </c>
      <c r="BB225" s="40">
        <v>3.4499801296219044E-3</v>
      </c>
      <c r="BC225" s="40">
        <v>2.0370907081288417E-3</v>
      </c>
      <c r="BD225" s="40">
        <v>5.1672013958520502E-2</v>
      </c>
      <c r="BE225" s="40">
        <v>-3.5838778125052428E-2</v>
      </c>
      <c r="BF225" s="40">
        <v>8.751079208357293E-2</v>
      </c>
      <c r="BG225" s="40">
        <v>-1.281268905091182E-3</v>
      </c>
      <c r="BH225" s="40">
        <v>2.6606239100563484E-3</v>
      </c>
      <c r="BI225" s="40">
        <v>1.3793550049651664E-3</v>
      </c>
      <c r="BJ225">
        <v>-1.1110158679014234E-2</v>
      </c>
      <c r="BK225">
        <v>-2.0525941047472501E-2</v>
      </c>
      <c r="BL225">
        <v>-4.4930778538416656E-2</v>
      </c>
      <c r="BM225">
        <v>-4.5511395130658619E-2</v>
      </c>
      <c r="BN225">
        <v>-1.0324751190793255E-2</v>
      </c>
      <c r="BO225">
        <v>-1.926813070149436E-2</v>
      </c>
      <c r="BP225">
        <v>-4.1981384856612444E-2</v>
      </c>
      <c r="BQ225">
        <v>-4.251198808230662E-2</v>
      </c>
      <c r="BR225">
        <v>94283.491933943093</v>
      </c>
      <c r="BS225">
        <v>-4.251198808230662E-2</v>
      </c>
    </row>
    <row r="226" spans="1:71" hidden="1">
      <c r="A226">
        <v>38</v>
      </c>
      <c r="B226" t="s">
        <v>193</v>
      </c>
      <c r="C226" t="s">
        <v>194</v>
      </c>
      <c r="D226" t="s">
        <v>194</v>
      </c>
      <c r="E226" t="s">
        <v>194</v>
      </c>
      <c r="F226" t="s">
        <v>21</v>
      </c>
      <c r="G226" t="str">
        <f t="shared" si="3"/>
        <v>Slovak RepublicBusiness, Trade, Personal, and Public Services</v>
      </c>
      <c r="H226">
        <v>46129.963333626089</v>
      </c>
      <c r="I226">
        <v>1346.7269360238136</v>
      </c>
      <c r="J226">
        <v>20823.896233939449</v>
      </c>
      <c r="K226">
        <v>942834.91933942994</v>
      </c>
      <c r="L226">
        <v>25365.593074637076</v>
      </c>
      <c r="M226">
        <v>1046940.9960541058</v>
      </c>
      <c r="N226">
        <v>-4.9459523566729247E-3</v>
      </c>
      <c r="O226">
        <v>2.2067085421411135E-2</v>
      </c>
      <c r="P226">
        <v>1.7121133064738215E-2</v>
      </c>
      <c r="Q226">
        <v>-4.8128487501242784E-3</v>
      </c>
      <c r="R226">
        <v>2.432968269134226E-2</v>
      </c>
      <c r="S226">
        <v>1.9516833941217983E-2</v>
      </c>
      <c r="T226">
        <v>0.49505606785820078</v>
      </c>
      <c r="U226">
        <v>-0.12208076292542813</v>
      </c>
      <c r="V226">
        <v>0.61713683078362891</v>
      </c>
      <c r="W226">
        <v>-2.8202416800334348E-3</v>
      </c>
      <c r="X226">
        <v>1.2204618173362144E-2</v>
      </c>
      <c r="Y226">
        <v>9.384376493328711E-3</v>
      </c>
      <c r="Z226">
        <v>-9.0207539657774956E-3</v>
      </c>
      <c r="AA226">
        <v>4.1582058111561959E-2</v>
      </c>
      <c r="AB226">
        <v>3.2561304145784467E-2</v>
      </c>
      <c r="AC226">
        <v>-8.9175723205637825E-3</v>
      </c>
      <c r="AD226">
        <v>4.5132946773681737E-2</v>
      </c>
      <c r="AE226">
        <v>3.6215374453117961E-2</v>
      </c>
      <c r="AF226">
        <v>0.91862445142339766</v>
      </c>
      <c r="AG226">
        <v>-0.22619951069706801</v>
      </c>
      <c r="AH226">
        <v>1.1448239621204657</v>
      </c>
      <c r="AI226">
        <v>-5.2484256641979095E-3</v>
      </c>
      <c r="AJ226">
        <v>2.3631834103159007E-2</v>
      </c>
      <c r="AK226">
        <v>1.83834084389611E-2</v>
      </c>
      <c r="AL226">
        <v>-1.9934745673915542E-2</v>
      </c>
      <c r="AM226">
        <v>4.1671687427411258E-2</v>
      </c>
      <c r="AN226">
        <v>2.1736941753495713E-2</v>
      </c>
      <c r="AO226">
        <v>-1.9907059221658592E-2</v>
      </c>
      <c r="AP226">
        <v>4.4742673127373268E-2</v>
      </c>
      <c r="AQ226">
        <v>2.4835613905714676E-2</v>
      </c>
      <c r="AR226">
        <v>0.62997007609115663</v>
      </c>
      <c r="AS226">
        <v>-0.50495436352929346</v>
      </c>
      <c r="AT226">
        <v>1.1349244396204501</v>
      </c>
      <c r="AU226">
        <v>-1.1660552220154934E-2</v>
      </c>
      <c r="AV226">
        <v>2.4307126014670267E-2</v>
      </c>
      <c r="AW226">
        <v>1.2646573794515337E-2</v>
      </c>
      <c r="AX226" s="40">
        <v>-2.0083996021742295E-2</v>
      </c>
      <c r="AY226" s="40">
        <v>4.7113679139544361E-2</v>
      </c>
      <c r="AZ226" s="40">
        <v>2.7029683117802062E-2</v>
      </c>
      <c r="BA226" s="40">
        <v>-2.0052308049417576E-2</v>
      </c>
      <c r="BB226" s="40">
        <v>5.0700314638108639E-2</v>
      </c>
      <c r="BC226" s="40">
        <v>3.064800658869106E-2</v>
      </c>
      <c r="BD226" s="40">
        <v>0.7774048636775337</v>
      </c>
      <c r="BE226" s="40">
        <v>-0.50863868618879593</v>
      </c>
      <c r="BF226" s="40">
        <v>1.2860435498663296</v>
      </c>
      <c r="BG226" s="40">
        <v>-1.1755219516692721E-2</v>
      </c>
      <c r="BH226" s="40">
        <v>2.6885231029406414E-2</v>
      </c>
      <c r="BI226" s="40">
        <v>1.5130011512713691E-2</v>
      </c>
      <c r="BJ226">
        <v>-1.0108866893161324E-2</v>
      </c>
      <c r="BK226">
        <v>-1.8437217858148527E-2</v>
      </c>
      <c r="BL226">
        <v>-4.0743961129094654E-2</v>
      </c>
      <c r="BM226">
        <v>-4.1049008932052787E-2</v>
      </c>
      <c r="BN226">
        <v>-9.0649974883452861E-3</v>
      </c>
      <c r="BO226">
        <v>-1.6796241661648049E-2</v>
      </c>
      <c r="BP226">
        <v>-3.7494933087190034E-2</v>
      </c>
      <c r="BQ226">
        <v>-3.7768509159736736E-2</v>
      </c>
      <c r="BR226">
        <v>94283.491933943093</v>
      </c>
      <c r="BS226">
        <v>-3.7768509159736736E-2</v>
      </c>
    </row>
    <row r="227" spans="1:71" hidden="1">
      <c r="A227">
        <v>38</v>
      </c>
      <c r="B227" t="s">
        <v>193</v>
      </c>
      <c r="C227" t="s">
        <v>194</v>
      </c>
      <c r="D227" t="s">
        <v>194</v>
      </c>
      <c r="E227" t="s">
        <v>194</v>
      </c>
      <c r="F227" t="s">
        <v>23</v>
      </c>
      <c r="G227" t="str">
        <f t="shared" si="3"/>
        <v>Slovak RepublicHotel and restaurants and Other Personal Services</v>
      </c>
      <c r="H227">
        <v>5494.1912355900977</v>
      </c>
      <c r="I227">
        <v>206.30883095132634</v>
      </c>
      <c r="J227">
        <v>1668.1773165575726</v>
      </c>
      <c r="K227">
        <v>282850.47580182896</v>
      </c>
      <c r="L227">
        <v>7609.6779223911244</v>
      </c>
      <c r="M227">
        <v>314082.29881623166</v>
      </c>
      <c r="N227">
        <v>-5.5781576198007318E-3</v>
      </c>
      <c r="O227">
        <v>4.0746103437761094E-3</v>
      </c>
      <c r="P227">
        <v>-1.5035472760246229E-3</v>
      </c>
      <c r="Q227">
        <v>-4.963856375026149E-3</v>
      </c>
      <c r="R227">
        <v>4.3998106665195562E-3</v>
      </c>
      <c r="S227">
        <v>-5.6404570850659324E-4</v>
      </c>
      <c r="T227">
        <v>-1.4307353917473606E-2</v>
      </c>
      <c r="U227">
        <v>-0.12591116088985643</v>
      </c>
      <c r="V227">
        <v>0.11160380697238281</v>
      </c>
      <c r="W227">
        <v>-7.6324638779079962E-3</v>
      </c>
      <c r="X227">
        <v>4.1567629791142285E-3</v>
      </c>
      <c r="Y227">
        <v>-3.4757008987937677E-3</v>
      </c>
      <c r="Z227">
        <v>-8.7665720336626528E-3</v>
      </c>
      <c r="AA227">
        <v>8.5036184187381961E-3</v>
      </c>
      <c r="AB227">
        <v>-2.6295361492445653E-4</v>
      </c>
      <c r="AC227">
        <v>-7.8397789283961364E-3</v>
      </c>
      <c r="AD227">
        <v>8.9736589652165428E-3</v>
      </c>
      <c r="AE227">
        <v>1.1338800368204064E-3</v>
      </c>
      <c r="AF227">
        <v>2.8761539609440941E-2</v>
      </c>
      <c r="AG227">
        <v>-0.19886064209281074</v>
      </c>
      <c r="AH227">
        <v>0.22762218170225168</v>
      </c>
      <c r="AI227">
        <v>-1.1796518785337154E-2</v>
      </c>
      <c r="AJ227">
        <v>8.6830756569972207E-3</v>
      </c>
      <c r="AK227">
        <v>-3.1134431283399338E-3</v>
      </c>
      <c r="AL227">
        <v>-1.7531846645966298E-2</v>
      </c>
      <c r="AM227">
        <v>1.2340554904160856E-2</v>
      </c>
      <c r="AN227">
        <v>-5.1912917418054406E-3</v>
      </c>
      <c r="AO227">
        <v>-1.5752200026652476E-2</v>
      </c>
      <c r="AP227">
        <v>1.2180623066270491E-2</v>
      </c>
      <c r="AQ227">
        <v>-3.5715769603819865E-3</v>
      </c>
      <c r="AR227">
        <v>-9.0595167811798674E-2</v>
      </c>
      <c r="AS227">
        <v>-0.39956389590635411</v>
      </c>
      <c r="AT227">
        <v>0.30896872809455544</v>
      </c>
      <c r="AU227">
        <v>-2.3149493238432652E-2</v>
      </c>
      <c r="AV227">
        <v>1.4208897170184798E-2</v>
      </c>
      <c r="AW227">
        <v>-8.9405960682478539E-3</v>
      </c>
      <c r="AX227" s="40">
        <v>-1.7554070394066087E-2</v>
      </c>
      <c r="AY227" s="40">
        <v>1.2897367598939915E-2</v>
      </c>
      <c r="AZ227" s="40">
        <v>-4.6567027951261736E-3</v>
      </c>
      <c r="BA227" s="40">
        <v>-1.5791161952818808E-2</v>
      </c>
      <c r="BB227" s="40">
        <v>1.2949350477427877E-2</v>
      </c>
      <c r="BC227" s="40">
        <v>-2.8418114753909294E-3</v>
      </c>
      <c r="BD227" s="40">
        <v>-7.2084233479600357E-2</v>
      </c>
      <c r="BE227" s="40">
        <v>-0.40055218827089334</v>
      </c>
      <c r="BF227" s="40">
        <v>0.32846795479129298</v>
      </c>
      <c r="BG227" s="40">
        <v>-2.315901356351573E-2</v>
      </c>
      <c r="BH227" s="40">
        <v>1.436432304608651E-2</v>
      </c>
      <c r="BI227" s="40">
        <v>-8.7946905174292218E-3</v>
      </c>
      <c r="BJ227">
        <v>-9.5724403538396077E-2</v>
      </c>
      <c r="BK227">
        <v>-0.15043943470150978</v>
      </c>
      <c r="BL227">
        <v>-0.30085660490384364</v>
      </c>
      <c r="BM227">
        <v>-0.30123797724507839</v>
      </c>
      <c r="BN227">
        <v>-6.1030427204331439E-2</v>
      </c>
      <c r="BO227">
        <v>-9.6389786697849672E-2</v>
      </c>
      <c r="BP227">
        <v>-0.19367270613860524</v>
      </c>
      <c r="BQ227">
        <v>-0.19415174155361004</v>
      </c>
      <c r="BR227">
        <v>94283.491933943093</v>
      </c>
      <c r="BS227">
        <v>-0.19415174155361004</v>
      </c>
    </row>
    <row r="228" spans="1:71" hidden="1">
      <c r="A228">
        <v>38</v>
      </c>
      <c r="B228" t="s">
        <v>193</v>
      </c>
      <c r="C228" t="s">
        <v>194</v>
      </c>
      <c r="D228" t="s">
        <v>194</v>
      </c>
      <c r="E228" t="s">
        <v>194</v>
      </c>
      <c r="F228" t="s">
        <v>22</v>
      </c>
      <c r="G228" t="str">
        <f t="shared" si="3"/>
        <v>Slovak RepublicLight/Heavy Manufacturing, Utilities, and Construction</v>
      </c>
      <c r="H228">
        <v>32882.844386852026</v>
      </c>
      <c r="I228">
        <v>744.81670885949381</v>
      </c>
      <c r="J228">
        <v>76869.63344943733</v>
      </c>
      <c r="K228">
        <v>1508535.8709430879</v>
      </c>
      <c r="L228">
        <v>40584.948919419323</v>
      </c>
      <c r="M228">
        <v>1675105.5936865692</v>
      </c>
      <c r="N228">
        <v>-5.7420911124449288E-3</v>
      </c>
      <c r="O228">
        <v>9.7967236662631962E-2</v>
      </c>
      <c r="P228">
        <v>9.2225145550187015E-2</v>
      </c>
      <c r="Q228">
        <v>-3.8658392120835333E-3</v>
      </c>
      <c r="R228">
        <v>5.391774751315246E-2</v>
      </c>
      <c r="S228">
        <v>5.0051908301068919E-2</v>
      </c>
      <c r="T228">
        <v>1.2695963385739641</v>
      </c>
      <c r="U228">
        <v>-9.8059304345686549E-2</v>
      </c>
      <c r="V228">
        <v>1.3676556429196507</v>
      </c>
      <c r="W228">
        <v>-2.1241098125454713E-2</v>
      </c>
      <c r="X228">
        <v>0.5154429632678128</v>
      </c>
      <c r="Y228">
        <v>0.49420186514235798</v>
      </c>
      <c r="Z228">
        <v>-1.299017234322474E-2</v>
      </c>
      <c r="AA228">
        <v>0.16158755300014169</v>
      </c>
      <c r="AB228">
        <v>0.14859738065691694</v>
      </c>
      <c r="AC228">
        <v>-8.4945262083062148E-3</v>
      </c>
      <c r="AD228">
        <v>0.10782337317817325</v>
      </c>
      <c r="AE228">
        <v>9.9328846969867074E-2</v>
      </c>
      <c r="AF228">
        <v>2.5195351128105461</v>
      </c>
      <c r="AG228">
        <v>-0.21546869516173528</v>
      </c>
      <c r="AH228">
        <v>2.7350038079722818</v>
      </c>
      <c r="AI228">
        <v>-5.2708898872979325E-2</v>
      </c>
      <c r="AJ228">
        <v>0.74491110522639414</v>
      </c>
      <c r="AK228">
        <v>0.69220220635341467</v>
      </c>
      <c r="AL228">
        <v>-3.0846679483333337E-2</v>
      </c>
      <c r="AM228">
        <v>0.12762297212017695</v>
      </c>
      <c r="AN228">
        <v>9.6776292636843592E-2</v>
      </c>
      <c r="AO228">
        <v>-2.046787345227602E-2</v>
      </c>
      <c r="AP228">
        <v>9.5272980150193309E-2</v>
      </c>
      <c r="AQ228">
        <v>7.4805106697917276E-2</v>
      </c>
      <c r="AR228">
        <v>1.8974758964041785</v>
      </c>
      <c r="AS228">
        <v>-0.51917974909360076</v>
      </c>
      <c r="AT228">
        <v>2.4166556454977792</v>
      </c>
      <c r="AU228">
        <v>-0.11772759514746654</v>
      </c>
      <c r="AV228">
        <v>0.5299367147774614</v>
      </c>
      <c r="AW228">
        <v>0.41220911962999496</v>
      </c>
      <c r="AX228" s="40">
        <v>-3.0959594117539846E-2</v>
      </c>
      <c r="AY228" s="40">
        <v>0.17057226388729921</v>
      </c>
      <c r="AZ228" s="40">
        <v>0.13961266976975936</v>
      </c>
      <c r="BA228" s="40">
        <v>-2.0560024753607159E-2</v>
      </c>
      <c r="BB228" s="40">
        <v>0.11385612245082372</v>
      </c>
      <c r="BC228" s="40">
        <v>9.3296097697216557E-2</v>
      </c>
      <c r="BD228" s="40">
        <v>2.3665108496391816</v>
      </c>
      <c r="BE228" s="40">
        <v>-0.52151722150446478</v>
      </c>
      <c r="BF228" s="40">
        <v>2.8880280711436463</v>
      </c>
      <c r="BG228" s="40">
        <v>-0.11798243992862759</v>
      </c>
      <c r="BH228" s="40">
        <v>0.77754787575421835</v>
      </c>
      <c r="BI228" s="40">
        <v>0.6595654358255908</v>
      </c>
      <c r="BJ228">
        <v>-1.646403804716591E-2</v>
      </c>
      <c r="BK228">
        <v>-3.7246133422468512E-2</v>
      </c>
      <c r="BL228">
        <v>-8.8445288431881E-2</v>
      </c>
      <c r="BM228">
        <v>-8.8769043453745533E-2</v>
      </c>
      <c r="BN228">
        <v>-1.3165561832768305E-2</v>
      </c>
      <c r="BO228">
        <v>-2.892908988194872E-2</v>
      </c>
      <c r="BP228">
        <v>-6.9705706507121545E-2</v>
      </c>
      <c r="BQ228">
        <v>-7.0019538404695839E-2</v>
      </c>
      <c r="BR228">
        <v>94283.491933943093</v>
      </c>
      <c r="BS228">
        <v>-7.0019538404695839E-2</v>
      </c>
    </row>
    <row r="229" spans="1:71" hidden="1">
      <c r="A229">
        <v>38</v>
      </c>
      <c r="B229" t="s">
        <v>193</v>
      </c>
      <c r="C229" t="s">
        <v>194</v>
      </c>
      <c r="D229" t="s">
        <v>194</v>
      </c>
      <c r="E229" t="s">
        <v>194</v>
      </c>
      <c r="F229" t="s">
        <v>24</v>
      </c>
      <c r="G229" t="str">
        <f t="shared" si="3"/>
        <v>Slovak RepublicTransport services</v>
      </c>
      <c r="H229">
        <v>6442.5425709821075</v>
      </c>
      <c r="I229">
        <v>154.40407435584177</v>
      </c>
      <c r="J229">
        <v>3272.6537778321826</v>
      </c>
      <c r="K229">
        <v>377133.96773577196</v>
      </c>
      <c r="L229">
        <v>10146.237229854833</v>
      </c>
      <c r="M229">
        <v>418776.39842164225</v>
      </c>
      <c r="N229">
        <v>-1.2167068141587822E-3</v>
      </c>
      <c r="O229">
        <v>6.0589205101081942E-3</v>
      </c>
      <c r="P229">
        <v>4.8422136959494115E-3</v>
      </c>
      <c r="Q229">
        <v>-1.3026759477060496E-3</v>
      </c>
      <c r="R229">
        <v>5.4074038281673184E-3</v>
      </c>
      <c r="S229">
        <v>4.1047278804612689E-3</v>
      </c>
      <c r="T229">
        <v>0.10411885709789812</v>
      </c>
      <c r="U229">
        <v>-3.3043147997628863E-2</v>
      </c>
      <c r="V229">
        <v>0.13716200509552698</v>
      </c>
      <c r="W229">
        <v>-7.5113227768998402E-4</v>
      </c>
      <c r="X229">
        <v>2.8733487415465511E-3</v>
      </c>
      <c r="Y229">
        <v>2.122216463856567E-3</v>
      </c>
      <c r="Z229">
        <v>-2.1719714837575366E-3</v>
      </c>
      <c r="AA229">
        <v>1.0654235990716901E-2</v>
      </c>
      <c r="AB229">
        <v>8.4822645069593632E-3</v>
      </c>
      <c r="AC229">
        <v>-2.2614650351695451E-3</v>
      </c>
      <c r="AD229">
        <v>9.7205284971067108E-3</v>
      </c>
      <c r="AE229">
        <v>7.4590634619371649E-3</v>
      </c>
      <c r="AF229">
        <v>0.18920356849339187</v>
      </c>
      <c r="AG229">
        <v>-5.7363401834630512E-2</v>
      </c>
      <c r="AH229">
        <v>0.24656697032802238</v>
      </c>
      <c r="AI229">
        <v>-1.3040566309136317E-3</v>
      </c>
      <c r="AJ229">
        <v>5.0379223620535965E-3</v>
      </c>
      <c r="AK229">
        <v>3.7338657311399648E-3</v>
      </c>
      <c r="AL229">
        <v>-4.728465659918457E-3</v>
      </c>
      <c r="AM229">
        <v>9.7457680351699921E-3</v>
      </c>
      <c r="AN229">
        <v>5.0173023752515342E-3</v>
      </c>
      <c r="AO229">
        <v>-4.8532499314796222E-3</v>
      </c>
      <c r="AP229">
        <v>9.1434248764197777E-3</v>
      </c>
      <c r="AQ229">
        <v>4.2901749449401555E-3</v>
      </c>
      <c r="AR229">
        <v>0.10882283187235553</v>
      </c>
      <c r="AS229">
        <v>-0.12310556285142238</v>
      </c>
      <c r="AT229">
        <v>0.23192839472377791</v>
      </c>
      <c r="AU229">
        <v>-2.7722405226087961E-3</v>
      </c>
      <c r="AV229">
        <v>4.7715633225681661E-3</v>
      </c>
      <c r="AW229">
        <v>1.99932279995937E-3</v>
      </c>
      <c r="AX229" s="40">
        <v>-4.7522805496908425E-3</v>
      </c>
      <c r="AY229" s="40">
        <v>1.1944390523683554E-2</v>
      </c>
      <c r="AZ229" s="40">
        <v>7.1921099739927124E-3</v>
      </c>
      <c r="BA229" s="40">
        <v>-4.8773429082882317E-3</v>
      </c>
      <c r="BB229" s="40">
        <v>1.1028467433666055E-2</v>
      </c>
      <c r="BC229" s="40">
        <v>6.151124525377822E-3</v>
      </c>
      <c r="BD229" s="40">
        <v>0.15602692166215401</v>
      </c>
      <c r="BE229" s="40">
        <v>-0.12371669549710629</v>
      </c>
      <c r="BF229" s="40">
        <v>0.27974361715926027</v>
      </c>
      <c r="BG229" s="40">
        <v>-2.7832860204767924E-3</v>
      </c>
      <c r="BH229" s="40">
        <v>5.7775370568351756E-3</v>
      </c>
      <c r="BI229" s="40">
        <v>2.9942510363583832E-3</v>
      </c>
      <c r="BJ229">
        <v>-1.7805915263238346E-2</v>
      </c>
      <c r="BK229">
        <v>-3.1785751295142953E-2</v>
      </c>
      <c r="BL229">
        <v>-6.9198806060646337E-2</v>
      </c>
      <c r="BM229">
        <v>-6.9547325444573385E-2</v>
      </c>
      <c r="BN229">
        <v>-2.1400437867641474E-2</v>
      </c>
      <c r="BO229">
        <v>-3.7151481963118418E-2</v>
      </c>
      <c r="BP229">
        <v>-7.9729478231067658E-2</v>
      </c>
      <c r="BQ229">
        <v>-8.0125279085568088E-2</v>
      </c>
      <c r="BR229">
        <v>94283.491933943093</v>
      </c>
      <c r="BS229">
        <v>-8.0125279085568088E-2</v>
      </c>
    </row>
    <row r="230" spans="1:71" hidden="1">
      <c r="A230">
        <v>38</v>
      </c>
      <c r="B230" t="s">
        <v>193</v>
      </c>
      <c r="C230" t="s">
        <v>194</v>
      </c>
      <c r="D230" t="s">
        <v>194</v>
      </c>
      <c r="E230" t="s">
        <v>194</v>
      </c>
      <c r="F230" t="s">
        <v>287</v>
      </c>
      <c r="G230" t="str">
        <f t="shared" si="3"/>
        <v>Slovak Republic_All</v>
      </c>
      <c r="H230">
        <v>94283.491933942962</v>
      </c>
      <c r="I230">
        <v>2536.5593074637081</v>
      </c>
      <c r="J230">
        <v>104694.09960541053</v>
      </c>
      <c r="K230">
        <v>94283.491933942962</v>
      </c>
      <c r="L230">
        <v>2536.5593074637081</v>
      </c>
      <c r="M230">
        <v>104694.09960541053</v>
      </c>
      <c r="N230">
        <v>-1.7875773263584947E-2</v>
      </c>
      <c r="O230">
        <v>0.13278082375143052</v>
      </c>
      <c r="P230">
        <v>0.11490505048784558</v>
      </c>
      <c r="Q230">
        <v>-1.5288364240211561E-2</v>
      </c>
      <c r="R230">
        <v>9.0514714375634783E-2</v>
      </c>
      <c r="S230">
        <v>7.5226350135423226E-2</v>
      </c>
      <c r="T230">
        <v>1.9081609860253157</v>
      </c>
      <c r="U230">
        <v>-0.38779842609403958</v>
      </c>
      <c r="V230">
        <v>2.2959594121193554</v>
      </c>
      <c r="W230">
        <v>-3.2763388931899312E-2</v>
      </c>
      <c r="X230">
        <v>0.53738981567350574</v>
      </c>
      <c r="Y230">
        <v>0.5046264267416064</v>
      </c>
      <c r="Z230">
        <v>-3.3675285853209169E-2</v>
      </c>
      <c r="AA230">
        <v>0.22569550662751639</v>
      </c>
      <c r="AB230">
        <v>0.19202022077430722</v>
      </c>
      <c r="AC230">
        <v>-2.8153720401541685E-2</v>
      </c>
      <c r="AD230">
        <v>0.17471423178760664</v>
      </c>
      <c r="AE230">
        <v>0.14656051138606496</v>
      </c>
      <c r="AF230">
        <v>3.7175942926296388</v>
      </c>
      <c r="AG230">
        <v>-0.71413581524261449</v>
      </c>
      <c r="AH230">
        <v>4.4317301078722533</v>
      </c>
      <c r="AI230">
        <v>-7.1623046848335037E-2</v>
      </c>
      <c r="AJ230">
        <v>0.78456650025356833</v>
      </c>
      <c r="AK230">
        <v>0.71294345340523324</v>
      </c>
      <c r="AL230">
        <v>-7.4630530838490458E-2</v>
      </c>
      <c r="AM230">
        <v>0.19498546850248011</v>
      </c>
      <c r="AN230">
        <v>0.12035493766398965</v>
      </c>
      <c r="AO230">
        <v>-6.2375637411699644E-2</v>
      </c>
      <c r="AP230">
        <v>0.16458999855965156</v>
      </c>
      <c r="AQ230">
        <v>0.10221436114795192</v>
      </c>
      <c r="AR230">
        <v>2.592727891262943</v>
      </c>
      <c r="AS230">
        <v>-1.5821950363562822</v>
      </c>
      <c r="AT230">
        <v>4.1749229276192255</v>
      </c>
      <c r="AU230">
        <v>-0.15657314045053666</v>
      </c>
      <c r="AV230">
        <v>0.575795999682849</v>
      </c>
      <c r="AW230">
        <v>0.41922285923231234</v>
      </c>
      <c r="AX230" s="40">
        <v>-7.4959265591516319E-2</v>
      </c>
      <c r="AY230" s="40">
        <v>0.24633749649667003</v>
      </c>
      <c r="AZ230" s="40">
        <v>0.17137823090515369</v>
      </c>
      <c r="BA230" s="40">
        <v>-6.2693727085624859E-2</v>
      </c>
      <c r="BB230" s="40">
        <v>0.19198423512964824</v>
      </c>
      <c r="BC230" s="40">
        <v>0.12929050804402337</v>
      </c>
      <c r="BD230" s="40">
        <v>3.2795304154577885</v>
      </c>
      <c r="BE230" s="40">
        <v>-1.5902635695863128</v>
      </c>
      <c r="BF230" s="40">
        <v>4.869793985044101</v>
      </c>
      <c r="BG230" s="40">
        <v>-0.15696122793440404</v>
      </c>
      <c r="BH230" s="40">
        <v>0.82723559079660269</v>
      </c>
      <c r="BI230" s="40">
        <v>0.67027436286219866</v>
      </c>
      <c r="BJ230">
        <v>-1.7875773263584971E-2</v>
      </c>
      <c r="BK230">
        <v>-3.3675285853209218E-2</v>
      </c>
      <c r="BL230">
        <v>-7.4630530838490569E-2</v>
      </c>
      <c r="BM230">
        <v>-7.4959265591516416E-2</v>
      </c>
      <c r="BN230">
        <v>-1.5288364240211561E-2</v>
      </c>
      <c r="BO230">
        <v>-2.8153720401541685E-2</v>
      </c>
      <c r="BP230">
        <v>-6.2375637411699644E-2</v>
      </c>
      <c r="BQ230">
        <v>-6.2693727085624845E-2</v>
      </c>
      <c r="BR230">
        <v>94283.491933943093</v>
      </c>
      <c r="BS230">
        <v>-6.2693727085624845E-2</v>
      </c>
    </row>
    <row r="231" spans="1:71" hidden="1">
      <c r="A231">
        <v>39</v>
      </c>
      <c r="B231" t="s">
        <v>195</v>
      </c>
      <c r="C231" t="s">
        <v>196</v>
      </c>
      <c r="D231" t="s">
        <v>196</v>
      </c>
      <c r="E231" t="s">
        <v>196</v>
      </c>
      <c r="F231" t="s">
        <v>20</v>
      </c>
      <c r="G231" t="str">
        <f t="shared" si="3"/>
        <v>SloveniaAgriculture, Mining and Quarrying</v>
      </c>
      <c r="H231">
        <v>1268.8840217779805</v>
      </c>
      <c r="I231">
        <v>99.002640256030347</v>
      </c>
      <c r="J231">
        <v>1412.8797692339299</v>
      </c>
      <c r="K231">
        <v>99167.081606509048</v>
      </c>
      <c r="L231">
        <v>2318.5983236139955</v>
      </c>
      <c r="M231">
        <v>92425.946636239009</v>
      </c>
      <c r="N231">
        <v>-2.9964265600194908E-4</v>
      </c>
      <c r="O231">
        <v>1.7275274221035201E-3</v>
      </c>
      <c r="P231">
        <v>1.427884766101571E-3</v>
      </c>
      <c r="Q231">
        <v>-9.0353768920265138E-4</v>
      </c>
      <c r="R231">
        <v>5.9711006144759294E-3</v>
      </c>
      <c r="S231">
        <v>5.0675629252732775E-3</v>
      </c>
      <c r="T231">
        <v>5.874821451673528E-2</v>
      </c>
      <c r="U231">
        <v>-1.0474704857536654E-2</v>
      </c>
      <c r="V231">
        <v>6.9222919374271941E-2</v>
      </c>
      <c r="W231">
        <v>-3.9730537205791652E-4</v>
      </c>
      <c r="X231">
        <v>2.7627287991664508E-3</v>
      </c>
      <c r="Y231">
        <v>2.3654234271085345E-3</v>
      </c>
      <c r="Z231">
        <v>-5.7988487199480548E-4</v>
      </c>
      <c r="AA231">
        <v>2.4737791039873762E-3</v>
      </c>
      <c r="AB231">
        <v>1.8938942319925705E-3</v>
      </c>
      <c r="AC231">
        <v>-1.8106410737724944E-3</v>
      </c>
      <c r="AD231">
        <v>7.4230587585207113E-3</v>
      </c>
      <c r="AE231">
        <v>5.6124176847482171E-3</v>
      </c>
      <c r="AF231">
        <v>6.50647111763938E-2</v>
      </c>
      <c r="AG231">
        <v>-2.0990746791577752E-2</v>
      </c>
      <c r="AH231">
        <v>8.6055457967971538E-2</v>
      </c>
      <c r="AI231">
        <v>-7.5164694010929382E-4</v>
      </c>
      <c r="AJ231">
        <v>3.3621222391891619E-3</v>
      </c>
      <c r="AK231">
        <v>2.6104752990798682E-3</v>
      </c>
      <c r="AL231">
        <v>-1.2184596875159104E-3</v>
      </c>
      <c r="AM231">
        <v>2.8017974122947417E-3</v>
      </c>
      <c r="AN231">
        <v>1.5833377247788313E-3</v>
      </c>
      <c r="AO231">
        <v>-3.7520636596459996E-3</v>
      </c>
      <c r="AP231">
        <v>8.5525763774893602E-3</v>
      </c>
      <c r="AQ231">
        <v>4.8005127178433601E-3</v>
      </c>
      <c r="AR231">
        <v>5.5652303700396415E-2</v>
      </c>
      <c r="AS231">
        <v>-4.3497642556741045E-2</v>
      </c>
      <c r="AT231">
        <v>9.9149946257137467E-2</v>
      </c>
      <c r="AU231">
        <v>-1.5821018894988067E-3</v>
      </c>
      <c r="AV231">
        <v>3.7418772368833569E-3</v>
      </c>
      <c r="AW231">
        <v>2.1597753473845504E-3</v>
      </c>
      <c r="AX231" s="40">
        <v>-1.2499261432338503E-3</v>
      </c>
      <c r="AY231" s="40">
        <v>2.8087997396068981E-3</v>
      </c>
      <c r="AZ231" s="40">
        <v>1.5588735963730476E-3</v>
      </c>
      <c r="BA231" s="40">
        <v>-3.8540549492755609E-3</v>
      </c>
      <c r="BB231" s="40">
        <v>8.4447656962722446E-3</v>
      </c>
      <c r="BC231" s="40">
        <v>4.5907107469966828E-3</v>
      </c>
      <c r="BD231" s="40">
        <v>5.3220071210916306E-2</v>
      </c>
      <c r="BE231" s="40">
        <v>-4.4680026722532684E-2</v>
      </c>
      <c r="BF231" s="40">
        <v>9.790009793344899E-2</v>
      </c>
      <c r="BG231" s="40">
        <v>-1.6325227469728026E-3</v>
      </c>
      <c r="BH231" s="40">
        <v>3.802560142620915E-3</v>
      </c>
      <c r="BI231" s="40">
        <v>2.1700373956481129E-3</v>
      </c>
      <c r="BJ231">
        <v>-1.1708984907422712E-2</v>
      </c>
      <c r="BK231">
        <v>-2.265986860757823E-2</v>
      </c>
      <c r="BL231">
        <v>-4.7613134530932695E-2</v>
      </c>
      <c r="BM231">
        <v>-4.8842733347094061E-2</v>
      </c>
      <c r="BN231">
        <v>-1.0580227790337774E-2</v>
      </c>
      <c r="BO231">
        <v>-2.1202209089872415E-2</v>
      </c>
      <c r="BP231">
        <v>-4.3935840947526207E-2</v>
      </c>
      <c r="BQ231">
        <v>-4.5130136536748758E-2</v>
      </c>
      <c r="BR231">
        <v>49583.540803254538</v>
      </c>
      <c r="BS231">
        <v>-4.5130136536748758E-2</v>
      </c>
    </row>
    <row r="232" spans="1:71" hidden="1">
      <c r="A232">
        <v>39</v>
      </c>
      <c r="B232" t="s">
        <v>195</v>
      </c>
      <c r="C232" t="s">
        <v>196</v>
      </c>
      <c r="D232" t="s">
        <v>196</v>
      </c>
      <c r="E232" t="s">
        <v>196</v>
      </c>
      <c r="F232" t="s">
        <v>21</v>
      </c>
      <c r="G232" t="str">
        <f t="shared" si="3"/>
        <v>SloveniaBusiness, Trade, Personal, and Public Services</v>
      </c>
      <c r="H232">
        <v>26223.960991844971</v>
      </c>
      <c r="I232">
        <v>554.55658272504832</v>
      </c>
      <c r="J232">
        <v>7173.3536632933028</v>
      </c>
      <c r="K232">
        <v>495835.40803254524</v>
      </c>
      <c r="L232">
        <v>11592.991618069975</v>
      </c>
      <c r="M232">
        <v>462129.7331811951</v>
      </c>
      <c r="N232">
        <v>-7.816752146680506E-3</v>
      </c>
      <c r="O232">
        <v>1.477574802576056E-2</v>
      </c>
      <c r="P232">
        <v>6.9589958790800526E-3</v>
      </c>
      <c r="Q232">
        <v>-7.2770275932928794E-3</v>
      </c>
      <c r="R232">
        <v>1.381779560738592E-2</v>
      </c>
      <c r="S232">
        <v>6.5407680140930425E-3</v>
      </c>
      <c r="T232">
        <v>7.5827068763120842E-2</v>
      </c>
      <c r="U232">
        <v>-8.4362519893508292E-2</v>
      </c>
      <c r="V232">
        <v>0.16018958865662913</v>
      </c>
      <c r="W232">
        <v>-3.8799412890879559E-3</v>
      </c>
      <c r="X232">
        <v>7.2589394185821471E-3</v>
      </c>
      <c r="Y232">
        <v>3.3789981294941917E-3</v>
      </c>
      <c r="Z232">
        <v>-1.343362607294942E-2</v>
      </c>
      <c r="AA232">
        <v>4.18250655704216E-2</v>
      </c>
      <c r="AB232">
        <v>2.8391439497472176E-2</v>
      </c>
      <c r="AC232">
        <v>-1.2498569435877323E-2</v>
      </c>
      <c r="AD232">
        <v>3.8967752124503638E-2</v>
      </c>
      <c r="AE232">
        <v>2.646918268862632E-2</v>
      </c>
      <c r="AF232">
        <v>0.30685701304640789</v>
      </c>
      <c r="AG232">
        <v>-0.1448958107079914</v>
      </c>
      <c r="AH232">
        <v>0.45175282375439929</v>
      </c>
      <c r="AI232">
        <v>-6.9901652147462863E-3</v>
      </c>
      <c r="AJ232">
        <v>2.0589577660234219E-2</v>
      </c>
      <c r="AK232">
        <v>1.3599412445487926E-2</v>
      </c>
      <c r="AL232">
        <v>-2.9178709343577202E-2</v>
      </c>
      <c r="AM232">
        <v>5.4009756348363608E-2</v>
      </c>
      <c r="AN232">
        <v>2.4831047004786409E-2</v>
      </c>
      <c r="AO232">
        <v>-2.7182687345340163E-2</v>
      </c>
      <c r="AP232">
        <v>5.0019556595687811E-2</v>
      </c>
      <c r="AQ232">
        <v>2.2836869250347641E-2</v>
      </c>
      <c r="AR232">
        <v>0.26474763380224031</v>
      </c>
      <c r="AS232">
        <v>-0.31512866655114546</v>
      </c>
      <c r="AT232">
        <v>0.57987630035338578</v>
      </c>
      <c r="AU232">
        <v>-1.4837264538705958E-2</v>
      </c>
      <c r="AV232">
        <v>2.7828216011568888E-2</v>
      </c>
      <c r="AW232">
        <v>1.2990951472862937E-2</v>
      </c>
      <c r="AX232" s="40">
        <v>-2.9436938518864576E-2</v>
      </c>
      <c r="AY232" s="40">
        <v>4.9826721793379172E-2</v>
      </c>
      <c r="AZ232" s="40">
        <v>2.0389783274514593E-2</v>
      </c>
      <c r="BA232" s="40">
        <v>-2.7424937647749149E-2</v>
      </c>
      <c r="BB232" s="40">
        <v>4.6430936230439562E-2</v>
      </c>
      <c r="BC232" s="40">
        <v>1.9005998582690413E-2</v>
      </c>
      <c r="BD232" s="40">
        <v>0.22033638226217978</v>
      </c>
      <c r="BE232" s="40">
        <v>-0.31793707227644763</v>
      </c>
      <c r="BF232" s="40">
        <v>0.5382734545386274</v>
      </c>
      <c r="BG232" s="40">
        <v>-1.4981764030569382E-2</v>
      </c>
      <c r="BH232" s="40">
        <v>2.4585377068145751E-2</v>
      </c>
      <c r="BI232" s="40">
        <v>9.6036130375763747E-3</v>
      </c>
      <c r="BJ232">
        <v>-1.4779698960595207E-2</v>
      </c>
      <c r="BK232">
        <v>-2.5399928970718372E-2</v>
      </c>
      <c r="BL232">
        <v>-5.5170297338890943E-2</v>
      </c>
      <c r="BM232">
        <v>-5.5658549927942391E-2</v>
      </c>
      <c r="BN232">
        <v>-1.5212608148830796E-2</v>
      </c>
      <c r="BO232">
        <v>-2.6128228429997992E-2</v>
      </c>
      <c r="BP232">
        <v>-5.6825340527494501E-2</v>
      </c>
      <c r="BQ232">
        <v>-5.7331764184301866E-2</v>
      </c>
      <c r="BR232">
        <v>49583.540803254538</v>
      </c>
      <c r="BS232">
        <v>-5.7331764184301866E-2</v>
      </c>
    </row>
    <row r="233" spans="1:71" hidden="1">
      <c r="A233">
        <v>39</v>
      </c>
      <c r="B233" t="s">
        <v>195</v>
      </c>
      <c r="C233" t="s">
        <v>196</v>
      </c>
      <c r="D233" t="s">
        <v>196</v>
      </c>
      <c r="E233" t="s">
        <v>196</v>
      </c>
      <c r="F233" t="s">
        <v>23</v>
      </c>
      <c r="G233" t="str">
        <f t="shared" si="3"/>
        <v>SloveniaHotel and restaurants and Other Personal Services</v>
      </c>
      <c r="H233">
        <v>2869.0779930484132</v>
      </c>
      <c r="I233">
        <v>98.893491141235017</v>
      </c>
      <c r="J233">
        <v>881.06381800701251</v>
      </c>
      <c r="K233">
        <v>148750.62240976357</v>
      </c>
      <c r="L233">
        <v>3477.8974854209932</v>
      </c>
      <c r="M233">
        <v>138638.91995435851</v>
      </c>
      <c r="N233">
        <v>-1.4175398152703399E-3</v>
      </c>
      <c r="O233">
        <v>1.565914555616043E-3</v>
      </c>
      <c r="P233">
        <v>1.4837474034570315E-4</v>
      </c>
      <c r="Q233">
        <v>-2.0040563229200411E-3</v>
      </c>
      <c r="R233">
        <v>2.2336876281950297E-3</v>
      </c>
      <c r="S233">
        <v>2.2963130527498877E-4</v>
      </c>
      <c r="T233">
        <v>2.6621137972994129E-3</v>
      </c>
      <c r="U233">
        <v>-2.3233008153752177E-2</v>
      </c>
      <c r="V233">
        <v>2.5895121951051588E-2</v>
      </c>
      <c r="W233">
        <v>-1.7991764438118746E-3</v>
      </c>
      <c r="X233">
        <v>1.2461554494925316E-3</v>
      </c>
      <c r="Y233">
        <v>-5.5302099431934299E-4</v>
      </c>
      <c r="Z233">
        <v>-2.2759783576079945E-3</v>
      </c>
      <c r="AA233">
        <v>4.9868734941397094E-3</v>
      </c>
      <c r="AB233">
        <v>2.7108951365317144E-3</v>
      </c>
      <c r="AC233">
        <v>-3.2179015724044637E-3</v>
      </c>
      <c r="AD233">
        <v>7.0728340781261341E-3</v>
      </c>
      <c r="AE233">
        <v>3.8549325057216704E-3</v>
      </c>
      <c r="AF233">
        <v>4.4690200227056824E-2</v>
      </c>
      <c r="AG233">
        <v>-3.7305105956659146E-2</v>
      </c>
      <c r="AH233">
        <v>8.1995306183715963E-2</v>
      </c>
      <c r="AI233">
        <v>-2.779495978035014E-3</v>
      </c>
      <c r="AJ233">
        <v>4.572960296346032E-3</v>
      </c>
      <c r="AK233">
        <v>1.793464318311018E-3</v>
      </c>
      <c r="AL233">
        <v>-4.8094007945281621E-3</v>
      </c>
      <c r="AM233">
        <v>6.1311796404487163E-3</v>
      </c>
      <c r="AN233">
        <v>1.3217788459205532E-3</v>
      </c>
      <c r="AO233">
        <v>-6.8001090790825551E-3</v>
      </c>
      <c r="AP233">
        <v>8.7047272376500218E-3</v>
      </c>
      <c r="AQ233">
        <v>1.9046181585674667E-3</v>
      </c>
      <c r="AR233">
        <v>2.2080222347896524E-2</v>
      </c>
      <c r="AS233">
        <v>-7.8833607555765628E-2</v>
      </c>
      <c r="AT233">
        <v>0.10091382990366216</v>
      </c>
      <c r="AU233">
        <v>-5.6502352331860234E-3</v>
      </c>
      <c r="AV233">
        <v>5.920292291403069E-3</v>
      </c>
      <c r="AW233">
        <v>2.7005705821704586E-4</v>
      </c>
      <c r="AX233" s="40">
        <v>-4.8450708777411349E-3</v>
      </c>
      <c r="AY233" s="40">
        <v>6.2714197542062793E-3</v>
      </c>
      <c r="AZ233" s="40">
        <v>1.4263488764651444E-3</v>
      </c>
      <c r="BA233" s="40">
        <v>-6.8532895607840011E-3</v>
      </c>
      <c r="BB233" s="40">
        <v>8.890528072315905E-3</v>
      </c>
      <c r="BC233" s="40">
        <v>2.0372385115319039E-3</v>
      </c>
      <c r="BD233" s="40">
        <v>2.3617688988198719E-2</v>
      </c>
      <c r="BE233" s="40">
        <v>-7.9450128434375378E-2</v>
      </c>
      <c r="BF233" s="40">
        <v>0.10306781742257409</v>
      </c>
      <c r="BG233" s="40">
        <v>-5.6675307508021822E-3</v>
      </c>
      <c r="BH233" s="40">
        <v>6.0169776827296165E-3</v>
      </c>
      <c r="BI233" s="40">
        <v>3.4944693192743344E-4</v>
      </c>
      <c r="BJ233">
        <v>-2.4497989751758126E-2</v>
      </c>
      <c r="BK233">
        <v>-3.9333565011202533E-2</v>
      </c>
      <c r="BL233">
        <v>-8.3116290708193374E-2</v>
      </c>
      <c r="BM233">
        <v>-8.3732742763777526E-2</v>
      </c>
      <c r="BN233">
        <v>-2.3492959835518284E-2</v>
      </c>
      <c r="BO233">
        <v>-3.7722508858931629E-2</v>
      </c>
      <c r="BP233">
        <v>-7.9715668489424851E-2</v>
      </c>
      <c r="BQ233">
        <v>-8.0339087555224897E-2</v>
      </c>
      <c r="BR233">
        <v>49583.540803254538</v>
      </c>
      <c r="BS233">
        <v>-8.0339087555224897E-2</v>
      </c>
    </row>
    <row r="234" spans="1:71" hidden="1">
      <c r="A234">
        <v>39</v>
      </c>
      <c r="B234" t="s">
        <v>195</v>
      </c>
      <c r="C234" t="s">
        <v>196</v>
      </c>
      <c r="D234" t="s">
        <v>196</v>
      </c>
      <c r="E234" t="s">
        <v>196</v>
      </c>
      <c r="F234" t="s">
        <v>22</v>
      </c>
      <c r="G234" t="str">
        <f t="shared" si="3"/>
        <v>SloveniaLight/Heavy Manufacturing, Utilities, and Construction</v>
      </c>
      <c r="H234">
        <v>16193.990324789229</v>
      </c>
      <c r="I234">
        <v>356.83759026998189</v>
      </c>
      <c r="J234">
        <v>30412.41193623752</v>
      </c>
      <c r="K234">
        <v>793336.65285207261</v>
      </c>
      <c r="L234">
        <v>18548.78658891196</v>
      </c>
      <c r="M234">
        <v>739407.5730899123</v>
      </c>
      <c r="N234">
        <v>-4.5057842955757155E-3</v>
      </c>
      <c r="O234">
        <v>2.9278558391662456E-2</v>
      </c>
      <c r="P234">
        <v>2.477277409608674E-2</v>
      </c>
      <c r="Q234">
        <v>-3.9886269633961427E-3</v>
      </c>
      <c r="R234">
        <v>4.1326037103481462E-2</v>
      </c>
      <c r="S234">
        <v>3.7337410140085313E-2</v>
      </c>
      <c r="T234">
        <v>0.43285228279444998</v>
      </c>
      <c r="U234">
        <v>-4.624011895425939E-2</v>
      </c>
      <c r="V234">
        <v>0.47909240174870937</v>
      </c>
      <c r="W234">
        <v>-9.5982410068978785E-3</v>
      </c>
      <c r="X234">
        <v>7.4072260332321019E-2</v>
      </c>
      <c r="Y234">
        <v>6.4474019325423154E-2</v>
      </c>
      <c r="Z234">
        <v>-8.6228680738795575E-3</v>
      </c>
      <c r="AA234">
        <v>9.8920694259147346E-2</v>
      </c>
      <c r="AB234">
        <v>9.0297826185267771E-2</v>
      </c>
      <c r="AC234">
        <v>-7.5707905018411398E-3</v>
      </c>
      <c r="AD234">
        <v>0.28771645444010346</v>
      </c>
      <c r="AE234">
        <v>0.2801456639382624</v>
      </c>
      <c r="AF234">
        <v>3.2477263338749238</v>
      </c>
      <c r="AG234">
        <v>-8.7768110830008128E-2</v>
      </c>
      <c r="AH234">
        <v>3.3354944447049317</v>
      </c>
      <c r="AI234">
        <v>-1.884748777027587E-2</v>
      </c>
      <c r="AJ234">
        <v>0.25441788827302703</v>
      </c>
      <c r="AK234">
        <v>0.23557040050275113</v>
      </c>
      <c r="AL234">
        <v>-2.2855266291297735E-2</v>
      </c>
      <c r="AM234">
        <v>0.10472532020747455</v>
      </c>
      <c r="AN234">
        <v>8.1870053916176813E-2</v>
      </c>
      <c r="AO234">
        <v>-1.9797676839467739E-2</v>
      </c>
      <c r="AP234">
        <v>0.29120759866771845</v>
      </c>
      <c r="AQ234">
        <v>0.27140992182825074</v>
      </c>
      <c r="AR234">
        <v>3.1464529488159387</v>
      </c>
      <c r="AS234">
        <v>-0.22951430165720765</v>
      </c>
      <c r="AT234">
        <v>3.3759672504731464</v>
      </c>
      <c r="AU234">
        <v>-5.1324116484998294E-2</v>
      </c>
      <c r="AV234">
        <v>0.27937205453903541</v>
      </c>
      <c r="AW234">
        <v>0.22804793805403709</v>
      </c>
      <c r="AX234" s="40">
        <v>-2.3052474704280644E-2</v>
      </c>
      <c r="AY234" s="40">
        <v>0.10613549757434787</v>
      </c>
      <c r="AZ234" s="40">
        <v>8.3083022870067247E-2</v>
      </c>
      <c r="BA234" s="40">
        <v>-1.9976783019090984E-2</v>
      </c>
      <c r="BB234" s="40">
        <v>0.29391945069872849</v>
      </c>
      <c r="BC234" s="40">
        <v>0.27394266767963749</v>
      </c>
      <c r="BD234" s="40">
        <v>3.1758150502417659</v>
      </c>
      <c r="BE234" s="40">
        <v>-0.23159067809632439</v>
      </c>
      <c r="BF234" s="40">
        <v>3.4074057283380905</v>
      </c>
      <c r="BG234" s="40">
        <v>-5.1755298548903705E-2</v>
      </c>
      <c r="BH234" s="40">
        <v>0.27087179366234088</v>
      </c>
      <c r="BI234" s="40">
        <v>0.21911649511343717</v>
      </c>
      <c r="BJ234">
        <v>-1.3796027723219589E-2</v>
      </c>
      <c r="BK234">
        <v>-2.6401913451053804E-2</v>
      </c>
      <c r="BL234">
        <v>-6.9979356909277327E-2</v>
      </c>
      <c r="BM234">
        <v>-7.0583179141832014E-2</v>
      </c>
      <c r="BN234">
        <v>-1.2958309386428234E-2</v>
      </c>
      <c r="BO234">
        <v>-2.4596094476370366E-2</v>
      </c>
      <c r="BP234">
        <v>-6.4318980935713102E-2</v>
      </c>
      <c r="BQ234">
        <v>-6.4900863701356074E-2</v>
      </c>
      <c r="BR234">
        <v>49583.540803254538</v>
      </c>
      <c r="BS234">
        <v>-6.4900863701356074E-2</v>
      </c>
    </row>
    <row r="235" spans="1:71" hidden="1">
      <c r="A235">
        <v>39</v>
      </c>
      <c r="B235" t="s">
        <v>195</v>
      </c>
      <c r="C235" t="s">
        <v>196</v>
      </c>
      <c r="D235" t="s">
        <v>196</v>
      </c>
      <c r="E235" t="s">
        <v>196</v>
      </c>
      <c r="F235" t="s">
        <v>24</v>
      </c>
      <c r="G235" t="str">
        <f t="shared" si="3"/>
        <v>SloveniaTransport services</v>
      </c>
      <c r="H235">
        <v>3027.62747179394</v>
      </c>
      <c r="I235">
        <v>50.008857414702021</v>
      </c>
      <c r="J235">
        <v>6333.2641313477552</v>
      </c>
      <c r="K235">
        <v>198334.1632130181</v>
      </c>
      <c r="L235">
        <v>4637.196647227991</v>
      </c>
      <c r="M235">
        <v>184851.89327247802</v>
      </c>
      <c r="N235">
        <v>-5.6056435708241774E-3</v>
      </c>
      <c r="O235">
        <v>5.0477313814362174E-3</v>
      </c>
      <c r="P235">
        <v>-5.5791218938796021E-4</v>
      </c>
      <c r="Q235">
        <v>-4.5575274983889061E-3</v>
      </c>
      <c r="R235">
        <v>3.8760344387976159E-3</v>
      </c>
      <c r="S235">
        <v>-6.814930595912907E-4</v>
      </c>
      <c r="T235">
        <v>-7.900543327614697E-3</v>
      </c>
      <c r="U235">
        <v>-5.2835378087946028E-2</v>
      </c>
      <c r="V235">
        <v>4.4934834760331326E-2</v>
      </c>
      <c r="W235">
        <v>-1.4417592308900773E-2</v>
      </c>
      <c r="X235">
        <v>1.2252854792614188E-2</v>
      </c>
      <c r="Y235">
        <v>-2.1647375162865841E-3</v>
      </c>
      <c r="Z235">
        <v>-8.8136019250834325E-3</v>
      </c>
      <c r="AA235">
        <v>1.1019309970379381E-2</v>
      </c>
      <c r="AB235">
        <v>2.2057080452959482E-3</v>
      </c>
      <c r="AC235">
        <v>-7.1322951760257672E-3</v>
      </c>
      <c r="AD235">
        <v>8.2541682210325769E-3</v>
      </c>
      <c r="AE235">
        <v>1.1218730450068104E-3</v>
      </c>
      <c r="AF235">
        <v>1.3005864807302595E-2</v>
      </c>
      <c r="AG235">
        <v>-8.2684638193267657E-2</v>
      </c>
      <c r="AH235">
        <v>9.5690503000570248E-2</v>
      </c>
      <c r="AI235">
        <v>-2.255188058246332E-2</v>
      </c>
      <c r="AJ235">
        <v>2.6105686793502114E-2</v>
      </c>
      <c r="AK235">
        <v>3.5538062110387937E-3</v>
      </c>
      <c r="AL235">
        <v>-1.8140521427746442E-2</v>
      </c>
      <c r="AM235">
        <v>1.6596838498090176E-2</v>
      </c>
      <c r="AN235">
        <v>-1.5436829296562641E-3</v>
      </c>
      <c r="AO235">
        <v>-1.4637741927612377E-2</v>
      </c>
      <c r="AP235">
        <v>1.2654192118085876E-2</v>
      </c>
      <c r="AQ235">
        <v>-1.9835498095264999E-3</v>
      </c>
      <c r="AR235">
        <v>-2.2995276315865024E-2</v>
      </c>
      <c r="AS235">
        <v>-0.16969521947428179</v>
      </c>
      <c r="AT235">
        <v>0.14669994315841678</v>
      </c>
      <c r="AU235">
        <v>-4.6214479754361867E-2</v>
      </c>
      <c r="AV235">
        <v>3.9940150863575725E-2</v>
      </c>
      <c r="AW235">
        <v>-6.2743288907861463E-3</v>
      </c>
      <c r="AX235" s="40">
        <v>-1.821367709938123E-2</v>
      </c>
      <c r="AY235" s="40">
        <v>1.5719347557528275E-2</v>
      </c>
      <c r="AZ235" s="40">
        <v>-2.4943295418529518E-3</v>
      </c>
      <c r="BA235" s="40">
        <v>-1.4688569239325863E-2</v>
      </c>
      <c r="BB235" s="40">
        <v>1.2032305252682627E-2</v>
      </c>
      <c r="BC235" s="40">
        <v>-2.6562639866432366E-3</v>
      </c>
      <c r="BD235" s="40">
        <v>-3.0794046132536178E-2</v>
      </c>
      <c r="BE235" s="40">
        <v>-0.17028446007294518</v>
      </c>
      <c r="BF235" s="40">
        <v>0.13949041394040901</v>
      </c>
      <c r="BG235" s="40">
        <v>-4.6379022498963508E-2</v>
      </c>
      <c r="BH235" s="40">
        <v>3.801925775175221E-2</v>
      </c>
      <c r="BI235" s="40">
        <v>-8.3597647472113019E-3</v>
      </c>
      <c r="BJ235">
        <v>-9.1803783428405603E-2</v>
      </c>
      <c r="BK235">
        <v>-0.14434060819810132</v>
      </c>
      <c r="BL235">
        <v>-0.29708783289379431</v>
      </c>
      <c r="BM235">
        <v>-0.29828590539884514</v>
      </c>
      <c r="BN235">
        <v>-0.10565204009722695</v>
      </c>
      <c r="BO235">
        <v>-0.16533998668995653</v>
      </c>
      <c r="BP235">
        <v>-0.33933032715999101</v>
      </c>
      <c r="BQ235">
        <v>-0.34050859962836011</v>
      </c>
      <c r="BR235">
        <v>49583.540803254538</v>
      </c>
      <c r="BS235">
        <v>-0.34050859962836011</v>
      </c>
    </row>
    <row r="236" spans="1:71" hidden="1">
      <c r="A236">
        <v>39</v>
      </c>
      <c r="B236" t="s">
        <v>195</v>
      </c>
      <c r="C236" t="s">
        <v>196</v>
      </c>
      <c r="D236" t="s">
        <v>196</v>
      </c>
      <c r="E236" t="s">
        <v>196</v>
      </c>
      <c r="F236" t="s">
        <v>287</v>
      </c>
      <c r="G236" t="str">
        <f t="shared" si="3"/>
        <v>Slovenia_All</v>
      </c>
      <c r="H236">
        <v>49583.540803254524</v>
      </c>
      <c r="I236">
        <v>1159.2991618069975</v>
      </c>
      <c r="J236">
        <v>46212.973318119519</v>
      </c>
      <c r="K236">
        <v>49583.540803254524</v>
      </c>
      <c r="L236">
        <v>1159.2991618069975</v>
      </c>
      <c r="M236">
        <v>46212.973318119519</v>
      </c>
      <c r="N236">
        <v>-1.9645362484352689E-2</v>
      </c>
      <c r="O236">
        <v>5.2395479776578796E-2</v>
      </c>
      <c r="P236">
        <v>3.2750117292226107E-2</v>
      </c>
      <c r="Q236">
        <v>-1.8730776067200625E-2</v>
      </c>
      <c r="R236">
        <v>6.7224655392335964E-2</v>
      </c>
      <c r="S236">
        <v>4.8493879325135339E-2</v>
      </c>
      <c r="T236">
        <v>0.56218913654399083</v>
      </c>
      <c r="U236">
        <v>-0.21714572994700254</v>
      </c>
      <c r="V236">
        <v>0.77933486649099337</v>
      </c>
      <c r="W236">
        <v>-3.0092256420756389E-2</v>
      </c>
      <c r="X236">
        <v>9.7592938792176315E-2</v>
      </c>
      <c r="Y236">
        <v>6.7500682371419929E-2</v>
      </c>
      <c r="Z236">
        <v>-3.3725959301515208E-2</v>
      </c>
      <c r="AA236">
        <v>0.15922572239807539</v>
      </c>
      <c r="AB236">
        <v>0.12549976309656019</v>
      </c>
      <c r="AC236">
        <v>-3.2230197759921184E-2</v>
      </c>
      <c r="AD236">
        <v>0.34943426762228658</v>
      </c>
      <c r="AE236">
        <v>0.31720406986236538</v>
      </c>
      <c r="AF236">
        <v>3.6773441231320851</v>
      </c>
      <c r="AG236">
        <v>-0.37364441247950408</v>
      </c>
      <c r="AH236">
        <v>4.0509885356115891</v>
      </c>
      <c r="AI236">
        <v>-5.1920676485629771E-2</v>
      </c>
      <c r="AJ236">
        <v>0.30904823526229847</v>
      </c>
      <c r="AK236">
        <v>0.25712755877666871</v>
      </c>
      <c r="AL236">
        <v>-7.620235754466545E-2</v>
      </c>
      <c r="AM236">
        <v>0.1842648921066718</v>
      </c>
      <c r="AN236">
        <v>0.10806253456200635</v>
      </c>
      <c r="AO236">
        <v>-7.2170278851148864E-2</v>
      </c>
      <c r="AP236">
        <v>0.37113865099663162</v>
      </c>
      <c r="AQ236">
        <v>0.29896837214548277</v>
      </c>
      <c r="AR236">
        <v>3.4659378323506069</v>
      </c>
      <c r="AS236">
        <v>-0.83666943779514158</v>
      </c>
      <c r="AT236">
        <v>4.3026072701457485</v>
      </c>
      <c r="AU236">
        <v>-0.11960819790075099</v>
      </c>
      <c r="AV236">
        <v>0.35680259094246658</v>
      </c>
      <c r="AW236">
        <v>0.23719439304171558</v>
      </c>
      <c r="AX236" s="40">
        <v>-7.679808734350145E-2</v>
      </c>
      <c r="AY236" s="40">
        <v>0.18076178641906857</v>
      </c>
      <c r="AZ236" s="40">
        <v>0.10396369907556711</v>
      </c>
      <c r="BA236" s="40">
        <v>-7.2797634416225526E-2</v>
      </c>
      <c r="BB236" s="40">
        <v>0.3697179859504387</v>
      </c>
      <c r="BC236" s="40">
        <v>0.29692035153421314</v>
      </c>
      <c r="BD236" s="40">
        <v>3.4421951465705249</v>
      </c>
      <c r="BE236" s="40">
        <v>-0.84394236560262526</v>
      </c>
      <c r="BF236" s="40">
        <v>4.2861375121731511</v>
      </c>
      <c r="BG236" s="40">
        <v>-0.12041613857621158</v>
      </c>
      <c r="BH236" s="40">
        <v>0.3432959663075893</v>
      </c>
      <c r="BI236" s="40">
        <v>0.22287982773137771</v>
      </c>
      <c r="BJ236">
        <v>-1.9645362484352696E-2</v>
      </c>
      <c r="BK236">
        <v>-3.3725959301515222E-2</v>
      </c>
      <c r="BL236">
        <v>-7.6202357544665478E-2</v>
      </c>
      <c r="BM236">
        <v>-7.6798087343501464E-2</v>
      </c>
      <c r="BN236">
        <v>-1.8730776067200625E-2</v>
      </c>
      <c r="BO236">
        <v>-3.2230197759921191E-2</v>
      </c>
      <c r="BP236">
        <v>-7.2170278851148864E-2</v>
      </c>
      <c r="BQ236">
        <v>-7.2797634416225568E-2</v>
      </c>
      <c r="BR236">
        <v>49583.540803254538</v>
      </c>
      <c r="BS236">
        <v>-7.2797634416225568E-2</v>
      </c>
    </row>
    <row r="237" spans="1:71" hidden="1">
      <c r="A237">
        <v>40</v>
      </c>
      <c r="B237" t="s">
        <v>203</v>
      </c>
      <c r="C237" t="s">
        <v>204</v>
      </c>
      <c r="D237" t="s">
        <v>204</v>
      </c>
      <c r="E237" t="s">
        <v>204</v>
      </c>
      <c r="F237" t="s">
        <v>20</v>
      </c>
      <c r="G237" t="str">
        <f t="shared" si="3"/>
        <v>SwedenAgriculture, Mining and Quarrying</v>
      </c>
      <c r="H237">
        <v>8489.66051266053</v>
      </c>
      <c r="I237">
        <v>127.49209409568029</v>
      </c>
      <c r="J237">
        <v>4943.0736427044203</v>
      </c>
      <c r="K237">
        <v>974720.06098731305</v>
      </c>
      <c r="L237">
        <v>10553.449178503104</v>
      </c>
      <c r="M237">
        <v>517398.74989418936</v>
      </c>
      <c r="N237">
        <v>-3.750367981795687E-4</v>
      </c>
      <c r="O237">
        <v>1.3071340172579201E-3</v>
      </c>
      <c r="P237">
        <v>9.3209721907835138E-4</v>
      </c>
      <c r="Q237">
        <v>-4.2180604648702137E-4</v>
      </c>
      <c r="R237">
        <v>1.8909434420154626E-3</v>
      </c>
      <c r="S237">
        <v>1.4691373955284413E-3</v>
      </c>
      <c r="T237">
        <v>7.7522334199739085E-2</v>
      </c>
      <c r="U237">
        <v>-2.2257543373930488E-2</v>
      </c>
      <c r="V237">
        <v>9.9779877573669573E-2</v>
      </c>
      <c r="W237">
        <v>-6.4222112947779708E-4</v>
      </c>
      <c r="X237">
        <v>1.8314638096795749E-3</v>
      </c>
      <c r="Y237">
        <v>1.1892426802017778E-3</v>
      </c>
      <c r="Z237">
        <v>-6.9140844012054766E-4</v>
      </c>
      <c r="AA237">
        <v>2.8576757809160142E-3</v>
      </c>
      <c r="AB237">
        <v>2.1662673407954669E-3</v>
      </c>
      <c r="AC237">
        <v>-8.0659145120485359E-4</v>
      </c>
      <c r="AD237">
        <v>3.7744907480661656E-3</v>
      </c>
      <c r="AE237">
        <v>2.967899296861312E-3</v>
      </c>
      <c r="AF237">
        <v>0.15660787198170475</v>
      </c>
      <c r="AG237">
        <v>-4.2561609440527448E-2</v>
      </c>
      <c r="AH237">
        <v>0.1991694814222322</v>
      </c>
      <c r="AI237">
        <v>-1.1164573176176806E-3</v>
      </c>
      <c r="AJ237">
        <v>3.7520691748176133E-3</v>
      </c>
      <c r="AK237">
        <v>2.6356118571999329E-3</v>
      </c>
      <c r="AL237">
        <v>-1.5175275229060352E-3</v>
      </c>
      <c r="AM237">
        <v>3.1597196742745078E-3</v>
      </c>
      <c r="AN237">
        <v>1.6421921513684731E-3</v>
      </c>
      <c r="AO237">
        <v>-1.7181588145027814E-3</v>
      </c>
      <c r="AP237">
        <v>3.9839957909663104E-3</v>
      </c>
      <c r="AQ237">
        <v>2.2658369764635292E-3</v>
      </c>
      <c r="AR237">
        <v>0.11956197688940494</v>
      </c>
      <c r="AS237">
        <v>-9.066250864726122E-2</v>
      </c>
      <c r="AT237">
        <v>0.21022448553666614</v>
      </c>
      <c r="AU237">
        <v>-2.5737877963655439E-3</v>
      </c>
      <c r="AV237">
        <v>4.5752158447625729E-3</v>
      </c>
      <c r="AW237">
        <v>2.001428048397029E-3</v>
      </c>
      <c r="AX237" s="40">
        <v>-1.5455990650759073E-3</v>
      </c>
      <c r="AY237" s="40">
        <v>3.2847710933936935E-3</v>
      </c>
      <c r="AZ237" s="40">
        <v>1.7391720283177863E-3</v>
      </c>
      <c r="BA237" s="40">
        <v>-1.7471593821147869E-3</v>
      </c>
      <c r="BB237" s="40">
        <v>4.2447747135211317E-3</v>
      </c>
      <c r="BC237" s="40">
        <v>2.4976153314063445E-3</v>
      </c>
      <c r="BD237" s="40">
        <v>0.13179228233723525</v>
      </c>
      <c r="BE237" s="40">
        <v>-9.2192788729466457E-2</v>
      </c>
      <c r="BF237" s="40">
        <v>0.22398507106670171</v>
      </c>
      <c r="BG237" s="40">
        <v>-2.6278945386851468E-3</v>
      </c>
      <c r="BH237" s="40">
        <v>4.5077877853513474E-3</v>
      </c>
      <c r="BI237" s="40">
        <v>1.8798932466662006E-3</v>
      </c>
      <c r="BJ237">
        <v>-2.1529476370046055E-2</v>
      </c>
      <c r="BK237">
        <v>-3.9691202958965208E-2</v>
      </c>
      <c r="BL237">
        <v>-8.7115645994974525E-2</v>
      </c>
      <c r="BM237">
        <v>-8.8727129472730856E-2</v>
      </c>
      <c r="BN237">
        <v>-1.7457979282406832E-2</v>
      </c>
      <c r="BO237">
        <v>-3.338372449085808E-2</v>
      </c>
      <c r="BP237">
        <v>-7.1112259383880549E-2</v>
      </c>
      <c r="BQ237">
        <v>-7.2312553482945852E-2</v>
      </c>
      <c r="BR237">
        <v>487360.0304936567</v>
      </c>
      <c r="BS237">
        <v>-7.2312553482945852E-2</v>
      </c>
    </row>
    <row r="238" spans="1:71" hidden="1">
      <c r="A238">
        <v>40</v>
      </c>
      <c r="B238" t="s">
        <v>203</v>
      </c>
      <c r="C238" t="s">
        <v>204</v>
      </c>
      <c r="D238" t="s">
        <v>204</v>
      </c>
      <c r="E238" t="s">
        <v>204</v>
      </c>
      <c r="F238" t="s">
        <v>21</v>
      </c>
      <c r="G238" t="str">
        <f t="shared" si="3"/>
        <v>SwedenBusiness, Trade, Personal, and Public Services</v>
      </c>
      <c r="H238">
        <v>313999.55658568844</v>
      </c>
      <c r="I238">
        <v>3252.7654204231494</v>
      </c>
      <c r="J238">
        <v>61361.013119303811</v>
      </c>
      <c r="K238">
        <v>4873600.3049365655</v>
      </c>
      <c r="L238">
        <v>52767.245892515515</v>
      </c>
      <c r="M238">
        <v>2586993.7494709468</v>
      </c>
      <c r="N238">
        <v>-6.2537806730619148E-3</v>
      </c>
      <c r="O238">
        <v>1.3736809695958642E-2</v>
      </c>
      <c r="P238">
        <v>7.4830290228967275E-3</v>
      </c>
      <c r="Q238">
        <v>-5.6651088473065351E-3</v>
      </c>
      <c r="R238">
        <v>1.2003459515371689E-2</v>
      </c>
      <c r="S238">
        <v>6.3383506680651531E-3</v>
      </c>
      <c r="T238">
        <v>0.33445730825478392</v>
      </c>
      <c r="U238">
        <v>-0.29893219155368911</v>
      </c>
      <c r="V238">
        <v>0.63338949980847303</v>
      </c>
      <c r="W238">
        <v>-4.5515738616893611E-3</v>
      </c>
      <c r="X238">
        <v>8.8326344079897954E-3</v>
      </c>
      <c r="Y238">
        <v>4.2810605463004343E-3</v>
      </c>
      <c r="Z238">
        <v>-1.1257615523409216E-2</v>
      </c>
      <c r="AA238">
        <v>3.7611973245497032E-2</v>
      </c>
      <c r="AB238">
        <v>2.6354357722087818E-2</v>
      </c>
      <c r="AC238">
        <v>-1.0199462325516063E-2</v>
      </c>
      <c r="AD238">
        <v>3.2636578038116523E-2</v>
      </c>
      <c r="AE238">
        <v>2.2437115712600465E-2</v>
      </c>
      <c r="AF238">
        <v>1.1839448019256122</v>
      </c>
      <c r="AG238">
        <v>-0.53819753650195423</v>
      </c>
      <c r="AH238">
        <v>1.7221423384275667</v>
      </c>
      <c r="AI238">
        <v>-8.7736076816353498E-3</v>
      </c>
      <c r="AJ238">
        <v>2.4068131541044962E-2</v>
      </c>
      <c r="AK238">
        <v>1.5294523859409612E-2</v>
      </c>
      <c r="AL238">
        <v>-2.6056161236799168E-2</v>
      </c>
      <c r="AM238">
        <v>3.3735499460104741E-2</v>
      </c>
      <c r="AN238">
        <v>7.6793382233055771E-3</v>
      </c>
      <c r="AO238">
        <v>-2.3591119494898755E-2</v>
      </c>
      <c r="AP238">
        <v>2.9357762162000686E-2</v>
      </c>
      <c r="AQ238">
        <v>5.7666426671019299E-3</v>
      </c>
      <c r="AR238">
        <v>0.30428985158923899</v>
      </c>
      <c r="AS238">
        <v>-1.244838403267039</v>
      </c>
      <c r="AT238">
        <v>1.5491282548562779</v>
      </c>
      <c r="AU238">
        <v>-2.0315445666666262E-2</v>
      </c>
      <c r="AV238">
        <v>2.2704053552695207E-2</v>
      </c>
      <c r="AW238">
        <v>2.3886078860289443E-3</v>
      </c>
      <c r="AX238" s="40">
        <v>-2.6296215860801296E-2</v>
      </c>
      <c r="AY238" s="40">
        <v>4.5131273414193075E-2</v>
      </c>
      <c r="AZ238" s="40">
        <v>1.8835057553391772E-2</v>
      </c>
      <c r="BA238" s="40">
        <v>-2.3816321377853739E-2</v>
      </c>
      <c r="BB238" s="40">
        <v>3.9445007564285366E-2</v>
      </c>
      <c r="BC238" s="40">
        <v>1.5628686186431626E-2</v>
      </c>
      <c r="BD238" s="40">
        <v>0.82468272697639844</v>
      </c>
      <c r="BE238" s="40">
        <v>-1.2567216864003825</v>
      </c>
      <c r="BF238" s="40">
        <v>2.0814044133767808</v>
      </c>
      <c r="BG238" s="40">
        <v>-2.0539716921331521E-2</v>
      </c>
      <c r="BH238" s="40">
        <v>2.995118616089305E-2</v>
      </c>
      <c r="BI238" s="40">
        <v>9.4114692395615308E-3</v>
      </c>
      <c r="BJ238">
        <v>-9.7065192469224376E-3</v>
      </c>
      <c r="BK238">
        <v>-1.7472992332960013E-2</v>
      </c>
      <c r="BL238">
        <v>-4.0441877284781061E-2</v>
      </c>
      <c r="BM238">
        <v>-4.0814467074862158E-2</v>
      </c>
      <c r="BN238">
        <v>-9.190093748438868E-3</v>
      </c>
      <c r="BO238">
        <v>-1.6545845363541173E-2</v>
      </c>
      <c r="BP238">
        <v>-3.8270156078611381E-2</v>
      </c>
      <c r="BQ238">
        <v>-3.863548470202615E-2</v>
      </c>
      <c r="BR238">
        <v>487360.0304936567</v>
      </c>
      <c r="BS238">
        <v>-3.863548470202615E-2</v>
      </c>
    </row>
    <row r="239" spans="1:71" hidden="1">
      <c r="A239">
        <v>40</v>
      </c>
      <c r="B239" t="s">
        <v>203</v>
      </c>
      <c r="C239" t="s">
        <v>204</v>
      </c>
      <c r="D239" t="s">
        <v>204</v>
      </c>
      <c r="E239" t="s">
        <v>204</v>
      </c>
      <c r="F239" t="s">
        <v>23</v>
      </c>
      <c r="G239" t="str">
        <f t="shared" si="3"/>
        <v>SwedenHotel and restaurants and Other Personal Services</v>
      </c>
      <c r="H239">
        <v>24136.962772065337</v>
      </c>
      <c r="I239">
        <v>561.9716280842249</v>
      </c>
      <c r="J239">
        <v>2085.663171772394</v>
      </c>
      <c r="K239">
        <v>1462080.0914809695</v>
      </c>
      <c r="L239">
        <v>15830.173767754655</v>
      </c>
      <c r="M239">
        <v>776098.12484128401</v>
      </c>
      <c r="N239">
        <v>-8.6913717564015289E-4</v>
      </c>
      <c r="O239">
        <v>1.0984359964840487E-3</v>
      </c>
      <c r="P239">
        <v>2.2929882084389585E-4</v>
      </c>
      <c r="Q239">
        <v>-2.2411180250377799E-3</v>
      </c>
      <c r="R239">
        <v>2.7670582610917942E-3</v>
      </c>
      <c r="S239">
        <v>5.2594023605401479E-4</v>
      </c>
      <c r="T239">
        <v>2.7752417760629852E-2</v>
      </c>
      <c r="U239">
        <v>-0.11825762590131728</v>
      </c>
      <c r="V239">
        <v>0.14601004366194711</v>
      </c>
      <c r="W239">
        <v>-2.817334779421653E-3</v>
      </c>
      <c r="X239">
        <v>1.5361874018619069E-3</v>
      </c>
      <c r="Y239">
        <v>-1.2811473775597465E-3</v>
      </c>
      <c r="Z239">
        <v>-1.4051948249199496E-3</v>
      </c>
      <c r="AA239">
        <v>3.7171004146720242E-3</v>
      </c>
      <c r="AB239">
        <v>2.3119055897520744E-3</v>
      </c>
      <c r="AC239">
        <v>-3.6205558704826345E-3</v>
      </c>
      <c r="AD239">
        <v>8.9176102925795954E-3</v>
      </c>
      <c r="AE239">
        <v>5.2970544220969614E-3</v>
      </c>
      <c r="AF239">
        <v>0.27951097319682705</v>
      </c>
      <c r="AG239">
        <v>-0.19104676188534775</v>
      </c>
      <c r="AH239">
        <v>0.4705577350821748</v>
      </c>
      <c r="AI239">
        <v>-4.2573647279645598E-3</v>
      </c>
      <c r="AJ239">
        <v>5.4941193246225159E-3</v>
      </c>
      <c r="AK239">
        <v>1.2367545966579564E-3</v>
      </c>
      <c r="AL239">
        <v>-3.0448043180990652E-3</v>
      </c>
      <c r="AM239">
        <v>3.661742887018692E-3</v>
      </c>
      <c r="AN239">
        <v>6.1693856891962672E-4</v>
      </c>
      <c r="AO239">
        <v>-7.8486910301620999E-3</v>
      </c>
      <c r="AP239">
        <v>8.732011674943637E-3</v>
      </c>
      <c r="AQ239">
        <v>8.8332064478153529E-4</v>
      </c>
      <c r="AR239">
        <v>4.6610397665122615E-2</v>
      </c>
      <c r="AS239">
        <v>-0.41415380952294445</v>
      </c>
      <c r="AT239">
        <v>0.4607642071880671</v>
      </c>
      <c r="AU239">
        <v>-8.5620311898366771E-3</v>
      </c>
      <c r="AV239">
        <v>7.4575574041648917E-3</v>
      </c>
      <c r="AW239">
        <v>-1.1044737856717841E-3</v>
      </c>
      <c r="AX239" s="40">
        <v>-3.0645416623363408E-3</v>
      </c>
      <c r="AY239" s="40">
        <v>4.5467738333802195E-3</v>
      </c>
      <c r="AZ239" s="40">
        <v>1.4822321710438789E-3</v>
      </c>
      <c r="BA239" s="40">
        <v>-7.8971076381429191E-3</v>
      </c>
      <c r="BB239" s="40">
        <v>1.1055886176409737E-2</v>
      </c>
      <c r="BC239" s="40">
        <v>3.1587785382668171E-3</v>
      </c>
      <c r="BD239" s="40">
        <v>0.16668004384872592</v>
      </c>
      <c r="BE239" s="40">
        <v>-0.41670862058155</v>
      </c>
      <c r="BF239" s="40">
        <v>0.58338866443027593</v>
      </c>
      <c r="BG239" s="40">
        <v>-8.5902406625714672E-3</v>
      </c>
      <c r="BH239" s="40">
        <v>7.6605572919259714E-3</v>
      </c>
      <c r="BI239" s="40">
        <v>-9.2968337064549547E-4</v>
      </c>
      <c r="BJ239">
        <v>-1.7549130950037534E-2</v>
      </c>
      <c r="BK239">
        <v>-2.8372906698729421E-2</v>
      </c>
      <c r="BL239">
        <v>-6.147898305719611E-2</v>
      </c>
      <c r="BM239">
        <v>-6.1877508454951408E-2</v>
      </c>
      <c r="BN239">
        <v>-2.1043344537598888E-2</v>
      </c>
      <c r="BO239">
        <v>-3.3995801983212365E-2</v>
      </c>
      <c r="BP239">
        <v>-7.3696569155066588E-2</v>
      </c>
      <c r="BQ239">
        <v>-7.4151184820863622E-2</v>
      </c>
      <c r="BR239">
        <v>487360.0304936567</v>
      </c>
      <c r="BS239">
        <v>-7.4151184820863622E-2</v>
      </c>
    </row>
    <row r="240" spans="1:71" hidden="1">
      <c r="A240">
        <v>40</v>
      </c>
      <c r="B240" t="s">
        <v>203</v>
      </c>
      <c r="C240" t="s">
        <v>204</v>
      </c>
      <c r="D240" t="s">
        <v>204</v>
      </c>
      <c r="E240" t="s">
        <v>204</v>
      </c>
      <c r="F240" t="s">
        <v>22</v>
      </c>
      <c r="G240" t="str">
        <f t="shared" si="3"/>
        <v>SwedenLight/Heavy Manufacturing, Utilities, and Construction</v>
      </c>
      <c r="H240">
        <v>119045.68241783002</v>
      </c>
      <c r="I240">
        <v>1091.2643076194761</v>
      </c>
      <c r="J240">
        <v>165009.72834875277</v>
      </c>
      <c r="K240">
        <v>7797760.4878985025</v>
      </c>
      <c r="L240">
        <v>84427.593428024818</v>
      </c>
      <c r="M240">
        <v>4139189.9991535158</v>
      </c>
      <c r="N240">
        <v>-4.300443337510367E-3</v>
      </c>
      <c r="O240">
        <v>2.4503576385654154E-2</v>
      </c>
      <c r="P240">
        <v>2.0203133048143793E-2</v>
      </c>
      <c r="Q240">
        <v>-3.1278078321356688E-3</v>
      </c>
      <c r="R240">
        <v>1.9106771344933091E-2</v>
      </c>
      <c r="S240">
        <v>1.5978963512797425E-2</v>
      </c>
      <c r="T240">
        <v>0.84316589678731524</v>
      </c>
      <c r="U240">
        <v>-0.16504580498283872</v>
      </c>
      <c r="V240">
        <v>1.008211701770154</v>
      </c>
      <c r="W240">
        <v>-1.7810462434778747E-2</v>
      </c>
      <c r="X240">
        <v>0.11746551555834689</v>
      </c>
      <c r="Y240">
        <v>9.9655053123568135E-2</v>
      </c>
      <c r="Z240">
        <v>-8.5747623909096359E-3</v>
      </c>
      <c r="AA240">
        <v>6.8780005803696836E-2</v>
      </c>
      <c r="AB240">
        <v>6.0205243412787213E-2</v>
      </c>
      <c r="AC240">
        <v>-6.0378092050416519E-3</v>
      </c>
      <c r="AD240">
        <v>5.5892238084445128E-2</v>
      </c>
      <c r="AE240">
        <v>4.985442887940348E-2</v>
      </c>
      <c r="AF240">
        <v>2.6306809075104107</v>
      </c>
      <c r="AG240">
        <v>-0.31859856297452649</v>
      </c>
      <c r="AH240">
        <v>2.949279470484937</v>
      </c>
      <c r="AI240">
        <v>-3.538440315405799E-2</v>
      </c>
      <c r="AJ240">
        <v>0.3438789251444852</v>
      </c>
      <c r="AK240">
        <v>0.30849452199042721</v>
      </c>
      <c r="AL240">
        <v>-2.1497997719364774E-2</v>
      </c>
      <c r="AM240">
        <v>4.4199527567010947E-2</v>
      </c>
      <c r="AN240">
        <v>2.2701529847646177E-2</v>
      </c>
      <c r="AO240">
        <v>-1.6728227489061123E-2</v>
      </c>
      <c r="AP240">
        <v>3.8014656813384534E-2</v>
      </c>
      <c r="AQ240">
        <v>2.1286429324323411E-2</v>
      </c>
      <c r="AR240">
        <v>1.1232262503302264</v>
      </c>
      <c r="AS240">
        <v>-0.88270249326122552</v>
      </c>
      <c r="AT240">
        <v>2.0059287435914519</v>
      </c>
      <c r="AU240">
        <v>-9.1324623279851178E-2</v>
      </c>
      <c r="AV240">
        <v>0.22019395049269164</v>
      </c>
      <c r="AW240">
        <v>0.12886932721284045</v>
      </c>
      <c r="AX240" s="40">
        <v>-2.1676990464480215E-2</v>
      </c>
      <c r="AY240" s="40">
        <v>7.5331119840482116E-2</v>
      </c>
      <c r="AZ240" s="40">
        <v>5.3654129376001905E-2</v>
      </c>
      <c r="BA240" s="40">
        <v>-1.6867703813117769E-2</v>
      </c>
      <c r="BB240" s="40">
        <v>6.130718538848319E-2</v>
      </c>
      <c r="BC240" s="40">
        <v>4.4439481575365418E-2</v>
      </c>
      <c r="BD240" s="40">
        <v>2.3449490516232205</v>
      </c>
      <c r="BE240" s="40">
        <v>-0.89006227474890709</v>
      </c>
      <c r="BF240" s="40">
        <v>3.2350113263721276</v>
      </c>
      <c r="BG240" s="40">
        <v>-9.2104369054960375E-2</v>
      </c>
      <c r="BH240" s="40">
        <v>0.37223890809493654</v>
      </c>
      <c r="BI240" s="40">
        <v>0.28013453903997609</v>
      </c>
      <c r="BJ240">
        <v>-1.7605545648847389E-2</v>
      </c>
      <c r="BK240">
        <v>-3.5104141329897344E-2</v>
      </c>
      <c r="BL240">
        <v>-8.8010456248961366E-2</v>
      </c>
      <c r="BM240">
        <v>-8.8743233011174621E-2</v>
      </c>
      <c r="BN240">
        <v>-1.5124274094776883E-2</v>
      </c>
      <c r="BO240">
        <v>-2.919536181564749E-2</v>
      </c>
      <c r="BP240">
        <v>-8.0888056825278665E-2</v>
      </c>
      <c r="BQ240">
        <v>-8.1562483857876886E-2</v>
      </c>
      <c r="BR240">
        <v>487360.0304936567</v>
      </c>
      <c r="BS240">
        <v>-8.1562483857876886E-2</v>
      </c>
    </row>
    <row r="241" spans="1:71" hidden="1">
      <c r="A241">
        <v>40</v>
      </c>
      <c r="B241" t="s">
        <v>203</v>
      </c>
      <c r="C241" t="s">
        <v>204</v>
      </c>
      <c r="D241" t="s">
        <v>204</v>
      </c>
      <c r="E241" t="s">
        <v>204</v>
      </c>
      <c r="F241" t="s">
        <v>24</v>
      </c>
      <c r="G241" t="str">
        <f t="shared" si="3"/>
        <v>SwedenTransport services</v>
      </c>
      <c r="H241">
        <v>21688.16820541233</v>
      </c>
      <c r="I241">
        <v>243.23113902902153</v>
      </c>
      <c r="J241">
        <v>25299.89666456126</v>
      </c>
      <c r="K241">
        <v>1949440.1219746261</v>
      </c>
      <c r="L241">
        <v>21106.898357006208</v>
      </c>
      <c r="M241">
        <v>1034797.4997883787</v>
      </c>
      <c r="N241">
        <v>-2.7510715438358582E-3</v>
      </c>
      <c r="O241">
        <v>2.828108109827406E-3</v>
      </c>
      <c r="P241">
        <v>7.7036565991547574E-5</v>
      </c>
      <c r="Q241">
        <v>-2.4516677916170491E-3</v>
      </c>
      <c r="R241">
        <v>2.7536085191223764E-3</v>
      </c>
      <c r="S241">
        <v>3.0194072750532784E-4</v>
      </c>
      <c r="T241">
        <v>1.593258061323866E-2</v>
      </c>
      <c r="U241">
        <v>-0.12936775720701732</v>
      </c>
      <c r="V241">
        <v>0.14530033782025598</v>
      </c>
      <c r="W241">
        <v>-1.3311511867167308E-2</v>
      </c>
      <c r="X241">
        <v>9.602917154746907E-3</v>
      </c>
      <c r="Y241">
        <v>-3.7085947124204021E-3</v>
      </c>
      <c r="Z241">
        <v>-4.4065945084302543E-3</v>
      </c>
      <c r="AA241">
        <v>6.7828834861688595E-3</v>
      </c>
      <c r="AB241">
        <v>2.3762889777386056E-3</v>
      </c>
      <c r="AC241">
        <v>-3.9889981965317792E-3</v>
      </c>
      <c r="AD241">
        <v>6.8069897792248542E-3</v>
      </c>
      <c r="AE241">
        <v>2.8179915826930754E-3</v>
      </c>
      <c r="AF241">
        <v>0.14869765476700447</v>
      </c>
      <c r="AG241">
        <v>-0.21048844870119332</v>
      </c>
      <c r="AH241">
        <v>0.35918610346819779</v>
      </c>
      <c r="AI241">
        <v>-2.0512834388106943E-2</v>
      </c>
      <c r="AJ241">
        <v>1.9665242152986852E-2</v>
      </c>
      <c r="AK241">
        <v>-8.4759223512009124E-4</v>
      </c>
      <c r="AL241">
        <v>-8.8892581660227257E-3</v>
      </c>
      <c r="AM241">
        <v>8.593022899410328E-3</v>
      </c>
      <c r="AN241">
        <v>-2.9623526661239812E-4</v>
      </c>
      <c r="AO241">
        <v>-8.0833596745993139E-3</v>
      </c>
      <c r="AP241">
        <v>8.3440064540529959E-3</v>
      </c>
      <c r="AQ241">
        <v>2.6064677945368103E-4</v>
      </c>
      <c r="AR241">
        <v>1.3753612702524648E-2</v>
      </c>
      <c r="AS241">
        <v>-0.42653662758722621</v>
      </c>
      <c r="AT241">
        <v>0.44029024028975083</v>
      </c>
      <c r="AU241">
        <v>-4.1190155188881306E-2</v>
      </c>
      <c r="AV241">
        <v>3.1647304857269867E-2</v>
      </c>
      <c r="AW241">
        <v>-9.5428503316114383E-3</v>
      </c>
      <c r="AX241" s="40">
        <v>-8.9373735102777508E-3</v>
      </c>
      <c r="AY241" s="40">
        <v>9.0482729870926069E-3</v>
      </c>
      <c r="AZ241" s="40">
        <v>1.1089947681485585E-4</v>
      </c>
      <c r="BA241" s="40">
        <v>-8.1273549176022319E-3</v>
      </c>
      <c r="BB241" s="40">
        <v>8.8761681397600788E-3</v>
      </c>
      <c r="BC241" s="40">
        <v>7.4881322215784732E-4</v>
      </c>
      <c r="BD241" s="40">
        <v>3.9512811421169997E-2</v>
      </c>
      <c r="BE241" s="40">
        <v>-0.42885813539286222</v>
      </c>
      <c r="BF241" s="40">
        <v>0.46837094681403224</v>
      </c>
      <c r="BG241" s="40">
        <v>-4.1396988495530557E-2</v>
      </c>
      <c r="BH241" s="40">
        <v>3.0107319206698659E-2</v>
      </c>
      <c r="BI241" s="40">
        <v>-1.1289669288831891E-2</v>
      </c>
      <c r="BJ241">
        <v>-6.1819988612938033E-2</v>
      </c>
      <c r="BK241">
        <v>-9.9021642291846998E-2</v>
      </c>
      <c r="BL241">
        <v>-0.19975265268265927</v>
      </c>
      <c r="BM241">
        <v>-0.20083386412574877</v>
      </c>
      <c r="BN241">
        <v>-5.3187169094982355E-2</v>
      </c>
      <c r="BO241">
        <v>-8.6538446327827506E-2</v>
      </c>
      <c r="BP241">
        <v>-0.17536267325390986</v>
      </c>
      <c r="BQ241">
        <v>-0.17631711840221753</v>
      </c>
      <c r="BR241">
        <v>487360.0304936567</v>
      </c>
      <c r="BS241">
        <v>-0.17631711840221753</v>
      </c>
    </row>
    <row r="242" spans="1:71" hidden="1">
      <c r="A242">
        <v>40</v>
      </c>
      <c r="B242" t="s">
        <v>203</v>
      </c>
      <c r="C242" t="s">
        <v>204</v>
      </c>
      <c r="D242" t="s">
        <v>204</v>
      </c>
      <c r="E242" t="s">
        <v>204</v>
      </c>
      <c r="F242" t="s">
        <v>287</v>
      </c>
      <c r="G242" t="str">
        <f t="shared" si="3"/>
        <v>Sweden_All</v>
      </c>
      <c r="H242">
        <v>487360.0304936567</v>
      </c>
      <c r="I242">
        <v>5276.7245892515502</v>
      </c>
      <c r="J242">
        <v>258699.37494709468</v>
      </c>
      <c r="K242">
        <v>487360.0304936567</v>
      </c>
      <c r="L242">
        <v>5276.7245892515502</v>
      </c>
      <c r="M242">
        <v>258699.37494709468</v>
      </c>
      <c r="N242">
        <v>-1.4549469528227856E-2</v>
      </c>
      <c r="O242">
        <v>4.3474064205182156E-2</v>
      </c>
      <c r="P242">
        <v>2.89245946769543E-2</v>
      </c>
      <c r="Q242">
        <v>-1.3907508542584058E-2</v>
      </c>
      <c r="R242">
        <v>3.8521841082534425E-2</v>
      </c>
      <c r="S242">
        <v>2.4614332539950365E-2</v>
      </c>
      <c r="T242">
        <v>1.2988305376157065</v>
      </c>
      <c r="U242">
        <v>-0.73386092301879291</v>
      </c>
      <c r="V242">
        <v>2.0326914606344997</v>
      </c>
      <c r="W242">
        <v>-3.9133104072534869E-2</v>
      </c>
      <c r="X242">
        <v>0.13926871833262505</v>
      </c>
      <c r="Y242">
        <v>0.10013561426009018</v>
      </c>
      <c r="Z242">
        <v>-2.6335575687789603E-2</v>
      </c>
      <c r="AA242">
        <v>0.11974963873095078</v>
      </c>
      <c r="AB242">
        <v>9.3414063043161175E-2</v>
      </c>
      <c r="AC242">
        <v>-2.4653417048776986E-2</v>
      </c>
      <c r="AD242">
        <v>0.10802790694243232</v>
      </c>
      <c r="AE242">
        <v>8.337448989365534E-2</v>
      </c>
      <c r="AF242">
        <v>4.3994422093815606</v>
      </c>
      <c r="AG242">
        <v>-1.3008929195035492</v>
      </c>
      <c r="AH242">
        <v>5.7003351288851096</v>
      </c>
      <c r="AI242">
        <v>-7.0044667269382535E-2</v>
      </c>
      <c r="AJ242">
        <v>0.39685848733795726</v>
      </c>
      <c r="AK242">
        <v>0.32681382006857473</v>
      </c>
      <c r="AL242">
        <v>-6.1005748963191768E-2</v>
      </c>
      <c r="AM242">
        <v>9.3349512487819225E-2</v>
      </c>
      <c r="AN242">
        <v>3.2343763524627457E-2</v>
      </c>
      <c r="AO242">
        <v>-5.7969556503224051E-2</v>
      </c>
      <c r="AP242">
        <v>8.843243289534812E-2</v>
      </c>
      <c r="AQ242">
        <v>3.0462876392124069E-2</v>
      </c>
      <c r="AR242">
        <v>1.6074420891765173</v>
      </c>
      <c r="AS242">
        <v>-3.0588938422856966</v>
      </c>
      <c r="AT242">
        <v>4.6663359314622141</v>
      </c>
      <c r="AU242">
        <v>-0.16396604312160101</v>
      </c>
      <c r="AV242">
        <v>0.2865780821515842</v>
      </c>
      <c r="AW242">
        <v>0.12261203902998319</v>
      </c>
      <c r="AX242" s="40">
        <v>-6.1520720562971518E-2</v>
      </c>
      <c r="AY242" s="40">
        <v>0.13734221116854173</v>
      </c>
      <c r="AZ242" s="40">
        <v>7.582149060557021E-2</v>
      </c>
      <c r="BA242" s="40">
        <v>-5.8455647128831466E-2</v>
      </c>
      <c r="BB242" s="40">
        <v>0.12492902198245953</v>
      </c>
      <c r="BC242" s="40">
        <v>6.6473374853628059E-2</v>
      </c>
      <c r="BD242" s="40">
        <v>3.5076169162067492</v>
      </c>
      <c r="BE242" s="40">
        <v>-3.0845435058531683</v>
      </c>
      <c r="BF242" s="40">
        <v>6.5921604220599175</v>
      </c>
      <c r="BG242" s="40">
        <v>-0.16525920967307905</v>
      </c>
      <c r="BH242" s="40">
        <v>0.44446575853980558</v>
      </c>
      <c r="BI242" s="40">
        <v>0.27920654886672652</v>
      </c>
      <c r="BJ242">
        <v>-1.4549469528227856E-2</v>
      </c>
      <c r="BK242">
        <v>-2.6335575687789603E-2</v>
      </c>
      <c r="BL242">
        <v>-6.1005748963191768E-2</v>
      </c>
      <c r="BM242">
        <v>-6.1520720562971518E-2</v>
      </c>
      <c r="BN242">
        <v>-1.3907508542584058E-2</v>
      </c>
      <c r="BO242">
        <v>-2.4653417048776986E-2</v>
      </c>
      <c r="BP242">
        <v>-5.7969556503224093E-2</v>
      </c>
      <c r="BQ242">
        <v>-5.8455647128831473E-2</v>
      </c>
      <c r="BR242">
        <v>487360.0304936567</v>
      </c>
      <c r="BS242">
        <v>-5.8455647128831473E-2</v>
      </c>
    </row>
    <row r="243" spans="1:71" hidden="1">
      <c r="A243">
        <v>41</v>
      </c>
      <c r="B243" t="s">
        <v>213</v>
      </c>
      <c r="C243" t="s">
        <v>214</v>
      </c>
      <c r="D243" t="s">
        <v>214</v>
      </c>
      <c r="E243" t="s">
        <v>214</v>
      </c>
      <c r="F243" t="s">
        <v>20</v>
      </c>
      <c r="G243" t="str">
        <f t="shared" si="3"/>
        <v>TurkeyAgriculture, Mining and Quarrying</v>
      </c>
      <c r="H243">
        <v>51189.353679506057</v>
      </c>
      <c r="I243">
        <v>5121.4046741172042</v>
      </c>
      <c r="J243">
        <v>8497.8521842725004</v>
      </c>
      <c r="K243">
        <v>1372280.7752504621</v>
      </c>
      <c r="L243">
        <v>61031.841044026951</v>
      </c>
      <c r="M243">
        <v>453963.72271252121</v>
      </c>
      <c r="N243">
        <v>-6.4761967844239579E-4</v>
      </c>
      <c r="O243">
        <v>3.2828968606306939E-3</v>
      </c>
      <c r="P243">
        <v>2.6352771821882975E-3</v>
      </c>
      <c r="Q243">
        <v>-7.1877625604898688E-4</v>
      </c>
      <c r="R243">
        <v>6.2519053585655742E-3</v>
      </c>
      <c r="S243">
        <v>5.5331291025165867E-3</v>
      </c>
      <c r="T243">
        <v>1.6884852793043592</v>
      </c>
      <c r="U243">
        <v>-0.21934119102701288</v>
      </c>
      <c r="V243">
        <v>1.9078264703313723</v>
      </c>
      <c r="W243">
        <v>-5.2865613931964606E-4</v>
      </c>
      <c r="X243">
        <v>4.9450396877921913E-3</v>
      </c>
      <c r="Y243">
        <v>4.4163835484725446E-3</v>
      </c>
      <c r="Z243">
        <v>-1.1623737728415351E-3</v>
      </c>
      <c r="AA243">
        <v>6.2691899705265477E-3</v>
      </c>
      <c r="AB243">
        <v>5.1068161976850126E-3</v>
      </c>
      <c r="AC243">
        <v>-1.3329586162978118E-3</v>
      </c>
      <c r="AD243">
        <v>1.0933786201958735E-2</v>
      </c>
      <c r="AE243">
        <v>9.6008275856609218E-3</v>
      </c>
      <c r="AF243">
        <v>2.929780915495833</v>
      </c>
      <c r="AG243">
        <v>-0.40676459194077097</v>
      </c>
      <c r="AH243">
        <v>3.3365455074366039</v>
      </c>
      <c r="AI243">
        <v>-9.7874666218914852E-4</v>
      </c>
      <c r="AJ243">
        <v>9.1341798511473168E-3</v>
      </c>
      <c r="AK243">
        <v>8.1554331889581687E-3</v>
      </c>
      <c r="AL243">
        <v>-2.5840200474401285E-3</v>
      </c>
      <c r="AM243">
        <v>6.7833348014821448E-3</v>
      </c>
      <c r="AN243">
        <v>4.1993147540420155E-3</v>
      </c>
      <c r="AO243">
        <v>-2.5139677520944858E-3</v>
      </c>
      <c r="AP243">
        <v>1.1294439438417243E-2</v>
      </c>
      <c r="AQ243">
        <v>8.7804716863227571E-3</v>
      </c>
      <c r="AR243">
        <v>2.6794417612561503</v>
      </c>
      <c r="AS243">
        <v>-0.76716040117820228</v>
      </c>
      <c r="AT243">
        <v>3.4466021624343526</v>
      </c>
      <c r="AU243">
        <v>-2.1481451513884662E-3</v>
      </c>
      <c r="AV243">
        <v>9.5712663330779872E-3</v>
      </c>
      <c r="AW243">
        <v>7.4231211816895223E-3</v>
      </c>
      <c r="AX243" s="40">
        <v>-2.6440020785820674E-3</v>
      </c>
      <c r="AY243" s="40">
        <v>7.0100041233968138E-3</v>
      </c>
      <c r="AZ243" s="40">
        <v>4.3660020448147464E-3</v>
      </c>
      <c r="BA243" s="40">
        <v>-2.6192361720925724E-3</v>
      </c>
      <c r="BB243" s="40">
        <v>1.1576924979856119E-2</v>
      </c>
      <c r="BC243" s="40">
        <v>8.9576888077635454E-3</v>
      </c>
      <c r="BD243" s="40">
        <v>2.7335211971864197</v>
      </c>
      <c r="BE243" s="40">
        <v>-0.79928402855959746</v>
      </c>
      <c r="BF243" s="40">
        <v>3.5328052257460172</v>
      </c>
      <c r="BG243" s="40">
        <v>-2.1928718726115667E-3</v>
      </c>
      <c r="BH243" s="40">
        <v>9.7412424563585245E-3</v>
      </c>
      <c r="BI243" s="40">
        <v>7.5483705837469574E-3</v>
      </c>
      <c r="BJ243">
        <v>-8.6806725473092695E-3</v>
      </c>
      <c r="BK243">
        <v>-1.5580419242179209E-2</v>
      </c>
      <c r="BL243">
        <v>-3.46361184413971E-2</v>
      </c>
      <c r="BM243">
        <v>-3.5440115584161484E-2</v>
      </c>
      <c r="BN243">
        <v>-4.2828326403404468E-3</v>
      </c>
      <c r="BO243">
        <v>-7.9424419241169719E-3</v>
      </c>
      <c r="BP243">
        <v>-1.4979491955699451E-2</v>
      </c>
      <c r="BQ243">
        <v>-1.5606734468749496E-2</v>
      </c>
      <c r="BR243">
        <v>686140.38762523117</v>
      </c>
      <c r="BS243">
        <v>-1.5606734468749496E-2</v>
      </c>
    </row>
    <row r="244" spans="1:71" hidden="1">
      <c r="A244">
        <v>41</v>
      </c>
      <c r="B244" t="s">
        <v>213</v>
      </c>
      <c r="C244" t="s">
        <v>214</v>
      </c>
      <c r="D244" t="s">
        <v>214</v>
      </c>
      <c r="E244" t="s">
        <v>214</v>
      </c>
      <c r="F244" t="s">
        <v>21</v>
      </c>
      <c r="G244" t="str">
        <f t="shared" si="3"/>
        <v>TurkeyBusiness, Trade, Personal, and Public Services</v>
      </c>
      <c r="H244">
        <v>318576.49734455417</v>
      </c>
      <c r="I244">
        <v>10809.380302823567</v>
      </c>
      <c r="J244">
        <v>11288.827889046079</v>
      </c>
      <c r="K244">
        <v>6861403.8762523113</v>
      </c>
      <c r="L244">
        <v>305159.2052201347</v>
      </c>
      <c r="M244">
        <v>2269818.6135626067</v>
      </c>
      <c r="N244">
        <v>-2.4740664819573434E-3</v>
      </c>
      <c r="O244">
        <v>7.8104059703206722E-3</v>
      </c>
      <c r="P244">
        <v>5.3363394883633297E-3</v>
      </c>
      <c r="Q244">
        <v>-1.6267534728100174E-3</v>
      </c>
      <c r="R244">
        <v>5.7546638550547017E-3</v>
      </c>
      <c r="S244">
        <v>4.1279103822446841E-3</v>
      </c>
      <c r="T244">
        <v>1.2596698514657305</v>
      </c>
      <c r="U244">
        <v>-0.49641879685179902</v>
      </c>
      <c r="V244">
        <v>1.7560886483175295</v>
      </c>
      <c r="W244">
        <v>-4.9779012763413732E-4</v>
      </c>
      <c r="X244">
        <v>1.4150434420584254E-3</v>
      </c>
      <c r="Y244">
        <v>9.1725331442428807E-4</v>
      </c>
      <c r="Z244">
        <v>-4.3401969783539284E-3</v>
      </c>
      <c r="AA244">
        <v>2.1674335134447296E-2</v>
      </c>
      <c r="AB244">
        <v>1.7334138156093366E-2</v>
      </c>
      <c r="AC244">
        <v>-2.9079582386148167E-3</v>
      </c>
      <c r="AD244">
        <v>1.6151740040909933E-2</v>
      </c>
      <c r="AE244">
        <v>1.3243781802295119E-2</v>
      </c>
      <c r="AF244">
        <v>4.0414619288972631</v>
      </c>
      <c r="AG244">
        <v>-0.88739022490904063</v>
      </c>
      <c r="AH244">
        <v>4.9288521538063037</v>
      </c>
      <c r="AI244">
        <v>-9.8185355785657797E-4</v>
      </c>
      <c r="AJ244">
        <v>3.9435411243252411E-3</v>
      </c>
      <c r="AK244">
        <v>2.9616875664686629E-3</v>
      </c>
      <c r="AL244">
        <v>-1.0197203605317564E-2</v>
      </c>
      <c r="AM244">
        <v>1.9072779404957593E-2</v>
      </c>
      <c r="AN244">
        <v>8.8755757996400279E-3</v>
      </c>
      <c r="AO244">
        <v>-6.9958526702476355E-3</v>
      </c>
      <c r="AP244">
        <v>1.403152060097774E-2</v>
      </c>
      <c r="AQ244">
        <v>7.0356679307301065E-3</v>
      </c>
      <c r="AR244">
        <v>2.1469988339343904</v>
      </c>
      <c r="AS244">
        <v>-2.1348488406899264</v>
      </c>
      <c r="AT244">
        <v>4.2818476746243164</v>
      </c>
      <c r="AU244">
        <v>-2.0999572140137693E-3</v>
      </c>
      <c r="AV244">
        <v>3.527187063402422E-3</v>
      </c>
      <c r="AW244">
        <v>1.4272298493886524E-3</v>
      </c>
      <c r="AX244" s="40">
        <v>-1.0291986620902424E-2</v>
      </c>
      <c r="AY244" s="40">
        <v>2.4650229955721539E-2</v>
      </c>
      <c r="AZ244" s="40">
        <v>1.4358243334819117E-2</v>
      </c>
      <c r="BA244" s="40">
        <v>-7.0666895264736209E-3</v>
      </c>
      <c r="BB244" s="40">
        <v>1.8231105684839342E-2</v>
      </c>
      <c r="BC244" s="40">
        <v>1.1164416158365722E-2</v>
      </c>
      <c r="BD244" s="40">
        <v>3.4069243616337133</v>
      </c>
      <c r="BE244" s="40">
        <v>-2.1564653594361403</v>
      </c>
      <c r="BF244" s="40">
        <v>5.5633897210698535</v>
      </c>
      <c r="BG244" s="40">
        <v>-2.1263417691162272E-3</v>
      </c>
      <c r="BH244" s="40">
        <v>4.515785229955065E-3</v>
      </c>
      <c r="BI244" s="40">
        <v>2.3894434608388374E-3</v>
      </c>
      <c r="BJ244">
        <v>-5.3285692732845348E-3</v>
      </c>
      <c r="BK244">
        <v>-9.3477844785166426E-3</v>
      </c>
      <c r="BL244">
        <v>-2.1962427526091958E-2</v>
      </c>
      <c r="BM244">
        <v>-2.2166568307335301E-2</v>
      </c>
      <c r="BN244">
        <v>-4.5924815571724053E-3</v>
      </c>
      <c r="BO244">
        <v>-8.2094458706133359E-3</v>
      </c>
      <c r="BP244">
        <v>-1.9749965131047084E-2</v>
      </c>
      <c r="BQ244">
        <v>-1.9949944391102977E-2</v>
      </c>
      <c r="BR244">
        <v>686140.38762523117</v>
      </c>
      <c r="BS244">
        <v>-1.9949944391102977E-2</v>
      </c>
    </row>
    <row r="245" spans="1:71" hidden="1">
      <c r="A245">
        <v>41</v>
      </c>
      <c r="B245" t="s">
        <v>213</v>
      </c>
      <c r="C245" t="s">
        <v>214</v>
      </c>
      <c r="D245" t="s">
        <v>214</v>
      </c>
      <c r="E245" t="s">
        <v>214</v>
      </c>
      <c r="F245" t="s">
        <v>23</v>
      </c>
      <c r="G245" t="str">
        <f t="shared" si="3"/>
        <v>TurkeyHotel and restaurants and Other Personal Services</v>
      </c>
      <c r="H245">
        <v>41292.454778433384</v>
      </c>
      <c r="I245">
        <v>3547.6271299489663</v>
      </c>
      <c r="J245">
        <v>386.47270334624812</v>
      </c>
      <c r="K245">
        <v>2058421.1628756933</v>
      </c>
      <c r="L245">
        <v>91547.761566040426</v>
      </c>
      <c r="M245">
        <v>680945.58406878181</v>
      </c>
      <c r="N245">
        <v>-2.6033502196868342E-3</v>
      </c>
      <c r="O245">
        <v>1.6013972883988795E-3</v>
      </c>
      <c r="P245">
        <v>-1.0019529312879547E-3</v>
      </c>
      <c r="Q245">
        <v>-5.7583866820053358E-3</v>
      </c>
      <c r="R245">
        <v>3.4660376769498477E-3</v>
      </c>
      <c r="S245">
        <v>-2.2923490050554885E-3</v>
      </c>
      <c r="T245">
        <v>-0.69953140046989948</v>
      </c>
      <c r="U245">
        <v>-1.7572247032309569</v>
      </c>
      <c r="V245">
        <v>1.0576933027610578</v>
      </c>
      <c r="W245">
        <v>-1.1214432499784167E-2</v>
      </c>
      <c r="X245">
        <v>5.6630142875637663E-3</v>
      </c>
      <c r="Y245">
        <v>-5.5514182122204016E-3</v>
      </c>
      <c r="Z245">
        <v>-4.025800849758121E-3</v>
      </c>
      <c r="AA245">
        <v>3.7285276661062068E-3</v>
      </c>
      <c r="AB245">
        <v>-2.9727318365191412E-4</v>
      </c>
      <c r="AC245">
        <v>-8.8995011338061578E-3</v>
      </c>
      <c r="AD245">
        <v>8.0296200006315464E-3</v>
      </c>
      <c r="AE245">
        <v>-8.6988113317461313E-4</v>
      </c>
      <c r="AF245">
        <v>-0.26545223523555517</v>
      </c>
      <c r="AG245">
        <v>-2.7157646928479764</v>
      </c>
      <c r="AH245">
        <v>2.4503124576124211</v>
      </c>
      <c r="AI245">
        <v>-1.7249708666403171E-2</v>
      </c>
      <c r="AJ245">
        <v>1.2512576356397525E-2</v>
      </c>
      <c r="AK245">
        <v>-4.7371323100056477E-3</v>
      </c>
      <c r="AL245">
        <v>-7.9920812170148643E-3</v>
      </c>
      <c r="AM245">
        <v>5.4845007966797367E-3</v>
      </c>
      <c r="AN245">
        <v>-2.5075804203351275E-3</v>
      </c>
      <c r="AO245">
        <v>-1.7647259575444954E-2</v>
      </c>
      <c r="AP245">
        <v>1.1962881372678646E-2</v>
      </c>
      <c r="AQ245">
        <v>-5.6843782027663084E-3</v>
      </c>
      <c r="AR245">
        <v>-1.7346403345268255</v>
      </c>
      <c r="AS245">
        <v>-5.3852237063561965</v>
      </c>
      <c r="AT245">
        <v>3.6505833718293719</v>
      </c>
      <c r="AU245">
        <v>-3.3917319806045058E-2</v>
      </c>
      <c r="AV245">
        <v>2.0839531077858353E-2</v>
      </c>
      <c r="AW245">
        <v>-1.3077788728186709E-2</v>
      </c>
      <c r="AX245" s="40">
        <v>-7.9977886292374092E-3</v>
      </c>
      <c r="AY245" s="40">
        <v>5.7145215558458496E-3</v>
      </c>
      <c r="AZ245" s="40">
        <v>-2.2832670733915587E-3</v>
      </c>
      <c r="BA245" s="40">
        <v>-1.7658147360012331E-2</v>
      </c>
      <c r="BB245" s="40">
        <v>1.2408943113734633E-2</v>
      </c>
      <c r="BC245" s="40">
        <v>-5.2492042462776974E-3</v>
      </c>
      <c r="BD245" s="40">
        <v>-1.6018429958322584</v>
      </c>
      <c r="BE245" s="40">
        <v>-5.3885462140413836</v>
      </c>
      <c r="BF245" s="40">
        <v>3.7867032182091247</v>
      </c>
      <c r="BG245" s="40">
        <v>-3.3923099368821534E-2</v>
      </c>
      <c r="BH245" s="40">
        <v>2.0849271707606708E-2</v>
      </c>
      <c r="BI245" s="40">
        <v>-1.3073827661214831E-2</v>
      </c>
      <c r="BJ245">
        <v>-4.3258840832904467E-2</v>
      </c>
      <c r="BK245">
        <v>-6.6895140295648484E-2</v>
      </c>
      <c r="BL245">
        <v>-0.13280125227718312</v>
      </c>
      <c r="BM245">
        <v>-0.13289609008849096</v>
      </c>
      <c r="BN245">
        <v>-4.9532395566504621E-2</v>
      </c>
      <c r="BO245">
        <v>-7.6551582039768751E-2</v>
      </c>
      <c r="BP245">
        <v>-0.15179790629331624</v>
      </c>
      <c r="BQ245">
        <v>-0.15189156065899462</v>
      </c>
      <c r="BR245">
        <v>686140.38762523117</v>
      </c>
      <c r="BS245">
        <v>-0.15189156065899462</v>
      </c>
    </row>
    <row r="246" spans="1:71" hidden="1">
      <c r="A246">
        <v>41</v>
      </c>
      <c r="B246" t="s">
        <v>213</v>
      </c>
      <c r="C246" t="s">
        <v>214</v>
      </c>
      <c r="D246" t="s">
        <v>214</v>
      </c>
      <c r="E246" t="s">
        <v>214</v>
      </c>
      <c r="F246" t="s">
        <v>22</v>
      </c>
      <c r="G246" t="str">
        <f t="shared" si="3"/>
        <v>TurkeyLight/Heavy Manufacturing, Utilities, and Construction</v>
      </c>
      <c r="H246">
        <v>214750.23916241596</v>
      </c>
      <c r="I246">
        <v>10030.45443732063</v>
      </c>
      <c r="J246">
        <v>199762.51064187614</v>
      </c>
      <c r="K246">
        <v>10978246.202003697</v>
      </c>
      <c r="L246">
        <v>488254.72835221537</v>
      </c>
      <c r="M246">
        <v>3631709.7817001711</v>
      </c>
      <c r="N246">
        <v>-2.4242233859483315E-3</v>
      </c>
      <c r="O246">
        <v>1.7815627764421187E-2</v>
      </c>
      <c r="P246">
        <v>1.5391404378472855E-2</v>
      </c>
      <c r="Q246">
        <v>-2.3963495480930764E-3</v>
      </c>
      <c r="R246">
        <v>1.6237070853902493E-2</v>
      </c>
      <c r="S246">
        <v>1.3840721305809416E-2</v>
      </c>
      <c r="T246">
        <v>4.2236235133541875</v>
      </c>
      <c r="U246">
        <v>-0.73126812352571235</v>
      </c>
      <c r="V246">
        <v>4.9548916368798999</v>
      </c>
      <c r="W246">
        <v>-1.1401366299327604E-2</v>
      </c>
      <c r="X246">
        <v>0.11474348544513978</v>
      </c>
      <c r="Y246">
        <v>0.10334211914581218</v>
      </c>
      <c r="Z246">
        <v>-4.6292107432158057E-3</v>
      </c>
      <c r="AA246">
        <v>4.918674719161694E-2</v>
      </c>
      <c r="AB246">
        <v>4.4557536448401144E-2</v>
      </c>
      <c r="AC246">
        <v>-4.5743945110090414E-3</v>
      </c>
      <c r="AD246">
        <v>4.5952375190994099E-2</v>
      </c>
      <c r="AE246">
        <v>4.1377980679985063E-2</v>
      </c>
      <c r="AF246">
        <v>12.626871697918336</v>
      </c>
      <c r="AG246">
        <v>-1.3959185933428664</v>
      </c>
      <c r="AH246">
        <v>14.022790291261202</v>
      </c>
      <c r="AI246">
        <v>-2.2089747040099986E-2</v>
      </c>
      <c r="AJ246">
        <v>0.32385137480257764</v>
      </c>
      <c r="AK246">
        <v>0.30176162776247767</v>
      </c>
      <c r="AL246">
        <v>-1.167317941581994E-2</v>
      </c>
      <c r="AM246">
        <v>4.4347403388749505E-2</v>
      </c>
      <c r="AN246">
        <v>3.2674223972929572E-2</v>
      </c>
      <c r="AO246">
        <v>-1.2015735359694968E-2</v>
      </c>
      <c r="AP246">
        <v>3.9140745248470971E-2</v>
      </c>
      <c r="AQ246">
        <v>2.7125009888775996E-2</v>
      </c>
      <c r="AR246">
        <v>8.2774464592471819</v>
      </c>
      <c r="AS246">
        <v>-3.6667122524999876</v>
      </c>
      <c r="AT246">
        <v>11.944158711747169</v>
      </c>
      <c r="AU246">
        <v>-5.7123355350343075E-2</v>
      </c>
      <c r="AV246">
        <v>0.25847629506630226</v>
      </c>
      <c r="AW246">
        <v>0.20135293971595919</v>
      </c>
      <c r="AX246" s="40">
        <v>-1.181099945519413E-2</v>
      </c>
      <c r="AY246" s="40">
        <v>5.2777641547606106E-2</v>
      </c>
      <c r="AZ246" s="40">
        <v>4.0966642092411965E-2</v>
      </c>
      <c r="BA246" s="40">
        <v>-1.2147714458477572E-2</v>
      </c>
      <c r="BB246" s="40">
        <v>4.9739035164728364E-2</v>
      </c>
      <c r="BC246" s="40">
        <v>3.7591320706250805E-2</v>
      </c>
      <c r="BD246" s="40">
        <v>11.47133754989469</v>
      </c>
      <c r="BE246" s="40">
        <v>-3.706986889390155</v>
      </c>
      <c r="BF246" s="40">
        <v>15.178324439284847</v>
      </c>
      <c r="BG246" s="40">
        <v>-5.7761903368388046E-2</v>
      </c>
      <c r="BH246" s="40">
        <v>0.34168745296672159</v>
      </c>
      <c r="BI246" s="40">
        <v>0.28392554959833349</v>
      </c>
      <c r="BJ246">
        <v>-7.7455446858279795E-3</v>
      </c>
      <c r="BK246">
        <v>-1.4790616607168223E-2</v>
      </c>
      <c r="BL246">
        <v>-3.7296535176996985E-2</v>
      </c>
      <c r="BM246">
        <v>-3.7736878785495663E-2</v>
      </c>
      <c r="BN246">
        <v>-7.2904784932261877E-3</v>
      </c>
      <c r="BO246">
        <v>-1.3916803092679708E-2</v>
      </c>
      <c r="BP246">
        <v>-3.655579391156133E-2</v>
      </c>
      <c r="BQ246">
        <v>-3.6957317463079752E-2</v>
      </c>
      <c r="BR246">
        <v>686140.38762523117</v>
      </c>
      <c r="BS246">
        <v>-3.6957317463079752E-2</v>
      </c>
    </row>
    <row r="247" spans="1:71" hidden="1">
      <c r="A247">
        <v>41</v>
      </c>
      <c r="B247" t="s">
        <v>213</v>
      </c>
      <c r="C247" t="s">
        <v>214</v>
      </c>
      <c r="D247" t="s">
        <v>214</v>
      </c>
      <c r="E247" t="s">
        <v>214</v>
      </c>
      <c r="F247" t="s">
        <v>24</v>
      </c>
      <c r="G247" t="str">
        <f t="shared" si="3"/>
        <v>TurkeyTransport services</v>
      </c>
      <c r="H247">
        <v>60331.842660321505</v>
      </c>
      <c r="I247">
        <v>1007.0539778031141</v>
      </c>
      <c r="J247">
        <v>7046.1979377195585</v>
      </c>
      <c r="K247">
        <v>2744561.5505009242</v>
      </c>
      <c r="L247">
        <v>122063.6820880539</v>
      </c>
      <c r="M247">
        <v>907927.44542504242</v>
      </c>
      <c r="N247">
        <v>-1.0061474708836422E-3</v>
      </c>
      <c r="O247">
        <v>2.3846881130393576E-3</v>
      </c>
      <c r="P247">
        <v>1.3785406421557153E-3</v>
      </c>
      <c r="Q247">
        <v>-3.7947130735691811E-4</v>
      </c>
      <c r="R247">
        <v>8.9677048080365695E-4</v>
      </c>
      <c r="S247">
        <v>5.1729917344673878E-4</v>
      </c>
      <c r="T247">
        <v>0.15785860463003945</v>
      </c>
      <c r="U247">
        <v>-0.11579916255688261</v>
      </c>
      <c r="V247">
        <v>0.27365776718692203</v>
      </c>
      <c r="W247">
        <v>-1.7328875058576602E-3</v>
      </c>
      <c r="X247">
        <v>1.5404680314516691E-3</v>
      </c>
      <c r="Y247">
        <v>-1.9241947440599115E-4</v>
      </c>
      <c r="Z247">
        <v>-1.6815742974091946E-3</v>
      </c>
      <c r="AA247">
        <v>6.4845343874412598E-3</v>
      </c>
      <c r="AB247">
        <v>4.8029600900320654E-3</v>
      </c>
      <c r="AC247">
        <v>-6.3425045205555883E-4</v>
      </c>
      <c r="AD247">
        <v>2.438728386111577E-3</v>
      </c>
      <c r="AE247">
        <v>1.8044779340560184E-3</v>
      </c>
      <c r="AF247">
        <v>0.55065305219380545</v>
      </c>
      <c r="AG247">
        <v>-0.19354736385978555</v>
      </c>
      <c r="AH247">
        <v>0.74420041605359089</v>
      </c>
      <c r="AI247">
        <v>-2.7046279751104414E-3</v>
      </c>
      <c r="AJ247">
        <v>3.4032798143063883E-3</v>
      </c>
      <c r="AK247">
        <v>6.9865183919594711E-4</v>
      </c>
      <c r="AL247">
        <v>-3.8115400147931446E-3</v>
      </c>
      <c r="AM247">
        <v>6.1207549952724842E-3</v>
      </c>
      <c r="AN247">
        <v>2.3092149804793401E-3</v>
      </c>
      <c r="AO247">
        <v>-1.4378783644865328E-3</v>
      </c>
      <c r="AP247">
        <v>2.3038932237357838E-3</v>
      </c>
      <c r="AQ247">
        <v>8.6601485924925076E-4</v>
      </c>
      <c r="AR247">
        <v>0.26427240615732833</v>
      </c>
      <c r="AS247">
        <v>-0.43878181890993773</v>
      </c>
      <c r="AT247">
        <v>0.70305422506726611</v>
      </c>
      <c r="AU247">
        <v>-5.4927781973296485E-3</v>
      </c>
      <c r="AV247">
        <v>4.3137694574741543E-3</v>
      </c>
      <c r="AW247">
        <v>-1.1790087398554942E-3</v>
      </c>
      <c r="AX247" s="40">
        <v>-3.8432081756200362E-3</v>
      </c>
      <c r="AY247" s="40">
        <v>7.56535132654668E-3</v>
      </c>
      <c r="AZ247" s="40">
        <v>3.7221431509266434E-3</v>
      </c>
      <c r="BA247" s="40">
        <v>-1.4498805923724403E-3</v>
      </c>
      <c r="BB247" s="40">
        <v>2.8465434562700183E-3</v>
      </c>
      <c r="BC247" s="40">
        <v>1.3966628638975779E-3</v>
      </c>
      <c r="BD247" s="40">
        <v>0.42620452950746207</v>
      </c>
      <c r="BE247" s="40">
        <v>-0.44244440923247197</v>
      </c>
      <c r="BF247" s="40">
        <v>0.8686489387399341</v>
      </c>
      <c r="BG247" s="40">
        <v>-5.5088984718435858E-3</v>
      </c>
      <c r="BH247" s="40">
        <v>4.8054150626729601E-3</v>
      </c>
      <c r="BI247" s="40">
        <v>-7.0348340917062574E-4</v>
      </c>
      <c r="BJ247">
        <v>-1.1442687397550296E-2</v>
      </c>
      <c r="BK247">
        <v>-1.9124163780991039E-2</v>
      </c>
      <c r="BL247">
        <v>-4.3347781666864656E-2</v>
      </c>
      <c r="BM247">
        <v>-4.3707936490371017E-2</v>
      </c>
      <c r="BN247">
        <v>-1.1498803947877572E-2</v>
      </c>
      <c r="BO247">
        <v>-1.9219164823916259E-2</v>
      </c>
      <c r="BP247">
        <v>-4.357083419372805E-2</v>
      </c>
      <c r="BQ247">
        <v>-4.3934527739780488E-2</v>
      </c>
      <c r="BR247">
        <v>686140.38762523117</v>
      </c>
      <c r="BS247">
        <v>-4.3934527739780488E-2</v>
      </c>
    </row>
    <row r="248" spans="1:71" hidden="1">
      <c r="A248">
        <v>41</v>
      </c>
      <c r="B248" t="s">
        <v>213</v>
      </c>
      <c r="C248" t="s">
        <v>214</v>
      </c>
      <c r="D248" t="s">
        <v>214</v>
      </c>
      <c r="E248" t="s">
        <v>214</v>
      </c>
      <c r="F248" t="s">
        <v>287</v>
      </c>
      <c r="G248" t="str">
        <f t="shared" si="3"/>
        <v>Turkey_All</v>
      </c>
      <c r="H248">
        <v>686140.38762523106</v>
      </c>
      <c r="I248">
        <v>30515.920522013475</v>
      </c>
      <c r="J248">
        <v>226981.86135626052</v>
      </c>
      <c r="K248">
        <v>686140.38762523106</v>
      </c>
      <c r="L248">
        <v>30515.920522013475</v>
      </c>
      <c r="M248">
        <v>226981.86135626052</v>
      </c>
      <c r="N248">
        <v>-9.1554072369185464E-3</v>
      </c>
      <c r="O248">
        <v>3.2895015996810786E-2</v>
      </c>
      <c r="P248">
        <v>2.3739608759892242E-2</v>
      </c>
      <c r="Q248">
        <v>-1.0879737266314334E-2</v>
      </c>
      <c r="R248">
        <v>3.2606448225276273E-2</v>
      </c>
      <c r="S248">
        <v>2.1726710958961941E-2</v>
      </c>
      <c r="T248">
        <v>6.6301058482844182</v>
      </c>
      <c r="U248">
        <v>-3.3200519771923638</v>
      </c>
      <c r="V248">
        <v>9.9501578254767811</v>
      </c>
      <c r="W248">
        <v>-2.5375132571923226E-2</v>
      </c>
      <c r="X248">
        <v>0.12830705089400588</v>
      </c>
      <c r="Y248">
        <v>0.10293191832208265</v>
      </c>
      <c r="Z248">
        <v>-1.5839156641578579E-2</v>
      </c>
      <c r="AA248">
        <v>8.7343334350138233E-2</v>
      </c>
      <c r="AB248">
        <v>7.1504177708559657E-2</v>
      </c>
      <c r="AC248">
        <v>-1.8349062951783388E-2</v>
      </c>
      <c r="AD248">
        <v>8.3506249820605893E-2</v>
      </c>
      <c r="AE248">
        <v>6.5157186868822506E-2</v>
      </c>
      <c r="AF248">
        <v>19.88331535926968</v>
      </c>
      <c r="AG248">
        <v>-5.5993854669004399</v>
      </c>
      <c r="AH248">
        <v>25.48270082617012</v>
      </c>
      <c r="AI248">
        <v>-4.4004683901659312E-2</v>
      </c>
      <c r="AJ248">
        <v>0.35284495194875404</v>
      </c>
      <c r="AK248">
        <v>0.30884026804709475</v>
      </c>
      <c r="AL248">
        <v>-3.6258024300385647E-2</v>
      </c>
      <c r="AM248">
        <v>8.1808773387141487E-2</v>
      </c>
      <c r="AN248">
        <v>4.555074908675584E-2</v>
      </c>
      <c r="AO248">
        <v>-4.0610693721968585E-2</v>
      </c>
      <c r="AP248">
        <v>7.8733479884280394E-2</v>
      </c>
      <c r="AQ248">
        <v>3.8122786162311809E-2</v>
      </c>
      <c r="AR248">
        <v>11.633519126068222</v>
      </c>
      <c r="AS248">
        <v>-12.39272701963425</v>
      </c>
      <c r="AT248">
        <v>24.026246145702473</v>
      </c>
      <c r="AU248">
        <v>-0.10078155571912001</v>
      </c>
      <c r="AV248">
        <v>0.29672804899811511</v>
      </c>
      <c r="AW248">
        <v>0.1959464932789951</v>
      </c>
      <c r="AX248" s="40">
        <v>-3.6587984959536066E-2</v>
      </c>
      <c r="AY248" s="40">
        <v>9.7717748509116978E-2</v>
      </c>
      <c r="AZ248" s="40">
        <v>6.1129763549580912E-2</v>
      </c>
      <c r="BA248" s="40">
        <v>-4.0941668109428522E-2</v>
      </c>
      <c r="BB248" s="40">
        <v>9.4802552399428489E-2</v>
      </c>
      <c r="BC248" s="40">
        <v>5.3860884289999966E-2</v>
      </c>
      <c r="BD248" s="40">
        <v>16.436144642390033</v>
      </c>
      <c r="BE248" s="40">
        <v>-12.493726900659748</v>
      </c>
      <c r="BF248" s="40">
        <v>28.929871543049778</v>
      </c>
      <c r="BG248" s="40">
        <v>-0.10151311485078099</v>
      </c>
      <c r="BH248" s="40">
        <v>0.3815991674233149</v>
      </c>
      <c r="BI248" s="40">
        <v>0.28008605257253394</v>
      </c>
      <c r="BJ248">
        <v>-9.1554072369185481E-3</v>
      </c>
      <c r="BK248">
        <v>-1.5839156641578582E-2</v>
      </c>
      <c r="BL248">
        <v>-3.6258024300385654E-2</v>
      </c>
      <c r="BM248">
        <v>-3.6587984959536073E-2</v>
      </c>
      <c r="BN248">
        <v>-1.0879737266314334E-2</v>
      </c>
      <c r="BO248">
        <v>-1.8349062951783394E-2</v>
      </c>
      <c r="BP248">
        <v>-4.0610693721968585E-2</v>
      </c>
      <c r="BQ248">
        <v>-4.0941668109428529E-2</v>
      </c>
      <c r="BR248">
        <v>686140.38762523117</v>
      </c>
      <c r="BS248">
        <v>-4.0941668109428529E-2</v>
      </c>
    </row>
    <row r="249" spans="1:71" hidden="1">
      <c r="A249">
        <v>42</v>
      </c>
      <c r="B249" t="s">
        <v>208</v>
      </c>
      <c r="C249" t="s">
        <v>209</v>
      </c>
      <c r="D249" t="s">
        <v>210</v>
      </c>
      <c r="E249" t="s">
        <v>209</v>
      </c>
      <c r="F249" t="s">
        <v>20</v>
      </c>
      <c r="G249" t="str">
        <f t="shared" si="3"/>
        <v>Taipei,ChinaAgriculture, Mining and Quarrying</v>
      </c>
      <c r="H249">
        <v>9922.7327038414696</v>
      </c>
      <c r="I249">
        <v>563.53140013833035</v>
      </c>
      <c r="J249">
        <v>1690.2503813593023</v>
      </c>
      <c r="K249">
        <v>1143362.7000265217</v>
      </c>
      <c r="L249">
        <v>25099.645801853916</v>
      </c>
      <c r="M249">
        <v>786859.95986318332</v>
      </c>
      <c r="N249">
        <v>-1.5327021001459394E-3</v>
      </c>
      <c r="O249">
        <v>7.2804421948754168E-3</v>
      </c>
      <c r="P249">
        <v>5.7477400947294772E-3</v>
      </c>
      <c r="Q249">
        <v>-3.753505011732541E-3</v>
      </c>
      <c r="R249">
        <v>1.7818060353391334E-2</v>
      </c>
      <c r="S249">
        <v>1.4064555341658793E-2</v>
      </c>
      <c r="T249">
        <v>1.7650767871810409</v>
      </c>
      <c r="U249">
        <v>-0.47105823154985149</v>
      </c>
      <c r="V249">
        <v>2.2361350187308924</v>
      </c>
      <c r="W249">
        <v>-4.9537515195354626E-4</v>
      </c>
      <c r="X249">
        <v>7.5799383125386283E-3</v>
      </c>
      <c r="Y249">
        <v>7.0845631605850811E-3</v>
      </c>
      <c r="Z249">
        <v>-2.3150334115275822E-3</v>
      </c>
      <c r="AA249">
        <v>1.3476478142359307E-2</v>
      </c>
      <c r="AB249">
        <v>1.1161444730831725E-2</v>
      </c>
      <c r="AC249">
        <v>-5.7167500482961774E-3</v>
      </c>
      <c r="AD249">
        <v>3.0489363064369002E-2</v>
      </c>
      <c r="AE249">
        <v>2.4772613016072826E-2</v>
      </c>
      <c r="AF249">
        <v>3.1089190614491198</v>
      </c>
      <c r="AG249">
        <v>-0.71744200674982661</v>
      </c>
      <c r="AH249">
        <v>3.8263610681989464</v>
      </c>
      <c r="AI249">
        <v>-9.2230462512916348E-4</v>
      </c>
      <c r="AJ249">
        <v>9.6799442470991547E-3</v>
      </c>
      <c r="AK249">
        <v>8.7576396219699905E-3</v>
      </c>
      <c r="AL249">
        <v>-3.7686211550043173E-3</v>
      </c>
      <c r="AM249">
        <v>1.4073234926422991E-2</v>
      </c>
      <c r="AN249">
        <v>1.0304613771418673E-2</v>
      </c>
      <c r="AO249">
        <v>-9.1704091915947444E-3</v>
      </c>
      <c r="AP249">
        <v>3.1974067404487279E-2</v>
      </c>
      <c r="AQ249">
        <v>2.2803658212892534E-2</v>
      </c>
      <c r="AR249">
        <v>2.8618187206506991</v>
      </c>
      <c r="AS249">
        <v>-1.1508701128354684</v>
      </c>
      <c r="AT249">
        <v>4.0126888334861679</v>
      </c>
      <c r="AU249">
        <v>-1.2668590367041E-3</v>
      </c>
      <c r="AV249">
        <v>9.8200088135229867E-3</v>
      </c>
      <c r="AW249">
        <v>8.5531497768188865E-3</v>
      </c>
      <c r="AX249" s="40">
        <v>-2.8516665759201153E-2</v>
      </c>
      <c r="AY249" s="40">
        <v>2.6447257228521408E-2</v>
      </c>
      <c r="AZ249" s="40">
        <v>-2.0694085306797454E-3</v>
      </c>
      <c r="BA249" s="40">
        <v>-7.5546310844279679E-2</v>
      </c>
      <c r="BB249" s="40">
        <v>6.5162018230829746E-2</v>
      </c>
      <c r="BC249" s="40">
        <v>-1.0384292613449942E-2</v>
      </c>
      <c r="BD249" s="40">
        <v>-1.3032103325020079</v>
      </c>
      <c r="BE249" s="40">
        <v>-9.4809282191408819</v>
      </c>
      <c r="BF249" s="40">
        <v>8.1777178866388738</v>
      </c>
      <c r="BG249" s="40">
        <v>-4.4676814007012233E-3</v>
      </c>
      <c r="BH249" s="40">
        <v>1.1420419995521548E-2</v>
      </c>
      <c r="BI249" s="40">
        <v>6.9527385948203249E-3</v>
      </c>
      <c r="BJ249">
        <v>-8.8304021879010638E-2</v>
      </c>
      <c r="BK249">
        <v>-0.13337670836538118</v>
      </c>
      <c r="BL249">
        <v>-0.21712269128718278</v>
      </c>
      <c r="BM249">
        <v>-1.6429391444542045</v>
      </c>
      <c r="BN249">
        <v>-8.3590414204819927E-2</v>
      </c>
      <c r="BO249">
        <v>-0.12731180668436856</v>
      </c>
      <c r="BP249">
        <v>-0.20422466477519507</v>
      </c>
      <c r="BQ249">
        <v>-1.682413476305596</v>
      </c>
      <c r="BR249">
        <v>571681.35001326131</v>
      </c>
      <c r="BS249">
        <v>-1.682413476305596</v>
      </c>
    </row>
    <row r="250" spans="1:71" hidden="1">
      <c r="A250">
        <v>42</v>
      </c>
      <c r="B250" t="s">
        <v>208</v>
      </c>
      <c r="C250" t="s">
        <v>209</v>
      </c>
      <c r="D250" t="s">
        <v>210</v>
      </c>
      <c r="E250" t="s">
        <v>209</v>
      </c>
      <c r="F250" t="s">
        <v>21</v>
      </c>
      <c r="G250" t="str">
        <f t="shared" si="3"/>
        <v>Taipei,ChinaBusiness, Trade, Personal, and Public Services</v>
      </c>
      <c r="H250">
        <v>299474.5798388407</v>
      </c>
      <c r="I250">
        <v>5174.8046013951416</v>
      </c>
      <c r="J250">
        <v>54215.057731397028</v>
      </c>
      <c r="K250">
        <v>5716813.5001326082</v>
      </c>
      <c r="L250">
        <v>125498.22900926958</v>
      </c>
      <c r="M250">
        <v>3934299.7993159159</v>
      </c>
      <c r="N250">
        <v>-4.8765239805768773E-2</v>
      </c>
      <c r="O250">
        <v>4.9357122711431563E-2</v>
      </c>
      <c r="P250">
        <v>5.9188290566278105E-4</v>
      </c>
      <c r="Q250">
        <v>-3.8585748731669867E-2</v>
      </c>
      <c r="R250">
        <v>4.0947301697600441E-2</v>
      </c>
      <c r="S250">
        <v>2.3615529659305754E-3</v>
      </c>
      <c r="T250">
        <v>0.29637071493587513</v>
      </c>
      <c r="U250">
        <v>-4.8424431308212377</v>
      </c>
      <c r="V250">
        <v>5.1388138457571131</v>
      </c>
      <c r="W250">
        <v>-2.0252740331829076E-2</v>
      </c>
      <c r="X250">
        <v>2.2327358205573529E-2</v>
      </c>
      <c r="Y250">
        <v>2.0746178737444461E-3</v>
      </c>
      <c r="Z250">
        <v>-7.0983172045406259E-2</v>
      </c>
      <c r="AA250">
        <v>0.1638391598663908</v>
      </c>
      <c r="AB250">
        <v>9.2855987820984545E-2</v>
      </c>
      <c r="AC250">
        <v>-5.6575995823553001E-2</v>
      </c>
      <c r="AD250">
        <v>0.13815525380214413</v>
      </c>
      <c r="AE250">
        <v>8.1579257978591127E-2</v>
      </c>
      <c r="AF250">
        <v>10.238052400203511</v>
      </c>
      <c r="AG250">
        <v>-7.1001872802917347</v>
      </c>
      <c r="AH250">
        <v>17.338239680495246</v>
      </c>
      <c r="AI250">
        <v>-3.110406630599544E-2</v>
      </c>
      <c r="AJ250">
        <v>7.6431891227522017E-2</v>
      </c>
      <c r="AK250">
        <v>4.5327824921526594E-2</v>
      </c>
      <c r="AL250">
        <v>-0.14295210293003599</v>
      </c>
      <c r="AM250">
        <v>0.18791647773647863</v>
      </c>
      <c r="AN250">
        <v>4.4964374806442609E-2</v>
      </c>
      <c r="AO250">
        <v>-0.11512585178310884</v>
      </c>
      <c r="AP250">
        <v>0.15702689784314156</v>
      </c>
      <c r="AQ250">
        <v>4.1901046060032698E-2</v>
      </c>
      <c r="AR250">
        <v>5.2585070741699385</v>
      </c>
      <c r="AS250">
        <v>-14.448090511963827</v>
      </c>
      <c r="AT250">
        <v>19.706597586133764</v>
      </c>
      <c r="AU250">
        <v>-6.6917029433520431E-2</v>
      </c>
      <c r="AV250">
        <v>8.9923416566112982E-2</v>
      </c>
      <c r="AW250">
        <v>2.3006387132592541E-2</v>
      </c>
      <c r="AX250" s="40">
        <v>-0.60665405773894931</v>
      </c>
      <c r="AY250" s="40">
        <v>0.41976745514093533</v>
      </c>
      <c r="AZ250" s="40">
        <v>-0.1868866025980141</v>
      </c>
      <c r="BA250" s="40">
        <v>-0.42965416248145966</v>
      </c>
      <c r="BB250" s="40">
        <v>0.31429105319231698</v>
      </c>
      <c r="BC250" s="40">
        <v>-0.11536310928914272</v>
      </c>
      <c r="BD250" s="40">
        <v>-14.477865908790234</v>
      </c>
      <c r="BE250" s="40">
        <v>-53.920836477884173</v>
      </c>
      <c r="BF250" s="40">
        <v>39.442970569093937</v>
      </c>
      <c r="BG250" s="40">
        <v>-9.0549857537379694E-2</v>
      </c>
      <c r="BH250" s="40">
        <v>0.10173983061804261</v>
      </c>
      <c r="BI250" s="40">
        <v>1.1189973080662916E-2</v>
      </c>
      <c r="BJ250">
        <v>-9.3090298818967174E-2</v>
      </c>
      <c r="BK250">
        <v>-0.13550317240608215</v>
      </c>
      <c r="BL250">
        <v>-0.27288810701147365</v>
      </c>
      <c r="BM250">
        <v>-1.1580709484786968</v>
      </c>
      <c r="BN250">
        <v>-9.3577313615198179E-2</v>
      </c>
      <c r="BO250">
        <v>-0.13720686725789616</v>
      </c>
      <c r="BP250">
        <v>-0.27920069693198812</v>
      </c>
      <c r="BQ250">
        <v>-1.0419878745440352</v>
      </c>
      <c r="BR250">
        <v>571681.35001326131</v>
      </c>
      <c r="BS250">
        <v>-1.0419878745440352</v>
      </c>
    </row>
    <row r="251" spans="1:71" hidden="1">
      <c r="A251">
        <v>42</v>
      </c>
      <c r="B251" t="s">
        <v>208</v>
      </c>
      <c r="C251" t="s">
        <v>209</v>
      </c>
      <c r="D251" t="s">
        <v>210</v>
      </c>
      <c r="E251" t="s">
        <v>209</v>
      </c>
      <c r="F251" t="s">
        <v>23</v>
      </c>
      <c r="G251" t="str">
        <f t="shared" si="3"/>
        <v>Taipei,ChinaHotel and restaurants and Other Personal Services</v>
      </c>
      <c r="H251">
        <v>38551.025067845367</v>
      </c>
      <c r="I251">
        <v>1828.9946600064309</v>
      </c>
      <c r="J251">
        <v>7344.9844989726998</v>
      </c>
      <c r="K251">
        <v>1715044.0500397827</v>
      </c>
      <c r="L251">
        <v>37649.468702780876</v>
      </c>
      <c r="M251">
        <v>1180289.9397947751</v>
      </c>
      <c r="N251">
        <v>-0.13112398278625895</v>
      </c>
      <c r="O251">
        <v>6.7603356181134819E-2</v>
      </c>
      <c r="P251">
        <v>-6.3520626605124142E-2</v>
      </c>
      <c r="Q251">
        <v>-0.22593494709964654</v>
      </c>
      <c r="R251">
        <v>0.11689343398650917</v>
      </c>
      <c r="S251">
        <v>-0.10904151311313735</v>
      </c>
      <c r="T251">
        <v>-13.684516784189784</v>
      </c>
      <c r="U251">
        <v>-28.354435732308644</v>
      </c>
      <c r="V251">
        <v>14.669918948118863</v>
      </c>
      <c r="W251">
        <v>-0.29556000689074702</v>
      </c>
      <c r="X251">
        <v>0.14827073310830768</v>
      </c>
      <c r="Y251">
        <v>-0.14728927378243933</v>
      </c>
      <c r="Z251">
        <v>-0.18872353039450759</v>
      </c>
      <c r="AA251">
        <v>0.10894315148643098</v>
      </c>
      <c r="AB251">
        <v>-7.9780378908076613E-2</v>
      </c>
      <c r="AC251">
        <v>-0.32312839652437764</v>
      </c>
      <c r="AD251">
        <v>0.18835677943758736</v>
      </c>
      <c r="AE251">
        <v>-0.13477161708679028</v>
      </c>
      <c r="AF251">
        <v>-16.913599265107596</v>
      </c>
      <c r="AG251">
        <v>-40.552041506414412</v>
      </c>
      <c r="AH251">
        <v>23.638442241306819</v>
      </c>
      <c r="AI251">
        <v>-0.42414446676742079</v>
      </c>
      <c r="AJ251">
        <v>0.22516578329651382</v>
      </c>
      <c r="AK251">
        <v>-0.19897868347090697</v>
      </c>
      <c r="AL251">
        <v>-0.36102071605454511</v>
      </c>
      <c r="AM251">
        <v>0.194475147609348</v>
      </c>
      <c r="AN251">
        <v>-0.16654556844519713</v>
      </c>
      <c r="AO251">
        <v>-0.61396929058080318</v>
      </c>
      <c r="AP251">
        <v>0.33289642384037627</v>
      </c>
      <c r="AQ251">
        <v>-0.28107286674042692</v>
      </c>
      <c r="AR251">
        <v>-35.274146998482024</v>
      </c>
      <c r="AS251">
        <v>-77.052058633968443</v>
      </c>
      <c r="AT251">
        <v>41.777911635486426</v>
      </c>
      <c r="AU251">
        <v>-0.80487821014347094</v>
      </c>
      <c r="AV251">
        <v>0.41551105963123491</v>
      </c>
      <c r="AW251">
        <v>-0.38936715051223603</v>
      </c>
      <c r="AX251" s="40">
        <v>-0.45684860616816564</v>
      </c>
      <c r="AY251" s="40">
        <v>0.24238909266615827</v>
      </c>
      <c r="AZ251" s="40">
        <v>-0.2144595135020074</v>
      </c>
      <c r="BA251" s="40">
        <v>-0.82095165996511643</v>
      </c>
      <c r="BB251" s="40">
        <v>0.43638760853253289</v>
      </c>
      <c r="BC251" s="40">
        <v>-0.38456405143258365</v>
      </c>
      <c r="BD251" s="40">
        <v>-48.262107395418923</v>
      </c>
      <c r="BE251" s="40">
        <v>-103.02797942784224</v>
      </c>
      <c r="BF251" s="40">
        <v>54.765872032423324</v>
      </c>
      <c r="BG251" s="40">
        <v>-0.80484198207078994</v>
      </c>
      <c r="BH251" s="40">
        <v>0.41549294559489436</v>
      </c>
      <c r="BI251" s="40">
        <v>-0.38934903647589553</v>
      </c>
      <c r="BJ251">
        <v>-1.9444654290370018</v>
      </c>
      <c r="BK251">
        <v>-2.7986213711652899</v>
      </c>
      <c r="BL251">
        <v>-5.3536529826015276</v>
      </c>
      <c r="BM251">
        <v>-6.7747051463939369</v>
      </c>
      <c r="BN251">
        <v>-1.550274385831665</v>
      </c>
      <c r="BO251">
        <v>-2.2171765939585537</v>
      </c>
      <c r="BP251">
        <v>-4.2128093820513133</v>
      </c>
      <c r="BQ251">
        <v>-5.6330388316978457</v>
      </c>
      <c r="BR251">
        <v>571681.35001326131</v>
      </c>
      <c r="BS251">
        <v>-5.6330388316978457</v>
      </c>
    </row>
    <row r="252" spans="1:71" hidden="1">
      <c r="A252">
        <v>42</v>
      </c>
      <c r="B252" t="s">
        <v>208</v>
      </c>
      <c r="C252" t="s">
        <v>209</v>
      </c>
      <c r="D252" t="s">
        <v>210</v>
      </c>
      <c r="E252" t="s">
        <v>209</v>
      </c>
      <c r="F252" t="s">
        <v>22</v>
      </c>
      <c r="G252" t="str">
        <f t="shared" si="3"/>
        <v>Taipei,ChinaLight/Heavy Manufacturing, Utilities, and Construction</v>
      </c>
      <c r="H252">
        <v>207701.0350947991</v>
      </c>
      <c r="I252">
        <v>4494.1936570194312</v>
      </c>
      <c r="J252">
        <v>311110.11781742855</v>
      </c>
      <c r="K252">
        <v>9146901.6002121735</v>
      </c>
      <c r="L252">
        <v>200797.16641483133</v>
      </c>
      <c r="M252">
        <v>6294879.6789054675</v>
      </c>
      <c r="N252">
        <v>-5.6325697740751801E-2</v>
      </c>
      <c r="O252">
        <v>0.14937141479337576</v>
      </c>
      <c r="P252">
        <v>9.3045717052623961E-2</v>
      </c>
      <c r="Q252">
        <v>-4.0031343616238432E-2</v>
      </c>
      <c r="R252">
        <v>0.15760766019137915</v>
      </c>
      <c r="S252">
        <v>0.11757631657514075</v>
      </c>
      <c r="T252">
        <v>14.755619503613392</v>
      </c>
      <c r="U252">
        <v>-5.0238627286994522</v>
      </c>
      <c r="V252">
        <v>19.779482232312844</v>
      </c>
      <c r="W252">
        <v>-0.12771730901895378</v>
      </c>
      <c r="X252">
        <v>0.56155977689789383</v>
      </c>
      <c r="Y252">
        <v>0.43384246787894015</v>
      </c>
      <c r="Z252">
        <v>-9.5452286557289892E-2</v>
      </c>
      <c r="AA252">
        <v>0.91898486936689439</v>
      </c>
      <c r="AB252">
        <v>0.82353258280960451</v>
      </c>
      <c r="AC252">
        <v>-6.865879248443954E-2</v>
      </c>
      <c r="AD252">
        <v>0.91307233315347169</v>
      </c>
      <c r="AE252">
        <v>0.84441354066903218</v>
      </c>
      <c r="AF252">
        <v>105.97240390541036</v>
      </c>
      <c r="AG252">
        <v>-8.616556862712109</v>
      </c>
      <c r="AH252">
        <v>114.58896076812248</v>
      </c>
      <c r="AI252">
        <v>-0.22574697675300262</v>
      </c>
      <c r="AJ252">
        <v>3.4882658897517929</v>
      </c>
      <c r="AK252">
        <v>3.2625189129987908</v>
      </c>
      <c r="AL252">
        <v>-0.2486604372196427</v>
      </c>
      <c r="AM252">
        <v>0.91940671852846467</v>
      </c>
      <c r="AN252">
        <v>0.67074628130882197</v>
      </c>
      <c r="AO252">
        <v>-0.17926803243911898</v>
      </c>
      <c r="AP252">
        <v>0.90472565378526781</v>
      </c>
      <c r="AQ252">
        <v>0.72545762134614888</v>
      </c>
      <c r="AR252">
        <v>91.043646700218986</v>
      </c>
      <c r="AS252">
        <v>-22.497820589085727</v>
      </c>
      <c r="AT252">
        <v>113.54146728930472</v>
      </c>
      <c r="AU252">
        <v>-0.63197929264128005</v>
      </c>
      <c r="AV252">
        <v>3.4491148124688396</v>
      </c>
      <c r="AW252">
        <v>2.8171355198275596</v>
      </c>
      <c r="AX252" s="40">
        <v>-0.34275309671201409</v>
      </c>
      <c r="AY252" s="40">
        <v>0.96645304827465006</v>
      </c>
      <c r="AZ252" s="40">
        <v>0.62369995156263613</v>
      </c>
      <c r="BA252" s="40">
        <v>-0.26743491962395022</v>
      </c>
      <c r="BB252" s="40">
        <v>0.94880909737768315</v>
      </c>
      <c r="BC252" s="40">
        <v>0.6813741777537331</v>
      </c>
      <c r="BD252" s="40">
        <v>85.511252600740804</v>
      </c>
      <c r="BE252" s="40">
        <v>-33.562608788042127</v>
      </c>
      <c r="BF252" s="40">
        <v>119.0738613887829</v>
      </c>
      <c r="BG252" s="40">
        <v>-0.70285547162541706</v>
      </c>
      <c r="BH252" s="40">
        <v>3.4845529019609076</v>
      </c>
      <c r="BI252" s="40">
        <v>2.7816974303354924</v>
      </c>
      <c r="BJ252">
        <v>-0.15503221209357468</v>
      </c>
      <c r="BK252">
        <v>-0.2627251810084531</v>
      </c>
      <c r="BL252">
        <v>-0.68441899858482091</v>
      </c>
      <c r="BM252">
        <v>-0.94340190919181732</v>
      </c>
      <c r="BN252">
        <v>-0.11178563079614376</v>
      </c>
      <c r="BO252">
        <v>-0.19172642570161624</v>
      </c>
      <c r="BP252">
        <v>-0.50059748880528609</v>
      </c>
      <c r="BQ252">
        <v>-0.74679934487516042</v>
      </c>
      <c r="BR252">
        <v>571681.35001326131</v>
      </c>
      <c r="BS252">
        <v>-0.74679934487516042</v>
      </c>
    </row>
    <row r="253" spans="1:71" hidden="1">
      <c r="A253">
        <v>42</v>
      </c>
      <c r="B253" t="s">
        <v>208</v>
      </c>
      <c r="C253" t="s">
        <v>209</v>
      </c>
      <c r="D253" t="s">
        <v>210</v>
      </c>
      <c r="E253" t="s">
        <v>209</v>
      </c>
      <c r="F253" t="s">
        <v>24</v>
      </c>
      <c r="G253" t="str">
        <f t="shared" si="3"/>
        <v>Taipei,ChinaTransport services</v>
      </c>
      <c r="H253">
        <v>16031.977307934198</v>
      </c>
      <c r="I253">
        <v>488.29858236762857</v>
      </c>
      <c r="J253">
        <v>19069.569502434213</v>
      </c>
      <c r="K253">
        <v>2286725.4000530434</v>
      </c>
      <c r="L253">
        <v>50199.291603707832</v>
      </c>
      <c r="M253">
        <v>1573719.9197263666</v>
      </c>
      <c r="N253">
        <v>-6.6659885173302541E-2</v>
      </c>
      <c r="O253">
        <v>3.520312502824393E-2</v>
      </c>
      <c r="P253">
        <v>-3.1456760145058604E-2</v>
      </c>
      <c r="Q253">
        <v>-8.5619078474864024E-2</v>
      </c>
      <c r="R253">
        <v>4.5361806862115633E-2</v>
      </c>
      <c r="S253">
        <v>-4.0257271612748391E-2</v>
      </c>
      <c r="T253">
        <v>-5.0522162921450651</v>
      </c>
      <c r="U253">
        <v>-10.745042718001109</v>
      </c>
      <c r="V253">
        <v>5.6928264258560439</v>
      </c>
      <c r="W253">
        <v>-0.24435188484327336</v>
      </c>
      <c r="X253">
        <v>0.12417225640919038</v>
      </c>
      <c r="Y253">
        <v>-0.12017962843408299</v>
      </c>
      <c r="Z253">
        <v>-8.2852545709824504E-2</v>
      </c>
      <c r="AA253">
        <v>5.0869641724316558E-2</v>
      </c>
      <c r="AB253">
        <v>-3.1982903985507932E-2</v>
      </c>
      <c r="AC253">
        <v>-0.10600866420666553</v>
      </c>
      <c r="AD253">
        <v>6.5785882956665598E-2</v>
      </c>
      <c r="AE253">
        <v>-4.0222781249999937E-2</v>
      </c>
      <c r="AF253">
        <v>-5.0478878127022462</v>
      </c>
      <c r="AG253">
        <v>-13.303899617574871</v>
      </c>
      <c r="AH253">
        <v>8.2560118048726245</v>
      </c>
      <c r="AI253">
        <v>-0.2976892910583836</v>
      </c>
      <c r="AJ253">
        <v>0.15815483031438418</v>
      </c>
      <c r="AK253">
        <v>-0.13953446074399939</v>
      </c>
      <c r="AL253">
        <v>-0.13190068901671387</v>
      </c>
      <c r="AM253">
        <v>7.4674408012425822E-2</v>
      </c>
      <c r="AN253">
        <v>-5.7226281004288046E-2</v>
      </c>
      <c r="AO253">
        <v>-0.16777743046505661</v>
      </c>
      <c r="AP253">
        <v>9.5967411423915475E-2</v>
      </c>
      <c r="AQ253">
        <v>-7.1810019041141149E-2</v>
      </c>
      <c r="AR253">
        <v>-9.0120302147851437</v>
      </c>
      <c r="AS253">
        <v>-21.055770391090483</v>
      </c>
      <c r="AT253">
        <v>12.043740176305342</v>
      </c>
      <c r="AU253">
        <v>-0.45796323827147811</v>
      </c>
      <c r="AV253">
        <v>0.23871267652237435</v>
      </c>
      <c r="AW253">
        <v>-0.21925056174910376</v>
      </c>
      <c r="AX253" s="40">
        <v>-0.14919998965797518</v>
      </c>
      <c r="AY253" s="40">
        <v>8.3324058333056505E-2</v>
      </c>
      <c r="AZ253" s="40">
        <v>-6.5875931324918702E-2</v>
      </c>
      <c r="BA253" s="40">
        <v>-0.18956249386684054</v>
      </c>
      <c r="BB253" s="40">
        <v>0.10685994312480743</v>
      </c>
      <c r="BC253" s="40">
        <v>-8.2702550742033115E-2</v>
      </c>
      <c r="BD253" s="40">
        <v>-10.379023652674412</v>
      </c>
      <c r="BE253" s="40">
        <v>-23.789757266869024</v>
      </c>
      <c r="BF253" s="40">
        <v>13.410733614194612</v>
      </c>
      <c r="BG253" s="40">
        <v>-0.46127071098912692</v>
      </c>
      <c r="BH253" s="40">
        <v>0.24036641288119875</v>
      </c>
      <c r="BI253" s="40">
        <v>-0.22090429810792817</v>
      </c>
      <c r="BJ253">
        <v>-2.3770126675979566</v>
      </c>
      <c r="BK253">
        <v>-2.9544237915049276</v>
      </c>
      <c r="BL253">
        <v>-4.7034225732989565</v>
      </c>
      <c r="BM253">
        <v>-5.3202951745336868</v>
      </c>
      <c r="BN253">
        <v>-2.2005066379470701</v>
      </c>
      <c r="BO253">
        <v>-2.7245419294620596</v>
      </c>
      <c r="BP253">
        <v>-4.3120687119337333</v>
      </c>
      <c r="BQ253">
        <v>-4.8719693494744316</v>
      </c>
      <c r="BR253">
        <v>571681.35001326131</v>
      </c>
      <c r="BS253">
        <v>-4.8719693494744316</v>
      </c>
    </row>
    <row r="254" spans="1:71" hidden="1">
      <c r="A254">
        <v>42</v>
      </c>
      <c r="B254" t="s">
        <v>208</v>
      </c>
      <c r="C254" t="s">
        <v>209</v>
      </c>
      <c r="D254" t="s">
        <v>210</v>
      </c>
      <c r="E254" t="s">
        <v>209</v>
      </c>
      <c r="F254" t="s">
        <v>287</v>
      </c>
      <c r="G254" t="str">
        <f t="shared" si="3"/>
        <v>Taipei,China_All</v>
      </c>
      <c r="H254">
        <v>571681.35001326085</v>
      </c>
      <c r="I254">
        <v>12549.822900926962</v>
      </c>
      <c r="J254">
        <v>393429.9799315916</v>
      </c>
      <c r="K254">
        <v>571681.35001326085</v>
      </c>
      <c r="L254">
        <v>12549.822900926962</v>
      </c>
      <c r="M254">
        <v>393429.9799315916</v>
      </c>
      <c r="N254">
        <v>-0.30440750760622798</v>
      </c>
      <c r="O254">
        <v>0.30881546090906148</v>
      </c>
      <c r="P254">
        <v>4.4079533028335005E-3</v>
      </c>
      <c r="Q254">
        <v>-0.39392462293415126</v>
      </c>
      <c r="R254">
        <v>0.37862826309099562</v>
      </c>
      <c r="S254">
        <v>-1.5296359843155638E-2</v>
      </c>
      <c r="T254">
        <v>-1.9196660706045419</v>
      </c>
      <c r="U254">
        <v>-49.436842541380294</v>
      </c>
      <c r="V254">
        <v>47.517176470775759</v>
      </c>
      <c r="W254">
        <v>-0.6883773162367568</v>
      </c>
      <c r="X254">
        <v>0.86391006293350414</v>
      </c>
      <c r="Y254">
        <v>0.17553274669674734</v>
      </c>
      <c r="Z254">
        <v>-0.44032656811855575</v>
      </c>
      <c r="AA254">
        <v>1.2561133005863918</v>
      </c>
      <c r="AB254">
        <v>0.81578673246783606</v>
      </c>
      <c r="AC254">
        <v>-0.56008859908733166</v>
      </c>
      <c r="AD254">
        <v>1.3358596124142375</v>
      </c>
      <c r="AE254">
        <v>0.77577101332690579</v>
      </c>
      <c r="AF254">
        <v>97.357888289253154</v>
      </c>
      <c r="AG254">
        <v>-70.290127273742939</v>
      </c>
      <c r="AH254">
        <v>167.64801556299608</v>
      </c>
      <c r="AI254">
        <v>-0.9796071055099318</v>
      </c>
      <c r="AJ254">
        <v>3.9576983388373135</v>
      </c>
      <c r="AK254">
        <v>2.9780912333273815</v>
      </c>
      <c r="AL254">
        <v>-0.88830256637594185</v>
      </c>
      <c r="AM254">
        <v>1.3905459868131398</v>
      </c>
      <c r="AN254">
        <v>0.50224342043719794</v>
      </c>
      <c r="AO254">
        <v>-1.0853110144596823</v>
      </c>
      <c r="AP254">
        <v>1.5225904542971882</v>
      </c>
      <c r="AQ254">
        <v>0.43727943983750595</v>
      </c>
      <c r="AR254">
        <v>54.877795281772457</v>
      </c>
      <c r="AS254">
        <v>-136.20461023894393</v>
      </c>
      <c r="AT254">
        <v>191.08240552071641</v>
      </c>
      <c r="AU254">
        <v>-1.9630046295264534</v>
      </c>
      <c r="AV254">
        <v>4.2030819740020844</v>
      </c>
      <c r="AW254">
        <v>2.240077344475631</v>
      </c>
      <c r="AX254" s="40">
        <v>-1.5839724160363056</v>
      </c>
      <c r="AY254" s="40">
        <v>1.7383809116433218</v>
      </c>
      <c r="AZ254" s="40">
        <v>0.15440849560701619</v>
      </c>
      <c r="BA254" s="40">
        <v>-1.7831495467816469</v>
      </c>
      <c r="BB254" s="40">
        <v>1.8715097204581705</v>
      </c>
      <c r="BC254" s="40">
        <v>8.8360173676523601E-2</v>
      </c>
      <c r="BD254" s="40">
        <v>11.089045311355196</v>
      </c>
      <c r="BE254" s="40">
        <v>-223.78211017977844</v>
      </c>
      <c r="BF254" s="40">
        <v>234.87115549113366</v>
      </c>
      <c r="BG254" s="40">
        <v>-2.0639857036234144</v>
      </c>
      <c r="BH254" s="40">
        <v>4.2535725110505656</v>
      </c>
      <c r="BI254" s="40">
        <v>2.1895868074271512</v>
      </c>
      <c r="BJ254">
        <v>-0.3044075076062282</v>
      </c>
      <c r="BK254">
        <v>-0.44032656811855614</v>
      </c>
      <c r="BL254">
        <v>-0.88830256637594252</v>
      </c>
      <c r="BM254">
        <v>-1.5839724160363069</v>
      </c>
      <c r="BN254">
        <v>-0.39392462293415126</v>
      </c>
      <c r="BO254">
        <v>-0.56008859908733166</v>
      </c>
      <c r="BP254">
        <v>-1.0853110144596823</v>
      </c>
      <c r="BQ254">
        <v>-1.7831495467816469</v>
      </c>
      <c r="BR254">
        <v>571681.35001326131</v>
      </c>
      <c r="BS254">
        <v>-1.7831495467816469</v>
      </c>
    </row>
    <row r="255" spans="1:71" hidden="1">
      <c r="A255">
        <v>43</v>
      </c>
      <c r="B255" t="s">
        <v>218</v>
      </c>
      <c r="C255" t="s">
        <v>219</v>
      </c>
      <c r="D255" t="s">
        <v>219</v>
      </c>
      <c r="E255" t="s">
        <v>219</v>
      </c>
      <c r="F255" t="s">
        <v>20</v>
      </c>
      <c r="G255" t="str">
        <f t="shared" si="3"/>
        <v>United StatesAgriculture, Mining and Quarrying</v>
      </c>
      <c r="H255">
        <v>564708.79770219128</v>
      </c>
      <c r="I255">
        <v>3969.3698471521116</v>
      </c>
      <c r="J255">
        <v>85548.444438511229</v>
      </c>
      <c r="K255">
        <v>40905038.567927763</v>
      </c>
      <c r="L255">
        <v>340641.91334115801</v>
      </c>
      <c r="M255">
        <v>4059723.1196113699</v>
      </c>
      <c r="N255">
        <v>-6.8187251647598311E-4</v>
      </c>
      <c r="O255">
        <v>-1.0432790821054189E-2</v>
      </c>
      <c r="P255">
        <v>-1.1114663337530171E-2</v>
      </c>
      <c r="Q255">
        <v>-5.4710030829334172E-4</v>
      </c>
      <c r="R255">
        <v>-1.2276794842207877E-2</v>
      </c>
      <c r="S255">
        <v>-1.2823895150501219E-2</v>
      </c>
      <c r="T255">
        <v>-21.841780902765663</v>
      </c>
      <c r="U255">
        <v>-0.93182647903290672</v>
      </c>
      <c r="V255">
        <v>-20.909954423732756</v>
      </c>
      <c r="W255">
        <v>-1.1722069194966872E-3</v>
      </c>
      <c r="X255">
        <v>-0.16042707918360907</v>
      </c>
      <c r="Y255">
        <v>-0.16159928610310575</v>
      </c>
      <c r="Z255">
        <v>-1.2096436669298506E-3</v>
      </c>
      <c r="AA255">
        <v>-7.4981709550415391E-3</v>
      </c>
      <c r="AB255">
        <v>-8.7078146219713888E-3</v>
      </c>
      <c r="AC255">
        <v>-1.0710346686877408E-3</v>
      </c>
      <c r="AD255">
        <v>-5.1990988689071729E-3</v>
      </c>
      <c r="AE255">
        <v>-6.2701335375949137E-3</v>
      </c>
      <c r="AF255">
        <v>-10.679351425754476</v>
      </c>
      <c r="AG255">
        <v>-1.8241964939825266</v>
      </c>
      <c r="AH255">
        <v>-8.8551549317719491</v>
      </c>
      <c r="AI255">
        <v>-2.4197825865275181E-3</v>
      </c>
      <c r="AJ255">
        <v>-9.2270022201531368E-2</v>
      </c>
      <c r="AK255">
        <v>-9.4689804788058884E-2</v>
      </c>
      <c r="AL255">
        <v>-2.2400053592653152E-3</v>
      </c>
      <c r="AM255">
        <v>-8.4876916519422054E-3</v>
      </c>
      <c r="AN255">
        <v>-1.0727697011207519E-2</v>
      </c>
      <c r="AO255">
        <v>-1.8194605763941745E-3</v>
      </c>
      <c r="AP255">
        <v>-5.8466205654472692E-3</v>
      </c>
      <c r="AQ255">
        <v>-7.6660811418414439E-3</v>
      </c>
      <c r="AR255">
        <v>-13.056942739927194</v>
      </c>
      <c r="AS255">
        <v>-3.0989226599585891</v>
      </c>
      <c r="AT255">
        <v>-9.9580200799686054</v>
      </c>
      <c r="AU255">
        <v>-3.816870007897542E-3</v>
      </c>
      <c r="AV255">
        <v>-9.3386221027648264E-2</v>
      </c>
      <c r="AW255">
        <v>-9.7203091035545808E-2</v>
      </c>
      <c r="AX255" s="40">
        <v>-2.3284657936871499E-3</v>
      </c>
      <c r="AY255" s="40">
        <v>-6.938759891662892E-3</v>
      </c>
      <c r="AZ255" s="40">
        <v>-9.2672256853500411E-3</v>
      </c>
      <c r="BA255" s="40">
        <v>-1.9181994833403038E-3</v>
      </c>
      <c r="BB255" s="40">
        <v>-4.7755164615808903E-3</v>
      </c>
      <c r="BC255" s="40">
        <v>-6.6937159449211945E-3</v>
      </c>
      <c r="BD255" s="40">
        <v>-11.400801034200867</v>
      </c>
      <c r="BE255" s="40">
        <v>-3.26709571087531</v>
      </c>
      <c r="BF255" s="40">
        <v>-8.1337053233255574</v>
      </c>
      <c r="BG255" s="40">
        <v>-4.0128510038390901E-3</v>
      </c>
      <c r="BH255" s="40">
        <v>-9.147348799287558E-2</v>
      </c>
      <c r="BI255" s="40">
        <v>-9.5486338996714673E-2</v>
      </c>
      <c r="BJ255">
        <v>-2.4695933283094881E-2</v>
      </c>
      <c r="BK255">
        <v>-4.3810651658476148E-2</v>
      </c>
      <c r="BL255">
        <v>-8.1128101763197624E-2</v>
      </c>
      <c r="BM255">
        <v>-8.4331945493350616E-2</v>
      </c>
      <c r="BN255">
        <v>-2.3475425947054561E-2</v>
      </c>
      <c r="BO255">
        <v>-4.5956828520056545E-2</v>
      </c>
      <c r="BP255">
        <v>-7.8070897378886506E-2</v>
      </c>
      <c r="BQ255">
        <v>-8.2307666876124952E-2</v>
      </c>
      <c r="BR255">
        <v>20452519.283963904</v>
      </c>
      <c r="BS255">
        <v>-8.2307666876124952E-2</v>
      </c>
    </row>
    <row r="256" spans="1:71" hidden="1">
      <c r="A256">
        <v>43</v>
      </c>
      <c r="B256" t="s">
        <v>218</v>
      </c>
      <c r="C256" t="s">
        <v>219</v>
      </c>
      <c r="D256" t="s">
        <v>219</v>
      </c>
      <c r="E256" t="s">
        <v>219</v>
      </c>
      <c r="F256" t="s">
        <v>21</v>
      </c>
      <c r="G256" t="str">
        <f t="shared" si="3"/>
        <v>United StatesBusiness, Trade, Personal, and Public Services</v>
      </c>
      <c r="H256">
        <v>13938376.504379505</v>
      </c>
      <c r="I256">
        <v>111642.59043411778</v>
      </c>
      <c r="J256">
        <v>645406.92154545046</v>
      </c>
      <c r="K256">
        <v>204525192.83963886</v>
      </c>
      <c r="L256">
        <v>1703209.5667057901</v>
      </c>
      <c r="M256">
        <v>20298615.598056849</v>
      </c>
      <c r="N256">
        <v>-4.0980431704447451E-3</v>
      </c>
      <c r="O256">
        <v>-7.9482581928726256E-3</v>
      </c>
      <c r="P256">
        <v>-1.204630136331737E-2</v>
      </c>
      <c r="Q256">
        <v>-3.2996112432305711E-3</v>
      </c>
      <c r="R256">
        <v>-6.4345416397006373E-3</v>
      </c>
      <c r="S256">
        <v>-9.7341528829312084E-3</v>
      </c>
      <c r="T256">
        <v>-16.579302313985181</v>
      </c>
      <c r="U256">
        <v>-5.6199294358802945</v>
      </c>
      <c r="V256">
        <v>-10.959372878104887</v>
      </c>
      <c r="W256">
        <v>-4.3165101589271466E-3</v>
      </c>
      <c r="X256">
        <v>-8.1991402295962402E-3</v>
      </c>
      <c r="Y256">
        <v>-1.2515650388523387E-2</v>
      </c>
      <c r="Z256">
        <v>-6.6906683423441637E-3</v>
      </c>
      <c r="AA256">
        <v>-4.2026259024287903E-3</v>
      </c>
      <c r="AB256">
        <v>-1.0893294244772955E-2</v>
      </c>
      <c r="AC256">
        <v>-5.3980829651037654E-3</v>
      </c>
      <c r="AD256">
        <v>-3.6058065051364171E-3</v>
      </c>
      <c r="AE256">
        <v>-9.0038894702401812E-3</v>
      </c>
      <c r="AF256">
        <v>-15.335510683274606</v>
      </c>
      <c r="AG256">
        <v>-9.1940665480362895</v>
      </c>
      <c r="AH256">
        <v>-6.1414441352383164</v>
      </c>
      <c r="AI256">
        <v>-7.9272631153760528E-3</v>
      </c>
      <c r="AJ256">
        <v>-5.7221773760696218E-3</v>
      </c>
      <c r="AK256">
        <v>-1.3649440491445675E-2</v>
      </c>
      <c r="AL256">
        <v>-1.3891106758471876E-2</v>
      </c>
      <c r="AM256">
        <v>-2.9395233480761666E-2</v>
      </c>
      <c r="AN256">
        <v>-4.3286340239233535E-2</v>
      </c>
      <c r="AO256">
        <v>-1.1201304883129154E-2</v>
      </c>
      <c r="AP256">
        <v>-2.42594685760762E-2</v>
      </c>
      <c r="AQ256">
        <v>-3.5460773459205355E-2</v>
      </c>
      <c r="AR256">
        <v>-60.397128598505333</v>
      </c>
      <c r="AS256">
        <v>-19.078169636533858</v>
      </c>
      <c r="AT256">
        <v>-41.318958961971475</v>
      </c>
      <c r="AU256">
        <v>-1.5203965497149721E-2</v>
      </c>
      <c r="AV256">
        <v>-2.9977713265750435E-2</v>
      </c>
      <c r="AW256">
        <v>-4.5181678762900156E-2</v>
      </c>
      <c r="AX256" s="40">
        <v>-1.4152285658257978E-2</v>
      </c>
      <c r="AY256" s="40">
        <v>-4.7181724447188363E-4</v>
      </c>
      <c r="AZ256" s="40">
        <v>-1.4624102902729863E-2</v>
      </c>
      <c r="BA256" s="40">
        <v>-1.1435357275827359E-2</v>
      </c>
      <c r="BB256" s="40">
        <v>-5.8716934977461901E-4</v>
      </c>
      <c r="BC256" s="40">
        <v>-1.2022526625601977E-2</v>
      </c>
      <c r="BD256" s="40">
        <v>-20.476882364700373</v>
      </c>
      <c r="BE256" s="40">
        <v>-19.476809910887823</v>
      </c>
      <c r="BF256" s="40">
        <v>-1.0000724538125496</v>
      </c>
      <c r="BG256" s="40">
        <v>-1.6443619262576745E-2</v>
      </c>
      <c r="BH256" s="40">
        <v>-1.4639993024692752E-3</v>
      </c>
      <c r="BI256" s="40">
        <v>-1.7907618565046021E-2</v>
      </c>
      <c r="BJ256">
        <v>-6.0132761475988651E-3</v>
      </c>
      <c r="BK256">
        <v>-9.8175726026201605E-3</v>
      </c>
      <c r="BL256">
        <v>-2.0383157878105761E-2</v>
      </c>
      <c r="BM256">
        <v>-2.0766399533456464E-2</v>
      </c>
      <c r="BN256">
        <v>-5.0338579694607782E-3</v>
      </c>
      <c r="BO256">
        <v>-8.2352680211785906E-3</v>
      </c>
      <c r="BP256">
        <v>-1.7088612475175603E-2</v>
      </c>
      <c r="BQ256">
        <v>-1.7445680752437777E-2</v>
      </c>
      <c r="BR256">
        <v>20452519.283963904</v>
      </c>
      <c r="BS256">
        <v>-1.7445680752437777E-2</v>
      </c>
    </row>
    <row r="257" spans="1:71" hidden="1">
      <c r="A257">
        <v>43</v>
      </c>
      <c r="B257" t="s">
        <v>218</v>
      </c>
      <c r="C257" t="s">
        <v>219</v>
      </c>
      <c r="D257" t="s">
        <v>219</v>
      </c>
      <c r="E257" t="s">
        <v>219</v>
      </c>
      <c r="F257" t="s">
        <v>23</v>
      </c>
      <c r="G257" t="str">
        <f t="shared" si="3"/>
        <v>United StatesHotel and restaurants and Other Personal Services</v>
      </c>
      <c r="H257">
        <v>1446542.9773510015</v>
      </c>
      <c r="I257">
        <v>24786.661786354463</v>
      </c>
      <c r="J257">
        <v>55342.648868140655</v>
      </c>
      <c r="K257">
        <v>61357557.851891644</v>
      </c>
      <c r="L257">
        <v>510962.87001173699</v>
      </c>
      <c r="M257">
        <v>6089584.6794170551</v>
      </c>
      <c r="N257">
        <v>-5.4849169083409416E-4</v>
      </c>
      <c r="O257">
        <v>-3.2101426130300967E-4</v>
      </c>
      <c r="P257">
        <v>-8.6950595213710388E-4</v>
      </c>
      <c r="Q257">
        <v>-1.0344522977665594E-3</v>
      </c>
      <c r="R257">
        <v>-6.7804380203150048E-4</v>
      </c>
      <c r="S257">
        <v>-1.7124960997980602E-3</v>
      </c>
      <c r="T257">
        <v>-2.9167397401224093</v>
      </c>
      <c r="U257">
        <v>-1.7618890498567907</v>
      </c>
      <c r="V257">
        <v>-1.1548506902656186</v>
      </c>
      <c r="W257">
        <v>-4.325820661588404E-3</v>
      </c>
      <c r="X257">
        <v>1.7608915724458673E-3</v>
      </c>
      <c r="Y257">
        <v>-2.5649290891425367E-3</v>
      </c>
      <c r="Z257">
        <v>-8.605993452046668E-4</v>
      </c>
      <c r="AA257">
        <v>5.6366050479206232E-5</v>
      </c>
      <c r="AB257">
        <v>-8.0423329472546041E-4</v>
      </c>
      <c r="AC257">
        <v>-1.618349858869533E-3</v>
      </c>
      <c r="AD257">
        <v>-2.7122751751469582E-5</v>
      </c>
      <c r="AE257">
        <v>-1.6454726106210026E-3</v>
      </c>
      <c r="AF257">
        <v>-2.8025846921620428</v>
      </c>
      <c r="AG257">
        <v>-2.7563889619035535</v>
      </c>
      <c r="AH257">
        <v>-4.619573025848922E-2</v>
      </c>
      <c r="AI257">
        <v>-6.5683294145320592E-3</v>
      </c>
      <c r="AJ257">
        <v>2.8802513286677019E-3</v>
      </c>
      <c r="AK257">
        <v>-3.6880780858643564E-3</v>
      </c>
      <c r="AL257">
        <v>-1.7627859660828034E-3</v>
      </c>
      <c r="AM257">
        <v>-1.4709851078077213E-3</v>
      </c>
      <c r="AN257">
        <v>-3.2337710738905251E-3</v>
      </c>
      <c r="AO257">
        <v>-3.3070239406117101E-3</v>
      </c>
      <c r="AP257">
        <v>-3.0032497295355413E-3</v>
      </c>
      <c r="AQ257">
        <v>-6.310273670147251E-3</v>
      </c>
      <c r="AR257">
        <v>-10.747718483526455</v>
      </c>
      <c r="AS257">
        <v>-5.632554812974945</v>
      </c>
      <c r="AT257">
        <v>-5.1151636705515102</v>
      </c>
      <c r="AU257">
        <v>-1.3064188122108002E-2</v>
      </c>
      <c r="AV257">
        <v>5.2523838828951244E-3</v>
      </c>
      <c r="AW257">
        <v>-7.8118042392128773E-3</v>
      </c>
      <c r="AX257" s="40">
        <v>-1.7932382670317896E-3</v>
      </c>
      <c r="AY257" s="40">
        <v>5.2268551139276749E-4</v>
      </c>
      <c r="AZ257" s="40">
        <v>-1.2705527556390219E-3</v>
      </c>
      <c r="BA257" s="40">
        <v>-3.3744970630015737E-3</v>
      </c>
      <c r="BB257" s="40">
        <v>8.5095085031455082E-4</v>
      </c>
      <c r="BC257" s="40">
        <v>-2.5235462126870227E-3</v>
      </c>
      <c r="BD257" s="40">
        <v>-4.2981280514727018</v>
      </c>
      <c r="BE257" s="40">
        <v>-5.7474756805248717</v>
      </c>
      <c r="BF257" s="40">
        <v>1.4493476290521699</v>
      </c>
      <c r="BG257" s="40">
        <v>-1.3327195789416076E-2</v>
      </c>
      <c r="BH257" s="40">
        <v>6.2596845161097103E-3</v>
      </c>
      <c r="BI257" s="40">
        <v>-7.0675112733063648E-3</v>
      </c>
      <c r="BJ257">
        <v>-7.7550664304640556E-3</v>
      </c>
      <c r="BK257">
        <v>-1.2167923787371993E-2</v>
      </c>
      <c r="BL257">
        <v>-2.492384569923578E-2</v>
      </c>
      <c r="BM257">
        <v>-2.5354407585161057E-2</v>
      </c>
      <c r="BN257">
        <v>-7.10821434948834E-3</v>
      </c>
      <c r="BO257">
        <v>-1.1120452546865342E-2</v>
      </c>
      <c r="BP257">
        <v>-2.2724136317847268E-2</v>
      </c>
      <c r="BQ257">
        <v>-2.3187776272837871E-2</v>
      </c>
      <c r="BR257">
        <v>20452519.283963904</v>
      </c>
      <c r="BS257">
        <v>-2.3187776272837871E-2</v>
      </c>
    </row>
    <row r="258" spans="1:71" hidden="1">
      <c r="A258">
        <v>43</v>
      </c>
      <c r="B258" t="s">
        <v>218</v>
      </c>
      <c r="C258" t="s">
        <v>219</v>
      </c>
      <c r="D258" t="s">
        <v>219</v>
      </c>
      <c r="E258" t="s">
        <v>219</v>
      </c>
      <c r="F258" t="s">
        <v>22</v>
      </c>
      <c r="G258" t="str">
        <f t="shared" si="3"/>
        <v>United StatesLight/Heavy Manufacturing, Utilities, and Construction</v>
      </c>
      <c r="H258">
        <v>3952701.8903053771</v>
      </c>
      <c r="I258">
        <v>24670.277674982219</v>
      </c>
      <c r="J258">
        <v>1113072.3249594865</v>
      </c>
      <c r="K258">
        <v>327240308.5434221</v>
      </c>
      <c r="L258">
        <v>2725135.3067292641</v>
      </c>
      <c r="M258">
        <v>32477784.956890952</v>
      </c>
      <c r="N258">
        <v>-2.2402741045086465E-3</v>
      </c>
      <c r="O258">
        <v>-1.8989858589408985E-2</v>
      </c>
      <c r="P258">
        <v>-2.1230132693917634E-2</v>
      </c>
      <c r="Q258">
        <v>-1.2065907754716782E-3</v>
      </c>
      <c r="R258">
        <v>-1.551689448341154E-2</v>
      </c>
      <c r="S258">
        <v>-1.672348525888322E-2</v>
      </c>
      <c r="T258">
        <v>-28.483600081593156</v>
      </c>
      <c r="U258">
        <v>-2.0550769518823202</v>
      </c>
      <c r="V258">
        <v>-26.428523129710836</v>
      </c>
      <c r="W258">
        <v>-1.2227885015153456E-2</v>
      </c>
      <c r="X258">
        <v>-0.56831450699887132</v>
      </c>
      <c r="Y258">
        <v>-0.5805423920140248</v>
      </c>
      <c r="Z258">
        <v>-3.9917498417640588E-3</v>
      </c>
      <c r="AA258">
        <v>-1.9439687550416893E-2</v>
      </c>
      <c r="AB258">
        <v>-2.3431437392180954E-2</v>
      </c>
      <c r="AC258">
        <v>-2.2041176667816852E-3</v>
      </c>
      <c r="AD258">
        <v>-1.3448296009922433E-2</v>
      </c>
      <c r="AE258">
        <v>-1.5652413676704117E-2</v>
      </c>
      <c r="AF258">
        <v>-26.659340716199008</v>
      </c>
      <c r="AG258">
        <v>-3.7540742962078113</v>
      </c>
      <c r="AH258">
        <v>-22.905266419991193</v>
      </c>
      <c r="AI258">
        <v>-2.5150785560665578E-2</v>
      </c>
      <c r="AJ258">
        <v>-1.0359781168870592</v>
      </c>
      <c r="AK258">
        <v>-1.0611289024477251</v>
      </c>
      <c r="AL258">
        <v>-9.6673367296551127E-3</v>
      </c>
      <c r="AM258">
        <v>-0.1048015321730187</v>
      </c>
      <c r="AN258">
        <v>-0.1144688689026738</v>
      </c>
      <c r="AO258">
        <v>-5.6860578784830645E-3</v>
      </c>
      <c r="AP258">
        <v>-7.6623764809072084E-2</v>
      </c>
      <c r="AQ258">
        <v>-8.2309822687555156E-2</v>
      </c>
      <c r="AR258">
        <v>-140.19087743530122</v>
      </c>
      <c r="AS258">
        <v>-9.6845481754751859</v>
      </c>
      <c r="AT258">
        <v>-130.50632925982603</v>
      </c>
      <c r="AU258">
        <v>-7.1126572137265906E-2</v>
      </c>
      <c r="AV258">
        <v>-2.6183054216514141</v>
      </c>
      <c r="AW258">
        <v>-2.6894319937886801</v>
      </c>
      <c r="AX258" s="40">
        <v>-9.8519780461843939E-3</v>
      </c>
      <c r="AY258" s="40">
        <v>-1.6509573448206725E-2</v>
      </c>
      <c r="AZ258" s="40">
        <v>-2.6361551494391122E-2</v>
      </c>
      <c r="BA258" s="40">
        <v>-5.7908724013738984E-3</v>
      </c>
      <c r="BB258" s="40">
        <v>-1.1654918642626322E-2</v>
      </c>
      <c r="BC258" s="40">
        <v>-1.7445791044000219E-2</v>
      </c>
      <c r="BD258" s="40">
        <v>-29.713838204891374</v>
      </c>
      <c r="BE258" s="40">
        <v>-9.8630692735925578</v>
      </c>
      <c r="BF258" s="40">
        <v>-19.850768931298816</v>
      </c>
      <c r="BG258" s="40">
        <v>-7.2359492289591584E-2</v>
      </c>
      <c r="BH258" s="40">
        <v>-1.0123737635225964</v>
      </c>
      <c r="BI258" s="40">
        <v>-1.084733255812188</v>
      </c>
      <c r="BJ258">
        <v>-1.159188084388731E-2</v>
      </c>
      <c r="BK258">
        <v>-2.0654565631594301E-2</v>
      </c>
      <c r="BL258">
        <v>-5.0021832249172782E-2</v>
      </c>
      <c r="BM258">
        <v>-5.097722433077493E-2</v>
      </c>
      <c r="BN258">
        <v>-8.3301735754938207E-3</v>
      </c>
      <c r="BO258">
        <v>-1.5216992470314857E-2</v>
      </c>
      <c r="BP258">
        <v>-3.92559350286363E-2</v>
      </c>
      <c r="BQ258">
        <v>-3.9979563276641018E-2</v>
      </c>
      <c r="BR258">
        <v>20452519.283963904</v>
      </c>
      <c r="BS258">
        <v>-3.9979563276641018E-2</v>
      </c>
    </row>
    <row r="259" spans="1:71" hidden="1">
      <c r="A259">
        <v>43</v>
      </c>
      <c r="B259" t="s">
        <v>218</v>
      </c>
      <c r="C259" t="s">
        <v>219</v>
      </c>
      <c r="D259" t="s">
        <v>219</v>
      </c>
      <c r="E259" t="s">
        <v>219</v>
      </c>
      <c r="F259" t="s">
        <v>24</v>
      </c>
      <c r="G259" t="str">
        <f t="shared" si="3"/>
        <v>United StatesTransport services</v>
      </c>
      <c r="H259">
        <v>550189.11422580527</v>
      </c>
      <c r="I259">
        <v>5252.0569279724705</v>
      </c>
      <c r="J259">
        <v>130491.21999409649</v>
      </c>
      <c r="K259">
        <v>81810077.135855526</v>
      </c>
      <c r="L259">
        <v>681283.82668231602</v>
      </c>
      <c r="M259">
        <v>8119446.2392227398</v>
      </c>
      <c r="N259">
        <v>-4.9222489191378394E-3</v>
      </c>
      <c r="O259">
        <v>1.3193863531999646E-3</v>
      </c>
      <c r="P259">
        <v>-3.6028625659378752E-3</v>
      </c>
      <c r="Q259">
        <v>-4.6062309301215174E-3</v>
      </c>
      <c r="R259">
        <v>8.812567192226688E-4</v>
      </c>
      <c r="S259">
        <v>-3.7249742108988477E-3</v>
      </c>
      <c r="T259">
        <v>-6.3444117117352699</v>
      </c>
      <c r="U259">
        <v>-7.8453765866390768</v>
      </c>
      <c r="V259">
        <v>1.5009648749038078</v>
      </c>
      <c r="W259">
        <v>-7.9940322375897988E-2</v>
      </c>
      <c r="X259">
        <v>3.7821629166663512E-2</v>
      </c>
      <c r="Y259">
        <v>-4.2118693209234476E-2</v>
      </c>
      <c r="Z259">
        <v>-7.5222162103978397E-3</v>
      </c>
      <c r="AA259">
        <v>2.9509998516519045E-3</v>
      </c>
      <c r="AB259">
        <v>-4.5712163587459352E-3</v>
      </c>
      <c r="AC259">
        <v>-7.0452597991555697E-3</v>
      </c>
      <c r="AD259">
        <v>2.4579335937990505E-3</v>
      </c>
      <c r="AE259">
        <v>-4.5873262053565192E-3</v>
      </c>
      <c r="AF259">
        <v>-7.8131778785633941</v>
      </c>
      <c r="AG259">
        <v>-11.99955388984948</v>
      </c>
      <c r="AH259">
        <v>4.1863760112860859</v>
      </c>
      <c r="AI259">
        <v>-0.12124055520636604</v>
      </c>
      <c r="AJ259">
        <v>5.9455260527258941E-2</v>
      </c>
      <c r="AK259">
        <v>-6.1785294679107094E-2</v>
      </c>
      <c r="AL259">
        <v>-1.5130455939384769E-2</v>
      </c>
      <c r="AM259">
        <v>4.0818782482437161E-3</v>
      </c>
      <c r="AN259">
        <v>-1.1048577691141055E-2</v>
      </c>
      <c r="AO259">
        <v>-1.4149976742610822E-2</v>
      </c>
      <c r="AP259">
        <v>2.9237894173895808E-3</v>
      </c>
      <c r="AQ259">
        <v>-1.1226187325221241E-2</v>
      </c>
      <c r="AR259">
        <v>-19.120549649948103</v>
      </c>
      <c r="AS259">
        <v>-24.100375756679185</v>
      </c>
      <c r="AT259">
        <v>4.9798261067310818</v>
      </c>
      <c r="AU259">
        <v>-0.24093071874481184</v>
      </c>
      <c r="AV259">
        <v>0.11336236942681063</v>
      </c>
      <c r="AW259">
        <v>-0.12756834931800121</v>
      </c>
      <c r="AX259" s="40">
        <v>-1.5171645277856045E-2</v>
      </c>
      <c r="AY259" s="40">
        <v>6.7757143853810053E-3</v>
      </c>
      <c r="AZ259" s="40">
        <v>-8.3959308924750377E-3</v>
      </c>
      <c r="BA259" s="40">
        <v>-1.4186775832506377E-2</v>
      </c>
      <c r="BB259" s="40">
        <v>6.0286916104744549E-3</v>
      </c>
      <c r="BC259" s="40">
        <v>-8.1580842220319218E-3</v>
      </c>
      <c r="BD259" s="40">
        <v>-13.894927092956335</v>
      </c>
      <c r="BE259" s="40">
        <v>-24.163052318635366</v>
      </c>
      <c r="BF259" s="40">
        <v>10.268125225679029</v>
      </c>
      <c r="BG259" s="40">
        <v>-0.24136186724416198</v>
      </c>
      <c r="BH259" s="40">
        <v>0.11951591654615691</v>
      </c>
      <c r="BI259" s="40">
        <v>-0.12184595069800505</v>
      </c>
      <c r="BJ259">
        <v>-0.18297779497291142</v>
      </c>
      <c r="BK259">
        <v>-0.27962798267609168</v>
      </c>
      <c r="BL259">
        <v>-0.56245377066553182</v>
      </c>
      <c r="BM259">
        <v>-0.5639849273489258</v>
      </c>
      <c r="BN259">
        <v>-0.14937721913969704</v>
      </c>
      <c r="BO259">
        <v>-0.22847341630932869</v>
      </c>
      <c r="BP259">
        <v>-0.4588749910215274</v>
      </c>
      <c r="BQ259">
        <v>-0.46006836273885149</v>
      </c>
      <c r="BR259">
        <v>20452519.283963904</v>
      </c>
      <c r="BS259">
        <v>-0.46006836273885149</v>
      </c>
    </row>
    <row r="260" spans="1:71" hidden="1">
      <c r="A260">
        <v>43</v>
      </c>
      <c r="B260" t="s">
        <v>218</v>
      </c>
      <c r="C260" t="s">
        <v>219</v>
      </c>
      <c r="D260" t="s">
        <v>219</v>
      </c>
      <c r="E260" t="s">
        <v>219</v>
      </c>
      <c r="F260" t="s">
        <v>287</v>
      </c>
      <c r="G260" t="str">
        <f t="shared" ref="G260:G323" si="4">B260&amp;F260</f>
        <v>United States_All</v>
      </c>
      <c r="H260">
        <v>20452519.283963889</v>
      </c>
      <c r="I260">
        <v>170320.95667057898</v>
      </c>
      <c r="J260">
        <v>2029861.5598056852</v>
      </c>
      <c r="K260">
        <v>20452519.283963889</v>
      </c>
      <c r="L260">
        <v>170320.95667057898</v>
      </c>
      <c r="M260">
        <v>2029861.5598056852</v>
      </c>
      <c r="N260">
        <v>-1.2490930401401302E-2</v>
      </c>
      <c r="O260">
        <v>-3.6372535511438826E-2</v>
      </c>
      <c r="P260">
        <v>-4.8863465912840132E-2</v>
      </c>
      <c r="Q260">
        <v>-1.069398555488367E-2</v>
      </c>
      <c r="R260">
        <v>-3.4025018048128894E-2</v>
      </c>
      <c r="S260">
        <v>-4.4719003603012564E-2</v>
      </c>
      <c r="T260">
        <v>-76.165834750201682</v>
      </c>
      <c r="U260">
        <v>-18.214098503291389</v>
      </c>
      <c r="V260">
        <v>-57.951736246910286</v>
      </c>
      <c r="W260">
        <v>-0.10198274513106367</v>
      </c>
      <c r="X260">
        <v>-0.69735820567296714</v>
      </c>
      <c r="Y260">
        <v>-0.79934095080403078</v>
      </c>
      <c r="Z260">
        <v>-2.0274877406640576E-2</v>
      </c>
      <c r="AA260">
        <v>-2.8133118505756109E-2</v>
      </c>
      <c r="AB260">
        <v>-4.8407995912396681E-2</v>
      </c>
      <c r="AC260">
        <v>-1.7336844958598288E-2</v>
      </c>
      <c r="AD260">
        <v>-1.9822390541918436E-2</v>
      </c>
      <c r="AE260">
        <v>-3.7159235500516724E-2</v>
      </c>
      <c r="AF260">
        <v>-63.289965395953523</v>
      </c>
      <c r="AG260">
        <v>-29.528280189979661</v>
      </c>
      <c r="AH260">
        <v>-33.761685205973862</v>
      </c>
      <c r="AI260">
        <v>-0.16330671588346723</v>
      </c>
      <c r="AJ260">
        <v>-1.0716348046087336</v>
      </c>
      <c r="AK260">
        <v>-1.234941520492201</v>
      </c>
      <c r="AL260">
        <v>-4.2691690752859876E-2</v>
      </c>
      <c r="AM260">
        <v>-0.14007356416528655</v>
      </c>
      <c r="AN260">
        <v>-0.18276525491814644</v>
      </c>
      <c r="AO260">
        <v>-3.6163824021228912E-2</v>
      </c>
      <c r="AP260">
        <v>-0.10680931426274148</v>
      </c>
      <c r="AQ260">
        <v>-0.1429731382839704</v>
      </c>
      <c r="AR260">
        <v>-243.51321690720832</v>
      </c>
      <c r="AS260">
        <v>-61.594571041621762</v>
      </c>
      <c r="AT260">
        <v>-181.91864586558654</v>
      </c>
      <c r="AU260">
        <v>-0.34414231450923294</v>
      </c>
      <c r="AV260">
        <v>-2.6230546026351069</v>
      </c>
      <c r="AW260">
        <v>-2.96719691714434</v>
      </c>
      <c r="AX260" s="40">
        <v>-4.3297613043017359E-2</v>
      </c>
      <c r="AY260" s="40">
        <v>-1.662175068756773E-2</v>
      </c>
      <c r="AZ260" s="40">
        <v>-5.9919363730585089E-2</v>
      </c>
      <c r="BA260" s="40">
        <v>-3.6705702056049519E-2</v>
      </c>
      <c r="BB260" s="40">
        <v>-1.0137961993192827E-2</v>
      </c>
      <c r="BC260" s="40">
        <v>-4.6843664049242346E-2</v>
      </c>
      <c r="BD260" s="40">
        <v>-79.784576748221653</v>
      </c>
      <c r="BE260" s="40">
        <v>-62.517502894515928</v>
      </c>
      <c r="BF260" s="40">
        <v>-17.267073853705725</v>
      </c>
      <c r="BG260" s="40">
        <v>-0.3475050255895854</v>
      </c>
      <c r="BH260" s="40">
        <v>-0.97953564975567442</v>
      </c>
      <c r="BI260" s="40">
        <v>-1.3270406753452599</v>
      </c>
      <c r="BJ260">
        <v>-1.2490930401401312E-2</v>
      </c>
      <c r="BK260">
        <v>-2.0274877406640589E-2</v>
      </c>
      <c r="BL260">
        <v>-4.2691690752859904E-2</v>
      </c>
      <c r="BM260">
        <v>-4.3297613043017394E-2</v>
      </c>
      <c r="BN260">
        <v>-1.069398555488367E-2</v>
      </c>
      <c r="BO260">
        <v>-1.7336844958598299E-2</v>
      </c>
      <c r="BP260">
        <v>-3.6163824021228932E-2</v>
      </c>
      <c r="BQ260">
        <v>-3.6705702056049526E-2</v>
      </c>
      <c r="BR260">
        <v>20452519.283963904</v>
      </c>
      <c r="BS260">
        <v>-3.6705702056049526E-2</v>
      </c>
    </row>
    <row r="261" spans="1:71" hidden="1">
      <c r="A261">
        <v>44</v>
      </c>
      <c r="B261" t="s">
        <v>77</v>
      </c>
      <c r="C261" t="s">
        <v>78</v>
      </c>
      <c r="D261" t="s">
        <v>79</v>
      </c>
      <c r="E261" t="s">
        <v>78</v>
      </c>
      <c r="F261" t="s">
        <v>20</v>
      </c>
      <c r="G261" t="str">
        <f t="shared" si="4"/>
        <v>BangladeshAgriculture, Mining and Quarrying</v>
      </c>
      <c r="H261">
        <v>39910.585644305189</v>
      </c>
      <c r="I261">
        <v>29017.418968935421</v>
      </c>
      <c r="J261">
        <v>320.05840831682161</v>
      </c>
      <c r="K261">
        <v>509984.58085463947</v>
      </c>
      <c r="L261">
        <v>140383.00684800811</v>
      </c>
      <c r="M261">
        <v>77045.774634396876</v>
      </c>
      <c r="N261">
        <v>-3.0361971938089517E-4</v>
      </c>
      <c r="O261">
        <v>9.1490045325849853E-3</v>
      </c>
      <c r="P261">
        <v>8.8453848132040887E-3</v>
      </c>
      <c r="Q261">
        <v>-8.160222802563521E-4</v>
      </c>
      <c r="R261">
        <v>2.3904361797474481E-2</v>
      </c>
      <c r="S261">
        <v>2.3088339517218129E-2</v>
      </c>
      <c r="T261">
        <v>16.206052622773843</v>
      </c>
      <c r="U261">
        <v>-0.57277830678677333</v>
      </c>
      <c r="V261">
        <v>16.77883092956062</v>
      </c>
      <c r="W261">
        <v>-1.9877177438280296E-4</v>
      </c>
      <c r="X261">
        <v>6.0159066080334592E-3</v>
      </c>
      <c r="Y261">
        <v>5.8171348336506562E-3</v>
      </c>
      <c r="Z261">
        <v>-6.887767514794532E-4</v>
      </c>
      <c r="AA261">
        <v>2.8074023639049706E-2</v>
      </c>
      <c r="AB261">
        <v>2.7385246887570252E-2</v>
      </c>
      <c r="AC261">
        <v>-1.870066778641226E-3</v>
      </c>
      <c r="AD261">
        <v>7.2638681228471183E-2</v>
      </c>
      <c r="AE261">
        <v>7.0768614449829959E-2</v>
      </c>
      <c r="AF261">
        <v>49.673554434672617</v>
      </c>
      <c r="AG261">
        <v>-1.3126279869611182</v>
      </c>
      <c r="AH261">
        <v>50.986182421633728</v>
      </c>
      <c r="AI261">
        <v>-5.5845540434954898E-4</v>
      </c>
      <c r="AJ261">
        <v>6.2214916751691645E-3</v>
      </c>
      <c r="AK261">
        <v>5.6630362708196156E-3</v>
      </c>
      <c r="AL261">
        <v>-1.1710535612941698E-3</v>
      </c>
      <c r="AM261">
        <v>2.8511813735911083E-2</v>
      </c>
      <c r="AN261">
        <v>2.7340760174616913E-2</v>
      </c>
      <c r="AO261">
        <v>-3.1534569722164278E-3</v>
      </c>
      <c r="AP261">
        <v>7.3740282809270835E-2</v>
      </c>
      <c r="AQ261">
        <v>7.0586825837054418E-2</v>
      </c>
      <c r="AR261">
        <v>49.545954274311825</v>
      </c>
      <c r="AS261">
        <v>-2.2134588586277886</v>
      </c>
      <c r="AT261">
        <v>51.759413132939613</v>
      </c>
      <c r="AU261">
        <v>-8.2289481318492523E-4</v>
      </c>
      <c r="AV261">
        <v>6.3632755396587299E-3</v>
      </c>
      <c r="AW261">
        <v>5.540380726473804E-3</v>
      </c>
      <c r="AX261" s="40">
        <v>-0.23274201307446901</v>
      </c>
      <c r="AY261" s="40">
        <v>0.14410064180054449</v>
      </c>
      <c r="AZ261" s="40">
        <v>-8.8641371273924546E-2</v>
      </c>
      <c r="BA261" s="40">
        <v>-0.65136470358872733</v>
      </c>
      <c r="BB261" s="40">
        <v>0.39738599963351418</v>
      </c>
      <c r="BC261" s="40">
        <v>-0.2539787039552131</v>
      </c>
      <c r="BD261" s="40">
        <v>-178.27147068296458</v>
      </c>
      <c r="BE261" s="40">
        <v>-457.20267822223542</v>
      </c>
      <c r="BF261" s="40">
        <v>278.93120753927087</v>
      </c>
      <c r="BG261" s="40">
        <v>-5.242224305077303E-3</v>
      </c>
      <c r="BH261" s="40">
        <v>8.5633761255330433E-3</v>
      </c>
      <c r="BI261" s="40">
        <v>3.3211518204557394E-3</v>
      </c>
      <c r="BJ261">
        <v>-1.9398534602781919E-3</v>
      </c>
      <c r="BK261">
        <v>-4.4006560820260849E-3</v>
      </c>
      <c r="BL261">
        <v>-7.4819656235758205E-3</v>
      </c>
      <c r="BM261">
        <v>-1.4870094746653335</v>
      </c>
      <c r="BN261">
        <v>-1.9739119712885588E-3</v>
      </c>
      <c r="BO261">
        <v>-4.5235862926552885E-3</v>
      </c>
      <c r="BP261">
        <v>-7.6280349434159024E-3</v>
      </c>
      <c r="BQ261">
        <v>-1.5756145600395868</v>
      </c>
      <c r="BR261">
        <v>254992.29042731979</v>
      </c>
      <c r="BS261">
        <v>-1.5756145600395868</v>
      </c>
    </row>
    <row r="262" spans="1:71" hidden="1">
      <c r="A262">
        <v>44</v>
      </c>
      <c r="B262" t="s">
        <v>77</v>
      </c>
      <c r="C262" t="s">
        <v>78</v>
      </c>
      <c r="D262" t="s">
        <v>79</v>
      </c>
      <c r="E262" t="s">
        <v>78</v>
      </c>
      <c r="F262" t="s">
        <v>21</v>
      </c>
      <c r="G262" t="str">
        <f t="shared" si="4"/>
        <v>BangladeshBusiness, Trade, Personal, and Public Services</v>
      </c>
      <c r="H262">
        <v>93309.516205572261</v>
      </c>
      <c r="I262">
        <v>16836.424663184309</v>
      </c>
      <c r="J262">
        <v>3897.6130880918708</v>
      </c>
      <c r="K262">
        <v>2549922.9042731975</v>
      </c>
      <c r="L262">
        <v>701915.03424004058</v>
      </c>
      <c r="M262">
        <v>385228.87317198439</v>
      </c>
      <c r="N262">
        <v>-8.2180882527325191E-4</v>
      </c>
      <c r="O262">
        <v>1.3820354108200639E-2</v>
      </c>
      <c r="P262">
        <v>1.2998545282927387E-2</v>
      </c>
      <c r="Q262">
        <v>-4.6792926334097436E-4</v>
      </c>
      <c r="R262">
        <v>6.0326342795627682E-3</v>
      </c>
      <c r="S262">
        <v>5.5647050162217953E-3</v>
      </c>
      <c r="T262">
        <v>3.905950111997047</v>
      </c>
      <c r="U262">
        <v>-0.32844658489989698</v>
      </c>
      <c r="V262">
        <v>4.234396696896944</v>
      </c>
      <c r="W262">
        <v>-6.686809098166857E-4</v>
      </c>
      <c r="X262">
        <v>3.9393170583547927E-3</v>
      </c>
      <c r="Y262">
        <v>3.2706361485381071E-3</v>
      </c>
      <c r="Z262">
        <v>-1.6132791486476103E-3</v>
      </c>
      <c r="AA262">
        <v>4.4744650327948929E-2</v>
      </c>
      <c r="AB262">
        <v>4.3131371179301325E-2</v>
      </c>
      <c r="AC262">
        <v>-9.1151424085370123E-4</v>
      </c>
      <c r="AD262">
        <v>1.941315770763551E-2</v>
      </c>
      <c r="AE262">
        <v>1.8501643466781806E-2</v>
      </c>
      <c r="AF262">
        <v>12.986581707483172</v>
      </c>
      <c r="AG262">
        <v>-0.63980554957911018</v>
      </c>
      <c r="AH262">
        <v>13.626387257062282</v>
      </c>
      <c r="AI262">
        <v>-1.278578907914298E-3</v>
      </c>
      <c r="AJ262">
        <v>1.2323993971791774E-2</v>
      </c>
      <c r="AK262">
        <v>1.1045415063877479E-2</v>
      </c>
      <c r="AL262">
        <v>-3.3153520084026494E-3</v>
      </c>
      <c r="AM262">
        <v>4.7546743231606292E-2</v>
      </c>
      <c r="AN262">
        <v>4.4231391223203645E-2</v>
      </c>
      <c r="AO262">
        <v>-1.9173569078648821E-3</v>
      </c>
      <c r="AP262">
        <v>2.1166504493027365E-2</v>
      </c>
      <c r="AQ262">
        <v>1.9249147585162479E-2</v>
      </c>
      <c r="AR262">
        <v>13.511266086330917</v>
      </c>
      <c r="AS262">
        <v>-1.345821639634357</v>
      </c>
      <c r="AT262">
        <v>14.857087725965274</v>
      </c>
      <c r="AU262">
        <v>-2.7967554127570548E-3</v>
      </c>
      <c r="AV262">
        <v>1.5158658461287012E-2</v>
      </c>
      <c r="AW262">
        <v>1.2361903048529958E-2</v>
      </c>
      <c r="AX262" s="40">
        <v>-0.41636790263752915</v>
      </c>
      <c r="AY262" s="40">
        <v>0.25212196207238974</v>
      </c>
      <c r="AZ262" s="40">
        <v>-0.16424594056513944</v>
      </c>
      <c r="BA262" s="40">
        <v>-0.28651132761551323</v>
      </c>
      <c r="BB262" s="40">
        <v>0.16221306439496527</v>
      </c>
      <c r="BC262" s="40">
        <v>-0.12429826322054796</v>
      </c>
      <c r="BD262" s="40">
        <v>-87.246819684428488</v>
      </c>
      <c r="BE262" s="40">
        <v>-201.10660833340248</v>
      </c>
      <c r="BF262" s="40">
        <v>113.85978864897396</v>
      </c>
      <c r="BG262" s="40">
        <v>-2.7433422658185359E-2</v>
      </c>
      <c r="BH262" s="40">
        <v>2.5401415846927313E-2</v>
      </c>
      <c r="BI262" s="40">
        <v>-2.032006811258051E-3</v>
      </c>
      <c r="BJ262">
        <v>-2.245804320624024E-3</v>
      </c>
      <c r="BK262">
        <v>-4.4087008693302412E-3</v>
      </c>
      <c r="BL262">
        <v>-9.0600534283439074E-3</v>
      </c>
      <c r="BM262">
        <v>-1.1378325541851062</v>
      </c>
      <c r="BN262">
        <v>-1.9508095778678059E-3</v>
      </c>
      <c r="BO262">
        <v>-3.8001271788906184E-3</v>
      </c>
      <c r="BP262">
        <v>-7.9935120820349929E-3</v>
      </c>
      <c r="BQ262">
        <v>-1.194473365673391</v>
      </c>
      <c r="BR262">
        <v>254992.29042731979</v>
      </c>
      <c r="BS262">
        <v>-1.194473365673391</v>
      </c>
    </row>
    <row r="263" spans="1:71" hidden="1">
      <c r="A263">
        <v>44</v>
      </c>
      <c r="B263" t="s">
        <v>77</v>
      </c>
      <c r="C263" t="s">
        <v>78</v>
      </c>
      <c r="D263" t="s">
        <v>79</v>
      </c>
      <c r="E263" t="s">
        <v>78</v>
      </c>
      <c r="F263" t="s">
        <v>23</v>
      </c>
      <c r="G263" t="str">
        <f t="shared" si="4"/>
        <v>BangladeshHotel and restaurants and Other Personal Services</v>
      </c>
      <c r="H263">
        <v>27931.474370510296</v>
      </c>
      <c r="I263">
        <v>3070.5972554216651</v>
      </c>
      <c r="J263">
        <v>32.222798948957433</v>
      </c>
      <c r="K263">
        <v>764976.87128195923</v>
      </c>
      <c r="L263">
        <v>210574.51027201215</v>
      </c>
      <c r="M263">
        <v>115568.66195159531</v>
      </c>
      <c r="N263">
        <v>-1.0681371336947647E-3</v>
      </c>
      <c r="O263">
        <v>2.5192530788552357E-3</v>
      </c>
      <c r="P263">
        <v>1.4511159451604709E-3</v>
      </c>
      <c r="Q263">
        <v>-5.4933845750358636E-4</v>
      </c>
      <c r="R263">
        <v>1.2966407677726364E-3</v>
      </c>
      <c r="S263">
        <v>7.4730231026905018E-4</v>
      </c>
      <c r="T263">
        <v>0.52454272670016167</v>
      </c>
      <c r="U263">
        <v>-0.38558892220800089</v>
      </c>
      <c r="V263">
        <v>0.91013164890816256</v>
      </c>
      <c r="W263">
        <v>-8.020359664550003E-3</v>
      </c>
      <c r="X263">
        <v>4.028419047155501E-3</v>
      </c>
      <c r="Y263">
        <v>-3.9919406173945012E-3</v>
      </c>
      <c r="Z263">
        <v>-1.6363631033902868E-3</v>
      </c>
      <c r="AA263">
        <v>7.9181119491537229E-3</v>
      </c>
      <c r="AB263">
        <v>6.2817488457634369E-3</v>
      </c>
      <c r="AC263">
        <v>-8.4158483201982103E-4</v>
      </c>
      <c r="AD263">
        <v>4.0755791746231868E-3</v>
      </c>
      <c r="AE263">
        <v>3.2339943426033658E-3</v>
      </c>
      <c r="AF263">
        <v>2.2699892497205383</v>
      </c>
      <c r="AG263">
        <v>-0.5907210461830914</v>
      </c>
      <c r="AH263">
        <v>2.8607102959036297</v>
      </c>
      <c r="AI263">
        <v>-1.203795810659373E-2</v>
      </c>
      <c r="AJ263">
        <v>1.0498218661418805E-2</v>
      </c>
      <c r="AK263">
        <v>-1.5397394451749247E-3</v>
      </c>
      <c r="AL263">
        <v>-3.2571338735195325E-3</v>
      </c>
      <c r="AM263">
        <v>8.8002485235764653E-3</v>
      </c>
      <c r="AN263">
        <v>5.5431146500569328E-3</v>
      </c>
      <c r="AO263">
        <v>-1.6751284889356529E-3</v>
      </c>
      <c r="AP263">
        <v>4.5292942701023273E-3</v>
      </c>
      <c r="AQ263">
        <v>2.8541657811666744E-3</v>
      </c>
      <c r="AR263">
        <v>2.0033818720143586</v>
      </c>
      <c r="AS263">
        <v>-1.1757978706677363</v>
      </c>
      <c r="AT263">
        <v>3.1791797426820949</v>
      </c>
      <c r="AU263">
        <v>-2.406192786325393E-2</v>
      </c>
      <c r="AV263">
        <v>1.651090244504113E-2</v>
      </c>
      <c r="AW263">
        <v>-7.5510254182128006E-3</v>
      </c>
      <c r="AX263" s="40">
        <v>-0.18588148502416466</v>
      </c>
      <c r="AY263" s="40">
        <v>0.10004067290954091</v>
      </c>
      <c r="AZ263" s="40">
        <v>-8.5840812114623744E-2</v>
      </c>
      <c r="BA263" s="40">
        <v>-7.2123813968230782E-2</v>
      </c>
      <c r="BB263" s="40">
        <v>3.9716693742728661E-2</v>
      </c>
      <c r="BC263" s="40">
        <v>-3.2407120225502122E-2</v>
      </c>
      <c r="BD263" s="40">
        <v>-22.747044902704438</v>
      </c>
      <c r="BE263" s="40">
        <v>-50.62478935103303</v>
      </c>
      <c r="BF263" s="40">
        <v>27.877744448328595</v>
      </c>
      <c r="BG263" s="40">
        <v>-2.4183487138087947E-2</v>
      </c>
      <c r="BH263" s="40">
        <v>1.6570983177165915E-2</v>
      </c>
      <c r="BI263" s="40">
        <v>-7.6125039609220325E-3</v>
      </c>
      <c r="BJ263">
        <v>-9.7512480221545982E-3</v>
      </c>
      <c r="BK263">
        <v>-1.4938702131126464E-2</v>
      </c>
      <c r="BL263">
        <v>-2.9735058580152567E-2</v>
      </c>
      <c r="BM263">
        <v>-1.6969510805482531</v>
      </c>
      <c r="BN263">
        <v>-1.2557456746474245E-2</v>
      </c>
      <c r="BO263">
        <v>-1.9237985220630034E-2</v>
      </c>
      <c r="BP263">
        <v>-3.8292155332050271E-2</v>
      </c>
      <c r="BQ263">
        <v>-1.6486951931467499</v>
      </c>
      <c r="BR263">
        <v>254992.29042731979</v>
      </c>
      <c r="BS263">
        <v>-1.6486951931467499</v>
      </c>
    </row>
    <row r="264" spans="1:71" hidden="1">
      <c r="A264">
        <v>44</v>
      </c>
      <c r="B264" t="s">
        <v>77</v>
      </c>
      <c r="C264" t="s">
        <v>78</v>
      </c>
      <c r="D264" t="s">
        <v>79</v>
      </c>
      <c r="E264" t="s">
        <v>78</v>
      </c>
      <c r="F264" t="s">
        <v>22</v>
      </c>
      <c r="G264" t="str">
        <f t="shared" si="4"/>
        <v>BangladeshLight/Heavy Manufacturing, Utilities, and Construction</v>
      </c>
      <c r="H264">
        <v>72284.983160294549</v>
      </c>
      <c r="I264">
        <v>16603.538080900329</v>
      </c>
      <c r="J264">
        <v>34198.944990942582</v>
      </c>
      <c r="K264">
        <v>4079876.6468371158</v>
      </c>
      <c r="L264">
        <v>1123064.0547840649</v>
      </c>
      <c r="M264">
        <v>616366.19707517501</v>
      </c>
      <c r="N264">
        <v>-7.4242667375213191E-4</v>
      </c>
      <c r="O264">
        <v>3.6988652978438383E-2</v>
      </c>
      <c r="P264">
        <v>3.6246226304686248E-2</v>
      </c>
      <c r="Q264">
        <v>-7.4484190147415118E-4</v>
      </c>
      <c r="R264">
        <v>3.4475935834263172E-2</v>
      </c>
      <c r="S264">
        <v>3.3731093932789016E-2</v>
      </c>
      <c r="T264">
        <v>23.67636195278763</v>
      </c>
      <c r="U264">
        <v>-0.52281572877664573</v>
      </c>
      <c r="V264">
        <v>24.199177681564276</v>
      </c>
      <c r="W264">
        <v>-6.2956255645533199E-3</v>
      </c>
      <c r="X264">
        <v>0.62068981372248866</v>
      </c>
      <c r="Y264">
        <v>0.61439418815793534</v>
      </c>
      <c r="Z264">
        <v>-1.6232452544896799E-3</v>
      </c>
      <c r="AA264">
        <v>0.1218999695710104</v>
      </c>
      <c r="AB264">
        <v>0.12027672431652071</v>
      </c>
      <c r="AC264">
        <v>-1.6129263169278368E-3</v>
      </c>
      <c r="AD264">
        <v>0.1125290234060802</v>
      </c>
      <c r="AE264">
        <v>0.11091609708915237</v>
      </c>
      <c r="AF264">
        <v>77.853676086104031</v>
      </c>
      <c r="AG264">
        <v>-1.1321372309730648</v>
      </c>
      <c r="AH264">
        <v>78.985813317077103</v>
      </c>
      <c r="AI264">
        <v>-1.4605397397408203E-2</v>
      </c>
      <c r="AJ264">
        <v>2.0430053174995217</v>
      </c>
      <c r="AK264">
        <v>2.0283999201021139</v>
      </c>
      <c r="AL264">
        <v>-2.906313578118375E-3</v>
      </c>
      <c r="AM264">
        <v>0.1234719961762363</v>
      </c>
      <c r="AN264">
        <v>0.12056568259811792</v>
      </c>
      <c r="AO264">
        <v>-2.8631606094953028E-3</v>
      </c>
      <c r="AP264">
        <v>0.11386002184301425</v>
      </c>
      <c r="AQ264">
        <v>0.11099686123351894</v>
      </c>
      <c r="AR264">
        <v>77.910365653262474</v>
      </c>
      <c r="AS264">
        <v>-2.0096954772486306</v>
      </c>
      <c r="AT264">
        <v>79.920061130511115</v>
      </c>
      <c r="AU264">
        <v>-2.5034467019412313E-2</v>
      </c>
      <c r="AV264">
        <v>2.0559164544534068</v>
      </c>
      <c r="AW264">
        <v>2.0308819874339945</v>
      </c>
      <c r="AX264" s="40">
        <v>-0.14567494944942599</v>
      </c>
      <c r="AY264" s="40">
        <v>0.19392582166847858</v>
      </c>
      <c r="AZ264" s="40">
        <v>4.8250872219052589E-2</v>
      </c>
      <c r="BA264" s="40">
        <v>-0.16866305180934557</v>
      </c>
      <c r="BB264" s="40">
        <v>0.19605408615228903</v>
      </c>
      <c r="BC264" s="40">
        <v>2.7391034342943474E-2</v>
      </c>
      <c r="BD264" s="40">
        <v>19.226178808697291</v>
      </c>
      <c r="BE264" s="40">
        <v>-118.38713178578654</v>
      </c>
      <c r="BF264" s="40">
        <v>137.61331059448383</v>
      </c>
      <c r="BG264" s="40">
        <v>-0.20481554662844675</v>
      </c>
      <c r="BH264" s="40">
        <v>2.1381103921150411</v>
      </c>
      <c r="BI264" s="40">
        <v>1.9332948454865941</v>
      </c>
      <c r="BJ264">
        <v>-2.6189821140939341E-3</v>
      </c>
      <c r="BK264">
        <v>-5.7261551054072967E-3</v>
      </c>
      <c r="BL264">
        <v>-1.0252303086811757E-2</v>
      </c>
      <c r="BM264">
        <v>-0.51388251603546198</v>
      </c>
      <c r="BN264">
        <v>-3.1488212104506825E-3</v>
      </c>
      <c r="BO264">
        <v>-6.8186504915804941E-3</v>
      </c>
      <c r="BP264">
        <v>-1.2104019441256671E-2</v>
      </c>
      <c r="BQ264">
        <v>-0.71302352070352815</v>
      </c>
      <c r="BR264">
        <v>254992.29042731979</v>
      </c>
      <c r="BS264">
        <v>-0.71302352070352815</v>
      </c>
    </row>
    <row r="265" spans="1:71" hidden="1">
      <c r="A265">
        <v>44</v>
      </c>
      <c r="B265" t="s">
        <v>77</v>
      </c>
      <c r="C265" t="s">
        <v>78</v>
      </c>
      <c r="D265" t="s">
        <v>79</v>
      </c>
      <c r="E265" t="s">
        <v>78</v>
      </c>
      <c r="F265" t="s">
        <v>24</v>
      </c>
      <c r="G265" t="str">
        <f t="shared" si="4"/>
        <v>BangladeshTransport services</v>
      </c>
      <c r="H265">
        <v>21555.731046637389</v>
      </c>
      <c r="I265">
        <v>4663.524455562334</v>
      </c>
      <c r="J265">
        <v>74.048030898204956</v>
      </c>
      <c r="K265">
        <v>1019969.1617092789</v>
      </c>
      <c r="L265">
        <v>280766.01369601622</v>
      </c>
      <c r="M265">
        <v>154091.54926879375</v>
      </c>
      <c r="N265">
        <v>-1.1933931577784901E-4</v>
      </c>
      <c r="O265">
        <v>2.921870960967124E-3</v>
      </c>
      <c r="P265">
        <v>2.8025316451892749E-3</v>
      </c>
      <c r="Q265">
        <v>-8.4833889961032365E-5</v>
      </c>
      <c r="R265">
        <v>2.2510458731335916E-3</v>
      </c>
      <c r="S265">
        <v>2.1662119831725593E-3</v>
      </c>
      <c r="T265">
        <v>1.5204967583397531</v>
      </c>
      <c r="U265">
        <v>-5.9546182776713863E-2</v>
      </c>
      <c r="V265">
        <v>1.5800429411164671</v>
      </c>
      <c r="W265">
        <v>-1.1599971421528217E-4</v>
      </c>
      <c r="X265">
        <v>1.1568161112836717E-4</v>
      </c>
      <c r="Y265">
        <v>-3.1810308691498949E-7</v>
      </c>
      <c r="Z265">
        <v>-2.2040135666471345E-4</v>
      </c>
      <c r="AA265">
        <v>9.5126796467222378E-3</v>
      </c>
      <c r="AB265">
        <v>9.2922782900575259E-3</v>
      </c>
      <c r="AC265">
        <v>-1.5936364390218091E-4</v>
      </c>
      <c r="AD265">
        <v>7.3344875203616008E-3</v>
      </c>
      <c r="AE265">
        <v>7.1751238764594201E-3</v>
      </c>
      <c r="AF265">
        <v>5.0363273214215454</v>
      </c>
      <c r="AG265">
        <v>-0.11185973756621692</v>
      </c>
      <c r="AH265">
        <v>5.1481870589877623</v>
      </c>
      <c r="AI265">
        <v>-1.7420125575464388E-4</v>
      </c>
      <c r="AJ265">
        <v>2.781327733570732E-4</v>
      </c>
      <c r="AK265">
        <v>1.0393151760242933E-4</v>
      </c>
      <c r="AL265">
        <v>-4.0989038411071556E-4</v>
      </c>
      <c r="AM265">
        <v>9.7176567660330667E-3</v>
      </c>
      <c r="AN265">
        <v>9.3077663819223517E-3</v>
      </c>
      <c r="AO265">
        <v>-2.949841403970896E-4</v>
      </c>
      <c r="AP265">
        <v>7.4824229495266369E-3</v>
      </c>
      <c r="AQ265">
        <v>7.1874388091295472E-3</v>
      </c>
      <c r="AR265">
        <v>5.0449713578083619</v>
      </c>
      <c r="AS265">
        <v>-0.20705380300709209</v>
      </c>
      <c r="AT265">
        <v>5.2520251608154549</v>
      </c>
      <c r="AU265">
        <v>-3.4641614612555669E-4</v>
      </c>
      <c r="AV265">
        <v>3.6630478297215366E-4</v>
      </c>
      <c r="AW265">
        <v>1.9888636846596932E-5</v>
      </c>
      <c r="AX265" s="40">
        <v>-0.12172525184919032</v>
      </c>
      <c r="AY265" s="40">
        <v>7.0265104892985042E-2</v>
      </c>
      <c r="AZ265" s="40">
        <v>-5.146014695620528E-2</v>
      </c>
      <c r="BA265" s="40">
        <v>-9.6324880788239794E-2</v>
      </c>
      <c r="BB265" s="40">
        <v>5.541724609253041E-2</v>
      </c>
      <c r="BC265" s="40">
        <v>-4.0907634695709384E-2</v>
      </c>
      <c r="BD265" s="40">
        <v>-28.713683808117928</v>
      </c>
      <c r="BE265" s="40">
        <v>-67.611881996645181</v>
      </c>
      <c r="BF265" s="40">
        <v>38.898198188527246</v>
      </c>
      <c r="BG265" s="40">
        <v>-7.6003185212591149E-4</v>
      </c>
      <c r="BH265" s="40">
        <v>5.7104807154270709E-4</v>
      </c>
      <c r="BI265" s="40">
        <v>-1.8898378058320435E-4</v>
      </c>
      <c r="BJ265">
        <v>-1.4117176263882712E-3</v>
      </c>
      <c r="BK265">
        <v>-2.6072252723709404E-3</v>
      </c>
      <c r="BL265">
        <v>-4.8487749101336925E-3</v>
      </c>
      <c r="BM265">
        <v>-1.4399419210006033</v>
      </c>
      <c r="BN265">
        <v>-1.2768493731321862E-3</v>
      </c>
      <c r="BO265">
        <v>-2.3986094343902979E-3</v>
      </c>
      <c r="BP265">
        <v>-4.4398567002287819E-3</v>
      </c>
      <c r="BQ265">
        <v>-1.4498022395058385</v>
      </c>
      <c r="BR265">
        <v>254992.29042731979</v>
      </c>
      <c r="BS265">
        <v>-1.4498022395058385</v>
      </c>
    </row>
    <row r="266" spans="1:71" hidden="1">
      <c r="A266">
        <v>44</v>
      </c>
      <c r="B266" t="s">
        <v>77</v>
      </c>
      <c r="C266" t="s">
        <v>78</v>
      </c>
      <c r="D266" t="s">
        <v>79</v>
      </c>
      <c r="E266" t="s">
        <v>78</v>
      </c>
      <c r="F266" t="s">
        <v>287</v>
      </c>
      <c r="G266" t="str">
        <f t="shared" si="4"/>
        <v>Bangladesh_All</v>
      </c>
      <c r="H266">
        <v>254992.29042731971</v>
      </c>
      <c r="I266">
        <v>70191.503424004055</v>
      </c>
      <c r="J266">
        <v>38522.887317198431</v>
      </c>
      <c r="K266">
        <v>254992.29042731971</v>
      </c>
      <c r="L266">
        <v>70191.503424004055</v>
      </c>
      <c r="M266">
        <v>38522.887317198431</v>
      </c>
      <c r="N266">
        <v>-3.0553316678788934E-3</v>
      </c>
      <c r="O266">
        <v>6.539913565904637E-2</v>
      </c>
      <c r="P266">
        <v>6.2343803991167478E-2</v>
      </c>
      <c r="Q266">
        <v>-2.6629657925360964E-3</v>
      </c>
      <c r="R266">
        <v>6.7960618552206642E-2</v>
      </c>
      <c r="S266">
        <v>6.5297652759670546E-2</v>
      </c>
      <c r="T266">
        <v>45.833404172598428</v>
      </c>
      <c r="U266">
        <v>-1.8691757254480308</v>
      </c>
      <c r="V266">
        <v>47.702579898046459</v>
      </c>
      <c r="W266">
        <v>-1.5299437627518092E-2</v>
      </c>
      <c r="X266">
        <v>0.63478913804716097</v>
      </c>
      <c r="Y266">
        <v>0.61948970041964291</v>
      </c>
      <c r="Z266">
        <v>-5.7820656146717452E-3</v>
      </c>
      <c r="AA266">
        <v>0.21214943513388509</v>
      </c>
      <c r="AB266">
        <v>0.20636736951921336</v>
      </c>
      <c r="AC266">
        <v>-5.3954558123447656E-3</v>
      </c>
      <c r="AD266">
        <v>0.2159909290371716</v>
      </c>
      <c r="AE266">
        <v>0.21059547322482683</v>
      </c>
      <c r="AF266">
        <v>147.82012879940183</v>
      </c>
      <c r="AG266">
        <v>-3.7871515512626015</v>
      </c>
      <c r="AH266">
        <v>151.60728035066444</v>
      </c>
      <c r="AI266">
        <v>-2.8654591072020414E-2</v>
      </c>
      <c r="AJ266">
        <v>2.072327154581258</v>
      </c>
      <c r="AK266">
        <v>2.0436725635092374</v>
      </c>
      <c r="AL266">
        <v>-1.105974340544544E-2</v>
      </c>
      <c r="AM266">
        <v>0.21804845843336312</v>
      </c>
      <c r="AN266">
        <v>0.20698871502791769</v>
      </c>
      <c r="AO266">
        <v>-9.904087118909357E-3</v>
      </c>
      <c r="AP266">
        <v>0.22077852636494147</v>
      </c>
      <c r="AQ266">
        <v>0.21087443924603211</v>
      </c>
      <c r="AR266">
        <v>148.01593924372796</v>
      </c>
      <c r="AS266">
        <v>-6.9518276491856046</v>
      </c>
      <c r="AT266">
        <v>154.96776689291355</v>
      </c>
      <c r="AU266">
        <v>-5.3062461254733788E-2</v>
      </c>
      <c r="AV266">
        <v>2.094315595682366</v>
      </c>
      <c r="AW266">
        <v>2.0412531344276323</v>
      </c>
      <c r="AX266" s="40">
        <v>-1.1023916020347797</v>
      </c>
      <c r="AY266" s="40">
        <v>0.76045420334393898</v>
      </c>
      <c r="AZ266" s="40">
        <v>-0.34193739869084072</v>
      </c>
      <c r="BA266" s="40">
        <v>-1.2749877777700571</v>
      </c>
      <c r="BB266" s="40">
        <v>0.8507870900160277</v>
      </c>
      <c r="BC266" s="40">
        <v>-0.42420068775402942</v>
      </c>
      <c r="BD266" s="40">
        <v>-297.75284026951829</v>
      </c>
      <c r="BE266" s="40">
        <v>-894.93308968910276</v>
      </c>
      <c r="BF266" s="40">
        <v>597.18024941958458</v>
      </c>
      <c r="BG266" s="40">
        <v>-0.26243471258192341</v>
      </c>
      <c r="BH266" s="40">
        <v>2.1892172153362117</v>
      </c>
      <c r="BI266" s="40">
        <v>1.9267825027542882</v>
      </c>
      <c r="BJ266">
        <v>-3.0553316678788947E-3</v>
      </c>
      <c r="BK266">
        <v>-5.782065614671747E-3</v>
      </c>
      <c r="BL266">
        <v>-1.1059743405445443E-2</v>
      </c>
      <c r="BM266">
        <v>-1.1023916020347799</v>
      </c>
      <c r="BN266">
        <v>-2.6629657925360964E-3</v>
      </c>
      <c r="BO266">
        <v>-5.3954558123447648E-3</v>
      </c>
      <c r="BP266">
        <v>-9.9040871189093552E-3</v>
      </c>
      <c r="BQ266">
        <v>-1.2749877777700571</v>
      </c>
      <c r="BR266">
        <v>254992.29042731979</v>
      </c>
      <c r="BS266">
        <v>-1.2749877777700571</v>
      </c>
    </row>
    <row r="267" spans="1:71" hidden="1">
      <c r="A267">
        <v>45</v>
      </c>
      <c r="B267" t="s">
        <v>148</v>
      </c>
      <c r="C267" t="s">
        <v>149</v>
      </c>
      <c r="D267" t="s">
        <v>150</v>
      </c>
      <c r="E267" t="s">
        <v>149</v>
      </c>
      <c r="F267" t="s">
        <v>20</v>
      </c>
      <c r="G267" t="str">
        <f t="shared" si="4"/>
        <v>MalaysiaAgriculture, Mining and Quarrying</v>
      </c>
      <c r="H267">
        <v>57805.84270408962</v>
      </c>
      <c r="I267">
        <v>1939.4179326349279</v>
      </c>
      <c r="J267">
        <v>14407.427725355337</v>
      </c>
      <c r="K267">
        <v>697591.48034547199</v>
      </c>
      <c r="L267">
        <v>35709.615601084777</v>
      </c>
      <c r="M267">
        <v>489119.87795852975</v>
      </c>
      <c r="N267">
        <v>-2.4756815714188207E-2</v>
      </c>
      <c r="O267">
        <v>3.5605146853446568E-2</v>
      </c>
      <c r="P267">
        <v>1.0848331139258365E-2</v>
      </c>
      <c r="Q267">
        <v>-7.0819299302491024E-3</v>
      </c>
      <c r="R267">
        <v>1.6139447014447032E-2</v>
      </c>
      <c r="S267">
        <v>9.0575170841979292E-3</v>
      </c>
      <c r="T267">
        <v>1.6172022668848316</v>
      </c>
      <c r="U267">
        <v>-1.2644649776150629</v>
      </c>
      <c r="V267">
        <v>2.8816672444998943</v>
      </c>
      <c r="W267">
        <v>-1.1576737362274067E-2</v>
      </c>
      <c r="X267">
        <v>2.7000686389038853E-2</v>
      </c>
      <c r="Y267">
        <v>1.5423949026764788E-2</v>
      </c>
      <c r="Z267">
        <v>-3.4387251901222805E-2</v>
      </c>
      <c r="AA267">
        <v>0.11332780786391572</v>
      </c>
      <c r="AB267">
        <v>7.8940555962692907E-2</v>
      </c>
      <c r="AC267">
        <v>-1.0126104027482676E-2</v>
      </c>
      <c r="AD267">
        <v>4.9239696519447422E-2</v>
      </c>
      <c r="AE267">
        <v>3.9113592491964749E-2</v>
      </c>
      <c r="AF267">
        <v>6.9836567633276863</v>
      </c>
      <c r="AG267">
        <v>-1.8079964117900147</v>
      </c>
      <c r="AH267">
        <v>8.7916531751177018</v>
      </c>
      <c r="AI267">
        <v>-1.5992087169809436E-2</v>
      </c>
      <c r="AJ267">
        <v>6.1959533190357255E-2</v>
      </c>
      <c r="AK267">
        <v>4.5967446020547816E-2</v>
      </c>
      <c r="AL267">
        <v>-6.182640050296976E-2</v>
      </c>
      <c r="AM267">
        <v>0.12956206915251611</v>
      </c>
      <c r="AN267">
        <v>6.773566864954636E-2</v>
      </c>
      <c r="AO267">
        <v>-1.8358653216363756E-2</v>
      </c>
      <c r="AP267">
        <v>5.4833755244410455E-2</v>
      </c>
      <c r="AQ267">
        <v>3.6475102028046692E-2</v>
      </c>
      <c r="AR267">
        <v>6.5125593621594779</v>
      </c>
      <c r="AS267">
        <v>-3.2779022465498429</v>
      </c>
      <c r="AT267">
        <v>9.7904616087093217</v>
      </c>
      <c r="AU267">
        <v>-2.8705196627829759E-2</v>
      </c>
      <c r="AV267">
        <v>6.9266255163867696E-2</v>
      </c>
      <c r="AW267">
        <v>4.0561058536037926E-2</v>
      </c>
      <c r="AX267" s="40">
        <v>-0.16293881284841966</v>
      </c>
      <c r="AY267" s="40">
        <v>0.17760358833751413</v>
      </c>
      <c r="AZ267" s="40">
        <v>1.4664775489094464E-2</v>
      </c>
      <c r="BA267" s="40">
        <v>-0.1151672502077522</v>
      </c>
      <c r="BB267" s="40">
        <v>0.10176026960958219</v>
      </c>
      <c r="BC267" s="40">
        <v>-1.3406980598170007E-2</v>
      </c>
      <c r="BD267" s="40">
        <v>-2.3937906176592634</v>
      </c>
      <c r="BE267" s="40">
        <v>-20.562891173763916</v>
      </c>
      <c r="BF267" s="40">
        <v>18.169100556104649</v>
      </c>
      <c r="BG267" s="40">
        <v>-5.423445659327833E-2</v>
      </c>
      <c r="BH267" s="40">
        <v>8.1080717902091703E-2</v>
      </c>
      <c r="BI267" s="40">
        <v>2.6846261308813374E-2</v>
      </c>
      <c r="BJ267">
        <v>-0.14938060682816393</v>
      </c>
      <c r="BK267">
        <v>-0.20748987331249097</v>
      </c>
      <c r="BL267">
        <v>-0.3730554580103666</v>
      </c>
      <c r="BM267">
        <v>-0.9831595072708923</v>
      </c>
      <c r="BN267">
        <v>-6.5198168808160817E-2</v>
      </c>
      <c r="BO267">
        <v>-9.3223661665004731E-2</v>
      </c>
      <c r="BP267">
        <v>-0.16901474361930985</v>
      </c>
      <c r="BQ267">
        <v>-1.0602609591129646</v>
      </c>
      <c r="BR267">
        <v>348795.74017273611</v>
      </c>
      <c r="BS267">
        <v>-1.0602609591129646</v>
      </c>
    </row>
    <row r="268" spans="1:71" hidden="1">
      <c r="A268">
        <v>45</v>
      </c>
      <c r="B268" t="s">
        <v>148</v>
      </c>
      <c r="C268" t="s">
        <v>149</v>
      </c>
      <c r="D268" t="s">
        <v>150</v>
      </c>
      <c r="E268" t="s">
        <v>149</v>
      </c>
      <c r="F268" t="s">
        <v>21</v>
      </c>
      <c r="G268" t="str">
        <f t="shared" si="4"/>
        <v>MalaysiaBusiness, Trade, Personal, and Public Services</v>
      </c>
      <c r="H268">
        <v>160637.56778012993</v>
      </c>
      <c r="I268">
        <v>10219.43172688157</v>
      </c>
      <c r="J268">
        <v>25841.819947629647</v>
      </c>
      <c r="K268">
        <v>3487957.4017273593</v>
      </c>
      <c r="L268">
        <v>178548.07800542389</v>
      </c>
      <c r="M268">
        <v>2445599.3897926486</v>
      </c>
      <c r="N268">
        <v>-4.4922229582691091E-2</v>
      </c>
      <c r="O268">
        <v>4.4072535259345659E-2</v>
      </c>
      <c r="P268">
        <v>-8.4969432334543583E-4</v>
      </c>
      <c r="Q268">
        <v>-6.3212745874364137E-2</v>
      </c>
      <c r="R268">
        <v>5.9521857191637703E-2</v>
      </c>
      <c r="S268">
        <v>-3.6908886827264251E-3</v>
      </c>
      <c r="T268">
        <v>-0.65900108043277394</v>
      </c>
      <c r="U268">
        <v>-11.286514281313003</v>
      </c>
      <c r="V268">
        <v>10.62751320088023</v>
      </c>
      <c r="W268">
        <v>-9.4291415824687697E-3</v>
      </c>
      <c r="X268">
        <v>1.124681075427395E-2</v>
      </c>
      <c r="Y268">
        <v>1.8176691718051795E-3</v>
      </c>
      <c r="Z268">
        <v>-6.2144428597131748E-2</v>
      </c>
      <c r="AA268">
        <v>0.1841671969888376</v>
      </c>
      <c r="AB268">
        <v>0.12202276839170585</v>
      </c>
      <c r="AC268">
        <v>-8.7108289320185162E-2</v>
      </c>
      <c r="AD268">
        <v>0.24123935031680574</v>
      </c>
      <c r="AE268">
        <v>0.15413106099662061</v>
      </c>
      <c r="AF268">
        <v>27.519804701883373</v>
      </c>
      <c r="AG268">
        <v>-15.553017636459458</v>
      </c>
      <c r="AH268">
        <v>43.072822338342831</v>
      </c>
      <c r="AI268">
        <v>-1.3457647126674075E-2</v>
      </c>
      <c r="AJ268">
        <v>5.3311955712836728E-2</v>
      </c>
      <c r="AK268">
        <v>3.9854308586162651E-2</v>
      </c>
      <c r="AL268">
        <v>-0.11362238940449614</v>
      </c>
      <c r="AM268">
        <v>0.22522395744868606</v>
      </c>
      <c r="AN268">
        <v>0.11160156804418993</v>
      </c>
      <c r="AO268">
        <v>-0.15865945690503475</v>
      </c>
      <c r="AP268">
        <v>0.29629533097253841</v>
      </c>
      <c r="AQ268">
        <v>0.13763587406750366</v>
      </c>
      <c r="AR268">
        <v>24.574620779349345</v>
      </c>
      <c r="AS268">
        <v>-28.328341087778341</v>
      </c>
      <c r="AT268">
        <v>52.902961867127686</v>
      </c>
      <c r="AU268">
        <v>-2.4999598420417622E-2</v>
      </c>
      <c r="AV268">
        <v>6.4173787883961664E-2</v>
      </c>
      <c r="AW268">
        <v>3.9174189463544035E-2</v>
      </c>
      <c r="AX268" s="40">
        <v>-0.49436598252695857</v>
      </c>
      <c r="AY268" s="40">
        <v>0.40027797395375098</v>
      </c>
      <c r="AZ268" s="40">
        <v>-9.4088008573207593E-2</v>
      </c>
      <c r="BA268" s="40">
        <v>-0.56585084124266349</v>
      </c>
      <c r="BB268" s="40">
        <v>0.48061062627804502</v>
      </c>
      <c r="BC268" s="40">
        <v>-8.5240214964618533E-2</v>
      </c>
      <c r="BD268" s="40">
        <v>-15.21947655070181</v>
      </c>
      <c r="BE268" s="40">
        <v>-101.03158014162983</v>
      </c>
      <c r="BF268" s="40">
        <v>85.812103590928018</v>
      </c>
      <c r="BG268" s="40">
        <v>-5.8019997214405788E-2</v>
      </c>
      <c r="BH268" s="40">
        <v>7.559313075670257E-2</v>
      </c>
      <c r="BI268" s="40">
        <v>1.7573133542296789E-2</v>
      </c>
      <c r="BJ268">
        <v>-9.7540584895748517E-2</v>
      </c>
      <c r="BK268">
        <v>-0.13493550898265963</v>
      </c>
      <c r="BL268">
        <v>-0.2467106914042696</v>
      </c>
      <c r="BM268">
        <v>-1.0734272883646183</v>
      </c>
      <c r="BN268">
        <v>-0.11044170148546067</v>
      </c>
      <c r="BO268">
        <v>-0.15219063106560246</v>
      </c>
      <c r="BP268">
        <v>-0.2772007470167096</v>
      </c>
      <c r="BQ268">
        <v>-0.98862229174517235</v>
      </c>
      <c r="BR268">
        <v>348795.74017273611</v>
      </c>
      <c r="BS268">
        <v>-0.98862229174517235</v>
      </c>
    </row>
    <row r="269" spans="1:71" hidden="1">
      <c r="A269">
        <v>45</v>
      </c>
      <c r="B269" t="s">
        <v>148</v>
      </c>
      <c r="C269" t="s">
        <v>149</v>
      </c>
      <c r="D269" t="s">
        <v>150</v>
      </c>
      <c r="E269" t="s">
        <v>149</v>
      </c>
      <c r="F269" t="s">
        <v>23</v>
      </c>
      <c r="G269" t="str">
        <f t="shared" si="4"/>
        <v>MalaysiaHotel and restaurants and Other Personal Services</v>
      </c>
      <c r="H269">
        <v>18168.800086198251</v>
      </c>
      <c r="I269">
        <v>1147.8118935640987</v>
      </c>
      <c r="J269">
        <v>1669.0149318144954</v>
      </c>
      <c r="K269">
        <v>1046387.220518208</v>
      </c>
      <c r="L269">
        <v>53564.423401627166</v>
      </c>
      <c r="M269">
        <v>733679.81693779468</v>
      </c>
      <c r="N269">
        <v>-4.8090884614438639E-2</v>
      </c>
      <c r="O269">
        <v>2.4928242741415828E-2</v>
      </c>
      <c r="P269">
        <v>-2.3162641873022808E-2</v>
      </c>
      <c r="Q269">
        <v>-6.4227833725392494E-2</v>
      </c>
      <c r="R269">
        <v>3.3234903894764266E-2</v>
      </c>
      <c r="S269">
        <v>-3.0992929830628225E-2</v>
      </c>
      <c r="T269">
        <v>-5.5337280530156372</v>
      </c>
      <c r="U269">
        <v>-11.467756266120773</v>
      </c>
      <c r="V269">
        <v>5.9340282131051367</v>
      </c>
      <c r="W269">
        <v>-0.1320527484702522</v>
      </c>
      <c r="X269">
        <v>6.6202271019542541E-2</v>
      </c>
      <c r="Y269">
        <v>-6.5850477450709655E-2</v>
      </c>
      <c r="Z269">
        <v>-6.479185082309015E-2</v>
      </c>
      <c r="AA269">
        <v>4.2415993535024399E-2</v>
      </c>
      <c r="AB269">
        <v>-2.2375857288065751E-2</v>
      </c>
      <c r="AC269">
        <v>-8.6581045143709054E-2</v>
      </c>
      <c r="AD269">
        <v>5.6315135951156434E-2</v>
      </c>
      <c r="AE269">
        <v>-3.0265909192552627E-2</v>
      </c>
      <c r="AF269">
        <v>-5.4039199154169646</v>
      </c>
      <c r="AG269">
        <v>-15.458879202110097</v>
      </c>
      <c r="AH269">
        <v>10.054959286693133</v>
      </c>
      <c r="AI269">
        <v>-0.17768397252258045</v>
      </c>
      <c r="AJ269">
        <v>9.8407785228412772E-2</v>
      </c>
      <c r="AK269">
        <v>-7.9276187294167688E-2</v>
      </c>
      <c r="AL269">
        <v>-0.11467738553353123</v>
      </c>
      <c r="AM269">
        <v>6.7821062381556038E-2</v>
      </c>
      <c r="AN269">
        <v>-4.6856323151975188E-2</v>
      </c>
      <c r="AO269">
        <v>-0.15334819842242289</v>
      </c>
      <c r="AP269">
        <v>9.0282530647052189E-2</v>
      </c>
      <c r="AQ269">
        <v>-6.3065667775370704E-2</v>
      </c>
      <c r="AR269">
        <v>-11.260253769421038</v>
      </c>
      <c r="AS269">
        <v>-27.380026093917991</v>
      </c>
      <c r="AT269">
        <v>16.11977232449695</v>
      </c>
      <c r="AU269">
        <v>-0.31359733292629455</v>
      </c>
      <c r="AV269">
        <v>0.16644622379881635</v>
      </c>
      <c r="AW269">
        <v>-0.14715110912747817</v>
      </c>
      <c r="AX269" s="40">
        <v>-0.18987902006996174</v>
      </c>
      <c r="AY269" s="40">
        <v>0.10495957815846019</v>
      </c>
      <c r="AZ269" s="40">
        <v>-8.4919441911501553E-2</v>
      </c>
      <c r="BA269" s="40">
        <v>-0.24543797438707743</v>
      </c>
      <c r="BB269" s="40">
        <v>0.13574360057284063</v>
      </c>
      <c r="BC269" s="40">
        <v>-0.1096943738142368</v>
      </c>
      <c r="BD269" s="40">
        <v>-19.585719612540483</v>
      </c>
      <c r="BE269" s="40">
        <v>-43.822478596357143</v>
      </c>
      <c r="BF269" s="40">
        <v>24.236758983816657</v>
      </c>
      <c r="BG269" s="40">
        <v>-0.31453783225875986</v>
      </c>
      <c r="BH269" s="40">
        <v>0.16683471509650249</v>
      </c>
      <c r="BI269" s="40">
        <v>-0.14770311716225737</v>
      </c>
      <c r="BJ269">
        <v>-0.92322528813539517</v>
      </c>
      <c r="BK269">
        <v>-1.243842271244342</v>
      </c>
      <c r="BL269">
        <v>-2.2015203744042005</v>
      </c>
      <c r="BM269">
        <v>-3.6452045833718163</v>
      </c>
      <c r="BN269">
        <v>-0.99909718050681318</v>
      </c>
      <c r="BO269">
        <v>-1.3468129480788313</v>
      </c>
      <c r="BP269">
        <v>-2.3854105579007032</v>
      </c>
      <c r="BQ269">
        <v>-3.8179146637244621</v>
      </c>
      <c r="BR269">
        <v>348795.74017273611</v>
      </c>
      <c r="BS269">
        <v>-3.8179146637244621</v>
      </c>
    </row>
    <row r="270" spans="1:71" hidden="1">
      <c r="A270">
        <v>45</v>
      </c>
      <c r="B270" t="s">
        <v>148</v>
      </c>
      <c r="C270" t="s">
        <v>149</v>
      </c>
      <c r="D270" t="s">
        <v>150</v>
      </c>
      <c r="E270" t="s">
        <v>149</v>
      </c>
      <c r="F270" t="s">
        <v>22</v>
      </c>
      <c r="G270" t="str">
        <f t="shared" si="4"/>
        <v>MalaysiaLight/Heavy Manufacturing, Utilities, and Construction</v>
      </c>
      <c r="H270">
        <v>99911.753311761844</v>
      </c>
      <c r="I270">
        <v>3898.0933751739094</v>
      </c>
      <c r="J270">
        <v>195260.22131887611</v>
      </c>
      <c r="K270">
        <v>5580731.842763776</v>
      </c>
      <c r="L270">
        <v>285676.92480867822</v>
      </c>
      <c r="M270">
        <v>3912959.0236682375</v>
      </c>
      <c r="N270">
        <v>-2.3368268722539824E-2</v>
      </c>
      <c r="O270">
        <v>5.7739387462494664E-2</v>
      </c>
      <c r="P270">
        <v>3.4371118739954847E-2</v>
      </c>
      <c r="Q270">
        <v>-1.8878689767271802E-2</v>
      </c>
      <c r="R270">
        <v>3.8886479965795681E-2</v>
      </c>
      <c r="S270">
        <v>2.0007790198523882E-2</v>
      </c>
      <c r="T270">
        <v>3.572352485082197</v>
      </c>
      <c r="U270">
        <v>-3.3707537732070438</v>
      </c>
      <c r="V270">
        <v>6.9431062582892409</v>
      </c>
      <c r="W270">
        <v>-6.3725098568723937E-2</v>
      </c>
      <c r="X270">
        <v>0.2555090356212622</v>
      </c>
      <c r="Y270">
        <v>0.19178393705253827</v>
      </c>
      <c r="Z270">
        <v>-3.5460471262933904E-2</v>
      </c>
      <c r="AA270">
        <v>0.3963842449262765</v>
      </c>
      <c r="AB270">
        <v>0.36092377366334261</v>
      </c>
      <c r="AC270">
        <v>-2.7674970696137002E-2</v>
      </c>
      <c r="AD270">
        <v>0.27739382745992613</v>
      </c>
      <c r="AE270">
        <v>0.24971885676378913</v>
      </c>
      <c r="AF270">
        <v>44.586821916886308</v>
      </c>
      <c r="AG270">
        <v>-4.941312826651691</v>
      </c>
      <c r="AH270">
        <v>49.528134743537997</v>
      </c>
      <c r="AI270">
        <v>-0.10443632287450494</v>
      </c>
      <c r="AJ270">
        <v>1.8256078819643813</v>
      </c>
      <c r="AK270">
        <v>1.7211715590898764</v>
      </c>
      <c r="AL270">
        <v>-7.3303792873737492E-2</v>
      </c>
      <c r="AM270">
        <v>0.44276168457581155</v>
      </c>
      <c r="AN270">
        <v>0.36945789170207405</v>
      </c>
      <c r="AO270">
        <v>-5.4716686355085579E-2</v>
      </c>
      <c r="AP270">
        <v>0.30674992822342551</v>
      </c>
      <c r="AQ270">
        <v>0.25203324186833992</v>
      </c>
      <c r="AR270">
        <v>45.00005092906823</v>
      </c>
      <c r="AS270">
        <v>-9.7695591835261339</v>
      </c>
      <c r="AT270">
        <v>54.769610112594364</v>
      </c>
      <c r="AU270">
        <v>-0.23636945807178908</v>
      </c>
      <c r="AV270">
        <v>2.0211526662925055</v>
      </c>
      <c r="AW270">
        <v>1.7847832082207165</v>
      </c>
      <c r="AX270" s="40">
        <v>-0.18388469090720233</v>
      </c>
      <c r="AY270" s="40">
        <v>0.47059635474841083</v>
      </c>
      <c r="AZ270" s="40">
        <v>0.28671166384120833</v>
      </c>
      <c r="BA270" s="40">
        <v>-0.1460442677350641</v>
      </c>
      <c r="BB270" s="40">
        <v>0.33657847597938972</v>
      </c>
      <c r="BC270" s="40">
        <v>0.19053420824432565</v>
      </c>
      <c r="BD270" s="40">
        <v>34.019516676309536</v>
      </c>
      <c r="BE270" s="40">
        <v>-26.075923307805251</v>
      </c>
      <c r="BF270" s="40">
        <v>60.095439984114776</v>
      </c>
      <c r="BG270" s="40">
        <v>-0.3485786647476169</v>
      </c>
      <c r="BH270" s="40">
        <v>1.9476790529009369</v>
      </c>
      <c r="BI270" s="40">
        <v>1.5991003881533199</v>
      </c>
      <c r="BJ270">
        <v>-8.1579517078439176E-2</v>
      </c>
      <c r="BK270">
        <v>-0.12379385718950271</v>
      </c>
      <c r="BL270">
        <v>-0.25590633579497274</v>
      </c>
      <c r="BM270">
        <v>-0.64194846697642671</v>
      </c>
      <c r="BN270">
        <v>-8.6471858131327115E-2</v>
      </c>
      <c r="BO270">
        <v>-0.12676230020865623</v>
      </c>
      <c r="BP270">
        <v>-0.25062404214702205</v>
      </c>
      <c r="BQ270">
        <v>-0.66894044852483558</v>
      </c>
      <c r="BR270">
        <v>348795.74017273611</v>
      </c>
      <c r="BS270">
        <v>-0.66894044852483558</v>
      </c>
    </row>
    <row r="271" spans="1:71" hidden="1">
      <c r="A271">
        <v>45</v>
      </c>
      <c r="B271" t="s">
        <v>148</v>
      </c>
      <c r="C271" t="s">
        <v>149</v>
      </c>
      <c r="D271" t="s">
        <v>150</v>
      </c>
      <c r="E271" t="s">
        <v>149</v>
      </c>
      <c r="F271" t="s">
        <v>24</v>
      </c>
      <c r="G271" t="str">
        <f t="shared" si="4"/>
        <v>MalaysiaTransport services</v>
      </c>
      <c r="H271">
        <v>12271.77629055643</v>
      </c>
      <c r="I271">
        <v>650.05287228788632</v>
      </c>
      <c r="J271">
        <v>7381.4550555892838</v>
      </c>
      <c r="K271">
        <v>1395182.960690944</v>
      </c>
      <c r="L271">
        <v>71419.231202169554</v>
      </c>
      <c r="M271">
        <v>978239.75591705949</v>
      </c>
      <c r="N271">
        <v>-2.7111782352243378E-2</v>
      </c>
      <c r="O271">
        <v>1.5769178890862573E-2</v>
      </c>
      <c r="P271">
        <v>-1.1342603461380805E-2</v>
      </c>
      <c r="Q271">
        <v>-2.6091237783216079E-2</v>
      </c>
      <c r="R271">
        <v>1.5357040546004336E-2</v>
      </c>
      <c r="S271">
        <v>-1.0734197237211746E-2</v>
      </c>
      <c r="T271">
        <v>-1.9165702856352884</v>
      </c>
      <c r="U271">
        <v>-4.6585403589757277</v>
      </c>
      <c r="V271">
        <v>2.7419700733404397</v>
      </c>
      <c r="W271">
        <v>-0.11374089636704716</v>
      </c>
      <c r="X271">
        <v>5.8747261004350376E-2</v>
      </c>
      <c r="Y271">
        <v>-5.4993635362696788E-2</v>
      </c>
      <c r="Z271">
        <v>-3.4945012504753424E-2</v>
      </c>
      <c r="AA271">
        <v>3.3357125603137548E-2</v>
      </c>
      <c r="AB271">
        <v>-1.5878869016158776E-3</v>
      </c>
      <c r="AC271">
        <v>-3.3686218210373264E-2</v>
      </c>
      <c r="AD271">
        <v>3.3536704695281104E-2</v>
      </c>
      <c r="AE271">
        <v>-1.4951351509215251E-4</v>
      </c>
      <c r="AF271">
        <v>-2.6695350755538721E-2</v>
      </c>
      <c r="AG271">
        <v>-6.0146095167334579</v>
      </c>
      <c r="AH271">
        <v>5.9879141659779185</v>
      </c>
      <c r="AI271">
        <v>-0.14317276215454189</v>
      </c>
      <c r="AJ271">
        <v>8.4922617709194251E-2</v>
      </c>
      <c r="AK271">
        <v>-5.8250144445347624E-2</v>
      </c>
      <c r="AL271">
        <v>-5.8358370226173045E-2</v>
      </c>
      <c r="AM271">
        <v>4.6383390004485527E-2</v>
      </c>
      <c r="AN271">
        <v>-1.197498022168752E-2</v>
      </c>
      <c r="AO271">
        <v>-5.6396320786485175E-2</v>
      </c>
      <c r="AP271">
        <v>4.6220842265511625E-2</v>
      </c>
      <c r="AQ271">
        <v>-1.0175478520973551E-2</v>
      </c>
      <c r="AR271">
        <v>-1.8168121327053011</v>
      </c>
      <c r="AS271">
        <v>-10.069454683004267</v>
      </c>
      <c r="AT271">
        <v>8.2526425502989653</v>
      </c>
      <c r="AU271">
        <v>-0.2311180568766166</v>
      </c>
      <c r="AV271">
        <v>0.13001986629273685</v>
      </c>
      <c r="AW271">
        <v>-0.10109819058387977</v>
      </c>
      <c r="AX271" s="40">
        <v>-8.3524971433375561E-2</v>
      </c>
      <c r="AY271" s="40">
        <v>5.7647105067448613E-2</v>
      </c>
      <c r="AZ271" s="40">
        <v>-2.5877866365926941E-2</v>
      </c>
      <c r="BA271" s="40">
        <v>-8.2650789297650212E-2</v>
      </c>
      <c r="BB271" s="40">
        <v>5.8018990238919592E-2</v>
      </c>
      <c r="BC271" s="40">
        <v>-2.4631799058730627E-2</v>
      </c>
      <c r="BD271" s="40">
        <v>-4.3979603797521634</v>
      </c>
      <c r="BE271" s="40">
        <v>-14.757139574726708</v>
      </c>
      <c r="BF271" s="40">
        <v>10.359179194974544</v>
      </c>
      <c r="BG271" s="40">
        <v>-0.24155298182761628</v>
      </c>
      <c r="BH271" s="40">
        <v>0.13411272754573145</v>
      </c>
      <c r="BI271" s="40">
        <v>-0.10744025428188483</v>
      </c>
      <c r="BJ271">
        <v>-0.7705872376625662</v>
      </c>
      <c r="BK271">
        <v>-0.99322797395847306</v>
      </c>
      <c r="BL271">
        <v>-1.6586963823628864</v>
      </c>
      <c r="BM271">
        <v>-2.3739965221196111</v>
      </c>
      <c r="BN271">
        <v>-0.71664022382976544</v>
      </c>
      <c r="BO271">
        <v>-0.92524927942627277</v>
      </c>
      <c r="BP271">
        <v>-1.5490208738812938</v>
      </c>
      <c r="BQ271">
        <v>-2.2701445072903659</v>
      </c>
      <c r="BR271">
        <v>348795.74017273611</v>
      </c>
      <c r="BS271">
        <v>-2.2701445072903659</v>
      </c>
    </row>
    <row r="272" spans="1:71" hidden="1">
      <c r="A272">
        <v>45</v>
      </c>
      <c r="B272" t="s">
        <v>148</v>
      </c>
      <c r="C272" t="s">
        <v>149</v>
      </c>
      <c r="D272" t="s">
        <v>150</v>
      </c>
      <c r="E272" t="s">
        <v>149</v>
      </c>
      <c r="F272" t="s">
        <v>287</v>
      </c>
      <c r="G272" t="str">
        <f t="shared" si="4"/>
        <v>Malaysia_All</v>
      </c>
      <c r="H272">
        <v>348795.74017273606</v>
      </c>
      <c r="I272">
        <v>17854.807800542396</v>
      </c>
      <c r="J272">
        <v>244559.9389792649</v>
      </c>
      <c r="K272">
        <v>348795.74017273606</v>
      </c>
      <c r="L272">
        <v>17854.807800542396</v>
      </c>
      <c r="M272">
        <v>244559.9389792649</v>
      </c>
      <c r="N272">
        <v>-0.16824998098610111</v>
      </c>
      <c r="O272">
        <v>0.17811449120756526</v>
      </c>
      <c r="P272">
        <v>9.8645102214641456E-3</v>
      </c>
      <c r="Q272">
        <v>-0.17949243708049351</v>
      </c>
      <c r="R272">
        <v>0.16313972861264897</v>
      </c>
      <c r="S272">
        <v>-1.6352708467844534E-2</v>
      </c>
      <c r="T272">
        <v>-2.9197446671166625</v>
      </c>
      <c r="U272">
        <v>-32.048029657231609</v>
      </c>
      <c r="V272">
        <v>29.128284990114942</v>
      </c>
      <c r="W272">
        <v>-0.33052462235076618</v>
      </c>
      <c r="X272">
        <v>0.41870606478846795</v>
      </c>
      <c r="Y272">
        <v>8.8181442437701762E-2</v>
      </c>
      <c r="Z272">
        <v>-0.23172901508913191</v>
      </c>
      <c r="AA272">
        <v>0.76965236891719147</v>
      </c>
      <c r="AB272">
        <v>0.53792335382805956</v>
      </c>
      <c r="AC272">
        <v>-0.24517662739788715</v>
      </c>
      <c r="AD272">
        <v>0.65772471494261686</v>
      </c>
      <c r="AE272">
        <v>0.41254808754472971</v>
      </c>
      <c r="AF272">
        <v>73.659668115924873</v>
      </c>
      <c r="AG272">
        <v>-43.775815593744717</v>
      </c>
      <c r="AH272">
        <v>117.43548370966958</v>
      </c>
      <c r="AI272">
        <v>-0.45474279184811062</v>
      </c>
      <c r="AJ272">
        <v>2.1242097738051817</v>
      </c>
      <c r="AK272">
        <v>1.6694669819570711</v>
      </c>
      <c r="AL272">
        <v>-0.42178833854090764</v>
      </c>
      <c r="AM272">
        <v>0.91175216356305533</v>
      </c>
      <c r="AN272">
        <v>0.48996382502214769</v>
      </c>
      <c r="AO272">
        <v>-0.44147931568539234</v>
      </c>
      <c r="AP272">
        <v>0.79438238735293831</v>
      </c>
      <c r="AQ272">
        <v>0.35290307166754598</v>
      </c>
      <c r="AR272">
        <v>63.010165168450698</v>
      </c>
      <c r="AS272">
        <v>-78.825283294776582</v>
      </c>
      <c r="AT272">
        <v>141.83544846322729</v>
      </c>
      <c r="AU272">
        <v>-0.83478964292294766</v>
      </c>
      <c r="AV272">
        <v>2.4510587994318875</v>
      </c>
      <c r="AW272">
        <v>1.61626915650894</v>
      </c>
      <c r="AX272" s="40">
        <v>-1.1145934777859179</v>
      </c>
      <c r="AY272" s="40">
        <v>1.2110846002655848</v>
      </c>
      <c r="AZ272" s="40">
        <v>9.6491122479666958E-2</v>
      </c>
      <c r="BA272" s="40">
        <v>-1.1551511228702076</v>
      </c>
      <c r="BB272" s="40">
        <v>1.1127119626787771</v>
      </c>
      <c r="BC272" s="40">
        <v>-4.2439160191430458E-2</v>
      </c>
      <c r="BD272" s="40">
        <v>-7.5774304843442071</v>
      </c>
      <c r="BE272" s="40">
        <v>-206.25001279428287</v>
      </c>
      <c r="BF272" s="40">
        <v>198.67258230993866</v>
      </c>
      <c r="BG272" s="40">
        <v>-1.016923932641677</v>
      </c>
      <c r="BH272" s="40">
        <v>2.4053003442019647</v>
      </c>
      <c r="BI272" s="40">
        <v>1.3883764115602877</v>
      </c>
      <c r="BJ272">
        <v>-0.16824998098610114</v>
      </c>
      <c r="BK272">
        <v>-0.23172901508913193</v>
      </c>
      <c r="BL272">
        <v>-0.42178833854090775</v>
      </c>
      <c r="BM272">
        <v>-1.1145934777859181</v>
      </c>
      <c r="BN272">
        <v>-0.17949243708049351</v>
      </c>
      <c r="BO272">
        <v>-0.24517662739788715</v>
      </c>
      <c r="BP272">
        <v>-0.44147931568539217</v>
      </c>
      <c r="BQ272">
        <v>-1.1551511228702074</v>
      </c>
      <c r="BR272">
        <v>348795.74017273611</v>
      </c>
      <c r="BS272">
        <v>-1.1551511228702074</v>
      </c>
    </row>
    <row r="273" spans="1:71" hidden="1">
      <c r="A273">
        <v>46</v>
      </c>
      <c r="B273" t="s">
        <v>16</v>
      </c>
      <c r="C273" t="s">
        <v>174</v>
      </c>
      <c r="D273" t="s">
        <v>175</v>
      </c>
      <c r="E273" t="s">
        <v>174</v>
      </c>
      <c r="F273" t="s">
        <v>20</v>
      </c>
      <c r="G273" t="str">
        <f t="shared" si="4"/>
        <v>PhilippinesAgriculture, Mining and Quarrying</v>
      </c>
      <c r="H273">
        <v>33498.788950902541</v>
      </c>
      <c r="I273">
        <v>11901.563716012259</v>
      </c>
      <c r="J273">
        <v>1718.8459583556237</v>
      </c>
      <c r="K273">
        <v>661852.28303691372</v>
      </c>
      <c r="L273">
        <v>87492.991895208572</v>
      </c>
      <c r="M273">
        <v>160517.37693695002</v>
      </c>
      <c r="N273">
        <v>-1.2390028528957193E-2</v>
      </c>
      <c r="O273">
        <v>1.1431310432960837E-2</v>
      </c>
      <c r="P273">
        <v>-9.5871809599635486E-4</v>
      </c>
      <c r="Q273">
        <v>-3.06349342085252E-2</v>
      </c>
      <c r="R273">
        <v>2.7768101314400273E-2</v>
      </c>
      <c r="S273">
        <v>-2.8668328941249301E-3</v>
      </c>
      <c r="T273">
        <v>-1.2541389358529491</v>
      </c>
      <c r="U273">
        <v>-13.401710252083717</v>
      </c>
      <c r="V273">
        <v>12.147571316230767</v>
      </c>
      <c r="W273">
        <v>-3.1973231310889073E-3</v>
      </c>
      <c r="X273">
        <v>7.5647389540364719E-3</v>
      </c>
      <c r="Y273">
        <v>4.3674158229475646E-3</v>
      </c>
      <c r="Z273">
        <v>-1.8801769800290361E-2</v>
      </c>
      <c r="AA273">
        <v>2.2035065770384943E-2</v>
      </c>
      <c r="AB273">
        <v>3.2332959700945817E-3</v>
      </c>
      <c r="AC273">
        <v>-4.6746951038188635E-2</v>
      </c>
      <c r="AD273">
        <v>5.1711073570421602E-2</v>
      </c>
      <c r="AE273">
        <v>4.9641225322329717E-3</v>
      </c>
      <c r="AF273">
        <v>2.1716296623974083</v>
      </c>
      <c r="AG273">
        <v>-20.450153041549754</v>
      </c>
      <c r="AH273">
        <v>22.621782703947162</v>
      </c>
      <c r="AI273">
        <v>-5.1414324503190802E-3</v>
      </c>
      <c r="AJ273">
        <v>9.189432170660275E-3</v>
      </c>
      <c r="AK273">
        <v>4.0479997203411947E-3</v>
      </c>
      <c r="AL273">
        <v>-3.5718346541321409E-2</v>
      </c>
      <c r="AM273">
        <v>2.9789706987963838E-2</v>
      </c>
      <c r="AN273">
        <v>-5.9286395533575701E-3</v>
      </c>
      <c r="AO273">
        <v>-8.8142171677692879E-2</v>
      </c>
      <c r="AP273">
        <v>7.123553509834897E-2</v>
      </c>
      <c r="AQ273">
        <v>-1.6906636579343905E-2</v>
      </c>
      <c r="AR273">
        <v>-7.3960610860588663</v>
      </c>
      <c r="AS273">
        <v>-38.559111561112331</v>
      </c>
      <c r="AT273">
        <v>31.163050475053467</v>
      </c>
      <c r="AU273">
        <v>-9.5328172843099444E-3</v>
      </c>
      <c r="AV273">
        <v>1.1145599255336008E-2</v>
      </c>
      <c r="AW273">
        <v>1.6127819710260631E-3</v>
      </c>
      <c r="AX273" s="40">
        <v>-0.16407605969179159</v>
      </c>
      <c r="AY273" s="40">
        <v>9.4672210716135533E-2</v>
      </c>
      <c r="AZ273" s="40">
        <v>-6.9403848975656046E-2</v>
      </c>
      <c r="BA273" s="40">
        <v>-0.44141405043611986</v>
      </c>
      <c r="BB273" s="40">
        <v>0.24904462326938726</v>
      </c>
      <c r="BC273" s="40">
        <v>-0.19236942716673261</v>
      </c>
      <c r="BD273" s="40">
        <v>-84.154883659924266</v>
      </c>
      <c r="BE273" s="40">
        <v>-193.10317968619313</v>
      </c>
      <c r="BF273" s="40">
        <v>108.94829602626886</v>
      </c>
      <c r="BG273" s="40">
        <v>-3.0772332239680802E-2</v>
      </c>
      <c r="BH273" s="40">
        <v>2.2004882065341139E-2</v>
      </c>
      <c r="BI273" s="40">
        <v>-8.7674501743396638E-3</v>
      </c>
      <c r="BJ273">
        <v>-0.12239798699591312</v>
      </c>
      <c r="BK273">
        <v>-0.18573797228453845</v>
      </c>
      <c r="BL273">
        <v>-0.35285259475089631</v>
      </c>
      <c r="BM273">
        <v>-1.6208662775522134</v>
      </c>
      <c r="BN273">
        <v>-0.1126046171063486</v>
      </c>
      <c r="BO273">
        <v>-0.1718274466239785</v>
      </c>
      <c r="BP273">
        <v>-0.32398357460570704</v>
      </c>
      <c r="BQ273">
        <v>-1.6225025912048334</v>
      </c>
      <c r="BR273">
        <v>330926.14151845698</v>
      </c>
      <c r="BS273">
        <v>-1.6225025912048334</v>
      </c>
    </row>
    <row r="274" spans="1:71" hidden="1">
      <c r="A274">
        <v>46</v>
      </c>
      <c r="B274" t="s">
        <v>16</v>
      </c>
      <c r="C274" t="s">
        <v>174</v>
      </c>
      <c r="D274" t="s">
        <v>175</v>
      </c>
      <c r="E274" t="s">
        <v>174</v>
      </c>
      <c r="F274" t="s">
        <v>21</v>
      </c>
      <c r="G274" t="str">
        <f t="shared" si="4"/>
        <v>PhilippinesBusiness, Trade, Personal, and Public Services</v>
      </c>
      <c r="H274">
        <v>172954.53905909954</v>
      </c>
      <c r="I274">
        <v>20920.197962107384</v>
      </c>
      <c r="J274">
        <v>24569.789123144812</v>
      </c>
      <c r="K274">
        <v>3309261.4151845686</v>
      </c>
      <c r="L274">
        <v>437464.95947604295</v>
      </c>
      <c r="M274">
        <v>802586.88468475011</v>
      </c>
      <c r="N274">
        <v>-4.7645688186276673E-2</v>
      </c>
      <c r="O274">
        <v>4.0708062660379837E-2</v>
      </c>
      <c r="P274">
        <v>-6.9376255258968341E-3</v>
      </c>
      <c r="Q274">
        <v>-4.2323231326697942E-2</v>
      </c>
      <c r="R274">
        <v>3.5074783695584935E-2</v>
      </c>
      <c r="S274">
        <v>-7.2484476311130107E-3</v>
      </c>
      <c r="T274">
        <v>-3.170941849209072</v>
      </c>
      <c r="U274">
        <v>-18.514930677229103</v>
      </c>
      <c r="V274">
        <v>15.343988828020031</v>
      </c>
      <c r="W274">
        <v>-5.7406262718293334E-2</v>
      </c>
      <c r="X274">
        <v>3.7552563601657325E-2</v>
      </c>
      <c r="Y274">
        <v>-1.9853699116636005E-2</v>
      </c>
      <c r="Z274">
        <v>-7.1176810140276839E-2</v>
      </c>
      <c r="AA274">
        <v>0.10786308457073029</v>
      </c>
      <c r="AB274">
        <v>3.6686274430453476E-2</v>
      </c>
      <c r="AC274">
        <v>-6.3257217993106948E-2</v>
      </c>
      <c r="AD274">
        <v>9.1078788746683417E-2</v>
      </c>
      <c r="AE274">
        <v>2.7821570753576483E-2</v>
      </c>
      <c r="AF274">
        <v>12.170962322273194</v>
      </c>
      <c r="AG274">
        <v>-27.672816305921742</v>
      </c>
      <c r="AH274">
        <v>39.84377862819494</v>
      </c>
      <c r="AI274">
        <v>-8.820896295892082E-2</v>
      </c>
      <c r="AJ274">
        <v>8.0580609625390168E-2</v>
      </c>
      <c r="AK274">
        <v>-7.628353333530658E-3</v>
      </c>
      <c r="AL274">
        <v>-0.14041821671798452</v>
      </c>
      <c r="AM274">
        <v>0.1357760816517343</v>
      </c>
      <c r="AN274">
        <v>-4.6421350662502062E-3</v>
      </c>
      <c r="AO274">
        <v>-0.12477660525911344</v>
      </c>
      <c r="AP274">
        <v>0.11622537512545913</v>
      </c>
      <c r="AQ274">
        <v>-8.5512301336543046E-3</v>
      </c>
      <c r="AR274">
        <v>-3.7408635438893993</v>
      </c>
      <c r="AS274">
        <v>-54.585392563236269</v>
      </c>
      <c r="AT274">
        <v>50.844529019346865</v>
      </c>
      <c r="AU274">
        <v>-0.17227232354596728</v>
      </c>
      <c r="AV274">
        <v>0.11780486799525008</v>
      </c>
      <c r="AW274">
        <v>-5.4467455550717192E-2</v>
      </c>
      <c r="AX274" s="40">
        <v>-0.73621109899890325</v>
      </c>
      <c r="AY274" s="40">
        <v>0.44038022900004353</v>
      </c>
      <c r="AZ274" s="40">
        <v>-0.29583086999885966</v>
      </c>
      <c r="BA274" s="40">
        <v>-0.64514278161532213</v>
      </c>
      <c r="BB274" s="40">
        <v>0.38202157055779107</v>
      </c>
      <c r="BC274" s="40">
        <v>-0.26312121105753106</v>
      </c>
      <c r="BD274" s="40">
        <v>-115.10630993257016</v>
      </c>
      <c r="BE274" s="40">
        <v>-282.22736081560845</v>
      </c>
      <c r="BF274" s="40">
        <v>167.12105088303829</v>
      </c>
      <c r="BG274" s="40">
        <v>-0.29327597623205703</v>
      </c>
      <c r="BH274" s="40">
        <v>0.18311411626195823</v>
      </c>
      <c r="BI274" s="40">
        <v>-0.11016185997009874</v>
      </c>
      <c r="BJ274">
        <v>-9.1163862118058242E-2</v>
      </c>
      <c r="BK274">
        <v>-0.1361876205935536</v>
      </c>
      <c r="BL274">
        <v>-0.26867209678438508</v>
      </c>
      <c r="BM274">
        <v>-1.4086447205153694</v>
      </c>
      <c r="BN274">
        <v>-8.8502655236652517E-2</v>
      </c>
      <c r="BO274">
        <v>-0.13227798492177431</v>
      </c>
      <c r="BP274">
        <v>-0.26092196958224978</v>
      </c>
      <c r="BQ274">
        <v>-1.3490663966316427</v>
      </c>
      <c r="BR274">
        <v>330926.14151845698</v>
      </c>
      <c r="BS274">
        <v>-1.3490663966316427</v>
      </c>
    </row>
    <row r="275" spans="1:71" hidden="1">
      <c r="A275">
        <v>46</v>
      </c>
      <c r="B275" t="s">
        <v>16</v>
      </c>
      <c r="C275" t="s">
        <v>174</v>
      </c>
      <c r="D275" t="s">
        <v>175</v>
      </c>
      <c r="E275" t="s">
        <v>174</v>
      </c>
      <c r="F275" t="s">
        <v>23</v>
      </c>
      <c r="G275" t="str">
        <f t="shared" si="4"/>
        <v>PhilippinesHotel and restaurants and Other Personal Services</v>
      </c>
      <c r="H275">
        <v>13666.755621478556</v>
      </c>
      <c r="I275">
        <v>2136.4037908661003</v>
      </c>
      <c r="J275">
        <v>7646.1840077514207</v>
      </c>
      <c r="K275">
        <v>992778.42455537058</v>
      </c>
      <c r="L275">
        <v>131239.48784281284</v>
      </c>
      <c r="M275">
        <v>240776.06540542503</v>
      </c>
      <c r="N275">
        <v>-6.2163707088429374E-2</v>
      </c>
      <c r="O275">
        <v>3.1389762021729509E-2</v>
      </c>
      <c r="P275">
        <v>-3.0773945066699865E-2</v>
      </c>
      <c r="Q275">
        <v>-7.2056104850053676E-2</v>
      </c>
      <c r="R275">
        <v>3.6391851574516645E-2</v>
      </c>
      <c r="S275">
        <v>-3.5664253275537031E-2</v>
      </c>
      <c r="T275">
        <v>-15.601861113926137</v>
      </c>
      <c r="U275">
        <v>-31.522020988230224</v>
      </c>
      <c r="V275">
        <v>15.92015987430409</v>
      </c>
      <c r="W275">
        <v>-0.50025613902815302</v>
      </c>
      <c r="X275">
        <v>0.25084006569805695</v>
      </c>
      <c r="Y275">
        <v>-0.24941607333009608</v>
      </c>
      <c r="Z275">
        <v>-9.137239402173139E-2</v>
      </c>
      <c r="AA275">
        <v>4.7941551488705575E-2</v>
      </c>
      <c r="AB275">
        <v>-4.3430842533025822E-2</v>
      </c>
      <c r="AC275">
        <v>-0.10583615690016412</v>
      </c>
      <c r="AD275">
        <v>5.5456530569554935E-2</v>
      </c>
      <c r="AE275">
        <v>-5.0379626330609176E-2</v>
      </c>
      <c r="AF275">
        <v>-22.039321191138129</v>
      </c>
      <c r="AG275">
        <v>-46.299610089430416</v>
      </c>
      <c r="AH275">
        <v>24.260288898292288</v>
      </c>
      <c r="AI275">
        <v>-0.73325282698707639</v>
      </c>
      <c r="AJ275">
        <v>0.37641472546733062</v>
      </c>
      <c r="AK275">
        <v>-0.35683810151974582</v>
      </c>
      <c r="AL275">
        <v>-0.17882895776891097</v>
      </c>
      <c r="AM275">
        <v>9.1479466013465599E-2</v>
      </c>
      <c r="AN275">
        <v>-8.7349491755445374E-2</v>
      </c>
      <c r="AO275">
        <v>-0.20698886213979092</v>
      </c>
      <c r="AP275">
        <v>0.10580495489026936</v>
      </c>
      <c r="AQ275">
        <v>-0.10118390724952156</v>
      </c>
      <c r="AR275">
        <v>-44.264413884539636</v>
      </c>
      <c r="AS275">
        <v>-90.550374187975876</v>
      </c>
      <c r="AT275">
        <v>46.285960303436241</v>
      </c>
      <c r="AU275">
        <v>-1.4297222386655717</v>
      </c>
      <c r="AV275">
        <v>0.7241665588198134</v>
      </c>
      <c r="AW275">
        <v>-0.70555567984575851</v>
      </c>
      <c r="AX275" s="40">
        <v>-0.23168659488180632</v>
      </c>
      <c r="AY275" s="40">
        <v>0.11809865191874303</v>
      </c>
      <c r="AZ275" s="40">
        <v>-0.11358794296306328</v>
      </c>
      <c r="BA275" s="40">
        <v>-0.26823816244075882</v>
      </c>
      <c r="BB275" s="40">
        <v>0.13665753333985228</v>
      </c>
      <c r="BC275" s="40">
        <v>-0.13158062910090651</v>
      </c>
      <c r="BD275" s="40">
        <v>-57.5619145774603</v>
      </c>
      <c r="BE275" s="40">
        <v>-117.34479686207476</v>
      </c>
      <c r="BF275" s="40">
        <v>59.782882284614459</v>
      </c>
      <c r="BG275" s="40">
        <v>-1.4422941693240139</v>
      </c>
      <c r="BH275" s="40">
        <v>0.73093539663579921</v>
      </c>
      <c r="BI275" s="40">
        <v>-0.71135877268821446</v>
      </c>
      <c r="BJ275">
        <v>-1.5052289145294544</v>
      </c>
      <c r="BK275">
        <v>-2.2124866085550456</v>
      </c>
      <c r="BL275">
        <v>-4.3301554974193959</v>
      </c>
      <c r="BM275">
        <v>-5.610047695979163</v>
      </c>
      <c r="BN275">
        <v>-1.4754711222194172</v>
      </c>
      <c r="BO275">
        <v>-2.1671750577946924</v>
      </c>
      <c r="BP275">
        <v>-4.2384484887693752</v>
      </c>
      <c r="BQ275">
        <v>-5.4926319342703964</v>
      </c>
      <c r="BR275">
        <v>330926.14151845698</v>
      </c>
      <c r="BS275">
        <v>-5.4926319342703964</v>
      </c>
    </row>
    <row r="276" spans="1:71" hidden="1">
      <c r="A276">
        <v>46</v>
      </c>
      <c r="B276" t="s">
        <v>16</v>
      </c>
      <c r="C276" t="s">
        <v>174</v>
      </c>
      <c r="D276" t="s">
        <v>175</v>
      </c>
      <c r="E276" t="s">
        <v>174</v>
      </c>
      <c r="F276" t="s">
        <v>22</v>
      </c>
      <c r="G276" t="str">
        <f t="shared" si="4"/>
        <v>PhilippinesLight/Heavy Manufacturing, Utilities, and Construction</v>
      </c>
      <c r="H276">
        <v>98969.213155514517</v>
      </c>
      <c r="I276">
        <v>7560.8553161706686</v>
      </c>
      <c r="J276">
        <v>43789.722727878587</v>
      </c>
      <c r="K276">
        <v>5294818.2642953098</v>
      </c>
      <c r="L276">
        <v>699943.93516166869</v>
      </c>
      <c r="M276">
        <v>1284139.0154956002</v>
      </c>
      <c r="N276">
        <v>-3.4635989555454973E-2</v>
      </c>
      <c r="O276">
        <v>6.3543211077928013E-2</v>
      </c>
      <c r="P276">
        <v>2.8907221522473055E-2</v>
      </c>
      <c r="Q276">
        <v>-1.9126354397895888E-2</v>
      </c>
      <c r="R276">
        <v>3.1277683998697216E-2</v>
      </c>
      <c r="S276">
        <v>1.2151329600801326E-2</v>
      </c>
      <c r="T276">
        <v>5.315780911394592</v>
      </c>
      <c r="U276">
        <v>-8.3671098515999596</v>
      </c>
      <c r="V276">
        <v>13.682890762994552</v>
      </c>
      <c r="W276">
        <v>-5.5236156198170794E-2</v>
      </c>
      <c r="X276">
        <v>0.51554715448310506</v>
      </c>
      <c r="Y276">
        <v>0.46031099828493427</v>
      </c>
      <c r="Z276">
        <v>-5.2440650180547797E-2</v>
      </c>
      <c r="AA276">
        <v>0.21447429607627749</v>
      </c>
      <c r="AB276">
        <v>0.16203364589572974</v>
      </c>
      <c r="AC276">
        <v>-2.876956713792779E-2</v>
      </c>
      <c r="AD276">
        <v>0.10606585373025841</v>
      </c>
      <c r="AE276">
        <v>7.7296286592330635E-2</v>
      </c>
      <c r="AF276">
        <v>33.814416881762519</v>
      </c>
      <c r="AG276">
        <v>-12.585677522136878</v>
      </c>
      <c r="AH276">
        <v>46.400094403899395</v>
      </c>
      <c r="AI276">
        <v>-9.3476148923820876E-2</v>
      </c>
      <c r="AJ276">
        <v>2.1682624346784385</v>
      </c>
      <c r="AK276">
        <v>2.0747862857546178</v>
      </c>
      <c r="AL276">
        <v>-0.10576001313915386</v>
      </c>
      <c r="AM276">
        <v>0.22801325000045494</v>
      </c>
      <c r="AN276">
        <v>0.1222532368613011</v>
      </c>
      <c r="AO276">
        <v>-5.8328206423578444E-2</v>
      </c>
      <c r="AP276">
        <v>0.11357469315787522</v>
      </c>
      <c r="AQ276">
        <v>5.524648673429676E-2</v>
      </c>
      <c r="AR276">
        <v>24.168402080412875</v>
      </c>
      <c r="AS276">
        <v>-25.51654645940101</v>
      </c>
      <c r="AT276">
        <v>49.684948539813874</v>
      </c>
      <c r="AU276">
        <v>-0.22896809524214895</v>
      </c>
      <c r="AV276">
        <v>2.0766571096390565</v>
      </c>
      <c r="AW276">
        <v>1.8476890143969078</v>
      </c>
      <c r="AX276" s="40">
        <v>-0.35865797052304388</v>
      </c>
      <c r="AY276" s="40">
        <v>0.36758295624752546</v>
      </c>
      <c r="AZ276" s="40">
        <v>8.9249857244816811E-3</v>
      </c>
      <c r="BA276" s="40">
        <v>-0.17490476359459631</v>
      </c>
      <c r="BB276" s="40">
        <v>0.1791334519585927</v>
      </c>
      <c r="BC276" s="40">
        <v>4.2286883639964159E-3</v>
      </c>
      <c r="BD276" s="40">
        <v>1.8499029837925058</v>
      </c>
      <c r="BE276" s="40">
        <v>-76.514705318076921</v>
      </c>
      <c r="BF276" s="40">
        <v>78.364608301869424</v>
      </c>
      <c r="BG276" s="40">
        <v>-0.36876918910158729</v>
      </c>
      <c r="BH276" s="40">
        <v>2.3059089547673222</v>
      </c>
      <c r="BI276" s="40">
        <v>1.9371397656657352</v>
      </c>
      <c r="BJ276">
        <v>-0.11581333240721672</v>
      </c>
      <c r="BK276">
        <v>-0.1753472768920453</v>
      </c>
      <c r="BL276">
        <v>-0.35363273041371435</v>
      </c>
      <c r="BM276">
        <v>-1.1992547432253489</v>
      </c>
      <c r="BN276">
        <v>-0.11066353609101506</v>
      </c>
      <c r="BO276">
        <v>-0.16645838328924828</v>
      </c>
      <c r="BP276">
        <v>-0.33748227406002423</v>
      </c>
      <c r="BQ276">
        <v>-1.0119847837113376</v>
      </c>
      <c r="BR276">
        <v>330926.14151845698</v>
      </c>
      <c r="BS276">
        <v>-1.0119847837113376</v>
      </c>
    </row>
    <row r="277" spans="1:71" hidden="1">
      <c r="A277">
        <v>46</v>
      </c>
      <c r="B277" t="s">
        <v>16</v>
      </c>
      <c r="C277" t="s">
        <v>174</v>
      </c>
      <c r="D277" t="s">
        <v>175</v>
      </c>
      <c r="E277" t="s">
        <v>174</v>
      </c>
      <c r="F277" t="s">
        <v>24</v>
      </c>
      <c r="G277" t="str">
        <f t="shared" si="4"/>
        <v>PhilippinesTransport services</v>
      </c>
      <c r="H277">
        <v>11836.844731461752</v>
      </c>
      <c r="I277">
        <v>1227.4751624478736</v>
      </c>
      <c r="J277">
        <v>2534.1466513445666</v>
      </c>
      <c r="K277">
        <v>1323704.5660738274</v>
      </c>
      <c r="L277">
        <v>174985.98379041714</v>
      </c>
      <c r="M277">
        <v>321034.75387390004</v>
      </c>
      <c r="N277">
        <v>-4.5314177984906362E-2</v>
      </c>
      <c r="O277">
        <v>2.3662651019615046E-2</v>
      </c>
      <c r="P277">
        <v>-2.165152696529132E-2</v>
      </c>
      <c r="Q277">
        <v>-3.549306431943966E-2</v>
      </c>
      <c r="R277">
        <v>1.85316239147774E-2</v>
      </c>
      <c r="S277">
        <v>-1.6961440404662263E-2</v>
      </c>
      <c r="T277">
        <v>-7.4200358392808923</v>
      </c>
      <c r="U277">
        <v>-15.526971944184254</v>
      </c>
      <c r="V277">
        <v>8.1069361049033617</v>
      </c>
      <c r="W277">
        <v>-0.51162520073522844</v>
      </c>
      <c r="X277">
        <v>0.25676932235029487</v>
      </c>
      <c r="Y277">
        <v>-0.25485587838493357</v>
      </c>
      <c r="Z277">
        <v>-6.5290478742688646E-2</v>
      </c>
      <c r="AA277">
        <v>3.7270401260048484E-2</v>
      </c>
      <c r="AB277">
        <v>-2.8020077482640168E-2</v>
      </c>
      <c r="AC277">
        <v>-5.1145528261489943E-2</v>
      </c>
      <c r="AD277">
        <v>2.9208233702453512E-2</v>
      </c>
      <c r="AE277">
        <v>-2.1937294559036428E-2</v>
      </c>
      <c r="AF277">
        <v>-9.5967976752828861</v>
      </c>
      <c r="AG277">
        <v>-22.374376448293503</v>
      </c>
      <c r="AH277">
        <v>12.777578773010617</v>
      </c>
      <c r="AI277">
        <v>-0.73663470590969748</v>
      </c>
      <c r="AJ277">
        <v>0.37234628159062805</v>
      </c>
      <c r="AK277">
        <v>-0.36428842431906938</v>
      </c>
      <c r="AL277">
        <v>-0.12521422925366549</v>
      </c>
      <c r="AM277">
        <v>6.6765552913890497E-2</v>
      </c>
      <c r="AN277">
        <v>-5.8448676339774991E-2</v>
      </c>
      <c r="AO277">
        <v>-9.8103071421332705E-2</v>
      </c>
      <c r="AP277">
        <v>5.2319326562815377E-2</v>
      </c>
      <c r="AQ277">
        <v>-4.5783744858517328E-2</v>
      </c>
      <c r="AR277">
        <v>-20.028784089192769</v>
      </c>
      <c r="AS277">
        <v>-42.916656163808653</v>
      </c>
      <c r="AT277">
        <v>22.887872074615885</v>
      </c>
      <c r="AU277">
        <v>-1.4100249363652959</v>
      </c>
      <c r="AV277">
        <v>0.70865250240307054</v>
      </c>
      <c r="AW277">
        <v>-0.70137243396222526</v>
      </c>
      <c r="AX277" s="40">
        <v>-0.17711555517472982</v>
      </c>
      <c r="AY277" s="40">
        <v>9.3182939476069065E-2</v>
      </c>
      <c r="AZ277" s="40">
        <v>-8.3932615698660756E-2</v>
      </c>
      <c r="BA277" s="40">
        <v>-0.13922981701713902</v>
      </c>
      <c r="BB277" s="40">
        <v>7.3250378080278067E-2</v>
      </c>
      <c r="BC277" s="40">
        <v>-6.5979438936860965E-2</v>
      </c>
      <c r="BD277" s="40">
        <v>-28.863692580765928</v>
      </c>
      <c r="BE277" s="40">
        <v>-60.908166259259588</v>
      </c>
      <c r="BF277" s="40">
        <v>32.044473678493659</v>
      </c>
      <c r="BG277" s="40">
        <v>-1.4173522788742865</v>
      </c>
      <c r="BH277" s="40">
        <v>0.71270506807292255</v>
      </c>
      <c r="BI277" s="40">
        <v>-0.70464721080136394</v>
      </c>
      <c r="BJ277">
        <v>-1.2668617707528071</v>
      </c>
      <c r="BK277">
        <v>-1.825345072811696</v>
      </c>
      <c r="BL277">
        <v>-3.5006509496560692</v>
      </c>
      <c r="BM277">
        <v>-4.9516715481689522</v>
      </c>
      <c r="BN277">
        <v>-1.2649520266642158</v>
      </c>
      <c r="BO277">
        <v>-1.8227966750605156</v>
      </c>
      <c r="BP277">
        <v>-3.4963360136935697</v>
      </c>
      <c r="BQ277">
        <v>-4.9620691418141947</v>
      </c>
      <c r="BR277">
        <v>330926.14151845698</v>
      </c>
      <c r="BS277">
        <v>-4.9620691418141947</v>
      </c>
    </row>
    <row r="278" spans="1:71" hidden="1">
      <c r="A278">
        <v>46</v>
      </c>
      <c r="B278" t="s">
        <v>16</v>
      </c>
      <c r="C278" t="s">
        <v>174</v>
      </c>
      <c r="D278" t="s">
        <v>175</v>
      </c>
      <c r="E278" t="s">
        <v>174</v>
      </c>
      <c r="F278" t="s">
        <v>287</v>
      </c>
      <c r="G278" t="str">
        <f t="shared" si="4"/>
        <v>Philippines_All</v>
      </c>
      <c r="H278">
        <v>330926.1415184568</v>
      </c>
      <c r="I278">
        <v>43746.495947604293</v>
      </c>
      <c r="J278">
        <v>80258.688468475011</v>
      </c>
      <c r="K278">
        <v>330926.1415184568</v>
      </c>
      <c r="L278">
        <v>43746.495947604293</v>
      </c>
      <c r="M278">
        <v>80258.688468475011</v>
      </c>
      <c r="N278">
        <v>-0.2021495913440246</v>
      </c>
      <c r="O278">
        <v>0.17073499721261326</v>
      </c>
      <c r="P278">
        <v>-3.1414594131411344E-2</v>
      </c>
      <c r="Q278">
        <v>-0.19963368910261237</v>
      </c>
      <c r="R278">
        <v>0.14904404449797645</v>
      </c>
      <c r="S278">
        <v>-5.0589644604635914E-2</v>
      </c>
      <c r="T278">
        <v>-22.131196826874461</v>
      </c>
      <c r="U278">
        <v>-87.332743713327275</v>
      </c>
      <c r="V278">
        <v>65.201546886452803</v>
      </c>
      <c r="W278">
        <v>-1.1277210818109344</v>
      </c>
      <c r="X278">
        <v>1.0682738450871505</v>
      </c>
      <c r="Y278">
        <v>-5.9447236723783936E-2</v>
      </c>
      <c r="Z278">
        <v>-0.29908210288553505</v>
      </c>
      <c r="AA278">
        <v>0.42958439916614677</v>
      </c>
      <c r="AB278">
        <v>0.13050229628061172</v>
      </c>
      <c r="AC278">
        <v>-0.29575542133087757</v>
      </c>
      <c r="AD278">
        <v>0.33352048031937204</v>
      </c>
      <c r="AE278">
        <v>3.7765058988494471E-2</v>
      </c>
      <c r="AF278">
        <v>16.520890000012102</v>
      </c>
      <c r="AG278">
        <v>-129.38263340733232</v>
      </c>
      <c r="AH278">
        <v>145.90352340734444</v>
      </c>
      <c r="AI278">
        <v>-1.6567140772298348</v>
      </c>
      <c r="AJ278">
        <v>3.0067934835324479</v>
      </c>
      <c r="AK278">
        <v>1.3500794063026131</v>
      </c>
      <c r="AL278">
        <v>-0.58593976342103615</v>
      </c>
      <c r="AM278">
        <v>0.55182405756750919</v>
      </c>
      <c r="AN278">
        <v>-3.4115705853526967E-2</v>
      </c>
      <c r="AO278">
        <v>-0.5763389169215084</v>
      </c>
      <c r="AP278">
        <v>0.45915988483476811</v>
      </c>
      <c r="AQ278">
        <v>-0.1171790320867403</v>
      </c>
      <c r="AR278">
        <v>-51.261720523267769</v>
      </c>
      <c r="AS278">
        <v>-252.12808093553414</v>
      </c>
      <c r="AT278">
        <v>200.86636041226632</v>
      </c>
      <c r="AU278">
        <v>-3.2505204111032944</v>
      </c>
      <c r="AV278">
        <v>3.6384266381125268</v>
      </c>
      <c r="AW278">
        <v>0.38790622700923238</v>
      </c>
      <c r="AX278" s="40">
        <v>-1.6677472792702752</v>
      </c>
      <c r="AY278" s="40">
        <v>1.1139169873585171</v>
      </c>
      <c r="AZ278" s="40">
        <v>-0.55383029191175814</v>
      </c>
      <c r="BA278" s="40">
        <v>-1.6689295751039364</v>
      </c>
      <c r="BB278" s="40">
        <v>1.0201075572059013</v>
      </c>
      <c r="BC278" s="40">
        <v>-0.64882201789803506</v>
      </c>
      <c r="BD278" s="40">
        <v>-283.83689776692825</v>
      </c>
      <c r="BE278" s="40">
        <v>-730.09820894121287</v>
      </c>
      <c r="BF278" s="40">
        <v>446.26131117428469</v>
      </c>
      <c r="BG278" s="40">
        <v>-3.5524639457716249</v>
      </c>
      <c r="BH278" s="40">
        <v>3.9546684178033429</v>
      </c>
      <c r="BI278" s="40">
        <v>0.40220447203171794</v>
      </c>
      <c r="BJ278">
        <v>-0.20214959134402471</v>
      </c>
      <c r="BK278">
        <v>-0.29908210288553522</v>
      </c>
      <c r="BL278">
        <v>-0.58593976342103649</v>
      </c>
      <c r="BM278">
        <v>-1.6677472792702761</v>
      </c>
      <c r="BN278">
        <v>-0.19963368910261237</v>
      </c>
      <c r="BO278">
        <v>-0.29575542133087751</v>
      </c>
      <c r="BP278">
        <v>-0.5763389169215084</v>
      </c>
      <c r="BQ278">
        <v>-1.6689295751039359</v>
      </c>
      <c r="BR278">
        <v>330926.14151845698</v>
      </c>
      <c r="BS278">
        <v>-1.6689295751039359</v>
      </c>
    </row>
    <row r="279" spans="1:71" hidden="1">
      <c r="A279">
        <v>47</v>
      </c>
      <c r="B279" t="s">
        <v>211</v>
      </c>
      <c r="C279" t="s">
        <v>212</v>
      </c>
      <c r="D279" t="s">
        <v>212</v>
      </c>
      <c r="E279" t="s">
        <v>212</v>
      </c>
      <c r="F279" t="s">
        <v>20</v>
      </c>
      <c r="G279" t="str">
        <f t="shared" si="4"/>
        <v>ThailandAgriculture, Mining and Quarrying</v>
      </c>
      <c r="H279">
        <v>37112.060621039462</v>
      </c>
      <c r="I279">
        <v>18119.724528724782</v>
      </c>
      <c r="J279">
        <v>10896.528551113257</v>
      </c>
      <c r="K279">
        <v>919710.76908724976</v>
      </c>
      <c r="L279">
        <v>89695.132281263141</v>
      </c>
      <c r="M279">
        <v>509672.3356924695</v>
      </c>
      <c r="N279">
        <v>-2.4264033689379991E-2</v>
      </c>
      <c r="O279">
        <v>2.3087723617039591E-2</v>
      </c>
      <c r="P279">
        <v>-1.1763100723404018E-3</v>
      </c>
      <c r="Q279">
        <v>-0.11076278371053726</v>
      </c>
      <c r="R279">
        <v>0.10816875234939922</v>
      </c>
      <c r="S279">
        <v>-2.594031361138035E-3</v>
      </c>
      <c r="T279">
        <v>-1.1633599303951054</v>
      </c>
      <c r="U279">
        <v>-49.674412683787892</v>
      </c>
      <c r="V279">
        <v>48.511052753392782</v>
      </c>
      <c r="W279">
        <v>-1.378386361844507E-2</v>
      </c>
      <c r="X279">
        <v>1.7744147574177551E-2</v>
      </c>
      <c r="Y279">
        <v>3.9602839557324812E-3</v>
      </c>
      <c r="Z279">
        <v>-3.5872181159627883E-2</v>
      </c>
      <c r="AA279">
        <v>4.0716428098312329E-2</v>
      </c>
      <c r="AB279">
        <v>4.8442469386844496E-3</v>
      </c>
      <c r="AC279">
        <v>-0.1646898059533333</v>
      </c>
      <c r="AD279">
        <v>0.1799405149725411</v>
      </c>
      <c r="AE279">
        <v>1.5250709019207807E-2</v>
      </c>
      <c r="AF279">
        <v>6.8395718143044828</v>
      </c>
      <c r="AG279">
        <v>-73.8593696517989</v>
      </c>
      <c r="AH279">
        <v>80.698941466103378</v>
      </c>
      <c r="AI279">
        <v>-2.13296312385618E-2</v>
      </c>
      <c r="AJ279">
        <v>2.6497800791744477E-2</v>
      </c>
      <c r="AK279">
        <v>5.1681695531826735E-3</v>
      </c>
      <c r="AL279">
        <v>-6.7334713362057E-2</v>
      </c>
      <c r="AM279">
        <v>5.4432375133095408E-2</v>
      </c>
      <c r="AN279">
        <v>-1.2902338228961596E-2</v>
      </c>
      <c r="AO279">
        <v>-0.30849637844838024</v>
      </c>
      <c r="AP279">
        <v>0.24195998973615962</v>
      </c>
      <c r="AQ279">
        <v>-6.6536388712220632E-2</v>
      </c>
      <c r="AR279">
        <v>-29.839950935300859</v>
      </c>
      <c r="AS279">
        <v>-138.35311736609037</v>
      </c>
      <c r="AT279">
        <v>108.51316643078952</v>
      </c>
      <c r="AU279">
        <v>-4.0108789831179888E-2</v>
      </c>
      <c r="AV279">
        <v>3.4813414397541632E-2</v>
      </c>
      <c r="AW279">
        <v>-5.2953754336382509E-3</v>
      </c>
      <c r="AX279" s="40">
        <v>-0.13751938037460237</v>
      </c>
      <c r="AY279" s="40">
        <v>7.9715396959650769E-2</v>
      </c>
      <c r="AZ279" s="40">
        <v>-5.780398341495159E-2</v>
      </c>
      <c r="BA279" s="40">
        <v>-0.66521416437463021</v>
      </c>
      <c r="BB279" s="40">
        <v>0.38539444268144568</v>
      </c>
      <c r="BC279" s="40">
        <v>-0.27981972169318453</v>
      </c>
      <c r="BD279" s="40">
        <v>-125.49233476088206</v>
      </c>
      <c r="BE279" s="40">
        <v>-298.33236234476175</v>
      </c>
      <c r="BF279" s="40">
        <v>172.8400275838797</v>
      </c>
      <c r="BG279" s="40">
        <v>-6.7779608490923404E-2</v>
      </c>
      <c r="BH279" s="40">
        <v>4.4742020010416717E-2</v>
      </c>
      <c r="BI279" s="40">
        <v>-2.3037588480506688E-2</v>
      </c>
      <c r="BJ279">
        <v>-0.30065553774407416</v>
      </c>
      <c r="BK279">
        <v>-0.44449204343634247</v>
      </c>
      <c r="BL279">
        <v>-0.83434414549024838</v>
      </c>
      <c r="BM279">
        <v>-1.7040020544834009</v>
      </c>
      <c r="BN279">
        <v>-0.27414551807915288</v>
      </c>
      <c r="BO279">
        <v>-0.40761861216328832</v>
      </c>
      <c r="BP279">
        <v>-0.7635497832583622</v>
      </c>
      <c r="BQ279">
        <v>-1.6464508711035992</v>
      </c>
      <c r="BR279">
        <v>459855.38454362465</v>
      </c>
      <c r="BS279">
        <v>-1.6464508711035992</v>
      </c>
    </row>
    <row r="280" spans="1:71" hidden="1">
      <c r="A280">
        <v>47</v>
      </c>
      <c r="B280" t="s">
        <v>211</v>
      </c>
      <c r="C280" t="s">
        <v>212</v>
      </c>
      <c r="D280" t="s">
        <v>212</v>
      </c>
      <c r="E280" t="s">
        <v>212</v>
      </c>
      <c r="F280" t="s">
        <v>21</v>
      </c>
      <c r="G280" t="str">
        <f t="shared" si="4"/>
        <v>ThailandBusiness, Trade, Personal, and Public Services</v>
      </c>
      <c r="H280">
        <v>215026.83839434321</v>
      </c>
      <c r="I280">
        <v>14639.399997998318</v>
      </c>
      <c r="J280">
        <v>51124.604396430084</v>
      </c>
      <c r="K280">
        <v>4598553.845436248</v>
      </c>
      <c r="L280">
        <v>448475.66140631569</v>
      </c>
      <c r="M280">
        <v>2548361.678462347</v>
      </c>
      <c r="N280">
        <v>-0.16149607429153381</v>
      </c>
      <c r="O280">
        <v>0.13417335345586909</v>
      </c>
      <c r="P280">
        <v>-2.7322720835664772E-2</v>
      </c>
      <c r="Q280">
        <v>-0.10494548865316193</v>
      </c>
      <c r="R280">
        <v>8.7204630540490394E-2</v>
      </c>
      <c r="S280">
        <v>-1.7740858112671568E-2</v>
      </c>
      <c r="T280">
        <v>-7.9563430759959815</v>
      </c>
      <c r="U280">
        <v>-47.0654974353358</v>
      </c>
      <c r="V280">
        <v>39.109154359339819</v>
      </c>
      <c r="W280">
        <v>-8.8583846917875617E-2</v>
      </c>
      <c r="X280">
        <v>7.4771631495715626E-2</v>
      </c>
      <c r="Y280">
        <v>-1.3812215422159983E-2</v>
      </c>
      <c r="Z280">
        <v>-0.23449337247701593</v>
      </c>
      <c r="AA280">
        <v>0.28735610975974213</v>
      </c>
      <c r="AB280">
        <v>5.2862737282726224E-2</v>
      </c>
      <c r="AC280">
        <v>-0.15236870305936409</v>
      </c>
      <c r="AD280">
        <v>0.18698672106181125</v>
      </c>
      <c r="AE280">
        <v>3.4618018002447126E-2</v>
      </c>
      <c r="AF280">
        <v>15.525338520223213</v>
      </c>
      <c r="AG280">
        <v>-68.333654882170805</v>
      </c>
      <c r="AH280">
        <v>83.85899340239402</v>
      </c>
      <c r="AI280">
        <v>-0.12966332386447321</v>
      </c>
      <c r="AJ280">
        <v>0.161861220349651</v>
      </c>
      <c r="AK280">
        <v>3.2197896485177839E-2</v>
      </c>
      <c r="AL280">
        <v>-0.44978092702484956</v>
      </c>
      <c r="AM280">
        <v>0.38775048974592768</v>
      </c>
      <c r="AN280">
        <v>-6.2030437278921886E-2</v>
      </c>
      <c r="AO280">
        <v>-0.29198531002547823</v>
      </c>
      <c r="AP280">
        <v>0.2525702257299956</v>
      </c>
      <c r="AQ280">
        <v>-3.94150842954826E-2</v>
      </c>
      <c r="AR280">
        <v>-17.676705998802241</v>
      </c>
      <c r="AS280">
        <v>-130.94830503460446</v>
      </c>
      <c r="AT280">
        <v>113.27159903580223</v>
      </c>
      <c r="AU280">
        <v>-0.24392707559945709</v>
      </c>
      <c r="AV280">
        <v>0.21591187085721669</v>
      </c>
      <c r="AW280">
        <v>-2.8015204742240403E-2</v>
      </c>
      <c r="AX280" s="40">
        <v>-0.72977437960597191</v>
      </c>
      <c r="AY280" s="40">
        <v>0.41831250611308807</v>
      </c>
      <c r="AZ280" s="40">
        <v>-0.31146187349288379</v>
      </c>
      <c r="BA280" s="40">
        <v>-0.46392461825840958</v>
      </c>
      <c r="BB280" s="40">
        <v>0.26669419534311412</v>
      </c>
      <c r="BC280" s="40">
        <v>-0.19723042291529538</v>
      </c>
      <c r="BD280" s="40">
        <v>-88.453044366384418</v>
      </c>
      <c r="BE280" s="40">
        <v>-208.05890001611263</v>
      </c>
      <c r="BF280" s="40">
        <v>119.60585564972823</v>
      </c>
      <c r="BG280" s="40">
        <v>-0.31964437721760447</v>
      </c>
      <c r="BH280" s="40">
        <v>0.19030189664558009</v>
      </c>
      <c r="BI280" s="40">
        <v>-0.12934248057202447</v>
      </c>
      <c r="BJ280">
        <v>-0.34537474438154958</v>
      </c>
      <c r="BK280">
        <v>-0.50148642271153054</v>
      </c>
      <c r="BL280">
        <v>-0.96189937359392164</v>
      </c>
      <c r="BM280">
        <v>-1.5606920534651634</v>
      </c>
      <c r="BN280">
        <v>-0.32149881444438422</v>
      </c>
      <c r="BO280">
        <v>-0.46677906807324232</v>
      </c>
      <c r="BP280">
        <v>-0.89449229512486395</v>
      </c>
      <c r="BQ280">
        <v>-1.4212255969818506</v>
      </c>
      <c r="BR280">
        <v>459855.38454362465</v>
      </c>
      <c r="BS280">
        <v>-1.4212255969818506</v>
      </c>
    </row>
    <row r="281" spans="1:71" hidden="1">
      <c r="A281">
        <v>47</v>
      </c>
      <c r="B281" t="s">
        <v>211</v>
      </c>
      <c r="C281" t="s">
        <v>212</v>
      </c>
      <c r="D281" t="s">
        <v>212</v>
      </c>
      <c r="E281" t="s">
        <v>212</v>
      </c>
      <c r="F281" t="s">
        <v>23</v>
      </c>
      <c r="G281" t="str">
        <f t="shared" si="4"/>
        <v>ThailandHotel and restaurants and Other Personal Services</v>
      </c>
      <c r="H281">
        <v>61058.592445192298</v>
      </c>
      <c r="I281">
        <v>1793.362563933616</v>
      </c>
      <c r="J281">
        <v>32666.023505091907</v>
      </c>
      <c r="K281">
        <v>1379566.1536308746</v>
      </c>
      <c r="L281">
        <v>134542.69842189472</v>
      </c>
      <c r="M281">
        <v>764508.50353870424</v>
      </c>
      <c r="N281">
        <v>-0.29916507919768281</v>
      </c>
      <c r="O281">
        <v>0.1526665423997462</v>
      </c>
      <c r="P281">
        <v>-0.14649853679793662</v>
      </c>
      <c r="Q281">
        <v>-0.14137694127281569</v>
      </c>
      <c r="R281">
        <v>7.175432089085243E-2</v>
      </c>
      <c r="S281">
        <v>-6.9622620381963263E-2</v>
      </c>
      <c r="T281">
        <v>-31.224050724641806</v>
      </c>
      <c r="U281">
        <v>-63.404117244927875</v>
      </c>
      <c r="V281">
        <v>32.180066520286054</v>
      </c>
      <c r="W281">
        <v>-0.89932846797395172</v>
      </c>
      <c r="X281">
        <v>0.45258554755475378</v>
      </c>
      <c r="Y281">
        <v>-0.44674292041919783</v>
      </c>
      <c r="Z281">
        <v>-0.45960279789243397</v>
      </c>
      <c r="AA281">
        <v>0.24088615976246763</v>
      </c>
      <c r="AB281">
        <v>-0.21871663812996633</v>
      </c>
      <c r="AC281">
        <v>-0.22100607289088581</v>
      </c>
      <c r="AD281">
        <v>0.11456390996590679</v>
      </c>
      <c r="AE281">
        <v>-0.10644216292497903</v>
      </c>
      <c r="AF281">
        <v>-47.736719419298765</v>
      </c>
      <c r="AG281">
        <v>-99.115844714552395</v>
      </c>
      <c r="AH281">
        <v>51.37912529525363</v>
      </c>
      <c r="AI281">
        <v>-1.3591034772051198</v>
      </c>
      <c r="AJ281">
        <v>0.69271043226767304</v>
      </c>
      <c r="AK281">
        <v>-0.66639304493744667</v>
      </c>
      <c r="AL281">
        <v>-0.93698092592491666</v>
      </c>
      <c r="AM281">
        <v>0.47896905706553916</v>
      </c>
      <c r="AN281">
        <v>-0.4580118688593775</v>
      </c>
      <c r="AO281">
        <v>-0.45781069600056917</v>
      </c>
      <c r="AP281">
        <v>0.23275180541920976</v>
      </c>
      <c r="AQ281">
        <v>-0.22505889058135942</v>
      </c>
      <c r="AR281">
        <v>-100.93343480884677</v>
      </c>
      <c r="AS281">
        <v>-205.31695468774092</v>
      </c>
      <c r="AT281">
        <v>104.38351987889416</v>
      </c>
      <c r="AU281">
        <v>-2.7162645455782233</v>
      </c>
      <c r="AV281">
        <v>1.3707222007955786</v>
      </c>
      <c r="AW281">
        <v>-1.3455423447826449</v>
      </c>
      <c r="AX281" s="40">
        <v>-1.0902428838972682</v>
      </c>
      <c r="AY281" s="40">
        <v>0.54820544474953892</v>
      </c>
      <c r="AZ281" s="40">
        <v>-0.54203743914772928</v>
      </c>
      <c r="BA281" s="40">
        <v>-0.50043209608640904</v>
      </c>
      <c r="BB281" s="40">
        <v>0.25128189829764913</v>
      </c>
      <c r="BC281" s="40">
        <v>-0.24915019778875991</v>
      </c>
      <c r="BD281" s="40">
        <v>-111.73779974282841</v>
      </c>
      <c r="BE281" s="40">
        <v>-224.43161528130111</v>
      </c>
      <c r="BF281" s="40">
        <v>112.69381553847269</v>
      </c>
      <c r="BG281" s="40">
        <v>-2.7223289937456334</v>
      </c>
      <c r="BH281" s="40">
        <v>1.3640858104405944</v>
      </c>
      <c r="BI281" s="40">
        <v>-1.3582431833050388</v>
      </c>
      <c r="BJ281">
        <v>-2.2531255148071581</v>
      </c>
      <c r="BK281">
        <v>-3.46144273718502</v>
      </c>
      <c r="BL281">
        <v>-7.0567582177399313</v>
      </c>
      <c r="BM281">
        <v>-8.2110320684276559</v>
      </c>
      <c r="BN281">
        <v>-3.5354879442701956</v>
      </c>
      <c r="BO281">
        <v>-5.5268157542638052</v>
      </c>
      <c r="BP281">
        <v>-11.448714209657219</v>
      </c>
      <c r="BQ281">
        <v>-12.51457010394072</v>
      </c>
      <c r="BR281">
        <v>459855.38454362465</v>
      </c>
      <c r="BS281">
        <v>-12.51457010394072</v>
      </c>
    </row>
    <row r="282" spans="1:71" hidden="1">
      <c r="A282">
        <v>47</v>
      </c>
      <c r="B282" t="s">
        <v>211</v>
      </c>
      <c r="C282" t="s">
        <v>212</v>
      </c>
      <c r="D282" t="s">
        <v>212</v>
      </c>
      <c r="E282" t="s">
        <v>212</v>
      </c>
      <c r="F282" t="s">
        <v>22</v>
      </c>
      <c r="G282" t="str">
        <f t="shared" si="4"/>
        <v>ThailandLight/Heavy Manufacturing, Utilities, and Construction</v>
      </c>
      <c r="H282">
        <v>131883.88123458583</v>
      </c>
      <c r="I282">
        <v>8175.9310808494411</v>
      </c>
      <c r="J282">
        <v>148902.12283286717</v>
      </c>
      <c r="K282">
        <v>7357686.1526979962</v>
      </c>
      <c r="L282">
        <v>717561.05825010512</v>
      </c>
      <c r="M282">
        <v>4077378.6855397541</v>
      </c>
      <c r="N282">
        <v>-6.8983409031239534E-2</v>
      </c>
      <c r="O282">
        <v>0.12420377024492069</v>
      </c>
      <c r="P282">
        <v>5.5220361213681173E-2</v>
      </c>
      <c r="Q282">
        <v>-6.2006409966264144E-2</v>
      </c>
      <c r="R282">
        <v>0.14867632706741024</v>
      </c>
      <c r="S282">
        <v>8.6669917101146091E-2</v>
      </c>
      <c r="T282">
        <v>38.869348395967044</v>
      </c>
      <c r="U282">
        <v>-27.80836572105148</v>
      </c>
      <c r="V282">
        <v>66.677714117018525</v>
      </c>
      <c r="W282">
        <v>-0.18944933804510034</v>
      </c>
      <c r="X282">
        <v>0.5604779096444632</v>
      </c>
      <c r="Y282">
        <v>0.37102857159936276</v>
      </c>
      <c r="Z282">
        <v>-0.10229179018492432</v>
      </c>
      <c r="AA282">
        <v>0.336190896678913</v>
      </c>
      <c r="AB282">
        <v>0.23389910649398865</v>
      </c>
      <c r="AC282">
        <v>-9.0530525334497361E-2</v>
      </c>
      <c r="AD282">
        <v>0.38892481152285152</v>
      </c>
      <c r="AE282">
        <v>0.29839428618835417</v>
      </c>
      <c r="AF282">
        <v>133.82257485818752</v>
      </c>
      <c r="AG282">
        <v>-40.600737226849901</v>
      </c>
      <c r="AH282">
        <v>174.42331208503745</v>
      </c>
      <c r="AI282">
        <v>-0.28040330950304215</v>
      </c>
      <c r="AJ282">
        <v>1.6661467660589753</v>
      </c>
      <c r="AK282">
        <v>1.385743456555933</v>
      </c>
      <c r="AL282">
        <v>-0.20459248277888617</v>
      </c>
      <c r="AM282">
        <v>0.36576506872323877</v>
      </c>
      <c r="AN282">
        <v>0.16117258594435252</v>
      </c>
      <c r="AO282">
        <v>-0.17435490909878903</v>
      </c>
      <c r="AP282">
        <v>0.41394447059579831</v>
      </c>
      <c r="AQ282">
        <v>0.2395895614970093</v>
      </c>
      <c r="AR282">
        <v>107.45008705842037</v>
      </c>
      <c r="AS282">
        <v>-78.193933177517437</v>
      </c>
      <c r="AT282">
        <v>185.6440202359378</v>
      </c>
      <c r="AU282">
        <v>-0.54924462280010344</v>
      </c>
      <c r="AV282">
        <v>1.7210636162981914</v>
      </c>
      <c r="AW282">
        <v>1.1718189934980878</v>
      </c>
      <c r="AX282" s="40">
        <v>-0.34007770815504484</v>
      </c>
      <c r="AY282" s="40">
        <v>0.2597509198068233</v>
      </c>
      <c r="AZ282" s="40">
        <v>-8.0326788348221517E-2</v>
      </c>
      <c r="BA282" s="40">
        <v>-0.28227734930666809</v>
      </c>
      <c r="BB282" s="40">
        <v>0.25881179673761229</v>
      </c>
      <c r="BC282" s="40">
        <v>-2.3465552569055824E-2</v>
      </c>
      <c r="BD282" s="40">
        <v>-10.523729208671977</v>
      </c>
      <c r="BE282" s="40">
        <v>-126.59452093032952</v>
      </c>
      <c r="BF282" s="40">
        <v>116.07079172165754</v>
      </c>
      <c r="BG282" s="40">
        <v>-0.70190666065386709</v>
      </c>
      <c r="BH282" s="40">
        <v>0.81670657094884658</v>
      </c>
      <c r="BI282" s="40">
        <v>0.11479991029497953</v>
      </c>
      <c r="BJ282">
        <v>-0.24053274585364401</v>
      </c>
      <c r="BK282">
        <v>-0.35667308294842864</v>
      </c>
      <c r="BL282">
        <v>-0.71337720699674756</v>
      </c>
      <c r="BM282">
        <v>-1.1857898311332165</v>
      </c>
      <c r="BN282">
        <v>-0.34012475699785771</v>
      </c>
      <c r="BO282">
        <v>-0.49658854539453473</v>
      </c>
      <c r="BP282">
        <v>-0.95639178466990515</v>
      </c>
      <c r="BQ282">
        <v>-1.5483804801981886</v>
      </c>
      <c r="BR282">
        <v>459855.38454362465</v>
      </c>
      <c r="BS282">
        <v>-1.5483804801981886</v>
      </c>
    </row>
    <row r="283" spans="1:71" hidden="1">
      <c r="A283">
        <v>47</v>
      </c>
      <c r="B283" t="s">
        <v>211</v>
      </c>
      <c r="C283" t="s">
        <v>212</v>
      </c>
      <c r="D283" t="s">
        <v>212</v>
      </c>
      <c r="E283" t="s">
        <v>212</v>
      </c>
      <c r="F283" t="s">
        <v>24</v>
      </c>
      <c r="G283" t="str">
        <f t="shared" si="4"/>
        <v>ThailandTransport services</v>
      </c>
      <c r="H283">
        <v>14774.011848463982</v>
      </c>
      <c r="I283">
        <v>2119.1479691253985</v>
      </c>
      <c r="J283">
        <v>11246.888560732246</v>
      </c>
      <c r="K283">
        <v>1839421.5381744995</v>
      </c>
      <c r="L283">
        <v>179390.26456252628</v>
      </c>
      <c r="M283">
        <v>1019344.671384939</v>
      </c>
      <c r="N283">
        <v>-0.20027413697363999</v>
      </c>
      <c r="O283">
        <v>0.10342152400931318</v>
      </c>
      <c r="P283">
        <v>-9.6852612964326804E-2</v>
      </c>
      <c r="Q283">
        <v>-0.23258593414663742</v>
      </c>
      <c r="R283">
        <v>0.12202002093540124</v>
      </c>
      <c r="S283">
        <v>-0.11056591321123617</v>
      </c>
      <c r="T283">
        <v>-49.58612105640244</v>
      </c>
      <c r="U283">
        <v>-104.309130650219</v>
      </c>
      <c r="V283">
        <v>54.723009593816556</v>
      </c>
      <c r="W283">
        <v>-0.80871631494875462</v>
      </c>
      <c r="X283">
        <v>0.40853963637021451</v>
      </c>
      <c r="Y283">
        <v>-0.40017667857854017</v>
      </c>
      <c r="Z283">
        <v>-0.27694072646648654</v>
      </c>
      <c r="AA283">
        <v>0.14950984998714856</v>
      </c>
      <c r="AB283">
        <v>-0.12743087647933796</v>
      </c>
      <c r="AC283">
        <v>-0.32203772440589795</v>
      </c>
      <c r="AD283">
        <v>0.18048282807262522</v>
      </c>
      <c r="AE283">
        <v>-0.14155489633327273</v>
      </c>
      <c r="AF283">
        <v>-63.483925758366922</v>
      </c>
      <c r="AG283">
        <v>-144.42608145071983</v>
      </c>
      <c r="AH283">
        <v>80.942155692352912</v>
      </c>
      <c r="AI283">
        <v>-1.1159430967912889</v>
      </c>
      <c r="AJ283">
        <v>0.57201728020944842</v>
      </c>
      <c r="AK283">
        <v>-0.54392581658184025</v>
      </c>
      <c r="AL283">
        <v>-0.50646975836272379</v>
      </c>
      <c r="AM283">
        <v>0.2636538173646325</v>
      </c>
      <c r="AN283">
        <v>-0.24281594099809128</v>
      </c>
      <c r="AO283">
        <v>-0.5898668559676834</v>
      </c>
      <c r="AP283">
        <v>0.3132862256250844</v>
      </c>
      <c r="AQ283">
        <v>-0.27658063034259894</v>
      </c>
      <c r="AR283">
        <v>-124.03968112507273</v>
      </c>
      <c r="AS283">
        <v>-264.54092837177069</v>
      </c>
      <c r="AT283">
        <v>140.50124724669794</v>
      </c>
      <c r="AU283">
        <v>-2.0324515303169357</v>
      </c>
      <c r="AV283">
        <v>1.0294771100487643</v>
      </c>
      <c r="AW283">
        <v>-1.0029744202681714</v>
      </c>
      <c r="AX283" s="40">
        <v>-0.52897806826123972</v>
      </c>
      <c r="AY283" s="40">
        <v>0.26777348965311309</v>
      </c>
      <c r="AZ283" s="40">
        <v>-0.26120457860812668</v>
      </c>
      <c r="BA283" s="40">
        <v>-0.62138589120546339</v>
      </c>
      <c r="BB283" s="40">
        <v>0.31641999946481425</v>
      </c>
      <c r="BC283" s="40">
        <v>-0.30496589174064914</v>
      </c>
      <c r="BD283" s="40">
        <v>-136.76978000475444</v>
      </c>
      <c r="BE283" s="40">
        <v>-278.67644854692298</v>
      </c>
      <c r="BF283" s="40">
        <v>141.90666854216857</v>
      </c>
      <c r="BG283" s="40">
        <v>-2.040776761153702</v>
      </c>
      <c r="BH283" s="40">
        <v>1.0245698594726882</v>
      </c>
      <c r="BI283" s="40">
        <v>-1.0162069016810136</v>
      </c>
      <c r="BJ283">
        <v>-6.2337258976633949</v>
      </c>
      <c r="BK283">
        <v>-8.6200475247539128</v>
      </c>
      <c r="BL283">
        <v>-15.764360275358879</v>
      </c>
      <c r="BM283">
        <v>-16.464953154935134</v>
      </c>
      <c r="BN283">
        <v>-4.92222025879905</v>
      </c>
      <c r="BO283">
        <v>-6.8152900861531851</v>
      </c>
      <c r="BP283">
        <v>-12.483362758333028</v>
      </c>
      <c r="BQ283">
        <v>-13.150400661353373</v>
      </c>
      <c r="BR283">
        <v>459855.38454362465</v>
      </c>
      <c r="BS283">
        <v>-13.150400661353373</v>
      </c>
    </row>
    <row r="284" spans="1:71" hidden="1">
      <c r="A284">
        <v>47</v>
      </c>
      <c r="B284" t="s">
        <v>211</v>
      </c>
      <c r="C284" t="s">
        <v>212</v>
      </c>
      <c r="D284" t="s">
        <v>212</v>
      </c>
      <c r="E284" t="s">
        <v>212</v>
      </c>
      <c r="F284" t="s">
        <v>287</v>
      </c>
      <c r="G284" t="str">
        <f t="shared" si="4"/>
        <v>Thailand_All</v>
      </c>
      <c r="H284">
        <v>459855.38454362494</v>
      </c>
      <c r="I284">
        <v>44847.566140631563</v>
      </c>
      <c r="J284">
        <v>254836.16784623466</v>
      </c>
      <c r="K284">
        <v>459855.38454362494</v>
      </c>
      <c r="L284">
        <v>44847.566140631563</v>
      </c>
      <c r="M284">
        <v>254836.16784623466</v>
      </c>
      <c r="N284">
        <v>-0.75418273318347606</v>
      </c>
      <c r="O284">
        <v>0.53755291372688863</v>
      </c>
      <c r="P284">
        <v>-0.21662981945658744</v>
      </c>
      <c r="Q284">
        <v>-0.6516775577494166</v>
      </c>
      <c r="R284">
        <v>0.53782405178355364</v>
      </c>
      <c r="S284">
        <v>-0.11385350596586297</v>
      </c>
      <c r="T284">
        <v>-51.060526391468294</v>
      </c>
      <c r="U284">
        <v>-292.26152373532204</v>
      </c>
      <c r="V284">
        <v>241.20099734385377</v>
      </c>
      <c r="W284">
        <v>-1.9998618315041281</v>
      </c>
      <c r="X284">
        <v>1.5141188726393251</v>
      </c>
      <c r="Y284">
        <v>-0.48574295886480301</v>
      </c>
      <c r="Z284">
        <v>-1.1092008681804888</v>
      </c>
      <c r="AA284">
        <v>1.0546594442865835</v>
      </c>
      <c r="AB284">
        <v>-5.4541423893905261E-2</v>
      </c>
      <c r="AC284">
        <v>-0.95063283164397872</v>
      </c>
      <c r="AD284">
        <v>1.0508987855957359</v>
      </c>
      <c r="AE284">
        <v>0.10026595395175719</v>
      </c>
      <c r="AF284">
        <v>44.96684001504947</v>
      </c>
      <c r="AG284">
        <v>-426.33568792609185</v>
      </c>
      <c r="AH284">
        <v>471.30252794114131</v>
      </c>
      <c r="AI284">
        <v>-2.9064428386024845</v>
      </c>
      <c r="AJ284">
        <v>3.1192334996774913</v>
      </c>
      <c r="AK284">
        <v>0.21279066107500677</v>
      </c>
      <c r="AL284">
        <v>-2.1651588074534343</v>
      </c>
      <c r="AM284">
        <v>1.5505708080324343</v>
      </c>
      <c r="AN284">
        <v>-0.61458799942099995</v>
      </c>
      <c r="AO284">
        <v>-1.8225141495409003</v>
      </c>
      <c r="AP284">
        <v>1.454512717106248</v>
      </c>
      <c r="AQ284">
        <v>-0.36800143243465233</v>
      </c>
      <c r="AR284">
        <v>-165.03968580960225</v>
      </c>
      <c r="AS284">
        <v>-817.35323863772385</v>
      </c>
      <c r="AT284">
        <v>652.3135528281216</v>
      </c>
      <c r="AU284">
        <v>-5.5819965641258982</v>
      </c>
      <c r="AV284">
        <v>4.3719882123972909</v>
      </c>
      <c r="AW284">
        <v>-1.2100083517286073</v>
      </c>
      <c r="AX284" s="40">
        <v>-2.8265924202941282</v>
      </c>
      <c r="AY284" s="40">
        <v>1.5737577572822146</v>
      </c>
      <c r="AZ284" s="40">
        <v>-1.2528346630119136</v>
      </c>
      <c r="BA284" s="40">
        <v>-2.5332341192315786</v>
      </c>
      <c r="BB284" s="40">
        <v>1.4786023325246347</v>
      </c>
      <c r="BC284" s="40">
        <v>-1.0546317867069439</v>
      </c>
      <c r="BD284" s="40">
        <v>-472.97668808352097</v>
      </c>
      <c r="BE284" s="40">
        <v>-1136.0938471194274</v>
      </c>
      <c r="BF284" s="40">
        <v>663.11715903590652</v>
      </c>
      <c r="BG284" s="40">
        <v>-5.8524364012617296</v>
      </c>
      <c r="BH284" s="40">
        <v>3.4404061575181255</v>
      </c>
      <c r="BI284" s="40">
        <v>-2.4120302437436041</v>
      </c>
      <c r="BJ284">
        <v>-0.75418273318347562</v>
      </c>
      <c r="BK284">
        <v>-1.1092008681804881</v>
      </c>
      <c r="BL284">
        <v>-2.1651588074534329</v>
      </c>
      <c r="BM284">
        <v>-2.8265924202941264</v>
      </c>
      <c r="BN284">
        <v>-0.6516775577494166</v>
      </c>
      <c r="BO284">
        <v>-0.95063283164397816</v>
      </c>
      <c r="BP284">
        <v>-1.8225141495408999</v>
      </c>
      <c r="BQ284">
        <v>-2.5332341192315782</v>
      </c>
      <c r="BR284">
        <v>459855.38454362465</v>
      </c>
      <c r="BS284">
        <v>-2.5332341192315782</v>
      </c>
    </row>
    <row r="285" spans="1:71" hidden="1">
      <c r="A285">
        <v>48</v>
      </c>
      <c r="B285" t="s">
        <v>220</v>
      </c>
      <c r="C285" t="s">
        <v>221</v>
      </c>
      <c r="D285" t="s">
        <v>222</v>
      </c>
      <c r="E285" t="s">
        <v>221</v>
      </c>
      <c r="F285" t="s">
        <v>20</v>
      </c>
      <c r="G285" t="str">
        <f t="shared" si="4"/>
        <v>Viet NamAgriculture, Mining and Quarrying</v>
      </c>
      <c r="H285">
        <v>35088.198391399492</v>
      </c>
      <c r="I285">
        <v>25909.051986559043</v>
      </c>
      <c r="J285">
        <v>21582.555060786206</v>
      </c>
      <c r="K285">
        <v>445974.04495972651</v>
      </c>
      <c r="L285">
        <v>107189.34552562961</v>
      </c>
      <c r="M285">
        <v>380012.5766040851</v>
      </c>
      <c r="N285">
        <v>-2.6212308578167268E-2</v>
      </c>
      <c r="O285">
        <v>3.0398836788063328E-2</v>
      </c>
      <c r="P285">
        <v>4.1865282098960642E-3</v>
      </c>
      <c r="Q285">
        <v>-3.8832982138569401E-2</v>
      </c>
      <c r="R285">
        <v>7.5709160973767092E-2</v>
      </c>
      <c r="S285">
        <v>3.6876178835197698E-2</v>
      </c>
      <c r="T285">
        <v>19.763667374154579</v>
      </c>
      <c r="U285">
        <v>-20.812409701208594</v>
      </c>
      <c r="V285">
        <v>40.576077075363173</v>
      </c>
      <c r="W285">
        <v>-3.0948344560787763E-2</v>
      </c>
      <c r="X285">
        <v>3.0461772121707045E-2</v>
      </c>
      <c r="Y285">
        <v>-4.8657243908071992E-4</v>
      </c>
      <c r="Z285">
        <v>-4.3311332412023576E-2</v>
      </c>
      <c r="AA285">
        <v>0.11717384553340622</v>
      </c>
      <c r="AB285">
        <v>7.3862513121382645E-2</v>
      </c>
      <c r="AC285">
        <v>-7.3553365706946192E-2</v>
      </c>
      <c r="AD285">
        <v>0.30373627764351258</v>
      </c>
      <c r="AE285">
        <v>0.23018291193656637</v>
      </c>
      <c r="AF285">
        <v>123.36577840832094</v>
      </c>
      <c r="AG285">
        <v>-39.420685656674266</v>
      </c>
      <c r="AH285">
        <v>162.78646406499519</v>
      </c>
      <c r="AI285">
        <v>-5.0896021910515933E-2</v>
      </c>
      <c r="AJ285">
        <v>0.10403283879576818</v>
      </c>
      <c r="AK285">
        <v>5.3136816885252243E-2</v>
      </c>
      <c r="AL285">
        <v>-8.0199275195238104E-2</v>
      </c>
      <c r="AM285">
        <v>0.13429072170055995</v>
      </c>
      <c r="AN285">
        <v>5.4091446505321841E-2</v>
      </c>
      <c r="AO285">
        <v>-0.11756453824518796</v>
      </c>
      <c r="AP285">
        <v>0.32472954391192005</v>
      </c>
      <c r="AQ285">
        <v>0.2071650056667321</v>
      </c>
      <c r="AR285">
        <v>111.02940686615182</v>
      </c>
      <c r="AS285">
        <v>-63.008329557622744</v>
      </c>
      <c r="AT285">
        <v>174.03773642377456</v>
      </c>
      <c r="AU285">
        <v>-9.4772038474212672E-2</v>
      </c>
      <c r="AV285">
        <v>0.12425524867017712</v>
      </c>
      <c r="AW285">
        <v>2.9483210195964449E-2</v>
      </c>
      <c r="AX285" s="40">
        <v>-0.19870932356327592</v>
      </c>
      <c r="AY285" s="40">
        <v>0.19354574588457885</v>
      </c>
      <c r="AZ285" s="40">
        <v>-5.1635776786970733E-3</v>
      </c>
      <c r="BA285" s="40">
        <v>-0.55784545978091393</v>
      </c>
      <c r="BB285" s="40">
        <v>0.54487000467978297</v>
      </c>
      <c r="BC285" s="40">
        <v>-1.2975455101130986E-2</v>
      </c>
      <c r="BD285" s="40">
        <v>-6.9541527009371134</v>
      </c>
      <c r="BE285" s="40">
        <v>-298.97544869180052</v>
      </c>
      <c r="BF285" s="40">
        <v>292.02129599086339</v>
      </c>
      <c r="BG285" s="40">
        <v>-0.1406850894182981</v>
      </c>
      <c r="BH285" s="40">
        <v>0.14721177414221984</v>
      </c>
      <c r="BI285" s="40">
        <v>6.5266847239217329E-3</v>
      </c>
      <c r="BJ285">
        <v>-0.16658035778780741</v>
      </c>
      <c r="BK285">
        <v>-0.27524539580122698</v>
      </c>
      <c r="BL285">
        <v>-0.50966987194226288</v>
      </c>
      <c r="BM285">
        <v>-1.2628063688565838</v>
      </c>
      <c r="BN285">
        <v>-8.0328719522449313E-2</v>
      </c>
      <c r="BO285">
        <v>-0.15215024338646091</v>
      </c>
      <c r="BP285">
        <v>-0.24319040924503862</v>
      </c>
      <c r="BQ285">
        <v>-1.1539420618203298</v>
      </c>
      <c r="BR285">
        <v>222987.0224798632</v>
      </c>
      <c r="BS285">
        <v>-1.1539420618203298</v>
      </c>
    </row>
    <row r="286" spans="1:71" hidden="1">
      <c r="A286">
        <v>48</v>
      </c>
      <c r="B286" t="s">
        <v>220</v>
      </c>
      <c r="C286" t="s">
        <v>221</v>
      </c>
      <c r="D286" t="s">
        <v>222</v>
      </c>
      <c r="E286" t="s">
        <v>221</v>
      </c>
      <c r="F286" t="s">
        <v>21</v>
      </c>
      <c r="G286" t="str">
        <f t="shared" si="4"/>
        <v>Viet NamBusiness, Trade, Personal, and Public Services</v>
      </c>
      <c r="H286">
        <v>75006.933954418419</v>
      </c>
      <c r="I286">
        <v>9787.3053329112699</v>
      </c>
      <c r="J286">
        <v>16524.359849714634</v>
      </c>
      <c r="K286">
        <v>2229870.2247986333</v>
      </c>
      <c r="L286">
        <v>535946.72762814804</v>
      </c>
      <c r="M286">
        <v>1900062.8830204254</v>
      </c>
      <c r="N286">
        <v>-3.2511511083659579E-2</v>
      </c>
      <c r="O286">
        <v>6.5213934377548924E-2</v>
      </c>
      <c r="P286">
        <v>3.2702423293889345E-2</v>
      </c>
      <c r="Q286">
        <v>-2.0912607578593919E-2</v>
      </c>
      <c r="R286">
        <v>3.0136367723974211E-2</v>
      </c>
      <c r="S286">
        <v>9.2237601453802887E-3</v>
      </c>
      <c r="T286">
        <v>4.9434440663434973</v>
      </c>
      <c r="U286">
        <v>-11.208043597919023</v>
      </c>
      <c r="V286">
        <v>16.151487664262518</v>
      </c>
      <c r="W286">
        <v>-9.4073100590676296E-3</v>
      </c>
      <c r="X286">
        <v>2.4872744780136354E-2</v>
      </c>
      <c r="Y286">
        <v>1.5465434721068722E-2</v>
      </c>
      <c r="Z286">
        <v>-4.984316684092048E-2</v>
      </c>
      <c r="AA286">
        <v>0.38484385001312488</v>
      </c>
      <c r="AB286">
        <v>0.33500068317220438</v>
      </c>
      <c r="AC286">
        <v>-3.0995294324698119E-2</v>
      </c>
      <c r="AD286">
        <v>0.14804986288970165</v>
      </c>
      <c r="AE286">
        <v>0.11705456856500349</v>
      </c>
      <c r="AF286">
        <v>62.735012976338304</v>
      </c>
      <c r="AG286">
        <v>-16.611826565193269</v>
      </c>
      <c r="AH286">
        <v>79.346839541531565</v>
      </c>
      <c r="AI286">
        <v>-1.5269027816328511E-2</v>
      </c>
      <c r="AJ286">
        <v>0.16009292329476785</v>
      </c>
      <c r="AK286">
        <v>0.14482389547843935</v>
      </c>
      <c r="AL286">
        <v>-9.4815727010516521E-2</v>
      </c>
      <c r="AM286">
        <v>0.40457157445692699</v>
      </c>
      <c r="AN286">
        <v>0.30975584744641049</v>
      </c>
      <c r="AO286">
        <v>-5.8766815867068674E-2</v>
      </c>
      <c r="AP286">
        <v>0.16068584824273358</v>
      </c>
      <c r="AQ286">
        <v>0.10191903237566489</v>
      </c>
      <c r="AR286">
        <v>54.623171884764893</v>
      </c>
      <c r="AS286">
        <v>-31.495882657081381</v>
      </c>
      <c r="AT286">
        <v>86.119054541846282</v>
      </c>
      <c r="AU286">
        <v>-2.8774745338517482E-2</v>
      </c>
      <c r="AV286">
        <v>0.1657839234710943</v>
      </c>
      <c r="AW286">
        <v>0.13700917813257685</v>
      </c>
      <c r="AX286" s="40">
        <v>-0.43218433602730177</v>
      </c>
      <c r="AY286" s="40">
        <v>0.57325587896531971</v>
      </c>
      <c r="AZ286" s="40">
        <v>0.14107154293801788</v>
      </c>
      <c r="BA286" s="40">
        <v>-0.28008239012406255</v>
      </c>
      <c r="BB286" s="40">
        <v>0.27134363537123046</v>
      </c>
      <c r="BC286" s="40">
        <v>-8.7387547528320203E-3</v>
      </c>
      <c r="BD286" s="40">
        <v>-4.6835070133252472</v>
      </c>
      <c r="BE286" s="40">
        <v>-150.10924045326166</v>
      </c>
      <c r="BF286" s="40">
        <v>145.42573343993641</v>
      </c>
      <c r="BG286" s="40">
        <v>-5.7327913857196072E-2</v>
      </c>
      <c r="BH286" s="40">
        <v>0.18006050773043367</v>
      </c>
      <c r="BI286" s="40">
        <v>0.12273259387323757</v>
      </c>
      <c r="BJ286">
        <v>-9.6652998205098165E-2</v>
      </c>
      <c r="BK286">
        <v>-0.14817802540199942</v>
      </c>
      <c r="BL286">
        <v>-0.28187629510608964</v>
      </c>
      <c r="BM286">
        <v>-1.2848345235885723</v>
      </c>
      <c r="BN286">
        <v>-0.1145161330589157</v>
      </c>
      <c r="BO286">
        <v>-0.16972829599311193</v>
      </c>
      <c r="BP286">
        <v>-0.32180341356238051</v>
      </c>
      <c r="BQ286">
        <v>-1.5337136765162216</v>
      </c>
      <c r="BR286">
        <v>222987.0224798632</v>
      </c>
      <c r="BS286">
        <v>-1.5337136765162216</v>
      </c>
    </row>
    <row r="287" spans="1:71" hidden="1">
      <c r="A287">
        <v>48</v>
      </c>
      <c r="B287" t="s">
        <v>220</v>
      </c>
      <c r="C287" t="s">
        <v>221</v>
      </c>
      <c r="D287" t="s">
        <v>222</v>
      </c>
      <c r="E287" t="s">
        <v>221</v>
      </c>
      <c r="F287" t="s">
        <v>23</v>
      </c>
      <c r="G287" t="str">
        <f t="shared" si="4"/>
        <v>Viet NamHotel and restaurants and Other Personal Services</v>
      </c>
      <c r="H287">
        <v>10546.342160003342</v>
      </c>
      <c r="I287">
        <v>2840.0527726916057</v>
      </c>
      <c r="J287">
        <v>8339.6663979707882</v>
      </c>
      <c r="K287">
        <v>668961.06743958977</v>
      </c>
      <c r="L287">
        <v>160784.01828844444</v>
      </c>
      <c r="M287">
        <v>570018.86490612768</v>
      </c>
      <c r="N287">
        <v>-4.153816272539141E-2</v>
      </c>
      <c r="O287">
        <v>2.2386722227829583E-2</v>
      </c>
      <c r="P287">
        <v>-1.9151440497561831E-2</v>
      </c>
      <c r="Q287">
        <v>-4.5920041294983643E-2</v>
      </c>
      <c r="R287">
        <v>2.4776320134207167E-2</v>
      </c>
      <c r="S287">
        <v>-2.114372116077648E-2</v>
      </c>
      <c r="T287">
        <v>-11.331908166000183</v>
      </c>
      <c r="U287">
        <v>-24.610695864595911</v>
      </c>
      <c r="V287">
        <v>13.278787698595728</v>
      </c>
      <c r="W287">
        <v>-0.10242348307999596</v>
      </c>
      <c r="X287">
        <v>5.2742981309141096E-2</v>
      </c>
      <c r="Y287">
        <v>-4.9680501770854861E-2</v>
      </c>
      <c r="Z287">
        <v>-5.9985669865438809E-2</v>
      </c>
      <c r="AA287">
        <v>4.3710200562461055E-2</v>
      </c>
      <c r="AB287">
        <v>-1.6275469302977751E-2</v>
      </c>
      <c r="AC287">
        <v>-6.6197101936877195E-2</v>
      </c>
      <c r="AD287">
        <v>4.8321405509913165E-2</v>
      </c>
      <c r="AE287">
        <v>-1.787569642696403E-2</v>
      </c>
      <c r="AF287">
        <v>-9.5804210041055509</v>
      </c>
      <c r="AG287">
        <v>-35.478120161536282</v>
      </c>
      <c r="AH287">
        <v>25.897699157430729</v>
      </c>
      <c r="AI287">
        <v>-0.14649436460743526</v>
      </c>
      <c r="AJ287">
        <v>8.8107172481593582E-2</v>
      </c>
      <c r="AK287">
        <v>-5.8387192125841682E-2</v>
      </c>
      <c r="AL287">
        <v>-0.1150556650128937</v>
      </c>
      <c r="AM287">
        <v>7.1106015079319254E-2</v>
      </c>
      <c r="AN287">
        <v>-4.3949649933574461E-2</v>
      </c>
      <c r="AO287">
        <v>-0.12672604079167588</v>
      </c>
      <c r="AP287">
        <v>7.8428481519520366E-2</v>
      </c>
      <c r="AQ287">
        <v>-4.8297559272155503E-2</v>
      </c>
      <c r="AR287">
        <v>-25.884918844338266</v>
      </c>
      <c r="AS287">
        <v>-67.918406867569885</v>
      </c>
      <c r="AT287">
        <v>42.033488023231627</v>
      </c>
      <c r="AU287">
        <v>-0.2781961394179473</v>
      </c>
      <c r="AV287">
        <v>0.15381560994112387</v>
      </c>
      <c r="AW287">
        <v>-0.1243805294768234</v>
      </c>
      <c r="AX287" s="40">
        <v>-0.17181658637130776</v>
      </c>
      <c r="AY287" s="40">
        <v>9.948647575852626E-2</v>
      </c>
      <c r="AZ287" s="40">
        <v>-7.2330110612781467E-2</v>
      </c>
      <c r="BA287" s="40">
        <v>-0.18955136917960508</v>
      </c>
      <c r="BB287" s="40">
        <v>0.10984114571348494</v>
      </c>
      <c r="BC287" s="40">
        <v>-7.9710223466120111E-2</v>
      </c>
      <c r="BD287" s="40">
        <v>-42.7204334251755</v>
      </c>
      <c r="BE287" s="40">
        <v>-101.58943602924434</v>
      </c>
      <c r="BF287" s="40">
        <v>58.869002604068839</v>
      </c>
      <c r="BG287" s="40">
        <v>-0.28195831829868456</v>
      </c>
      <c r="BH287" s="40">
        <v>0.1556966993814925</v>
      </c>
      <c r="BI287" s="40">
        <v>-0.12626161891719209</v>
      </c>
      <c r="BJ287">
        <v>-0.87826386484469365</v>
      </c>
      <c r="BK287">
        <v>-1.2683094964889721</v>
      </c>
      <c r="BL287">
        <v>-2.4326842208822863</v>
      </c>
      <c r="BM287">
        <v>-3.6328111136856975</v>
      </c>
      <c r="BN287">
        <v>-0.86655769573153374</v>
      </c>
      <c r="BO287">
        <v>-1.2492063704827769</v>
      </c>
      <c r="BP287">
        <v>-2.391448761820067</v>
      </c>
      <c r="BQ287">
        <v>-3.577026349864791</v>
      </c>
      <c r="BR287">
        <v>222987.0224798632</v>
      </c>
      <c r="BS287">
        <v>-3.577026349864791</v>
      </c>
    </row>
    <row r="288" spans="1:71" hidden="1">
      <c r="A288">
        <v>48</v>
      </c>
      <c r="B288" t="s">
        <v>220</v>
      </c>
      <c r="C288" t="s">
        <v>221</v>
      </c>
      <c r="D288" t="s">
        <v>222</v>
      </c>
      <c r="E288" t="s">
        <v>221</v>
      </c>
      <c r="F288" t="s">
        <v>22</v>
      </c>
      <c r="G288" t="str">
        <f t="shared" si="4"/>
        <v>Viet NamLight/Heavy Manufacturing, Utilities, and Construction</v>
      </c>
      <c r="H288">
        <v>94656.514911361955</v>
      </c>
      <c r="I288">
        <v>13655.587396837871</v>
      </c>
      <c r="J288">
        <v>136620.38627713162</v>
      </c>
      <c r="K288">
        <v>3567792.3596778135</v>
      </c>
      <c r="L288">
        <v>857514.7642050368</v>
      </c>
      <c r="M288">
        <v>3040100.6128326808</v>
      </c>
      <c r="N288">
        <v>-4.3963371547236417E-2</v>
      </c>
      <c r="O288">
        <v>0.30612916857147993</v>
      </c>
      <c r="P288">
        <v>0.26216579702424347</v>
      </c>
      <c r="Q288">
        <v>-2.1723013058686614E-2</v>
      </c>
      <c r="R288">
        <v>0.1389494958664613</v>
      </c>
      <c r="S288">
        <v>0.11722648280777469</v>
      </c>
      <c r="T288">
        <v>62.827149852184206</v>
      </c>
      <c r="U288">
        <v>-11.642377763026619</v>
      </c>
      <c r="V288">
        <v>74.469527615210822</v>
      </c>
      <c r="W288">
        <v>-6.4538447014873435E-2</v>
      </c>
      <c r="X288">
        <v>0.9892379715831624</v>
      </c>
      <c r="Y288">
        <v>0.92469952456828874</v>
      </c>
      <c r="Z288">
        <v>-7.3348631639838208E-2</v>
      </c>
      <c r="AA288">
        <v>2.0959581218159653</v>
      </c>
      <c r="AB288">
        <v>2.0226094901761265</v>
      </c>
      <c r="AC288">
        <v>-3.6303222767659023E-2</v>
      </c>
      <c r="AD288">
        <v>1.0325260092434458</v>
      </c>
      <c r="AE288">
        <v>0.99622278647578666</v>
      </c>
      <c r="AF288">
        <v>533.92234240029325</v>
      </c>
      <c r="AG288">
        <v>-19.456593444682532</v>
      </c>
      <c r="AH288">
        <v>553.37893584497567</v>
      </c>
      <c r="AI288">
        <v>-0.12708394085358668</v>
      </c>
      <c r="AJ288">
        <v>8.3822866723556455</v>
      </c>
      <c r="AK288">
        <v>8.2552027315020613</v>
      </c>
      <c r="AL288">
        <v>-0.14076803037340568</v>
      </c>
      <c r="AM288">
        <v>2.1061167271829828</v>
      </c>
      <c r="AN288">
        <v>1.9653486968095772</v>
      </c>
      <c r="AO288">
        <v>-7.1553400033192535E-2</v>
      </c>
      <c r="AP288">
        <v>1.0346659212236935</v>
      </c>
      <c r="AQ288">
        <v>0.96311252119050073</v>
      </c>
      <c r="AR288">
        <v>516.17700406974438</v>
      </c>
      <c r="AS288">
        <v>-38.348810598457362</v>
      </c>
      <c r="AT288">
        <v>554.52581466820175</v>
      </c>
      <c r="AU288">
        <v>-0.2308296467794804</v>
      </c>
      <c r="AV288">
        <v>8.3275692202220792</v>
      </c>
      <c r="AW288">
        <v>8.0967395734425978</v>
      </c>
      <c r="AX288" s="40">
        <v>-0.34074168325469362</v>
      </c>
      <c r="AY288" s="40">
        <v>2.2061035536236275</v>
      </c>
      <c r="AZ288" s="40">
        <v>1.8653618703689334</v>
      </c>
      <c r="BA288" s="40">
        <v>-0.2083778937376376</v>
      </c>
      <c r="BB288" s="40">
        <v>1.1030781680759159</v>
      </c>
      <c r="BC288" s="40">
        <v>0.89470027433827803</v>
      </c>
      <c r="BD288" s="40">
        <v>479.51168423960655</v>
      </c>
      <c r="BE288" s="40">
        <v>-111.67945025873287</v>
      </c>
      <c r="BF288" s="40">
        <v>591.19113449833935</v>
      </c>
      <c r="BG288" s="40">
        <v>-0.37476304298605756</v>
      </c>
      <c r="BH288" s="40">
        <v>8.3995359183253679</v>
      </c>
      <c r="BI288" s="40">
        <v>8.0247728753393108</v>
      </c>
      <c r="BJ288">
        <v>-0.10356668348368976</v>
      </c>
      <c r="BK288">
        <v>-0.1727909905372669</v>
      </c>
      <c r="BL288">
        <v>-0.331614194571967</v>
      </c>
      <c r="BM288">
        <v>-0.80270199526034436</v>
      </c>
      <c r="BN288">
        <v>-8.5257246171062284E-2</v>
      </c>
      <c r="BO288">
        <v>-0.14248082399727424</v>
      </c>
      <c r="BP288">
        <v>-0.28082871489905686</v>
      </c>
      <c r="BQ288">
        <v>-0.81782970598975258</v>
      </c>
      <c r="BR288">
        <v>222987.0224798632</v>
      </c>
      <c r="BS288">
        <v>-0.81782970598975258</v>
      </c>
    </row>
    <row r="289" spans="1:71" hidden="1">
      <c r="A289">
        <v>48</v>
      </c>
      <c r="B289" t="s">
        <v>220</v>
      </c>
      <c r="C289" t="s">
        <v>221</v>
      </c>
      <c r="D289" t="s">
        <v>222</v>
      </c>
      <c r="E289" t="s">
        <v>221</v>
      </c>
      <c r="F289" t="s">
        <v>24</v>
      </c>
      <c r="G289" t="str">
        <f t="shared" si="4"/>
        <v>Viet NamTransport services</v>
      </c>
      <c r="H289">
        <v>7689.0330626800624</v>
      </c>
      <c r="I289">
        <v>1402.6752738150217</v>
      </c>
      <c r="J289">
        <v>6939.3207164392861</v>
      </c>
      <c r="K289">
        <v>891948.08991945302</v>
      </c>
      <c r="L289">
        <v>214378.69105125923</v>
      </c>
      <c r="M289">
        <v>760025.1532081702</v>
      </c>
      <c r="N289">
        <v>-0.13108487351668743</v>
      </c>
      <c r="O289">
        <v>7.2420241667588481E-2</v>
      </c>
      <c r="P289">
        <v>-5.8664631849098953E-2</v>
      </c>
      <c r="Q289">
        <v>-0.10077837775664852</v>
      </c>
      <c r="R289">
        <v>5.5723427848183196E-2</v>
      </c>
      <c r="S289">
        <v>-4.5054949908465328E-2</v>
      </c>
      <c r="T289">
        <v>-24.147052966892122</v>
      </c>
      <c r="U289">
        <v>-54.011841774349122</v>
      </c>
      <c r="V289">
        <v>29.864788807457003</v>
      </c>
      <c r="W289">
        <v>-0.47137106923429739</v>
      </c>
      <c r="X289">
        <v>0.24274033103391282</v>
      </c>
      <c r="Y289">
        <v>-0.22863073820038454</v>
      </c>
      <c r="Z289">
        <v>-0.18652995272180983</v>
      </c>
      <c r="AA289">
        <v>0.14352779450116485</v>
      </c>
      <c r="AB289">
        <v>-4.3002158220644987E-2</v>
      </c>
      <c r="AC289">
        <v>-0.14342425550133778</v>
      </c>
      <c r="AD289">
        <v>0.11225237775467777</v>
      </c>
      <c r="AE289">
        <v>-3.1171877746660005E-2</v>
      </c>
      <c r="AF289">
        <v>-16.70646587234712</v>
      </c>
      <c r="AG289">
        <v>-76.867760398445398</v>
      </c>
      <c r="AH289">
        <v>60.161294526098274</v>
      </c>
      <c r="AI289">
        <v>-0.66910041188577807</v>
      </c>
      <c r="AJ289">
        <v>0.38635732934141387</v>
      </c>
      <c r="AK289">
        <v>-0.28274308254436425</v>
      </c>
      <c r="AL289">
        <v>-0.35177816774245774</v>
      </c>
      <c r="AM289">
        <v>0.22558415651278815</v>
      </c>
      <c r="AN289">
        <v>-0.12619401122966961</v>
      </c>
      <c r="AO289">
        <v>-0.27047645420372546</v>
      </c>
      <c r="AP289">
        <v>0.17529373464247383</v>
      </c>
      <c r="AQ289">
        <v>-9.51827195612516E-2</v>
      </c>
      <c r="AR289">
        <v>-51.012867075600511</v>
      </c>
      <c r="AS289">
        <v>-144.9609705309513</v>
      </c>
      <c r="AT289">
        <v>93.94810345535079</v>
      </c>
      <c r="AU289">
        <v>-1.2594702431010418</v>
      </c>
      <c r="AV289">
        <v>0.68092864678144727</v>
      </c>
      <c r="AW289">
        <v>-0.57854159631959434</v>
      </c>
      <c r="AX289" s="40">
        <v>-0.37586620472106413</v>
      </c>
      <c r="AY289" s="40">
        <v>0.23762817500209135</v>
      </c>
      <c r="AZ289" s="40">
        <v>-0.13823802971897278</v>
      </c>
      <c r="BA289" s="40">
        <v>-0.29038266234523225</v>
      </c>
      <c r="BB289" s="40">
        <v>0.18524683871322725</v>
      </c>
      <c r="BC289" s="40">
        <v>-0.10513582363200505</v>
      </c>
      <c r="BD289" s="40">
        <v>-56.347200632063227</v>
      </c>
      <c r="BE289" s="40">
        <v>-155.62963764387669</v>
      </c>
      <c r="BF289" s="40">
        <v>99.282437011813471</v>
      </c>
      <c r="BG289" s="40">
        <v>-1.2671637969634912</v>
      </c>
      <c r="BH289" s="40">
        <v>0.68477542371267208</v>
      </c>
      <c r="BI289" s="40">
        <v>-0.58238837325081916</v>
      </c>
      <c r="BJ289">
        <v>-3.801547658769882</v>
      </c>
      <c r="BK289">
        <v>-5.4094914694316918</v>
      </c>
      <c r="BL289">
        <v>-10.201798530304545</v>
      </c>
      <c r="BM289">
        <v>-10.900367466015698</v>
      </c>
      <c r="BN289">
        <v>-3.8506304903662225</v>
      </c>
      <c r="BO289">
        <v>-5.4800823706957535</v>
      </c>
      <c r="BP289">
        <v>-10.334606536314269</v>
      </c>
      <c r="BQ289">
        <v>-11.095200760229584</v>
      </c>
      <c r="BR289">
        <v>222987.0224798632</v>
      </c>
      <c r="BS289">
        <v>-11.095200760229584</v>
      </c>
    </row>
    <row r="290" spans="1:71" hidden="1">
      <c r="A290">
        <v>48</v>
      </c>
      <c r="B290" t="s">
        <v>220</v>
      </c>
      <c r="C290" t="s">
        <v>221</v>
      </c>
      <c r="D290" t="s">
        <v>222</v>
      </c>
      <c r="E290" t="s">
        <v>221</v>
      </c>
      <c r="F290" t="s">
        <v>287</v>
      </c>
      <c r="G290" t="str">
        <f t="shared" si="4"/>
        <v>Viet Nam_All</v>
      </c>
      <c r="H290">
        <v>222987.02247986328</v>
      </c>
      <c r="I290">
        <v>53594.672762814815</v>
      </c>
      <c r="J290">
        <v>190006.28830204255</v>
      </c>
      <c r="K290">
        <v>222987.02247986328</v>
      </c>
      <c r="L290">
        <v>53594.672762814815</v>
      </c>
      <c r="M290">
        <v>190006.28830204255</v>
      </c>
      <c r="N290">
        <v>-0.27531022745114209</v>
      </c>
      <c r="O290">
        <v>0.49654890363251009</v>
      </c>
      <c r="P290">
        <v>0.221238676181368</v>
      </c>
      <c r="Q290">
        <v>-0.22816702182748205</v>
      </c>
      <c r="R290">
        <v>0.32529477254659289</v>
      </c>
      <c r="S290">
        <v>9.7127750719110839E-2</v>
      </c>
      <c r="T290">
        <v>52.055300159789965</v>
      </c>
      <c r="U290">
        <v>-122.28536870109926</v>
      </c>
      <c r="V290">
        <v>174.3406688608892</v>
      </c>
      <c r="W290">
        <v>-0.67868865394902222</v>
      </c>
      <c r="X290">
        <v>1.3400558008280601</v>
      </c>
      <c r="Y290">
        <v>0.66136714687903786</v>
      </c>
      <c r="Z290">
        <v>-0.41301875348003114</v>
      </c>
      <c r="AA290">
        <v>2.7852138124261234</v>
      </c>
      <c r="AB290">
        <v>2.3721950589460921</v>
      </c>
      <c r="AC290">
        <v>-0.35047324023751836</v>
      </c>
      <c r="AD290">
        <v>1.6448859330412509</v>
      </c>
      <c r="AE290">
        <v>1.2944126928037325</v>
      </c>
      <c r="AF290">
        <v>693.73624690849977</v>
      </c>
      <c r="AG290">
        <v>-187.83498622653175</v>
      </c>
      <c r="AH290">
        <v>881.57123313503155</v>
      </c>
      <c r="AI290">
        <v>-1.0088437670736448</v>
      </c>
      <c r="AJ290">
        <v>9.120876936269191</v>
      </c>
      <c r="AK290">
        <v>8.1120331691955467</v>
      </c>
      <c r="AL290">
        <v>-0.78261686533451169</v>
      </c>
      <c r="AM290">
        <v>2.9416691949325768</v>
      </c>
      <c r="AN290">
        <v>2.1590523295980653</v>
      </c>
      <c r="AO290">
        <v>-0.64508724914085036</v>
      </c>
      <c r="AP290">
        <v>1.7738035295403414</v>
      </c>
      <c r="AQ290">
        <v>1.128716280399491</v>
      </c>
      <c r="AR290">
        <v>604.93179690072247</v>
      </c>
      <c r="AS290">
        <v>-345.73240021168266</v>
      </c>
      <c r="AT290">
        <v>950.66419711240508</v>
      </c>
      <c r="AU290">
        <v>-1.8920428131111995</v>
      </c>
      <c r="AV290">
        <v>9.4523526490859204</v>
      </c>
      <c r="AW290">
        <v>7.5603098359747207</v>
      </c>
      <c r="AX290" s="40">
        <v>-1.5193181339376429</v>
      </c>
      <c r="AY290" s="40">
        <v>3.3100198292341418</v>
      </c>
      <c r="AZ290" s="40">
        <v>1.7907016952964989</v>
      </c>
      <c r="BA290" s="40">
        <v>-1.5262397751674512</v>
      </c>
      <c r="BB290" s="40">
        <v>2.2143797925536415</v>
      </c>
      <c r="BC290" s="40">
        <v>0.68814001738619024</v>
      </c>
      <c r="BD290" s="40">
        <v>368.80639046810558</v>
      </c>
      <c r="BE290" s="40">
        <v>-817.98321307691606</v>
      </c>
      <c r="BF290" s="40">
        <v>1186.7896035450215</v>
      </c>
      <c r="BG290" s="40">
        <v>-2.1218981615237285</v>
      </c>
      <c r="BH290" s="40">
        <v>9.5672803232921897</v>
      </c>
      <c r="BI290" s="40">
        <v>7.4453821617684612</v>
      </c>
      <c r="BJ290">
        <v>-0.27531022745114198</v>
      </c>
      <c r="BK290">
        <v>-0.41301875348003098</v>
      </c>
      <c r="BL290">
        <v>-0.78261686533451147</v>
      </c>
      <c r="BM290">
        <v>-1.5193181339376423</v>
      </c>
      <c r="BN290">
        <v>-0.22816702182748205</v>
      </c>
      <c r="BO290">
        <v>-0.3504732402375183</v>
      </c>
      <c r="BP290">
        <v>-0.64508724914085036</v>
      </c>
      <c r="BQ290">
        <v>-1.5262397751674512</v>
      </c>
      <c r="BR290">
        <v>222987.0224798632</v>
      </c>
      <c r="BS290">
        <v>-1.5262397751674512</v>
      </c>
    </row>
    <row r="291" spans="1:71" hidden="1">
      <c r="A291">
        <v>49</v>
      </c>
      <c r="B291" t="s">
        <v>136</v>
      </c>
      <c r="C291" t="s">
        <v>137</v>
      </c>
      <c r="D291" t="s">
        <v>137</v>
      </c>
      <c r="E291" t="s">
        <v>137</v>
      </c>
      <c r="F291" t="s">
        <v>20</v>
      </c>
      <c r="G291" t="str">
        <f t="shared" si="4"/>
        <v>KazakhstanAgriculture, Mining and Quarrying</v>
      </c>
      <c r="H291">
        <v>33589.863919497948</v>
      </c>
      <c r="I291">
        <v>5925.5905038150322</v>
      </c>
      <c r="J291">
        <v>26849.790151505775</v>
      </c>
      <c r="K291">
        <v>309288.27577599214</v>
      </c>
      <c r="L291">
        <v>21843.143418975451</v>
      </c>
      <c r="M291">
        <v>111899.86951919363</v>
      </c>
      <c r="N291">
        <v>-6.9247835189312022E-3</v>
      </c>
      <c r="O291">
        <v>1.1603709225121672E-2</v>
      </c>
      <c r="P291">
        <v>4.6789257061904685E-3</v>
      </c>
      <c r="Q291">
        <v>-2.8071278197077261E-3</v>
      </c>
      <c r="R291">
        <v>1.4893680830789681E-2</v>
      </c>
      <c r="S291">
        <v>1.2086553011081956E-2</v>
      </c>
      <c r="T291">
        <v>1.3200415543105637</v>
      </c>
      <c r="U291">
        <v>-0.30658247780635861</v>
      </c>
      <c r="V291">
        <v>1.6266240321169221</v>
      </c>
      <c r="W291">
        <v>-1.9539098846293401E-2</v>
      </c>
      <c r="X291">
        <v>3.7578728032689121E-2</v>
      </c>
      <c r="Y291">
        <v>1.8039629186395716E-2</v>
      </c>
      <c r="Z291">
        <v>-1.3601571706316949E-2</v>
      </c>
      <c r="AA291">
        <v>2.5903199510486443E-2</v>
      </c>
      <c r="AB291">
        <v>1.2301627804169496E-2</v>
      </c>
      <c r="AC291">
        <v>-6.5233027405828658E-3</v>
      </c>
      <c r="AD291">
        <v>1.0645572542331871E-2</v>
      </c>
      <c r="AE291">
        <v>4.1222698017490053E-3</v>
      </c>
      <c r="AF291">
        <v>0.45021665245657516</v>
      </c>
      <c r="AG291">
        <v>-0.71244718663973572</v>
      </c>
      <c r="AH291">
        <v>1.1626638390963109</v>
      </c>
      <c r="AI291">
        <v>-3.8430428762926343E-2</v>
      </c>
      <c r="AJ291">
        <v>8.2057835247043034E-2</v>
      </c>
      <c r="AK291">
        <v>4.3627406484116692E-2</v>
      </c>
      <c r="AL291">
        <v>-3.8463364231987721E-2</v>
      </c>
      <c r="AM291">
        <v>3.5821586035701361E-2</v>
      </c>
      <c r="AN291">
        <v>-2.64177819628636E-3</v>
      </c>
      <c r="AO291">
        <v>-4.3545582147339522E-2</v>
      </c>
      <c r="AP291">
        <v>2.8691111629388196E-2</v>
      </c>
      <c r="AQ291">
        <v>-1.4854470517951322E-2</v>
      </c>
      <c r="AR291">
        <v>-1.6223416496827663</v>
      </c>
      <c r="AS291">
        <v>-4.7558619805355704</v>
      </c>
      <c r="AT291">
        <v>3.1335203308528037</v>
      </c>
      <c r="AU291">
        <v>-0.11294072186313063</v>
      </c>
      <c r="AV291">
        <v>0.11220281445000696</v>
      </c>
      <c r="AW291">
        <v>-7.3790741312366147E-4</v>
      </c>
      <c r="AX291" s="40">
        <v>-0.14915197081581577</v>
      </c>
      <c r="AY291" s="40">
        <v>9.3678399065235854E-2</v>
      </c>
      <c r="AZ291" s="40">
        <v>-5.5473571750579903E-2</v>
      </c>
      <c r="BA291" s="40">
        <v>-0.92390963046946151</v>
      </c>
      <c r="BB291" s="40">
        <v>0.46933873640677121</v>
      </c>
      <c r="BC291" s="40">
        <v>-0.45457089406269036</v>
      </c>
      <c r="BD291" s="40">
        <v>-49.646286165516194</v>
      </c>
      <c r="BE291" s="40">
        <v>-100.90545282258529</v>
      </c>
      <c r="BF291" s="40">
        <v>51.25916665706908</v>
      </c>
      <c r="BG291" s="40">
        <v>-0.16330717899232369</v>
      </c>
      <c r="BH291" s="40">
        <v>0.14449621036174171</v>
      </c>
      <c r="BI291" s="40">
        <v>-1.8810968630582001E-2</v>
      </c>
      <c r="BJ291">
        <v>-3.1880962063811941E-2</v>
      </c>
      <c r="BK291">
        <v>-6.2620180167630241E-2</v>
      </c>
      <c r="BL291">
        <v>-0.17708121164715424</v>
      </c>
      <c r="BM291">
        <v>-0.68667970779478316</v>
      </c>
      <c r="BN291">
        <v>-5.1738721669844327E-3</v>
      </c>
      <c r="BO291">
        <v>-1.2023226819015687E-2</v>
      </c>
      <c r="BP291">
        <v>-8.0259713820481457E-2</v>
      </c>
      <c r="BQ291">
        <v>-1.7028759033824565</v>
      </c>
      <c r="BR291">
        <v>154644.13788799607</v>
      </c>
      <c r="BS291">
        <v>-1.7028759033824565</v>
      </c>
    </row>
    <row r="292" spans="1:71" hidden="1">
      <c r="A292">
        <v>49</v>
      </c>
      <c r="B292" t="s">
        <v>136</v>
      </c>
      <c r="C292" t="s">
        <v>137</v>
      </c>
      <c r="D292" t="s">
        <v>137</v>
      </c>
      <c r="E292" t="s">
        <v>137</v>
      </c>
      <c r="F292" t="s">
        <v>21</v>
      </c>
      <c r="G292" t="str">
        <f t="shared" si="4"/>
        <v>KazakhstanBusiness, Trade, Personal, and Public Services</v>
      </c>
      <c r="H292">
        <v>68895.925365142524</v>
      </c>
      <c r="I292">
        <v>2644.4034725325573</v>
      </c>
      <c r="J292">
        <v>12291.155048168985</v>
      </c>
      <c r="K292">
        <v>1546441.3788799609</v>
      </c>
      <c r="L292">
        <v>109215.71709487727</v>
      </c>
      <c r="M292">
        <v>559499.34759596817</v>
      </c>
      <c r="N292">
        <v>-4.2821475845007699E-3</v>
      </c>
      <c r="O292">
        <v>6.5076543341906134E-3</v>
      </c>
      <c r="P292">
        <v>2.225506749689844E-3</v>
      </c>
      <c r="Q292">
        <v>-1.8991220077739478E-3</v>
      </c>
      <c r="R292">
        <v>2.6726997146398384E-3</v>
      </c>
      <c r="S292">
        <v>7.7357770686589092E-4</v>
      </c>
      <c r="T292">
        <v>8.4486843983968996E-2</v>
      </c>
      <c r="U292">
        <v>-0.2074139719296948</v>
      </c>
      <c r="V292">
        <v>0.29190081591366379</v>
      </c>
      <c r="W292">
        <v>-4.7548892035759651E-3</v>
      </c>
      <c r="X292">
        <v>7.6643385793719477E-3</v>
      </c>
      <c r="Y292">
        <v>2.9094493757959835E-3</v>
      </c>
      <c r="Z292">
        <v>-7.8603457893713646E-3</v>
      </c>
      <c r="AA292">
        <v>1.4846621211653591E-2</v>
      </c>
      <c r="AB292">
        <v>6.9862754222822258E-3</v>
      </c>
      <c r="AC292">
        <v>-3.4771263582387608E-3</v>
      </c>
      <c r="AD292">
        <v>6.011409683972303E-3</v>
      </c>
      <c r="AE292">
        <v>2.534283325733543E-3</v>
      </c>
      <c r="AF292">
        <v>0.27678357074157933</v>
      </c>
      <c r="AG292">
        <v>-0.37975684864454529</v>
      </c>
      <c r="AH292">
        <v>0.65654041938612462</v>
      </c>
      <c r="AI292">
        <v>-8.8861875195402878E-3</v>
      </c>
      <c r="AJ292">
        <v>1.7863221740398488E-2</v>
      </c>
      <c r="AK292">
        <v>8.9770342208581981E-3</v>
      </c>
      <c r="AL292">
        <v>-1.9629368086360784E-2</v>
      </c>
      <c r="AM292">
        <v>2.0224231367853864E-2</v>
      </c>
      <c r="AN292">
        <v>5.9486328149308074E-4</v>
      </c>
      <c r="AO292">
        <v>-8.4960998466210216E-3</v>
      </c>
      <c r="AP292">
        <v>8.3020892314467458E-3</v>
      </c>
      <c r="AQ292">
        <v>-1.9401061517427442E-4</v>
      </c>
      <c r="AR292">
        <v>-2.1189008460276656E-2</v>
      </c>
      <c r="AS292">
        <v>-0.9279076372583912</v>
      </c>
      <c r="AT292">
        <v>0.9067186287981146</v>
      </c>
      <c r="AU292">
        <v>-2.1769373504226558E-2</v>
      </c>
      <c r="AV292">
        <v>2.3802913394232794E-2</v>
      </c>
      <c r="AW292">
        <v>2.0335398900062363E-3</v>
      </c>
      <c r="AX292" s="40">
        <v>-0.47413021186631238</v>
      </c>
      <c r="AY292" s="40">
        <v>0.24798155425012414</v>
      </c>
      <c r="AZ292" s="40">
        <v>-0.2261486576161883</v>
      </c>
      <c r="BA292" s="40">
        <v>-0.24366036990807793</v>
      </c>
      <c r="BB292" s="40">
        <v>0.12610303145889187</v>
      </c>
      <c r="BC292" s="40">
        <v>-0.11755733844918605</v>
      </c>
      <c r="BD292" s="40">
        <v>-12.839109018493037</v>
      </c>
      <c r="BE292" s="40">
        <v>-26.611542027113778</v>
      </c>
      <c r="BF292" s="40">
        <v>13.772433008620741</v>
      </c>
      <c r="BG292" s="40">
        <v>-8.5254447852564461E-2</v>
      </c>
      <c r="BH292" s="40">
        <v>5.6047351906910577E-2</v>
      </c>
      <c r="BI292" s="40">
        <v>-2.9207095945653898E-2</v>
      </c>
      <c r="BJ292">
        <v>-9.6117298374996073E-3</v>
      </c>
      <c r="BK292">
        <v>-1.7643371384541674E-2</v>
      </c>
      <c r="BL292">
        <v>-4.4060177563668132E-2</v>
      </c>
      <c r="BM292">
        <v>-1.0642350396213032</v>
      </c>
      <c r="BN292">
        <v>-7.8435070171441537E-3</v>
      </c>
      <c r="BO292">
        <v>-1.4360775599831231E-2</v>
      </c>
      <c r="BP292">
        <v>-3.5089487927866383E-2</v>
      </c>
      <c r="BQ292">
        <v>-1.0063344078741427</v>
      </c>
      <c r="BR292">
        <v>154644.13788799607</v>
      </c>
      <c r="BS292">
        <v>-1.0063344078741427</v>
      </c>
    </row>
    <row r="293" spans="1:71" hidden="1">
      <c r="A293">
        <v>49</v>
      </c>
      <c r="B293" t="s">
        <v>136</v>
      </c>
      <c r="C293" t="s">
        <v>137</v>
      </c>
      <c r="D293" t="s">
        <v>137</v>
      </c>
      <c r="E293" t="s">
        <v>137</v>
      </c>
      <c r="F293" t="s">
        <v>23</v>
      </c>
      <c r="G293" t="str">
        <f t="shared" si="4"/>
        <v>KazakhstanHotel and restaurants and Other Personal Services</v>
      </c>
      <c r="H293">
        <v>6200.3865752471565</v>
      </c>
      <c r="I293">
        <v>273.92272470113062</v>
      </c>
      <c r="J293">
        <v>303.15307154095228</v>
      </c>
      <c r="K293">
        <v>463932.41366398823</v>
      </c>
      <c r="L293">
        <v>32764.715128463176</v>
      </c>
      <c r="M293">
        <v>167849.80427879043</v>
      </c>
      <c r="N293">
        <v>-5.0379380615806694E-4</v>
      </c>
      <c r="O293">
        <v>3.0129959871988773E-4</v>
      </c>
      <c r="P293">
        <v>-2.0249420743817919E-4</v>
      </c>
      <c r="Q293">
        <v>-2.6799844880161933E-4</v>
      </c>
      <c r="R293">
        <v>1.7345299145057438E-4</v>
      </c>
      <c r="S293">
        <v>-9.4545457351044931E-5</v>
      </c>
      <c r="T293">
        <v>-1.0325849922657506E-2</v>
      </c>
      <c r="U293">
        <v>-2.9269642766183601E-2</v>
      </c>
      <c r="V293">
        <v>1.8943792843526094E-2</v>
      </c>
      <c r="W293">
        <v>-1.6604234918114536E-3</v>
      </c>
      <c r="X293">
        <v>8.3688037047278041E-4</v>
      </c>
      <c r="Y293">
        <v>-8.235431213386732E-4</v>
      </c>
      <c r="Z293">
        <v>-8.4658514573927163E-4</v>
      </c>
      <c r="AA293">
        <v>5.8308350918646543E-4</v>
      </c>
      <c r="AB293">
        <v>-2.6350163655280615E-4</v>
      </c>
      <c r="AC293">
        <v>-4.5375692215598567E-4</v>
      </c>
      <c r="AD293">
        <v>3.4609044519816914E-4</v>
      </c>
      <c r="AE293">
        <v>-1.0766647695781654E-4</v>
      </c>
      <c r="AF293">
        <v>-1.1758871488027012E-2</v>
      </c>
      <c r="AG293">
        <v>-4.955738764003037E-2</v>
      </c>
      <c r="AH293">
        <v>3.7798516152003359E-2</v>
      </c>
      <c r="AI293">
        <v>-2.7435384348303143E-3</v>
      </c>
      <c r="AJ293">
        <v>1.5141740240150626E-3</v>
      </c>
      <c r="AK293">
        <v>-1.2293644108152515E-3</v>
      </c>
      <c r="AL293">
        <v>-1.6233582275242511E-3</v>
      </c>
      <c r="AM293">
        <v>9.6937640052131456E-4</v>
      </c>
      <c r="AN293">
        <v>-6.5398182700293639E-4</v>
      </c>
      <c r="AO293">
        <v>-8.8919610564355247E-4</v>
      </c>
      <c r="AP293">
        <v>5.581975202208206E-4</v>
      </c>
      <c r="AQ293">
        <v>-3.3099858542273188E-4</v>
      </c>
      <c r="AR293">
        <v>-3.6150247864333636E-2</v>
      </c>
      <c r="AS293">
        <v>-9.7114190315832793E-2</v>
      </c>
      <c r="AT293">
        <v>6.0963942451499158E-2</v>
      </c>
      <c r="AU293">
        <v>-4.9817346238781443E-3</v>
      </c>
      <c r="AV293">
        <v>2.6341281537737428E-3</v>
      </c>
      <c r="AW293">
        <v>-2.3476064701044011E-3</v>
      </c>
      <c r="AX293" s="40">
        <v>-7.5948051580918191E-2</v>
      </c>
      <c r="AY293" s="40">
        <v>3.8133816726775939E-2</v>
      </c>
      <c r="AZ293" s="40">
        <v>-3.7814234854142266E-2</v>
      </c>
      <c r="BA293" s="40">
        <v>-4.7504430160676389E-2</v>
      </c>
      <c r="BB293" s="40">
        <v>2.3871427064458373E-2</v>
      </c>
      <c r="BC293" s="40">
        <v>-2.3633003096218019E-2</v>
      </c>
      <c r="BD293" s="40">
        <v>-2.5810953802589047</v>
      </c>
      <c r="BE293" s="40">
        <v>-5.1882304051817858</v>
      </c>
      <c r="BF293" s="40">
        <v>2.6071350249228811</v>
      </c>
      <c r="BG293" s="40">
        <v>-5.1251913916577621E-3</v>
      </c>
      <c r="BH293" s="40">
        <v>2.7050005024287864E-3</v>
      </c>
      <c r="BI293" s="40">
        <v>-2.4201908892289756E-3</v>
      </c>
      <c r="BJ293">
        <v>-1.2565145395554778E-2</v>
      </c>
      <c r="BK293">
        <v>-2.1114720577952762E-2</v>
      </c>
      <c r="BL293">
        <v>-4.048825513252232E-2</v>
      </c>
      <c r="BM293">
        <v>-1.8942239840160258</v>
      </c>
      <c r="BN293">
        <v>-1.0685364932069395E-2</v>
      </c>
      <c r="BO293">
        <v>-1.8091740177490215E-2</v>
      </c>
      <c r="BP293">
        <v>-3.5453133879925935E-2</v>
      </c>
      <c r="BQ293">
        <v>-1.8940489186658458</v>
      </c>
      <c r="BR293">
        <v>154644.13788799607</v>
      </c>
      <c r="BS293">
        <v>-1.8940489186658458</v>
      </c>
    </row>
    <row r="294" spans="1:71" hidden="1">
      <c r="A294">
        <v>49</v>
      </c>
      <c r="B294" t="s">
        <v>136</v>
      </c>
      <c r="C294" t="s">
        <v>137</v>
      </c>
      <c r="D294" t="s">
        <v>137</v>
      </c>
      <c r="E294" t="s">
        <v>137</v>
      </c>
      <c r="F294" t="s">
        <v>22</v>
      </c>
      <c r="G294" t="str">
        <f t="shared" si="4"/>
        <v>KazakhstanLight/Heavy Manufacturing, Utilities, and Construction</v>
      </c>
      <c r="H294">
        <v>32483.237501722044</v>
      </c>
      <c r="I294">
        <v>1790.0911341348492</v>
      </c>
      <c r="J294">
        <v>13578.803454345711</v>
      </c>
      <c r="K294">
        <v>2474306.2062079376</v>
      </c>
      <c r="L294">
        <v>174745.14735180367</v>
      </c>
      <c r="M294">
        <v>895198.95615354914</v>
      </c>
      <c r="N294">
        <v>-2.7815280188600243E-3</v>
      </c>
      <c r="O294">
        <v>6.9569749947545117E-3</v>
      </c>
      <c r="P294">
        <v>4.1754469758944887E-3</v>
      </c>
      <c r="Q294">
        <v>-1.8986780570515024E-3</v>
      </c>
      <c r="R294">
        <v>6.2461394726192826E-3</v>
      </c>
      <c r="S294">
        <v>4.3474614155677794E-3</v>
      </c>
      <c r="T294">
        <v>0.47481111604354526</v>
      </c>
      <c r="U294">
        <v>-0.20736548553318812</v>
      </c>
      <c r="V294">
        <v>0.68217660157673343</v>
      </c>
      <c r="W294">
        <v>-5.7618741348241503E-3</v>
      </c>
      <c r="X294">
        <v>2.2028567585003916E-2</v>
      </c>
      <c r="Y294">
        <v>1.6266693450179767E-2</v>
      </c>
      <c r="Z294">
        <v>-5.671399506339307E-3</v>
      </c>
      <c r="AA294">
        <v>1.3091495176505681E-2</v>
      </c>
      <c r="AB294">
        <v>7.4200956701663745E-3</v>
      </c>
      <c r="AC294">
        <v>-3.9615933011816103E-3</v>
      </c>
      <c r="AD294">
        <v>8.1946683478674731E-3</v>
      </c>
      <c r="AE294">
        <v>4.2330750466858628E-3</v>
      </c>
      <c r="AF294">
        <v>0.46231832674022755</v>
      </c>
      <c r="AG294">
        <v>-0.43266825322681157</v>
      </c>
      <c r="AH294">
        <v>0.89498657996703912</v>
      </c>
      <c r="AI294">
        <v>-1.1963509534026796E-2</v>
      </c>
      <c r="AJ294">
        <v>3.4656894253541889E-2</v>
      </c>
      <c r="AK294">
        <v>2.2693384719515087E-2</v>
      </c>
      <c r="AL294">
        <v>-1.7386407378089018E-2</v>
      </c>
      <c r="AM294">
        <v>1.7433696916372313E-2</v>
      </c>
      <c r="AN294">
        <v>4.7289538283292398E-5</v>
      </c>
      <c r="AO294">
        <v>-1.0215323686382637E-2</v>
      </c>
      <c r="AP294">
        <v>1.5549016989067559E-2</v>
      </c>
      <c r="AQ294">
        <v>5.3336933026849236E-3</v>
      </c>
      <c r="AR294">
        <v>0.58252313881687801</v>
      </c>
      <c r="AS294">
        <v>-1.1156739017645645</v>
      </c>
      <c r="AT294">
        <v>1.6981970405814426</v>
      </c>
      <c r="AU294">
        <v>-3.923793838504399E-2</v>
      </c>
      <c r="AV294">
        <v>4.7333659890105392E-2</v>
      </c>
      <c r="AW294">
        <v>8.0957215050614061E-3</v>
      </c>
      <c r="AX294" s="40">
        <v>-0.15520384851160807</v>
      </c>
      <c r="AY294" s="40">
        <v>8.7857719679140051E-2</v>
      </c>
      <c r="AZ294" s="40">
        <v>-6.7346128832468002E-2</v>
      </c>
      <c r="BA294" s="40">
        <v>-0.13891939810997828</v>
      </c>
      <c r="BB294" s="40">
        <v>7.5673570752265801E-2</v>
      </c>
      <c r="BC294" s="40">
        <v>-6.3245827357712475E-2</v>
      </c>
      <c r="BD294" s="40">
        <v>-6.9074383881313715</v>
      </c>
      <c r="BE294" s="40">
        <v>-15.17218168297001</v>
      </c>
      <c r="BF294" s="40">
        <v>8.2647432948386381</v>
      </c>
      <c r="BG294" s="40">
        <v>-0.10449332567249262</v>
      </c>
      <c r="BH294" s="40">
        <v>8.0921802322774794E-2</v>
      </c>
      <c r="BI294" s="40">
        <v>-2.3571523349717804E-2</v>
      </c>
      <c r="BJ294">
        <v>-1.3242122262755078E-2</v>
      </c>
      <c r="BK294">
        <v>-2.7000039242694125E-2</v>
      </c>
      <c r="BL294">
        <v>-8.27721060689081E-2</v>
      </c>
      <c r="BM294">
        <v>-0.73888464315493119</v>
      </c>
      <c r="BN294">
        <v>-1.158407421717151E-2</v>
      </c>
      <c r="BO294">
        <v>-2.4170180220233317E-2</v>
      </c>
      <c r="BP294">
        <v>-6.2324977789679381E-2</v>
      </c>
      <c r="BQ294">
        <v>-0.84756476324892371</v>
      </c>
      <c r="BR294">
        <v>154644.13788799607</v>
      </c>
      <c r="BS294">
        <v>-0.84756476324892371</v>
      </c>
    </row>
    <row r="295" spans="1:71" hidden="1">
      <c r="A295">
        <v>49</v>
      </c>
      <c r="B295" t="s">
        <v>136</v>
      </c>
      <c r="C295" t="s">
        <v>137</v>
      </c>
      <c r="D295" t="s">
        <v>137</v>
      </c>
      <c r="E295" t="s">
        <v>137</v>
      </c>
      <c r="F295" t="s">
        <v>24</v>
      </c>
      <c r="G295" t="str">
        <f t="shared" si="4"/>
        <v>KazakhstanTransport services</v>
      </c>
      <c r="H295">
        <v>13474.724526386388</v>
      </c>
      <c r="I295">
        <v>287.56387430415668</v>
      </c>
      <c r="J295">
        <v>2927.0330340354085</v>
      </c>
      <c r="K295">
        <v>618576.55155198427</v>
      </c>
      <c r="L295">
        <v>43686.286837950902</v>
      </c>
      <c r="M295">
        <v>223799.73903838726</v>
      </c>
      <c r="N295">
        <v>-2.1153957862165311E-3</v>
      </c>
      <c r="O295">
        <v>2.230665829227322E-3</v>
      </c>
      <c r="P295">
        <v>1.1527004301079137E-4</v>
      </c>
      <c r="Q295">
        <v>-7.2374820635164494E-4</v>
      </c>
      <c r="R295">
        <v>8.4105524083360182E-4</v>
      </c>
      <c r="S295">
        <v>1.1730703448195677E-4</v>
      </c>
      <c r="T295">
        <v>1.2811771891220403E-2</v>
      </c>
      <c r="U295">
        <v>-7.9044679352826108E-2</v>
      </c>
      <c r="V295">
        <v>9.1856451244046511E-2</v>
      </c>
      <c r="W295">
        <v>-3.6801771211163203E-3</v>
      </c>
      <c r="X295">
        <v>2.5259037800831581E-3</v>
      </c>
      <c r="Y295">
        <v>-1.1542733410331621E-3</v>
      </c>
      <c r="Z295">
        <v>-3.8156127211889448E-3</v>
      </c>
      <c r="AA295">
        <v>4.6865313440457718E-3</v>
      </c>
      <c r="AB295">
        <v>8.7091862285682703E-4</v>
      </c>
      <c r="AC295">
        <v>-1.2325969436673089E-3</v>
      </c>
      <c r="AD295">
        <v>1.9047702982443069E-3</v>
      </c>
      <c r="AE295">
        <v>6.7217335457699816E-4</v>
      </c>
      <c r="AF295">
        <v>7.3411894932196048E-2</v>
      </c>
      <c r="AG295">
        <v>-0.13461895909157917</v>
      </c>
      <c r="AH295">
        <v>0.20803085402377519</v>
      </c>
      <c r="AI295">
        <v>-6.306012351800617E-3</v>
      </c>
      <c r="AJ295">
        <v>4.7569032668436503E-3</v>
      </c>
      <c r="AK295">
        <v>-1.5491090849569663E-3</v>
      </c>
      <c r="AL295">
        <v>-8.8816031565939028E-3</v>
      </c>
      <c r="AM295">
        <v>7.0852283683340497E-3</v>
      </c>
      <c r="AN295">
        <v>-1.7963747882598531E-3</v>
      </c>
      <c r="AO295">
        <v>-2.8008369854557093E-3</v>
      </c>
      <c r="AP295">
        <v>2.6023971384909004E-3</v>
      </c>
      <c r="AQ295">
        <v>-1.984398469648088E-4</v>
      </c>
      <c r="AR295">
        <v>-2.1672750186459287E-2</v>
      </c>
      <c r="AS295">
        <v>-0.30589541983239954</v>
      </c>
      <c r="AT295">
        <v>0.28422266964594023</v>
      </c>
      <c r="AU295">
        <v>-1.2603953620922943E-2</v>
      </c>
      <c r="AV295">
        <v>7.8380876314508036E-3</v>
      </c>
      <c r="AW295">
        <v>-4.765865989472139E-3</v>
      </c>
      <c r="AX295" s="40">
        <v>-9.0457906125125026E-2</v>
      </c>
      <c r="AY295" s="40">
        <v>4.8007678046013809E-2</v>
      </c>
      <c r="AZ295" s="40">
        <v>-4.2450228079111203E-2</v>
      </c>
      <c r="BA295" s="40">
        <v>-2.5955381604770719E-2</v>
      </c>
      <c r="BB295" s="40">
        <v>1.4266162628796011E-2</v>
      </c>
      <c r="BC295" s="40">
        <v>-1.1689218975974709E-2</v>
      </c>
      <c r="BD295" s="40">
        <v>-1.2766464327401243</v>
      </c>
      <c r="BE295" s="40">
        <v>-2.8347356144362195</v>
      </c>
      <c r="BF295" s="40">
        <v>1.5580891816960953</v>
      </c>
      <c r="BG295" s="40">
        <v>-2.7246066482490137E-2</v>
      </c>
      <c r="BH295" s="40">
        <v>1.522693033218841E-2</v>
      </c>
      <c r="BI295" s="40">
        <v>-1.2019136150301726E-2</v>
      </c>
      <c r="BJ295">
        <v>-2.4277569237928221E-2</v>
      </c>
      <c r="BK295">
        <v>-4.3790293347167691E-2</v>
      </c>
      <c r="BL295">
        <v>-0.10193068218390558</v>
      </c>
      <c r="BM295">
        <v>-1.0381499733430699</v>
      </c>
      <c r="BN295">
        <v>-2.7487694531900919E-2</v>
      </c>
      <c r="BO295">
        <v>-4.6813585126896894E-2</v>
      </c>
      <c r="BP295">
        <v>-0.10637477345601958</v>
      </c>
      <c r="BQ295">
        <v>-0.98577598500356689</v>
      </c>
      <c r="BR295">
        <v>154644.13788799607</v>
      </c>
      <c r="BS295">
        <v>-0.98577598500356689</v>
      </c>
    </row>
    <row r="296" spans="1:71" hidden="1">
      <c r="A296">
        <v>49</v>
      </c>
      <c r="B296" t="s">
        <v>136</v>
      </c>
      <c r="C296" t="s">
        <v>137</v>
      </c>
      <c r="D296" t="s">
        <v>137</v>
      </c>
      <c r="E296" t="s">
        <v>137</v>
      </c>
      <c r="F296" t="s">
        <v>287</v>
      </c>
      <c r="G296" t="str">
        <f t="shared" si="4"/>
        <v>Kazakhstan_All</v>
      </c>
      <c r="H296">
        <v>154644.1378879961</v>
      </c>
      <c r="I296">
        <v>10921.571709487727</v>
      </c>
      <c r="J296">
        <v>55949.934759596828</v>
      </c>
      <c r="K296">
        <v>154644.1378879961</v>
      </c>
      <c r="L296">
        <v>10921.571709487727</v>
      </c>
      <c r="M296">
        <v>55949.934759596828</v>
      </c>
      <c r="N296">
        <v>-1.6607648714666589E-2</v>
      </c>
      <c r="O296">
        <v>2.7600303982014001E-2</v>
      </c>
      <c r="P296">
        <v>1.0992655267347412E-2</v>
      </c>
      <c r="Q296">
        <v>-7.5966745396864399E-3</v>
      </c>
      <c r="R296">
        <v>2.4827028250332974E-2</v>
      </c>
      <c r="S296">
        <v>1.7230353710646535E-2</v>
      </c>
      <c r="T296">
        <v>1.8818254363066409</v>
      </c>
      <c r="U296">
        <v>-0.82967625738825124</v>
      </c>
      <c r="V296">
        <v>2.7115016936948919</v>
      </c>
      <c r="W296">
        <v>-3.5396462797621285E-2</v>
      </c>
      <c r="X296">
        <v>7.0634418347620909E-2</v>
      </c>
      <c r="Y296">
        <v>3.5237955549999624E-2</v>
      </c>
      <c r="Z296">
        <v>-3.1795514868955835E-2</v>
      </c>
      <c r="AA296">
        <v>5.9110930751877969E-2</v>
      </c>
      <c r="AB296">
        <v>2.7315415882922134E-2</v>
      </c>
      <c r="AC296">
        <v>-1.5648376265826526E-2</v>
      </c>
      <c r="AD296">
        <v>2.7102511317614118E-2</v>
      </c>
      <c r="AE296">
        <v>1.1454135051787592E-2</v>
      </c>
      <c r="AF296">
        <v>1.2509715733825513</v>
      </c>
      <c r="AG296">
        <v>-1.7090486352427021</v>
      </c>
      <c r="AH296">
        <v>2.9600202086252532</v>
      </c>
      <c r="AI296">
        <v>-6.8329676603124362E-2</v>
      </c>
      <c r="AJ296">
        <v>0.14084902853184211</v>
      </c>
      <c r="AK296">
        <v>7.2519351928717751E-2</v>
      </c>
      <c r="AL296">
        <v>-8.598410108055568E-2</v>
      </c>
      <c r="AM296">
        <v>8.1534119088782914E-2</v>
      </c>
      <c r="AN296">
        <v>-4.4499819917727668E-3</v>
      </c>
      <c r="AO296">
        <v>-6.5947038771442423E-2</v>
      </c>
      <c r="AP296">
        <v>5.5702812508614204E-2</v>
      </c>
      <c r="AQ296">
        <v>-1.024422626282822E-2</v>
      </c>
      <c r="AR296">
        <v>-1.1188305173769588</v>
      </c>
      <c r="AS296">
        <v>-7.2024531297067584</v>
      </c>
      <c r="AT296">
        <v>6.0836226123298003</v>
      </c>
      <c r="AU296">
        <v>-0.19153372199720228</v>
      </c>
      <c r="AV296">
        <v>0.19381160351956969</v>
      </c>
      <c r="AW296">
        <v>2.2778815223674087E-3</v>
      </c>
      <c r="AX296" s="40">
        <v>-0.94489198889977977</v>
      </c>
      <c r="AY296" s="40">
        <v>0.51565916776728993</v>
      </c>
      <c r="AZ296" s="40">
        <v>-0.42923282113248984</v>
      </c>
      <c r="BA296" s="40">
        <v>-1.3799492102529649</v>
      </c>
      <c r="BB296" s="40">
        <v>0.70925292831118325</v>
      </c>
      <c r="BC296" s="40">
        <v>-0.67069628194178166</v>
      </c>
      <c r="BD296" s="40">
        <v>-73.250575385139655</v>
      </c>
      <c r="BE296" s="40">
        <v>-150.7121425522871</v>
      </c>
      <c r="BF296" s="40">
        <v>77.46156716714745</v>
      </c>
      <c r="BG296" s="40">
        <v>-0.38542621039152858</v>
      </c>
      <c r="BH296" s="40">
        <v>0.29939729542604426</v>
      </c>
      <c r="BI296" s="40">
        <v>-8.6028914965484315E-2</v>
      </c>
      <c r="BJ296">
        <v>-1.6607648714666585E-2</v>
      </c>
      <c r="BK296">
        <v>-3.1795514868955835E-2</v>
      </c>
      <c r="BL296">
        <v>-8.5984101080555667E-2</v>
      </c>
      <c r="BM296">
        <v>-0.94489198889977954</v>
      </c>
      <c r="BN296">
        <v>-7.5966745396864399E-3</v>
      </c>
      <c r="BO296">
        <v>-1.5648376265826526E-2</v>
      </c>
      <c r="BP296">
        <v>-6.5947038771442423E-2</v>
      </c>
      <c r="BQ296">
        <v>-1.3799492102529647</v>
      </c>
      <c r="BR296">
        <v>154644.13788799607</v>
      </c>
      <c r="BS296">
        <v>-1.3799492102529647</v>
      </c>
    </row>
    <row r="297" spans="1:71" hidden="1">
      <c r="A297">
        <v>50</v>
      </c>
      <c r="B297" t="s">
        <v>158</v>
      </c>
      <c r="C297" t="s">
        <v>159</v>
      </c>
      <c r="D297" t="s">
        <v>160</v>
      </c>
      <c r="E297" t="s">
        <v>159</v>
      </c>
      <c r="F297" t="s">
        <v>20</v>
      </c>
      <c r="G297" t="str">
        <f t="shared" si="4"/>
        <v>MongoliaAgriculture, Mining and Quarrying</v>
      </c>
      <c r="H297">
        <v>4490.5621513999849</v>
      </c>
      <c r="I297">
        <v>402.93032615104914</v>
      </c>
      <c r="J297">
        <v>5611.6465715926688</v>
      </c>
      <c r="K297">
        <v>23173.046221886907</v>
      </c>
      <c r="L297">
        <v>2517.071941282883</v>
      </c>
      <c r="M297">
        <v>13512.675657890859</v>
      </c>
      <c r="N297">
        <v>-5.073126407730736E-2</v>
      </c>
      <c r="O297">
        <v>8.951312529303361E-2</v>
      </c>
      <c r="P297">
        <v>3.878186121572625E-2</v>
      </c>
      <c r="Q297">
        <v>-3.2543403519801201E-2</v>
      </c>
      <c r="R297">
        <v>3.6339913067743333E-2</v>
      </c>
      <c r="S297">
        <v>3.7965095479421318E-3</v>
      </c>
      <c r="T297">
        <v>4.7780438289688518E-2</v>
      </c>
      <c r="U297">
        <v>-0.40957043936769111</v>
      </c>
      <c r="V297">
        <v>0.45735087765737958</v>
      </c>
      <c r="W297">
        <v>-0.1242541597286367</v>
      </c>
      <c r="X297">
        <v>0.2969539668674539</v>
      </c>
      <c r="Y297">
        <v>0.17269980713881719</v>
      </c>
      <c r="Z297">
        <v>-9.9494339003437141E-2</v>
      </c>
      <c r="AA297">
        <v>-0.12071662595655334</v>
      </c>
      <c r="AB297">
        <v>-0.22021096495999049</v>
      </c>
      <c r="AC297">
        <v>-5.961995847159425E-2</v>
      </c>
      <c r="AD297">
        <v>1.7889097504771023E-2</v>
      </c>
      <c r="AE297">
        <v>-4.1730860966823227E-2</v>
      </c>
      <c r="AF297">
        <v>-0.52519789612583889</v>
      </c>
      <c r="AG297">
        <v>-0.75033862304650256</v>
      </c>
      <c r="AH297">
        <v>0.22514072692066378</v>
      </c>
      <c r="AI297">
        <v>-0.25210707360781204</v>
      </c>
      <c r="AJ297">
        <v>-0.40150392913550254</v>
      </c>
      <c r="AK297">
        <v>-0.65361100274331463</v>
      </c>
      <c r="AL297">
        <v>-0.37559087225566462</v>
      </c>
      <c r="AM297">
        <v>6.7982117770152006E-3</v>
      </c>
      <c r="AN297">
        <v>-0.36879266047864945</v>
      </c>
      <c r="AO297">
        <v>-0.12959748630311879</v>
      </c>
      <c r="AP297">
        <v>5.0144367384344878E-2</v>
      </c>
      <c r="AQ297">
        <v>-7.9453118918773907E-2</v>
      </c>
      <c r="AR297">
        <v>-0.99994608138928975</v>
      </c>
      <c r="AS297">
        <v>-1.6310309821718647</v>
      </c>
      <c r="AT297">
        <v>0.63108490078257518</v>
      </c>
      <c r="AU297">
        <v>-1.0515317854114554</v>
      </c>
      <c r="AV297">
        <v>-3.2202310426515952E-2</v>
      </c>
      <c r="AW297">
        <v>-1.0837340958379713</v>
      </c>
      <c r="AX297" s="40">
        <v>-0.49213177716405232</v>
      </c>
      <c r="AY297" s="40">
        <v>7.5602093123754308E-2</v>
      </c>
      <c r="AZ297" s="40">
        <v>-0.416529684040298</v>
      </c>
      <c r="BA297" s="40">
        <v>-0.37434317289824781</v>
      </c>
      <c r="BB297" s="40">
        <v>0.17525070471809778</v>
      </c>
      <c r="BC297" s="40">
        <v>-0.19909246818015</v>
      </c>
      <c r="BD297" s="40">
        <v>-2.5056503268850538</v>
      </c>
      <c r="BE297" s="40">
        <v>-4.7112434845649318</v>
      </c>
      <c r="BF297" s="40">
        <v>2.2055931576798784</v>
      </c>
      <c r="BG297" s="40">
        <v>-1.0915667532576756</v>
      </c>
      <c r="BH297" s="40">
        <v>1.8225910689429033E-2</v>
      </c>
      <c r="BI297" s="40">
        <v>-1.0733408425682465</v>
      </c>
      <c r="BJ297">
        <v>-0.13089652116179817</v>
      </c>
      <c r="BK297">
        <v>-0.256714731787416</v>
      </c>
      <c r="BL297">
        <v>-0.9690974481430914</v>
      </c>
      <c r="BM297">
        <v>-1.2697956330396807</v>
      </c>
      <c r="BN297">
        <v>-0.10164795568506123</v>
      </c>
      <c r="BO297">
        <v>-0.18622043920447381</v>
      </c>
      <c r="BP297">
        <v>-0.40479231180043501</v>
      </c>
      <c r="BQ297">
        <v>-1.1692451966990436</v>
      </c>
      <c r="BR297">
        <v>11586.523110943472</v>
      </c>
      <c r="BS297">
        <v>-1.1692451966990436</v>
      </c>
    </row>
    <row r="298" spans="1:71" hidden="1">
      <c r="A298">
        <v>50</v>
      </c>
      <c r="B298" t="s">
        <v>158</v>
      </c>
      <c r="C298" t="s">
        <v>159</v>
      </c>
      <c r="D298" t="s">
        <v>160</v>
      </c>
      <c r="E298" t="s">
        <v>159</v>
      </c>
      <c r="F298" t="s">
        <v>21</v>
      </c>
      <c r="G298" t="str">
        <f t="shared" si="4"/>
        <v>MongoliaBusiness, Trade, Personal, and Public Services</v>
      </c>
      <c r="H298">
        <v>4325.4944334458942</v>
      </c>
      <c r="I298">
        <v>469.48319614140058</v>
      </c>
      <c r="J298">
        <v>555.92847197672415</v>
      </c>
      <c r="K298">
        <v>115865.23110943454</v>
      </c>
      <c r="L298">
        <v>12585.359706414418</v>
      </c>
      <c r="M298">
        <v>67563.378289454282</v>
      </c>
      <c r="N298">
        <v>-7.3591423890722457E-2</v>
      </c>
      <c r="O298">
        <v>5.4188152358508233E-2</v>
      </c>
      <c r="P298">
        <v>-1.9403271532214224E-2</v>
      </c>
      <c r="Q298">
        <v>-7.1784731231738591E-2</v>
      </c>
      <c r="R298">
        <v>5.1008451629343698E-2</v>
      </c>
      <c r="S298">
        <v>-2.0776279602394893E-2</v>
      </c>
      <c r="T298">
        <v>-0.26147695215718036</v>
      </c>
      <c r="U298">
        <v>-0.90343666397971134</v>
      </c>
      <c r="V298">
        <v>0.64195971182253098</v>
      </c>
      <c r="W298">
        <v>-2.1700233941298188E-2</v>
      </c>
      <c r="X298">
        <v>1.5283356340984315E-2</v>
      </c>
      <c r="Y298">
        <v>-6.4168776003138677E-3</v>
      </c>
      <c r="Z298">
        <v>-0.10184392937959905</v>
      </c>
      <c r="AA298">
        <v>2.6451414935914394E-2</v>
      </c>
      <c r="AB298">
        <v>-7.5392514443684652E-2</v>
      </c>
      <c r="AC298">
        <v>-9.827438406658888E-2</v>
      </c>
      <c r="AD298">
        <v>3.0745559252513013E-2</v>
      </c>
      <c r="AE298">
        <v>-6.7528824814075863E-2</v>
      </c>
      <c r="AF298">
        <v>-0.84987455083658792</v>
      </c>
      <c r="AG298">
        <v>-1.2368184734043419</v>
      </c>
      <c r="AH298">
        <v>0.38694392256775401</v>
      </c>
      <c r="AI298">
        <v>-3.0184931759289907E-2</v>
      </c>
      <c r="AJ298">
        <v>1.215261982200606E-2</v>
      </c>
      <c r="AK298">
        <v>-1.8032311937283847E-2</v>
      </c>
      <c r="AL298">
        <v>-0.2161480928794732</v>
      </c>
      <c r="AM298">
        <v>8.1784942650797443E-2</v>
      </c>
      <c r="AN298">
        <v>-0.13436315022867576</v>
      </c>
      <c r="AO298">
        <v>-0.20203839194534412</v>
      </c>
      <c r="AP298">
        <v>8.090009477706564E-2</v>
      </c>
      <c r="AQ298">
        <v>-0.12113829716827848</v>
      </c>
      <c r="AR298">
        <v>-1.524569044085307</v>
      </c>
      <c r="AS298">
        <v>-2.542725837137696</v>
      </c>
      <c r="AT298">
        <v>1.0181567930523889</v>
      </c>
      <c r="AU298">
        <v>-6.0015970436464304E-2</v>
      </c>
      <c r="AV298">
        <v>2.6681088959376206E-2</v>
      </c>
      <c r="AW298">
        <v>-3.3334881477088102E-2</v>
      </c>
      <c r="AX298" s="40">
        <v>-0.50240878748452256</v>
      </c>
      <c r="AY298" s="40">
        <v>0.22673384398837609</v>
      </c>
      <c r="AZ298" s="40">
        <v>-0.27567494349614635</v>
      </c>
      <c r="BA298" s="40">
        <v>-0.43160788202694556</v>
      </c>
      <c r="BB298" s="40">
        <v>0.19741230823269135</v>
      </c>
      <c r="BC298" s="40">
        <v>-0.23419557379425421</v>
      </c>
      <c r="BD298" s="40">
        <v>-2.9474355378508101</v>
      </c>
      <c r="BE298" s="40">
        <v>-5.4319404474327859</v>
      </c>
      <c r="BF298" s="40">
        <v>2.4845049095819762</v>
      </c>
      <c r="BG298" s="40">
        <v>-8.191782905862062E-2</v>
      </c>
      <c r="BH298" s="40">
        <v>3.8019068471671427E-2</v>
      </c>
      <c r="BI298" s="40">
        <v>-4.3898760586949206E-2</v>
      </c>
      <c r="BJ298">
        <v>-0.19712630470265499</v>
      </c>
      <c r="BK298">
        <v>-0.2728051231188296</v>
      </c>
      <c r="BL298">
        <v>-0.57898696023502783</v>
      </c>
      <c r="BM298">
        <v>-1.3457816480630833</v>
      </c>
      <c r="BN298">
        <v>-0.19243216187605811</v>
      </c>
      <c r="BO298">
        <v>-0.26344254353926494</v>
      </c>
      <c r="BP298">
        <v>-0.5416010323768583</v>
      </c>
      <c r="BQ298">
        <v>-1.157004231903707</v>
      </c>
      <c r="BR298">
        <v>11586.523110943472</v>
      </c>
      <c r="BS298">
        <v>-1.157004231903707</v>
      </c>
    </row>
    <row r="299" spans="1:71" hidden="1">
      <c r="A299">
        <v>50</v>
      </c>
      <c r="B299" t="s">
        <v>158</v>
      </c>
      <c r="C299" t="s">
        <v>159</v>
      </c>
      <c r="D299" t="s">
        <v>160</v>
      </c>
      <c r="E299" t="s">
        <v>159</v>
      </c>
      <c r="F299" t="s">
        <v>23</v>
      </c>
      <c r="G299" t="str">
        <f t="shared" si="4"/>
        <v>MongoliaHotel and restaurants and Other Personal Services</v>
      </c>
      <c r="H299">
        <v>268.28537061483735</v>
      </c>
      <c r="I299">
        <v>79.297571509379921</v>
      </c>
      <c r="J299">
        <v>84.227564691298014</v>
      </c>
      <c r="K299">
        <v>34759.569332830361</v>
      </c>
      <c r="L299">
        <v>3775.6079119243245</v>
      </c>
      <c r="M299">
        <v>20269.013486836287</v>
      </c>
      <c r="N299">
        <v>-7.9290915161234349E-2</v>
      </c>
      <c r="O299">
        <v>4.0582627087045083E-2</v>
      </c>
      <c r="P299">
        <v>-3.8708288074189266E-2</v>
      </c>
      <c r="Q299">
        <v>-0.16936418320033053</v>
      </c>
      <c r="R299">
        <v>8.7331201364016633E-2</v>
      </c>
      <c r="S299">
        <v>-8.2032981836313884E-2</v>
      </c>
      <c r="T299">
        <v>-1.0324145841997703</v>
      </c>
      <c r="U299">
        <v>-2.131509166959229</v>
      </c>
      <c r="V299">
        <v>1.0990945827594585</v>
      </c>
      <c r="W299">
        <v>-0.26710733763191541</v>
      </c>
      <c r="X299">
        <v>0.13410108084713138</v>
      </c>
      <c r="Y299">
        <v>-0.13300625678478403</v>
      </c>
      <c r="Z299">
        <v>-0.10555891511497348</v>
      </c>
      <c r="AA299">
        <v>5.1305028174752826E-2</v>
      </c>
      <c r="AB299">
        <v>-5.4253886940220653E-2</v>
      </c>
      <c r="AC299">
        <v>-0.22434916096052726</v>
      </c>
      <c r="AD299">
        <v>0.10864136846009927</v>
      </c>
      <c r="AE299">
        <v>-0.11570779250042801</v>
      </c>
      <c r="AF299">
        <v>-1.4562241894530457</v>
      </c>
      <c r="AG299">
        <v>-2.8235148905205003</v>
      </c>
      <c r="AH299">
        <v>1.3672907010674544</v>
      </c>
      <c r="AI299">
        <v>-0.35390947383973825</v>
      </c>
      <c r="AJ299">
        <v>0.17648949971092448</v>
      </c>
      <c r="AK299">
        <v>-0.17741997412881372</v>
      </c>
      <c r="AL299">
        <v>-0.18539413928062271</v>
      </c>
      <c r="AM299">
        <v>9.1161628307111942E-2</v>
      </c>
      <c r="AN299">
        <v>-9.4232510973510764E-2</v>
      </c>
      <c r="AO299">
        <v>-0.39285279051809885</v>
      </c>
      <c r="AP299">
        <v>0.19277360757373252</v>
      </c>
      <c r="AQ299">
        <v>-0.20007918294436636</v>
      </c>
      <c r="AR299">
        <v>-2.5180684871203463</v>
      </c>
      <c r="AS299">
        <v>-4.9441936803389437</v>
      </c>
      <c r="AT299">
        <v>2.4261251932185979</v>
      </c>
      <c r="AU299">
        <v>-0.61139099304682931</v>
      </c>
      <c r="AV299">
        <v>0.30520780382416834</v>
      </c>
      <c r="AW299">
        <v>-0.30618318922266097</v>
      </c>
      <c r="AX299" s="40">
        <v>-0.20814302375606625</v>
      </c>
      <c r="AY299" s="40">
        <v>0.10259708249529922</v>
      </c>
      <c r="AZ299" s="40">
        <v>-0.10554594126076704</v>
      </c>
      <c r="BA299" s="40">
        <v>-0.45897019753650525</v>
      </c>
      <c r="BB299" s="40">
        <v>0.22595188674808825</v>
      </c>
      <c r="BC299" s="40">
        <v>-0.23301831078841698</v>
      </c>
      <c r="BD299" s="40">
        <v>-2.9326192594532947</v>
      </c>
      <c r="BE299" s="40">
        <v>-5.7763050305209971</v>
      </c>
      <c r="BF299" s="40">
        <v>2.8436857710677028</v>
      </c>
      <c r="BG299" s="40">
        <v>-0.61251976682798825</v>
      </c>
      <c r="BH299" s="40">
        <v>0.30579464620504948</v>
      </c>
      <c r="BI299" s="40">
        <v>-0.30672512062293872</v>
      </c>
      <c r="BJ299">
        <v>-3.4243612273679878</v>
      </c>
      <c r="BK299">
        <v>-4.5588054493721986</v>
      </c>
      <c r="BL299">
        <v>-8.0066739177227806</v>
      </c>
      <c r="BM299">
        <v>-8.9891370133394179</v>
      </c>
      <c r="BN299">
        <v>-2.6879879501821793</v>
      </c>
      <c r="BO299">
        <v>-3.5606574536604993</v>
      </c>
      <c r="BP299">
        <v>-6.2349875112557598</v>
      </c>
      <c r="BQ299">
        <v>-7.2843403909762001</v>
      </c>
      <c r="BR299">
        <v>11586.523110943472</v>
      </c>
      <c r="BS299">
        <v>-7.2843403909762001</v>
      </c>
    </row>
    <row r="300" spans="1:71" hidden="1">
      <c r="A300">
        <v>50</v>
      </c>
      <c r="B300" t="s">
        <v>158</v>
      </c>
      <c r="C300" t="s">
        <v>159</v>
      </c>
      <c r="D300" t="s">
        <v>160</v>
      </c>
      <c r="E300" t="s">
        <v>159</v>
      </c>
      <c r="F300" t="s">
        <v>22</v>
      </c>
      <c r="G300" t="str">
        <f t="shared" si="4"/>
        <v>MongoliaLight/Heavy Manufacturing, Utilities, and Construction</v>
      </c>
      <c r="H300">
        <v>1893.1100477017851</v>
      </c>
      <c r="I300">
        <v>242.51986379494895</v>
      </c>
      <c r="J300">
        <v>303.89016449617657</v>
      </c>
      <c r="K300">
        <v>185384.3697750952</v>
      </c>
      <c r="L300">
        <v>20136.575530263068</v>
      </c>
      <c r="M300">
        <v>108101.40526312684</v>
      </c>
      <c r="N300">
        <v>-2.0043730292333327E-2</v>
      </c>
      <c r="O300">
        <v>2.0830866499962866E-2</v>
      </c>
      <c r="P300">
        <v>7.8713620762953999E-4</v>
      </c>
      <c r="Q300">
        <v>-1.8706600643845647E-2</v>
      </c>
      <c r="R300">
        <v>2.2974976339091721E-2</v>
      </c>
      <c r="S300">
        <v>4.2683756952460747E-3</v>
      </c>
      <c r="T300">
        <v>5.3719043486788583E-2</v>
      </c>
      <c r="U300">
        <v>-0.23542929798704093</v>
      </c>
      <c r="V300">
        <v>0.28914834147382951</v>
      </c>
      <c r="W300">
        <v>-5.5171879752309921E-3</v>
      </c>
      <c r="X300">
        <v>1.326176837484431E-2</v>
      </c>
      <c r="Y300">
        <v>7.7445803996133182E-3</v>
      </c>
      <c r="Z300">
        <v>-2.9092774916981968E-2</v>
      </c>
      <c r="AA300">
        <v>1.8082229955462246E-2</v>
      </c>
      <c r="AB300">
        <v>-1.1010544961519722E-2</v>
      </c>
      <c r="AC300">
        <v>-2.7453352178256556E-2</v>
      </c>
      <c r="AD300">
        <v>2.0415746814874371E-2</v>
      </c>
      <c r="AE300">
        <v>-7.037605363382186E-3</v>
      </c>
      <c r="AF300">
        <v>-8.8570794969956096E-2</v>
      </c>
      <c r="AG300">
        <v>-0.34551031231023432</v>
      </c>
      <c r="AH300">
        <v>0.2569395173402782</v>
      </c>
      <c r="AI300">
        <v>-8.6900267816486573E-3</v>
      </c>
      <c r="AJ300">
        <v>4.2256144756208973E-2</v>
      </c>
      <c r="AK300">
        <v>3.3566117974560307E-2</v>
      </c>
      <c r="AL300">
        <v>-7.2903013475215162E-2</v>
      </c>
      <c r="AM300">
        <v>3.8309666402440136E-2</v>
      </c>
      <c r="AN300">
        <v>-3.4593347072775039E-2</v>
      </c>
      <c r="AO300">
        <v>-7.1297049894566561E-2</v>
      </c>
      <c r="AP300">
        <v>4.103257518247428E-2</v>
      </c>
      <c r="AQ300">
        <v>-3.0264474712092281E-2</v>
      </c>
      <c r="AR300">
        <v>-0.38088930057736431</v>
      </c>
      <c r="AS300">
        <v>-0.89729901892929598</v>
      </c>
      <c r="AT300">
        <v>0.51640971835193183</v>
      </c>
      <c r="AU300">
        <v>-3.2660295074504742E-2</v>
      </c>
      <c r="AV300">
        <v>5.5988460537391947E-2</v>
      </c>
      <c r="AW300">
        <v>2.3328165462887192E-2</v>
      </c>
      <c r="AX300" s="40">
        <v>-0.20691324574876938</v>
      </c>
      <c r="AY300" s="40">
        <v>0.10699246537135595</v>
      </c>
      <c r="AZ300" s="40">
        <v>-9.9920780377413448E-2</v>
      </c>
      <c r="BA300" s="40">
        <v>-0.20584830609943833</v>
      </c>
      <c r="BB300" s="40">
        <v>0.10961322377546526</v>
      </c>
      <c r="BC300" s="40">
        <v>-9.6235082323973084E-2</v>
      </c>
      <c r="BD300" s="40">
        <v>-1.2111531274236049</v>
      </c>
      <c r="BE300" s="40">
        <v>-2.5906749772175321</v>
      </c>
      <c r="BF300" s="40">
        <v>1.3795218497939268</v>
      </c>
      <c r="BG300" s="40">
        <v>-3.8456915081876569E-2</v>
      </c>
      <c r="BH300" s="40">
        <v>5.7139588906322925E-2</v>
      </c>
      <c r="BI300" s="40">
        <v>1.8682673824446348E-2</v>
      </c>
      <c r="BJ300">
        <v>-0.12267493088612107</v>
      </c>
      <c r="BK300">
        <v>-0.17805838036003482</v>
      </c>
      <c r="BL300">
        <v>-0.44619299945792967</v>
      </c>
      <c r="BM300">
        <v>-1.2663844379986604</v>
      </c>
      <c r="BN300">
        <v>-9.7076294825110446E-2</v>
      </c>
      <c r="BO300">
        <v>-0.14246680948260965</v>
      </c>
      <c r="BP300">
        <v>-0.36998990717229008</v>
      </c>
      <c r="BQ300">
        <v>-1.0682320766137132</v>
      </c>
      <c r="BR300">
        <v>11586.523110943472</v>
      </c>
      <c r="BS300">
        <v>-1.0682320766137132</v>
      </c>
    </row>
    <row r="301" spans="1:71" hidden="1">
      <c r="A301">
        <v>50</v>
      </c>
      <c r="B301" t="s">
        <v>158</v>
      </c>
      <c r="C301" t="s">
        <v>159</v>
      </c>
      <c r="D301" t="s">
        <v>160</v>
      </c>
      <c r="E301" t="s">
        <v>159</v>
      </c>
      <c r="F301" t="s">
        <v>24</v>
      </c>
      <c r="G301" t="str">
        <f t="shared" si="4"/>
        <v>MongoliaTransport services</v>
      </c>
      <c r="H301">
        <v>609.07110778094852</v>
      </c>
      <c r="I301">
        <v>64.305013044662445</v>
      </c>
      <c r="J301">
        <v>200.64505618856262</v>
      </c>
      <c r="K301">
        <v>46346.092443773814</v>
      </c>
      <c r="L301">
        <v>5034.143882565766</v>
      </c>
      <c r="M301">
        <v>27025.351315781718</v>
      </c>
      <c r="N301">
        <v>-0.31983272746178887</v>
      </c>
      <c r="O301">
        <v>0.16298185969261533</v>
      </c>
      <c r="P301">
        <v>-0.15685086776917356</v>
      </c>
      <c r="Q301">
        <v>-0.35553385319495329</v>
      </c>
      <c r="R301">
        <v>0.18092069650713141</v>
      </c>
      <c r="S301">
        <v>-0.1746131566878219</v>
      </c>
      <c r="T301">
        <v>-2.1975693863887398</v>
      </c>
      <c r="U301">
        <v>-4.474521430266023</v>
      </c>
      <c r="V301">
        <v>2.2769520438772828</v>
      </c>
      <c r="W301">
        <v>-1.2436863969622405</v>
      </c>
      <c r="X301">
        <v>0.62354607410412544</v>
      </c>
      <c r="Y301">
        <v>-0.62014032285811505</v>
      </c>
      <c r="Z301">
        <v>-0.40365154144655757</v>
      </c>
      <c r="AA301">
        <v>0.19266493892114353</v>
      </c>
      <c r="AB301">
        <v>-0.21098660252541404</v>
      </c>
      <c r="AC301">
        <v>-0.44982698691214013</v>
      </c>
      <c r="AD301">
        <v>0.2153649479089953</v>
      </c>
      <c r="AE301">
        <v>-0.2344620390031448</v>
      </c>
      <c r="AF301">
        <v>-2.9507890983539418</v>
      </c>
      <c r="AG301">
        <v>-5.6612344359418501</v>
      </c>
      <c r="AH301">
        <v>2.7104453375879074</v>
      </c>
      <c r="AI301">
        <v>-1.5596046484124189</v>
      </c>
      <c r="AJ301">
        <v>0.77452449533150514</v>
      </c>
      <c r="AK301">
        <v>-0.78508015308091361</v>
      </c>
      <c r="AL301">
        <v>-0.66022167327682069</v>
      </c>
      <c r="AM301">
        <v>0.32036950797118036</v>
      </c>
      <c r="AN301">
        <v>-0.33985216530564027</v>
      </c>
      <c r="AO301">
        <v>-0.73785507094972203</v>
      </c>
      <c r="AP301">
        <v>0.35876540550926211</v>
      </c>
      <c r="AQ301">
        <v>-0.37908966544045991</v>
      </c>
      <c r="AR301">
        <v>-4.7709798005524853</v>
      </c>
      <c r="AS301">
        <v>-9.2861714791041798</v>
      </c>
      <c r="AT301">
        <v>4.5151916785516955</v>
      </c>
      <c r="AU301">
        <v>-2.4929999836583829</v>
      </c>
      <c r="AV301">
        <v>1.2408811816303085</v>
      </c>
      <c r="AW301">
        <v>-1.2521188020280742</v>
      </c>
      <c r="AX301" s="40">
        <v>-0.70393184677160714</v>
      </c>
      <c r="AY301" s="40">
        <v>0.34280509158366834</v>
      </c>
      <c r="AZ301" s="40">
        <v>-0.3611267551879388</v>
      </c>
      <c r="BA301" s="40">
        <v>-0.77886703913460187</v>
      </c>
      <c r="BB301" s="40">
        <v>0.37988497402022614</v>
      </c>
      <c r="BC301" s="40">
        <v>-0.39898206511437567</v>
      </c>
      <c r="BD301" s="40">
        <v>-5.0213328058724764</v>
      </c>
      <c r="BE301" s="40">
        <v>-9.8023218509789167</v>
      </c>
      <c r="BF301" s="40">
        <v>4.7809890451064412</v>
      </c>
      <c r="BG301" s="40">
        <v>-2.4942318799753824</v>
      </c>
      <c r="BH301" s="40">
        <v>1.241838111112987</v>
      </c>
      <c r="BI301" s="40">
        <v>-1.2523937688623954</v>
      </c>
      <c r="BJ301">
        <v>-6.0842637928983301</v>
      </c>
      <c r="BK301">
        <v>-7.6787715818241411</v>
      </c>
      <c r="BL301">
        <v>-12.559574043231166</v>
      </c>
      <c r="BM301">
        <v>-13.391084402055862</v>
      </c>
      <c r="BN301">
        <v>-6.9582777740178461</v>
      </c>
      <c r="BO301">
        <v>-8.8037217751746546</v>
      </c>
      <c r="BP301">
        <v>-14.440820457737185</v>
      </c>
      <c r="BQ301">
        <v>-15.243480075450424</v>
      </c>
      <c r="BR301">
        <v>11586.523110943472</v>
      </c>
      <c r="BS301">
        <v>-15.243480075450424</v>
      </c>
    </row>
    <row r="302" spans="1:71" hidden="1">
      <c r="A302">
        <v>50</v>
      </c>
      <c r="B302" t="s">
        <v>158</v>
      </c>
      <c r="C302" t="s">
        <v>159</v>
      </c>
      <c r="D302" t="s">
        <v>160</v>
      </c>
      <c r="E302" t="s">
        <v>159</v>
      </c>
      <c r="F302" t="s">
        <v>287</v>
      </c>
      <c r="G302" t="str">
        <f t="shared" si="4"/>
        <v>Mongolia_All</v>
      </c>
      <c r="H302">
        <v>11586.523110943454</v>
      </c>
      <c r="I302">
        <v>1258.5359706414413</v>
      </c>
      <c r="J302">
        <v>6756.3378289454295</v>
      </c>
      <c r="K302">
        <v>11586.523110943454</v>
      </c>
      <c r="L302">
        <v>1258.5359706414413</v>
      </c>
      <c r="M302">
        <v>6756.3378289454295</v>
      </c>
      <c r="N302">
        <v>-0.54349006088338647</v>
      </c>
      <c r="O302">
        <v>0.36809663093116518</v>
      </c>
      <c r="P302">
        <v>-0.17539342995222129</v>
      </c>
      <c r="Q302">
        <v>-0.64793277179066933</v>
      </c>
      <c r="R302">
        <v>0.37857523890732681</v>
      </c>
      <c r="S302">
        <v>-0.26935753288334252</v>
      </c>
      <c r="T302">
        <v>-3.3899614409692145</v>
      </c>
      <c r="U302">
        <v>-8.1544669985596947</v>
      </c>
      <c r="V302">
        <v>4.7645055575904811</v>
      </c>
      <c r="W302">
        <v>-1.6622653162393217</v>
      </c>
      <c r="X302">
        <v>1.0831462465345394</v>
      </c>
      <c r="Y302">
        <v>-0.57911906970478233</v>
      </c>
      <c r="Z302">
        <v>-0.73964149986154915</v>
      </c>
      <c r="AA302">
        <v>0.16778698603071965</v>
      </c>
      <c r="AB302">
        <v>-0.57185451383082953</v>
      </c>
      <c r="AC302">
        <v>-0.85952384258910675</v>
      </c>
      <c r="AD302">
        <v>0.39305671994125285</v>
      </c>
      <c r="AE302">
        <v>-0.46646712264785389</v>
      </c>
      <c r="AF302">
        <v>-5.8706565297393709</v>
      </c>
      <c r="AG302">
        <v>-10.817416735223429</v>
      </c>
      <c r="AH302">
        <v>4.9467602054840585</v>
      </c>
      <c r="AI302">
        <v>-2.2044961544009074</v>
      </c>
      <c r="AJ302">
        <v>0.60391883048514206</v>
      </c>
      <c r="AK302">
        <v>-1.6005773239157652</v>
      </c>
      <c r="AL302">
        <v>-1.5102577911677968</v>
      </c>
      <c r="AM302">
        <v>0.53842395710854518</v>
      </c>
      <c r="AN302">
        <v>-0.97183383405925161</v>
      </c>
      <c r="AO302">
        <v>-1.5336407896108506</v>
      </c>
      <c r="AP302">
        <v>0.7236160504268796</v>
      </c>
      <c r="AQ302">
        <v>-0.810024739183971</v>
      </c>
      <c r="AR302">
        <v>-10.19445271372479</v>
      </c>
      <c r="AS302">
        <v>-19.30142099768198</v>
      </c>
      <c r="AT302">
        <v>9.1069682839571886</v>
      </c>
      <c r="AU302">
        <v>-4.2485990276276366</v>
      </c>
      <c r="AV302">
        <v>1.5965562245247291</v>
      </c>
      <c r="AW302">
        <v>-2.6520428031029075</v>
      </c>
      <c r="AX302" s="40">
        <v>-2.1135286809250182</v>
      </c>
      <c r="AY302" s="40">
        <v>0.8547305765624541</v>
      </c>
      <c r="AZ302" s="40">
        <v>-1.258798104362564</v>
      </c>
      <c r="BA302" s="40">
        <v>-2.2496365976957389</v>
      </c>
      <c r="BB302" s="40">
        <v>1.0881130974945687</v>
      </c>
      <c r="BC302" s="40">
        <v>-1.1615235002011701</v>
      </c>
      <c r="BD302" s="40">
        <v>-14.618191057485243</v>
      </c>
      <c r="BE302" s="40">
        <v>-28.312485790715165</v>
      </c>
      <c r="BF302" s="40">
        <v>13.694294733229926</v>
      </c>
      <c r="BG302" s="40">
        <v>-4.3186931442015419</v>
      </c>
      <c r="BH302" s="40">
        <v>1.6610173253854592</v>
      </c>
      <c r="BI302" s="40">
        <v>-2.6576758188160827</v>
      </c>
      <c r="BJ302">
        <v>-0.54349006088338736</v>
      </c>
      <c r="BK302">
        <v>-0.73964149986155026</v>
      </c>
      <c r="BL302">
        <v>-1.5102577911677992</v>
      </c>
      <c r="BM302">
        <v>-2.1135286809250213</v>
      </c>
      <c r="BN302">
        <v>-0.64793277179066933</v>
      </c>
      <c r="BO302">
        <v>-0.85952384258910675</v>
      </c>
      <c r="BP302">
        <v>-1.5336407896108504</v>
      </c>
      <c r="BQ302">
        <v>-2.2496365976957389</v>
      </c>
      <c r="BR302">
        <v>11586.523110943472</v>
      </c>
      <c r="BS302">
        <v>-2.2496365976957389</v>
      </c>
    </row>
    <row r="303" spans="1:71" hidden="1">
      <c r="A303">
        <v>51</v>
      </c>
      <c r="B303" t="s">
        <v>200</v>
      </c>
      <c r="C303" t="s">
        <v>201</v>
      </c>
      <c r="D303" t="s">
        <v>202</v>
      </c>
      <c r="E303" t="s">
        <v>201</v>
      </c>
      <c r="F303" t="s">
        <v>20</v>
      </c>
      <c r="G303" t="str">
        <f t="shared" si="4"/>
        <v>Sri LankaAgriculture, Mining and Quarrying</v>
      </c>
      <c r="H303">
        <v>9444.4925604471009</v>
      </c>
      <c r="I303">
        <v>2613.093362669917</v>
      </c>
      <c r="J303">
        <v>833.73683176473003</v>
      </c>
      <c r="K303">
        <v>160707.89507438277</v>
      </c>
      <c r="L303">
        <v>17290.908465417146</v>
      </c>
      <c r="M303">
        <v>30056.668144612195</v>
      </c>
      <c r="N303">
        <v>-3.1418694499013942E-3</v>
      </c>
      <c r="O303">
        <v>5.7531681125438687E-3</v>
      </c>
      <c r="P303">
        <v>2.6112986626424741E-3</v>
      </c>
      <c r="Q303">
        <v>-7.4827854663371664E-3</v>
      </c>
      <c r="R303">
        <v>1.6470006734518275E-2</v>
      </c>
      <c r="S303">
        <v>8.9872212681811076E-3</v>
      </c>
      <c r="T303">
        <v>0.77698610153284875</v>
      </c>
      <c r="U303">
        <v>-0.64692079282394843</v>
      </c>
      <c r="V303">
        <v>1.4239068943567972</v>
      </c>
      <c r="W303">
        <v>-1.5860088150776756E-3</v>
      </c>
      <c r="X303">
        <v>7.4919711790549046E-3</v>
      </c>
      <c r="Y303">
        <v>5.9059623639772284E-3</v>
      </c>
      <c r="Z303">
        <v>-4.8445485063692284E-3</v>
      </c>
      <c r="AA303">
        <v>1.1305863252404409E-2</v>
      </c>
      <c r="AB303">
        <v>6.4613147460351791E-3</v>
      </c>
      <c r="AC303">
        <v>-1.1744016367282596E-2</v>
      </c>
      <c r="AD303">
        <v>3.0659047027657177E-2</v>
      </c>
      <c r="AE303">
        <v>1.8915030660374581E-2</v>
      </c>
      <c r="AF303">
        <v>1.6352903188454777</v>
      </c>
      <c r="AG303">
        <v>-1.0153235601152204</v>
      </c>
      <c r="AH303">
        <v>2.6506138789606979</v>
      </c>
      <c r="AI303">
        <v>-2.6054800738471249E-3</v>
      </c>
      <c r="AJ303">
        <v>1.1786900954320893E-2</v>
      </c>
      <c r="AK303">
        <v>9.1814208804737677E-3</v>
      </c>
      <c r="AL303">
        <v>-9.8289533150207678E-3</v>
      </c>
      <c r="AM303">
        <v>1.3552194372285522E-2</v>
      </c>
      <c r="AN303">
        <v>3.7232410572647537E-3</v>
      </c>
      <c r="AO303">
        <v>-2.3997729183454029E-2</v>
      </c>
      <c r="AP303">
        <v>3.5998442661734797E-2</v>
      </c>
      <c r="AQ303">
        <v>1.2000713478280772E-2</v>
      </c>
      <c r="AR303">
        <v>1.0375161913632527</v>
      </c>
      <c r="AS303">
        <v>-2.0747126934448659</v>
      </c>
      <c r="AT303">
        <v>3.1122288848081183</v>
      </c>
      <c r="AU303">
        <v>-7.0634804915022361E-3</v>
      </c>
      <c r="AV303">
        <v>1.3895775321535377E-2</v>
      </c>
      <c r="AW303">
        <v>6.8322948300331404E-3</v>
      </c>
      <c r="AX303" s="40">
        <v>-0.16080531527307407</v>
      </c>
      <c r="AY303" s="40">
        <v>8.9040375351312179E-2</v>
      </c>
      <c r="AZ303" s="40">
        <v>-7.1764939921761889E-2</v>
      </c>
      <c r="BA303" s="40">
        <v>-0.45462411254173224</v>
      </c>
      <c r="BB303" s="40">
        <v>0.25131163434087395</v>
      </c>
      <c r="BC303" s="40">
        <v>-0.20331247820085832</v>
      </c>
      <c r="BD303" s="40">
        <v>-17.577287252240794</v>
      </c>
      <c r="BE303" s="40">
        <v>-39.304319580652972</v>
      </c>
      <c r="BF303" s="40">
        <v>21.727032328412172</v>
      </c>
      <c r="BG303" s="40">
        <v>-2.6631402879981312E-2</v>
      </c>
      <c r="BH303" s="40">
        <v>2.3679736515774912E-2</v>
      </c>
      <c r="BI303" s="40">
        <v>-2.9516663642063985E-3</v>
      </c>
      <c r="BJ303">
        <v>-2.6731093420876113E-2</v>
      </c>
      <c r="BK303">
        <v>-4.1217523761143536E-2</v>
      </c>
      <c r="BL303">
        <v>-8.3624947975319594E-2</v>
      </c>
      <c r="BM303">
        <v>-1.3681351099018086</v>
      </c>
      <c r="BN303">
        <v>-2.4756895488914327E-2</v>
      </c>
      <c r="BO303">
        <v>-3.8855234742849673E-2</v>
      </c>
      <c r="BP303">
        <v>-7.939680698300948E-2</v>
      </c>
      <c r="BQ303">
        <v>-1.5041299381853679</v>
      </c>
      <c r="BR303">
        <v>80353.947537191358</v>
      </c>
      <c r="BS303">
        <v>-1.5041299381853679</v>
      </c>
    </row>
    <row r="304" spans="1:71" hidden="1">
      <c r="A304">
        <v>51</v>
      </c>
      <c r="B304" t="s">
        <v>200</v>
      </c>
      <c r="C304" t="s">
        <v>201</v>
      </c>
      <c r="D304" t="s">
        <v>202</v>
      </c>
      <c r="E304" t="s">
        <v>201</v>
      </c>
      <c r="F304" t="s">
        <v>21</v>
      </c>
      <c r="G304" t="str">
        <f t="shared" si="4"/>
        <v>Sri LankaBusiness, Trade, Personal, and Public Services</v>
      </c>
      <c r="H304">
        <v>30396.653997501788</v>
      </c>
      <c r="I304">
        <v>2968.4724366602209</v>
      </c>
      <c r="J304">
        <v>2994.8643035314644</v>
      </c>
      <c r="K304">
        <v>803539.47537191398</v>
      </c>
      <c r="L304">
        <v>86454.542327085743</v>
      </c>
      <c r="M304">
        <v>150283.340723061</v>
      </c>
      <c r="N304">
        <v>-2.0053275604659852E-2</v>
      </c>
      <c r="O304">
        <v>2.2140329577969152E-2</v>
      </c>
      <c r="P304">
        <v>2.0870539733092953E-3</v>
      </c>
      <c r="Q304">
        <v>-8.6952179253031291E-3</v>
      </c>
      <c r="R304">
        <v>1.3136046740894162E-2</v>
      </c>
      <c r="S304">
        <v>4.4408288155910348E-3</v>
      </c>
      <c r="T304">
        <v>0.38392982280485705</v>
      </c>
      <c r="U304">
        <v>-0.75174108616635393</v>
      </c>
      <c r="V304">
        <v>1.1356709089712109</v>
      </c>
      <c r="W304">
        <v>-1.341660594907167E-2</v>
      </c>
      <c r="X304">
        <v>2.0487347402802086E-2</v>
      </c>
      <c r="Y304">
        <v>7.0707414537304197E-3</v>
      </c>
      <c r="Z304">
        <v>-3.0389719610442439E-2</v>
      </c>
      <c r="AA304">
        <v>6.3148699166989175E-2</v>
      </c>
      <c r="AB304">
        <v>3.2758979556546726E-2</v>
      </c>
      <c r="AC304">
        <v>-1.3286615066161724E-2</v>
      </c>
      <c r="AD304">
        <v>4.0108851151510999E-2</v>
      </c>
      <c r="AE304">
        <v>2.6822236085349265E-2</v>
      </c>
      <c r="AF304">
        <v>2.318904144947914</v>
      </c>
      <c r="AG304">
        <v>-1.1486882246211731</v>
      </c>
      <c r="AH304">
        <v>3.4675923695690871</v>
      </c>
      <c r="AI304">
        <v>-2.0518325992737729E-2</v>
      </c>
      <c r="AJ304">
        <v>6.2649506413894024E-2</v>
      </c>
      <c r="AK304">
        <v>4.2131180421156295E-2</v>
      </c>
      <c r="AL304">
        <v>-6.1039733478272067E-2</v>
      </c>
      <c r="AM304">
        <v>7.8100662724895728E-2</v>
      </c>
      <c r="AN304">
        <v>1.7060929246623661E-2</v>
      </c>
      <c r="AO304">
        <v>-2.6809632700069863E-2</v>
      </c>
      <c r="AP304">
        <v>4.6467715125268289E-2</v>
      </c>
      <c r="AQ304">
        <v>1.9658082425198412E-2</v>
      </c>
      <c r="AR304">
        <v>1.6995305190986556</v>
      </c>
      <c r="AS304">
        <v>-2.3178145250418112</v>
      </c>
      <c r="AT304">
        <v>4.0173450441404661</v>
      </c>
      <c r="AU304">
        <v>-4.1403775515966003E-2</v>
      </c>
      <c r="AV304">
        <v>7.256389928895926E-2</v>
      </c>
      <c r="AW304">
        <v>3.1160123772993251E-2</v>
      </c>
      <c r="AX304" s="40">
        <v>-0.51486125719814479</v>
      </c>
      <c r="AY304" s="40">
        <v>0.30501142458483199</v>
      </c>
      <c r="AZ304" s="40">
        <v>-0.20984983261331269</v>
      </c>
      <c r="BA304" s="40">
        <v>-0.32018357343257947</v>
      </c>
      <c r="BB304" s="40">
        <v>0.19315468549152309</v>
      </c>
      <c r="BC304" s="40">
        <v>-0.12702888794105643</v>
      </c>
      <c r="BD304" s="40">
        <v>-10.982224369262692</v>
      </c>
      <c r="BE304" s="40">
        <v>-27.681324301764501</v>
      </c>
      <c r="BF304" s="40">
        <v>16.699099932501809</v>
      </c>
      <c r="BG304" s="40">
        <v>-0.14250290543678218</v>
      </c>
      <c r="BH304" s="40">
        <v>0.12311346424936735</v>
      </c>
      <c r="BI304" s="40">
        <v>-1.9389441187414851E-2</v>
      </c>
      <c r="BJ304">
        <v>-5.3011093129464511E-2</v>
      </c>
      <c r="BK304">
        <v>-8.0335616395414533E-2</v>
      </c>
      <c r="BL304">
        <v>-0.16135932402297723</v>
      </c>
      <c r="BM304">
        <v>-1.361042384903032</v>
      </c>
      <c r="BN304">
        <v>-2.5324172691733846E-2</v>
      </c>
      <c r="BO304">
        <v>-3.8696273896130333E-2</v>
      </c>
      <c r="BP304">
        <v>-7.808105261201434E-2</v>
      </c>
      <c r="BQ304">
        <v>-0.93251074053792793</v>
      </c>
      <c r="BR304">
        <v>80353.947537191358</v>
      </c>
      <c r="BS304">
        <v>-0.93251074053792793</v>
      </c>
    </row>
    <row r="305" spans="1:71" hidden="1">
      <c r="A305">
        <v>51</v>
      </c>
      <c r="B305" t="s">
        <v>200</v>
      </c>
      <c r="C305" t="s">
        <v>201</v>
      </c>
      <c r="D305" t="s">
        <v>202</v>
      </c>
      <c r="E305" t="s">
        <v>201</v>
      </c>
      <c r="F305" t="s">
        <v>23</v>
      </c>
      <c r="G305" t="str">
        <f t="shared" si="4"/>
        <v>Sri LankaHotel and restaurants and Other Personal Services</v>
      </c>
      <c r="H305">
        <v>10136.887794069</v>
      </c>
      <c r="I305">
        <v>458.34674337405818</v>
      </c>
      <c r="J305">
        <v>1179.3811304753181</v>
      </c>
      <c r="K305">
        <v>241061.84261157416</v>
      </c>
      <c r="L305">
        <v>25936.362698125718</v>
      </c>
      <c r="M305">
        <v>45085.002216918292</v>
      </c>
      <c r="N305">
        <v>-6.0166477277700123E-2</v>
      </c>
      <c r="O305">
        <v>3.1861558881402949E-2</v>
      </c>
      <c r="P305">
        <v>-2.8304918396297171E-2</v>
      </c>
      <c r="Q305">
        <v>-1.425524751745811E-2</v>
      </c>
      <c r="R305">
        <v>7.6544661805985131E-3</v>
      </c>
      <c r="S305">
        <v>-6.6007813368595966E-3</v>
      </c>
      <c r="T305">
        <v>-0.57066752947936561</v>
      </c>
      <c r="U305">
        <v>-1.2324308998811659</v>
      </c>
      <c r="V305">
        <v>0.66176337040180044</v>
      </c>
      <c r="W305">
        <v>-0.55199450079272006</v>
      </c>
      <c r="X305">
        <v>0.27678033565276539</v>
      </c>
      <c r="Y305">
        <v>-0.27521416513995473</v>
      </c>
      <c r="Z305">
        <v>-9.030976165482299E-2</v>
      </c>
      <c r="AA305">
        <v>5.3081319960176801E-2</v>
      </c>
      <c r="AB305">
        <v>-3.7228441694646189E-2</v>
      </c>
      <c r="AC305">
        <v>-2.1407492673249071E-2</v>
      </c>
      <c r="AD305">
        <v>1.2909462460934728E-2</v>
      </c>
      <c r="AE305">
        <v>-8.4980302123143451E-3</v>
      </c>
      <c r="AF305">
        <v>-0.73469331268738358</v>
      </c>
      <c r="AG305">
        <v>-1.8507749814361887</v>
      </c>
      <c r="AH305">
        <v>1.1160816687488051</v>
      </c>
      <c r="AI305">
        <v>-0.82795105902924149</v>
      </c>
      <c r="AJ305">
        <v>0.42294723220851621</v>
      </c>
      <c r="AK305">
        <v>-0.40500382682072528</v>
      </c>
      <c r="AL305">
        <v>-0.18061413782443905</v>
      </c>
      <c r="AM305">
        <v>9.8197992755033311E-2</v>
      </c>
      <c r="AN305">
        <v>-8.2416145069405727E-2</v>
      </c>
      <c r="AO305">
        <v>-4.2825224963711953E-2</v>
      </c>
      <c r="AP305">
        <v>2.3577036653066184E-2</v>
      </c>
      <c r="AQ305">
        <v>-1.9248188310645772E-2</v>
      </c>
      <c r="AR305">
        <v>-1.6640933110224407</v>
      </c>
      <c r="AS305">
        <v>-3.7024352242922021</v>
      </c>
      <c r="AT305">
        <v>2.0383419132697611</v>
      </c>
      <c r="AU305">
        <v>-1.6541699113324577</v>
      </c>
      <c r="AV305">
        <v>0.83599530414520029</v>
      </c>
      <c r="AW305">
        <v>-0.81817460718725743</v>
      </c>
      <c r="AX305" s="40">
        <v>-0.40682090190537845</v>
      </c>
      <c r="AY305" s="40">
        <v>0.21130137479550301</v>
      </c>
      <c r="AZ305" s="40">
        <v>-0.19551952710987544</v>
      </c>
      <c r="BA305" s="40">
        <v>-0.13470436892507082</v>
      </c>
      <c r="BB305" s="40">
        <v>6.9516608633745605E-2</v>
      </c>
      <c r="BC305" s="40">
        <v>-6.5187760291325197E-2</v>
      </c>
      <c r="BD305" s="40">
        <v>-5.6357779813142912</v>
      </c>
      <c r="BE305" s="40">
        <v>-11.645804564875903</v>
      </c>
      <c r="BF305" s="40">
        <v>6.0100265835616113</v>
      </c>
      <c r="BG305" s="40">
        <v>-1.6647697322983774</v>
      </c>
      <c r="BH305" s="40">
        <v>0.84129521462816015</v>
      </c>
      <c r="BI305" s="40">
        <v>-0.82347451767021718</v>
      </c>
      <c r="BJ305">
        <v>-0.47693276840832943</v>
      </c>
      <c r="BK305">
        <v>-0.71587512829665123</v>
      </c>
      <c r="BL305">
        <v>-1.4317075664694132</v>
      </c>
      <c r="BM305">
        <v>-3.224822654924135</v>
      </c>
      <c r="BN305">
        <v>-0.26888614737584715</v>
      </c>
      <c r="BO305">
        <v>-0.40379363619166492</v>
      </c>
      <c r="BP305">
        <v>-0.80778041467846395</v>
      </c>
      <c r="BQ305">
        <v>-2.5408284739075206</v>
      </c>
      <c r="BR305">
        <v>80353.947537191358</v>
      </c>
      <c r="BS305">
        <v>-2.5408284739075206</v>
      </c>
    </row>
    <row r="306" spans="1:71" hidden="1">
      <c r="A306">
        <v>51</v>
      </c>
      <c r="B306" t="s">
        <v>200</v>
      </c>
      <c r="C306" t="s">
        <v>201</v>
      </c>
      <c r="D306" t="s">
        <v>202</v>
      </c>
      <c r="E306" t="s">
        <v>201</v>
      </c>
      <c r="F306" t="s">
        <v>22</v>
      </c>
      <c r="G306" t="str">
        <f t="shared" si="4"/>
        <v>Sri LankaLight/Heavy Manufacturing, Utilities, and Construction</v>
      </c>
      <c r="H306">
        <v>21256.874207086727</v>
      </c>
      <c r="I306">
        <v>2118.3734318170791</v>
      </c>
      <c r="J306">
        <v>7436.8390575269232</v>
      </c>
      <c r="K306">
        <v>1285663.1605950627</v>
      </c>
      <c r="L306">
        <v>138327.26772333722</v>
      </c>
      <c r="M306">
        <v>240453.34515689767</v>
      </c>
      <c r="N306">
        <v>-1.1957298244128934E-2</v>
      </c>
      <c r="O306">
        <v>5.6882960235458656E-2</v>
      </c>
      <c r="P306">
        <v>4.4925661991329725E-2</v>
      </c>
      <c r="Q306">
        <v>-1.1481849389258919E-2</v>
      </c>
      <c r="R306">
        <v>7.1643333964446318E-2</v>
      </c>
      <c r="S306">
        <v>6.0161484575187399E-2</v>
      </c>
      <c r="T306">
        <v>5.2012336146658544</v>
      </c>
      <c r="U306">
        <v>-0.99265803401690866</v>
      </c>
      <c r="V306">
        <v>6.1938916486827633</v>
      </c>
      <c r="W306">
        <v>-2.2790251180089968E-2</v>
      </c>
      <c r="X306">
        <v>0.54239348780400642</v>
      </c>
      <c r="Y306">
        <v>0.51960323662391639</v>
      </c>
      <c r="Z306">
        <v>-1.8407273280501731E-2</v>
      </c>
      <c r="AA306">
        <v>0.20484323677177385</v>
      </c>
      <c r="AB306">
        <v>0.18643596349127212</v>
      </c>
      <c r="AC306">
        <v>-1.7650829062950017E-2</v>
      </c>
      <c r="AD306">
        <v>0.27976596383398172</v>
      </c>
      <c r="AE306">
        <v>0.2621151347710316</v>
      </c>
      <c r="AF306">
        <v>22.661044013631926</v>
      </c>
      <c r="AG306">
        <v>-1.5259943483309664</v>
      </c>
      <c r="AH306">
        <v>24.187038361962898</v>
      </c>
      <c r="AI306">
        <v>-3.6713577307453026E-2</v>
      </c>
      <c r="AJ306">
        <v>2.072931642187569</v>
      </c>
      <c r="AK306">
        <v>2.0362180648801158</v>
      </c>
      <c r="AL306">
        <v>-3.6396145327431489E-2</v>
      </c>
      <c r="AM306">
        <v>0.21335268710359831</v>
      </c>
      <c r="AN306">
        <v>0.17695654177616682</v>
      </c>
      <c r="AO306">
        <v>-3.5422456900407275E-2</v>
      </c>
      <c r="AP306">
        <v>0.28801967032930809</v>
      </c>
      <c r="AQ306">
        <v>0.25259721342890085</v>
      </c>
      <c r="AR306">
        <v>21.838176480092798</v>
      </c>
      <c r="AS306">
        <v>-3.0624322994256294</v>
      </c>
      <c r="AT306">
        <v>24.900608779518436</v>
      </c>
      <c r="AU306">
        <v>-7.0953372915851132E-2</v>
      </c>
      <c r="AV306">
        <v>2.0945275438305173</v>
      </c>
      <c r="AW306">
        <v>2.023574170914666</v>
      </c>
      <c r="AX306" s="40">
        <v>-0.26060234354375839</v>
      </c>
      <c r="AY306" s="40">
        <v>0.32545578621176169</v>
      </c>
      <c r="AZ306" s="40">
        <v>6.485344266800333E-2</v>
      </c>
      <c r="BA306" s="40">
        <v>-0.23274664416708854</v>
      </c>
      <c r="BB306" s="40">
        <v>0.38668176396264869</v>
      </c>
      <c r="BC306" s="40">
        <v>0.15393511979556018</v>
      </c>
      <c r="BD306" s="40">
        <v>13.308390329990265</v>
      </c>
      <c r="BE306" s="40">
        <v>-20.122004599630714</v>
      </c>
      <c r="BF306" s="40">
        <v>33.430394929620981</v>
      </c>
      <c r="BG306" s="40">
        <v>-0.25005414051901542</v>
      </c>
      <c r="BH306" s="40">
        <v>2.184077927632099</v>
      </c>
      <c r="BI306" s="40">
        <v>1.9340237871130839</v>
      </c>
      <c r="BJ306">
        <v>-4.520025411238332E-2</v>
      </c>
      <c r="BK306">
        <v>-6.9582058823637924E-2</v>
      </c>
      <c r="BL306">
        <v>-0.13758250266266395</v>
      </c>
      <c r="BM306">
        <v>-0.98511318443061835</v>
      </c>
      <c r="BN306">
        <v>-4.685944503965174E-2</v>
      </c>
      <c r="BO306">
        <v>-7.203613515026068E-2</v>
      </c>
      <c r="BP306">
        <v>-0.14456527132700886</v>
      </c>
      <c r="BQ306">
        <v>-0.9498799549412138</v>
      </c>
      <c r="BR306">
        <v>80353.947537191358</v>
      </c>
      <c r="BS306">
        <v>-0.9498799549412138</v>
      </c>
    </row>
    <row r="307" spans="1:71" hidden="1">
      <c r="A307">
        <v>51</v>
      </c>
      <c r="B307" t="s">
        <v>200</v>
      </c>
      <c r="C307" t="s">
        <v>201</v>
      </c>
      <c r="D307" t="s">
        <v>202</v>
      </c>
      <c r="E307" t="s">
        <v>201</v>
      </c>
      <c r="F307" t="s">
        <v>24</v>
      </c>
      <c r="G307" t="str">
        <f t="shared" si="4"/>
        <v>Sri LankaTransport services</v>
      </c>
      <c r="H307">
        <v>9119.0389780867863</v>
      </c>
      <c r="I307">
        <v>487.16825818729581</v>
      </c>
      <c r="J307">
        <v>2583.5127490076625</v>
      </c>
      <c r="K307">
        <v>321415.79014876555</v>
      </c>
      <c r="L307">
        <v>34581.816930834291</v>
      </c>
      <c r="M307">
        <v>60113.336289224389</v>
      </c>
      <c r="N307">
        <v>-2.3260079142171205E-2</v>
      </c>
      <c r="O307">
        <v>1.5161728328046348E-2</v>
      </c>
      <c r="P307">
        <v>-8.0983508141248585E-3</v>
      </c>
      <c r="Q307">
        <v>-1.1549428647366699E-2</v>
      </c>
      <c r="R307">
        <v>7.5283191641688342E-3</v>
      </c>
      <c r="S307">
        <v>-4.0211094831978638E-3</v>
      </c>
      <c r="T307">
        <v>-0.34764318001697553</v>
      </c>
      <c r="U307">
        <v>-0.99850056784742069</v>
      </c>
      <c r="V307">
        <v>0.65085738783044522</v>
      </c>
      <c r="W307">
        <v>-0.16992183926830032</v>
      </c>
      <c r="X307">
        <v>9.0292782461994278E-2</v>
      </c>
      <c r="Y307">
        <v>-7.9629056806306026E-2</v>
      </c>
      <c r="Z307">
        <v>-3.4992470225840018E-2</v>
      </c>
      <c r="AA307">
        <v>3.13900976112996E-2</v>
      </c>
      <c r="AB307">
        <v>-3.6023726145404155E-3</v>
      </c>
      <c r="AC307">
        <v>-1.7374964014717952E-2</v>
      </c>
      <c r="AD307">
        <v>1.5586262224361788E-2</v>
      </c>
      <c r="AE307">
        <v>-1.7887017903561652E-3</v>
      </c>
      <c r="AF307">
        <v>-0.15464139464488105</v>
      </c>
      <c r="AG307">
        <v>-1.5021445618420242</v>
      </c>
      <c r="AH307">
        <v>1.3475031671971429</v>
      </c>
      <c r="AI307">
        <v>-0.25499593393932474</v>
      </c>
      <c r="AJ307">
        <v>0.14848511841270828</v>
      </c>
      <c r="AK307">
        <v>-0.10651081552661645</v>
      </c>
      <c r="AL307">
        <v>-7.003852213386251E-2</v>
      </c>
      <c r="AM307">
        <v>4.8647403568425646E-2</v>
      </c>
      <c r="AN307">
        <v>-2.1391118565436861E-2</v>
      </c>
      <c r="AO307">
        <v>-3.4776533176463835E-2</v>
      </c>
      <c r="AP307">
        <v>2.4155107695253714E-2</v>
      </c>
      <c r="AQ307">
        <v>-1.0621425481210122E-2</v>
      </c>
      <c r="AR307">
        <v>-0.91827047883926705</v>
      </c>
      <c r="AS307">
        <v>-3.0065892594938926</v>
      </c>
      <c r="AT307">
        <v>2.0883187806546255</v>
      </c>
      <c r="AU307">
        <v>-0.50958971479893256</v>
      </c>
      <c r="AV307">
        <v>0.27534096267942143</v>
      </c>
      <c r="AW307">
        <v>-0.23424875211951113</v>
      </c>
      <c r="AX307" s="40">
        <v>-0.22982228363740556</v>
      </c>
      <c r="AY307" s="40">
        <v>0.12853928432019718</v>
      </c>
      <c r="AZ307" s="40">
        <v>-0.10128299931720841</v>
      </c>
      <c r="BA307" s="40">
        <v>-0.11411466208034263</v>
      </c>
      <c r="BB307" s="40">
        <v>6.3824172147193117E-2</v>
      </c>
      <c r="BC307" s="40">
        <v>-5.0290489933149517E-2</v>
      </c>
      <c r="BD307" s="40">
        <v>-4.347841290575353</v>
      </c>
      <c r="BE307" s="40">
        <v>-9.8657308829660657</v>
      </c>
      <c r="BF307" s="40">
        <v>5.517889592390711</v>
      </c>
      <c r="BG307" s="40">
        <v>-0.5777961080464995</v>
      </c>
      <c r="BH307" s="40">
        <v>0.30944415930320496</v>
      </c>
      <c r="BI307" s="40">
        <v>-0.26835194874329454</v>
      </c>
      <c r="BJ307">
        <v>-0.20496010419434313</v>
      </c>
      <c r="BK307">
        <v>-0.30834204387991376</v>
      </c>
      <c r="BL307">
        <v>-0.61715623177515522</v>
      </c>
      <c r="BM307">
        <v>-2.025117752720921</v>
      </c>
      <c r="BN307">
        <v>-0.20496010383819771</v>
      </c>
      <c r="BO307">
        <v>-0.30834204334891469</v>
      </c>
      <c r="BP307">
        <v>-0.61715623072018477</v>
      </c>
      <c r="BQ307">
        <v>-2.025117752883872</v>
      </c>
      <c r="BR307">
        <v>80353.947537191358</v>
      </c>
      <c r="BS307">
        <v>-2.025117752883872</v>
      </c>
    </row>
    <row r="308" spans="1:71" hidden="1">
      <c r="A308">
        <v>51</v>
      </c>
      <c r="B308" t="s">
        <v>200</v>
      </c>
      <c r="C308" t="s">
        <v>201</v>
      </c>
      <c r="D308" t="s">
        <v>202</v>
      </c>
      <c r="E308" t="s">
        <v>201</v>
      </c>
      <c r="F308" t="s">
        <v>287</v>
      </c>
      <c r="G308" t="str">
        <f t="shared" si="4"/>
        <v>Sri Lanka_All</v>
      </c>
      <c r="H308">
        <v>80353.947537191401</v>
      </c>
      <c r="I308">
        <v>8645.454232708571</v>
      </c>
      <c r="J308">
        <v>15028.334072306099</v>
      </c>
      <c r="K308">
        <v>80353.947537191401</v>
      </c>
      <c r="L308">
        <v>8645.454232708571</v>
      </c>
      <c r="M308">
        <v>15028.334072306099</v>
      </c>
      <c r="N308">
        <v>-0.11857899971856149</v>
      </c>
      <c r="O308">
        <v>0.13179974513542095</v>
      </c>
      <c r="P308">
        <v>1.3220745416859456E-2</v>
      </c>
      <c r="Q308">
        <v>-5.3464528945724031E-2</v>
      </c>
      <c r="R308">
        <v>0.11643217278462614</v>
      </c>
      <c r="S308">
        <v>6.2967643838902104E-2</v>
      </c>
      <c r="T308">
        <v>5.4438388295072198</v>
      </c>
      <c r="U308">
        <v>-4.6222513807357979</v>
      </c>
      <c r="V308">
        <v>10.066090210243017</v>
      </c>
      <c r="W308">
        <v>-0.7597092060052596</v>
      </c>
      <c r="X308">
        <v>0.93744592450062292</v>
      </c>
      <c r="Y308">
        <v>0.17773671849536332</v>
      </c>
      <c r="Z308">
        <v>-0.17894377327797639</v>
      </c>
      <c r="AA308">
        <v>0.3637692167626439</v>
      </c>
      <c r="AB308">
        <v>0.18482544348466751</v>
      </c>
      <c r="AC308">
        <v>-8.1463917184361342E-2</v>
      </c>
      <c r="AD308">
        <v>0.37902958669844633</v>
      </c>
      <c r="AE308">
        <v>0.29756566951408497</v>
      </c>
      <c r="AF308">
        <v>25.725903770093055</v>
      </c>
      <c r="AG308">
        <v>-7.0429256763455728</v>
      </c>
      <c r="AH308">
        <v>32.76882944643863</v>
      </c>
      <c r="AI308">
        <v>-1.1427843763426044</v>
      </c>
      <c r="AJ308">
        <v>2.7188004001770087</v>
      </c>
      <c r="AK308">
        <v>1.5760160238344043</v>
      </c>
      <c r="AL308">
        <v>-0.35791749207902568</v>
      </c>
      <c r="AM308">
        <v>0.45185094052423824</v>
      </c>
      <c r="AN308">
        <v>9.3933448445212564E-2</v>
      </c>
      <c r="AO308">
        <v>-0.16383157692410694</v>
      </c>
      <c r="AP308">
        <v>0.4182179724646311</v>
      </c>
      <c r="AQ308">
        <v>0.25438639554052417</v>
      </c>
      <c r="AR308">
        <v>21.99285940069301</v>
      </c>
      <c r="AS308">
        <v>-14.163984001698399</v>
      </c>
      <c r="AT308">
        <v>36.156843402391409</v>
      </c>
      <c r="AU308">
        <v>-2.2831802550547096</v>
      </c>
      <c r="AV308">
        <v>3.2923234852656331</v>
      </c>
      <c r="AW308">
        <v>1.0091432302109236</v>
      </c>
      <c r="AX308" s="40">
        <v>-1.5729121015577612</v>
      </c>
      <c r="AY308" s="40">
        <v>1.059348245263606</v>
      </c>
      <c r="AZ308" s="40">
        <v>-0.51356385629415513</v>
      </c>
      <c r="BA308" s="40">
        <v>-1.256373361146814</v>
      </c>
      <c r="BB308" s="40">
        <v>0.96448886457598459</v>
      </c>
      <c r="BC308" s="40">
        <v>-0.29188449657082938</v>
      </c>
      <c r="BD308" s="40">
        <v>-25.23474056340287</v>
      </c>
      <c r="BE308" s="40">
        <v>-108.61918392989016</v>
      </c>
      <c r="BF308" s="40">
        <v>83.384443366487289</v>
      </c>
      <c r="BG308" s="40">
        <v>-2.6617542891806556</v>
      </c>
      <c r="BH308" s="40">
        <v>3.4816105023286061</v>
      </c>
      <c r="BI308" s="40">
        <v>0.81985621314795054</v>
      </c>
      <c r="BJ308">
        <v>-0.11857899971856142</v>
      </c>
      <c r="BK308">
        <v>-0.17894377327797628</v>
      </c>
      <c r="BL308">
        <v>-0.35791749207902551</v>
      </c>
      <c r="BM308">
        <v>-1.5729121015577603</v>
      </c>
      <c r="BN308">
        <v>-5.3464528945724031E-2</v>
      </c>
      <c r="BO308">
        <v>-8.1463917184361342E-2</v>
      </c>
      <c r="BP308">
        <v>-0.16383157692410691</v>
      </c>
      <c r="BQ308">
        <v>-1.256373361146814</v>
      </c>
      <c r="BR308">
        <v>80353.947537191358</v>
      </c>
      <c r="BS308">
        <v>-1.256373361146814</v>
      </c>
    </row>
    <row r="309" spans="1:71" hidden="1">
      <c r="A309">
        <v>52</v>
      </c>
      <c r="B309" t="s">
        <v>169</v>
      </c>
      <c r="C309" t="s">
        <v>170</v>
      </c>
      <c r="D309" t="s">
        <v>170</v>
      </c>
      <c r="E309" t="s">
        <v>170</v>
      </c>
      <c r="F309" t="s">
        <v>20</v>
      </c>
      <c r="G309" t="str">
        <f t="shared" si="4"/>
        <v>PakistanAgriculture, Mining and Quarrying</v>
      </c>
      <c r="H309">
        <v>71136.558481216794</v>
      </c>
      <c r="I309">
        <v>31018.506280291673</v>
      </c>
      <c r="J309">
        <v>2202.4983660104754</v>
      </c>
      <c r="K309">
        <v>531673.17918150651</v>
      </c>
      <c r="L309">
        <v>118281.25694067711</v>
      </c>
      <c r="M309">
        <v>49972.442150576542</v>
      </c>
      <c r="N309">
        <v>-1.750853661833636E-3</v>
      </c>
      <c r="O309">
        <v>2.0305973971657121E-2</v>
      </c>
      <c r="P309">
        <v>1.8555120309823484E-2</v>
      </c>
      <c r="Q309">
        <v>-3.4275985943037061E-3</v>
      </c>
      <c r="R309">
        <v>4.0659304278832561E-2</v>
      </c>
      <c r="S309">
        <v>3.7231705684528854E-2</v>
      </c>
      <c r="T309">
        <v>22.019064732057128</v>
      </c>
      <c r="U309">
        <v>-2.0271033501117017</v>
      </c>
      <c r="V309">
        <v>24.04616808216883</v>
      </c>
      <c r="W309">
        <v>-8.7515688836777873E-4</v>
      </c>
      <c r="X309">
        <v>1.7877567342331618E-2</v>
      </c>
      <c r="Y309">
        <v>1.7002410453963841E-2</v>
      </c>
      <c r="Z309">
        <v>-3.8741054723388552E-3</v>
      </c>
      <c r="AA309">
        <v>7.4791921354057933E-2</v>
      </c>
      <c r="AB309">
        <v>7.0917815881719068E-2</v>
      </c>
      <c r="AC309">
        <v>-7.6697102875800368E-3</v>
      </c>
      <c r="AD309">
        <v>0.15003413228503482</v>
      </c>
      <c r="AE309">
        <v>0.14236442199745475</v>
      </c>
      <c r="AF309">
        <v>84.195213887459644</v>
      </c>
      <c r="AG309">
        <v>-4.535914865929044</v>
      </c>
      <c r="AH309">
        <v>88.731128753388688</v>
      </c>
      <c r="AI309">
        <v>-2.1248700862249443E-3</v>
      </c>
      <c r="AJ309">
        <v>3.5662639788533027E-2</v>
      </c>
      <c r="AK309">
        <v>3.3537769702308089E-2</v>
      </c>
      <c r="AL309">
        <v>-6.8841919986731828E-3</v>
      </c>
      <c r="AM309">
        <v>7.614271030298693E-2</v>
      </c>
      <c r="AN309">
        <v>6.9258518304313746E-2</v>
      </c>
      <c r="AO309">
        <v>-1.351387015954874E-2</v>
      </c>
      <c r="AP309">
        <v>0.15263310445003123</v>
      </c>
      <c r="AQ309">
        <v>0.13911923429048248</v>
      </c>
      <c r="AR309">
        <v>82.275989482514092</v>
      </c>
      <c r="AS309">
        <v>-7.9921877430226687</v>
      </c>
      <c r="AT309">
        <v>90.26817722553676</v>
      </c>
      <c r="AU309">
        <v>-5.7024764531439457E-3</v>
      </c>
      <c r="AV309">
        <v>3.7401242549360954E-2</v>
      </c>
      <c r="AW309">
        <v>3.169876609621701E-2</v>
      </c>
      <c r="AX309" s="40">
        <v>-0.48082990711667389</v>
      </c>
      <c r="AY309" s="40">
        <v>0.31326982217622545</v>
      </c>
      <c r="AZ309" s="40">
        <v>-0.16756008494044844</v>
      </c>
      <c r="BA309" s="40">
        <v>-0.9470780669263984</v>
      </c>
      <c r="BB309" s="40">
        <v>0.61973831060444384</v>
      </c>
      <c r="BC309" s="40">
        <v>-0.3273397563219545</v>
      </c>
      <c r="BD309" s="40">
        <v>-193.59078912207869</v>
      </c>
      <c r="BE309" s="40">
        <v>-560.10792088500557</v>
      </c>
      <c r="BF309" s="40">
        <v>366.51713176292697</v>
      </c>
      <c r="BG309" s="40">
        <v>-0.10784540586726041</v>
      </c>
      <c r="BH309" s="40">
        <v>8.8522907679050772E-2</v>
      </c>
      <c r="BI309" s="40">
        <v>-1.9322498188209636E-2</v>
      </c>
      <c r="BJ309">
        <v>-6.5429221805442372E-3</v>
      </c>
      <c r="BK309">
        <v>-1.4477492424002618E-2</v>
      </c>
      <c r="BL309">
        <v>-2.5726154906670802E-2</v>
      </c>
      <c r="BM309">
        <v>-1.7968564323348022</v>
      </c>
      <c r="BN309">
        <v>-6.5351417369819281E-3</v>
      </c>
      <c r="BO309">
        <v>-1.4623253695523832E-2</v>
      </c>
      <c r="BP309">
        <v>-2.5765869158247284E-2</v>
      </c>
      <c r="BQ309">
        <v>-1.8057217708155184</v>
      </c>
      <c r="BR309">
        <v>265836.5895907532</v>
      </c>
      <c r="BS309">
        <v>-1.8057217708155184</v>
      </c>
    </row>
    <row r="310" spans="1:71" hidden="1">
      <c r="A310">
        <v>52</v>
      </c>
      <c r="B310" t="s">
        <v>169</v>
      </c>
      <c r="C310" t="s">
        <v>170</v>
      </c>
      <c r="D310" t="s">
        <v>170</v>
      </c>
      <c r="E310" t="s">
        <v>170</v>
      </c>
      <c r="F310" t="s">
        <v>21</v>
      </c>
      <c r="G310" t="str">
        <f t="shared" si="4"/>
        <v>PakistanBusiness, Trade, Personal, and Public Services</v>
      </c>
      <c r="H310">
        <v>112660.71376994703</v>
      </c>
      <c r="I310">
        <v>16163.40634498016</v>
      </c>
      <c r="J310">
        <v>4484.0500713757301</v>
      </c>
      <c r="K310">
        <v>2658365.8959075329</v>
      </c>
      <c r="L310">
        <v>591406.28470338543</v>
      </c>
      <c r="M310">
        <v>249862.21075288276</v>
      </c>
      <c r="N310">
        <v>-1.7614782923862807E-3</v>
      </c>
      <c r="O310">
        <v>9.0557037392007215E-3</v>
      </c>
      <c r="P310">
        <v>7.2942254468144401E-3</v>
      </c>
      <c r="Q310">
        <v>-1.1630390251721749E-3</v>
      </c>
      <c r="R310">
        <v>5.1501018856678722E-3</v>
      </c>
      <c r="S310">
        <v>3.9870628604956968E-3</v>
      </c>
      <c r="T310">
        <v>2.3579740332046129</v>
      </c>
      <c r="U310">
        <v>-0.68782858884212317</v>
      </c>
      <c r="V310">
        <v>3.045802622046736</v>
      </c>
      <c r="W310">
        <v>-3.4780085462031247E-3</v>
      </c>
      <c r="X310">
        <v>5.7523495379258657E-3</v>
      </c>
      <c r="Y310">
        <v>2.2743409917227409E-3</v>
      </c>
      <c r="Z310">
        <v>-3.3911454293994018E-3</v>
      </c>
      <c r="AA310">
        <v>3.1493361137829919E-2</v>
      </c>
      <c r="AB310">
        <v>2.8102215708430515E-2</v>
      </c>
      <c r="AC310">
        <v>-2.3055625046647429E-3</v>
      </c>
      <c r="AD310">
        <v>1.669672187241393E-2</v>
      </c>
      <c r="AE310">
        <v>1.4391159367749186E-2</v>
      </c>
      <c r="AF310">
        <v>8.5110220942548693</v>
      </c>
      <c r="AG310">
        <v>-1.3635241550352077</v>
      </c>
      <c r="AH310">
        <v>9.8745462492900771</v>
      </c>
      <c r="AI310">
        <v>-9.0010373888856059E-3</v>
      </c>
      <c r="AJ310">
        <v>2.0060869268473523E-2</v>
      </c>
      <c r="AK310">
        <v>1.1059831879587916E-2</v>
      </c>
      <c r="AL310">
        <v>-5.9861726128914976E-3</v>
      </c>
      <c r="AM310">
        <v>3.2501819612314908E-2</v>
      </c>
      <c r="AN310">
        <v>2.6515646999423405E-2</v>
      </c>
      <c r="AO310">
        <v>-3.9136070625893065E-3</v>
      </c>
      <c r="AP310">
        <v>1.7350844317669291E-2</v>
      </c>
      <c r="AQ310">
        <v>1.3437237255079986E-2</v>
      </c>
      <c r="AR310">
        <v>7.9468665617047733</v>
      </c>
      <c r="AS310">
        <v>-2.314531812674872</v>
      </c>
      <c r="AT310">
        <v>10.261398374379645</v>
      </c>
      <c r="AU310">
        <v>-1.157448638839623E-2</v>
      </c>
      <c r="AV310">
        <v>2.120206261075255E-2</v>
      </c>
      <c r="AW310">
        <v>9.6275762223563214E-3</v>
      </c>
      <c r="AX310" s="40">
        <v>-0.618933371049324</v>
      </c>
      <c r="AY310" s="40">
        <v>0.33926447394779224</v>
      </c>
      <c r="AZ310" s="40">
        <v>-0.2796688971015317</v>
      </c>
      <c r="BA310" s="40">
        <v>-0.40974481369942761</v>
      </c>
      <c r="BB310" s="40">
        <v>0.22041634746979535</v>
      </c>
      <c r="BC310" s="40">
        <v>-0.18932846622963223</v>
      </c>
      <c r="BD310" s="40">
        <v>-111.97004480145722</v>
      </c>
      <c r="BE310" s="40">
        <v>-242.32565794645939</v>
      </c>
      <c r="BF310" s="40">
        <v>130.35561314500217</v>
      </c>
      <c r="BG310" s="40">
        <v>-9.9765786326458591E-2</v>
      </c>
      <c r="BH310" s="40">
        <v>6.5443243737260029E-2</v>
      </c>
      <c r="BI310" s="40">
        <v>-3.4322542589198576E-2</v>
      </c>
      <c r="BJ310">
        <v>-4.1564212245478E-3</v>
      </c>
      <c r="BK310">
        <v>-8.0018180747429783E-3</v>
      </c>
      <c r="BL310">
        <v>-1.4125098793197463E-2</v>
      </c>
      <c r="BM310">
        <v>-1.4604481991800704</v>
      </c>
      <c r="BN310">
        <v>-4.2554680254990977E-3</v>
      </c>
      <c r="BO310">
        <v>-8.4358712881005739E-3</v>
      </c>
      <c r="BP310">
        <v>-1.4319579445539904E-2</v>
      </c>
      <c r="BQ310">
        <v>-1.4992239431122019</v>
      </c>
      <c r="BR310">
        <v>265836.5895907532</v>
      </c>
      <c r="BS310">
        <v>-1.4992239431122019</v>
      </c>
    </row>
    <row r="311" spans="1:71" hidden="1">
      <c r="A311">
        <v>52</v>
      </c>
      <c r="B311" t="s">
        <v>169</v>
      </c>
      <c r="C311" t="s">
        <v>170</v>
      </c>
      <c r="D311" t="s">
        <v>170</v>
      </c>
      <c r="E311" t="s">
        <v>170</v>
      </c>
      <c r="F311" t="s">
        <v>23</v>
      </c>
      <c r="G311" t="str">
        <f t="shared" si="4"/>
        <v>PakistanHotel and restaurants and Other Personal Services</v>
      </c>
      <c r="H311">
        <v>11789.429826601367</v>
      </c>
      <c r="I311">
        <v>1488.7845473148798</v>
      </c>
      <c r="J311">
        <v>467.46244720101947</v>
      </c>
      <c r="K311">
        <v>797509.76877225982</v>
      </c>
      <c r="L311">
        <v>177421.88541101565</v>
      </c>
      <c r="M311">
        <v>74958.663225864817</v>
      </c>
      <c r="N311">
        <v>-2.1290349700084658E-4</v>
      </c>
      <c r="O311">
        <v>3.5006441298928348E-4</v>
      </c>
      <c r="P311">
        <v>1.371609159884369E-4</v>
      </c>
      <c r="Q311">
        <v>-1.1464111006259218E-4</v>
      </c>
      <c r="R311">
        <v>1.9062216393808792E-4</v>
      </c>
      <c r="S311">
        <v>7.5981053875495756E-5</v>
      </c>
      <c r="T311">
        <v>4.4935672780354707E-2</v>
      </c>
      <c r="U311">
        <v>-6.7799472976389552E-2</v>
      </c>
      <c r="V311">
        <v>0.11273514575674426</v>
      </c>
      <c r="W311">
        <v>-1.0775297066299317E-3</v>
      </c>
      <c r="X311">
        <v>7.683811667319497E-4</v>
      </c>
      <c r="Y311">
        <v>-3.0914853989798198E-4</v>
      </c>
      <c r="Z311">
        <v>-4.7738067416428122E-4</v>
      </c>
      <c r="AA311">
        <v>1.5505756922748611E-3</v>
      </c>
      <c r="AB311">
        <v>1.07319501811058E-3</v>
      </c>
      <c r="AC311">
        <v>-2.566920900985078E-4</v>
      </c>
      <c r="AD311">
        <v>8.4165478883929429E-4</v>
      </c>
      <c r="AE311">
        <v>5.8496269874078644E-4</v>
      </c>
      <c r="AF311">
        <v>0.3459506163523543</v>
      </c>
      <c r="AG311">
        <v>-0.1518093153179052</v>
      </c>
      <c r="AH311">
        <v>0.49775993167025945</v>
      </c>
      <c r="AI311">
        <v>-3.003647734016414E-3</v>
      </c>
      <c r="AJ311">
        <v>7.3002363336804009E-3</v>
      </c>
      <c r="AK311">
        <v>4.2965885996639865E-3</v>
      </c>
      <c r="AL311">
        <v>-7.6858553603970667E-4</v>
      </c>
      <c r="AM311">
        <v>1.6997297926986243E-3</v>
      </c>
      <c r="AN311">
        <v>9.3114425665891771E-4</v>
      </c>
      <c r="AO311">
        <v>-4.1349398884041463E-4</v>
      </c>
      <c r="AP311">
        <v>9.219080757657185E-4</v>
      </c>
      <c r="AQ311">
        <v>5.0841408692530387E-4</v>
      </c>
      <c r="AR311">
        <v>0.30067928623935808</v>
      </c>
      <c r="AS311">
        <v>-0.24454294368729279</v>
      </c>
      <c r="AT311">
        <v>0.54522222992665093</v>
      </c>
      <c r="AU311">
        <v>-3.3148842781739406E-3</v>
      </c>
      <c r="AV311">
        <v>7.4582834976310592E-3</v>
      </c>
      <c r="AW311">
        <v>4.143399219457119E-3</v>
      </c>
      <c r="AX311" s="40">
        <v>-8.0651399870616314E-2</v>
      </c>
      <c r="AY311" s="40">
        <v>4.1637585290500878E-2</v>
      </c>
      <c r="AZ311" s="40">
        <v>-3.9013814580115436E-2</v>
      </c>
      <c r="BA311" s="40">
        <v>-4.6282461264953154E-2</v>
      </c>
      <c r="BB311" s="40">
        <v>2.3854539376266616E-2</v>
      </c>
      <c r="BC311" s="40">
        <v>-2.2427921888686541E-2</v>
      </c>
      <c r="BD311" s="40">
        <v>-13.264013957805847</v>
      </c>
      <c r="BE311" s="40">
        <v>-27.371738463634301</v>
      </c>
      <c r="BF311" s="40">
        <v>14.107724505828457</v>
      </c>
      <c r="BG311" s="40">
        <v>-9.1443600752674561E-3</v>
      </c>
      <c r="BH311" s="40">
        <v>1.0370592504305921E-2</v>
      </c>
      <c r="BI311" s="40">
        <v>1.2262324290384661E-3</v>
      </c>
      <c r="BJ311">
        <v>-4.800702017577217E-3</v>
      </c>
      <c r="BK311">
        <v>-1.0764324672429989E-2</v>
      </c>
      <c r="BL311">
        <v>-1.7330622491051967E-2</v>
      </c>
      <c r="BM311">
        <v>-1.8185860896298718</v>
      </c>
      <c r="BN311">
        <v>-4.5540150922892325E-3</v>
      </c>
      <c r="BO311">
        <v>-1.0196862641522121E-2</v>
      </c>
      <c r="BP311">
        <v>-1.6425677182661653E-2</v>
      </c>
      <c r="BQ311">
        <v>-1.8385291889952124</v>
      </c>
      <c r="BR311">
        <v>265836.5895907532</v>
      </c>
      <c r="BS311">
        <v>-1.8385291889952124</v>
      </c>
    </row>
    <row r="312" spans="1:71" hidden="1">
      <c r="A312">
        <v>52</v>
      </c>
      <c r="B312" t="s">
        <v>169</v>
      </c>
      <c r="C312" t="s">
        <v>170</v>
      </c>
      <c r="D312" t="s">
        <v>170</v>
      </c>
      <c r="E312" t="s">
        <v>170</v>
      </c>
      <c r="F312" t="s">
        <v>22</v>
      </c>
      <c r="G312" t="str">
        <f t="shared" si="4"/>
        <v>PakistanLight/Heavy Manufacturing, Utilities, and Construction</v>
      </c>
      <c r="H312">
        <v>44912.832500941608</v>
      </c>
      <c r="I312">
        <v>8834.8962998998104</v>
      </c>
      <c r="J312">
        <v>16333.949262356939</v>
      </c>
      <c r="K312">
        <v>4253385.433452053</v>
      </c>
      <c r="L312">
        <v>946250.05552541662</v>
      </c>
      <c r="M312">
        <v>399779.53720461228</v>
      </c>
      <c r="N312">
        <v>-1.14154520658939E-3</v>
      </c>
      <c r="O312">
        <v>1.6163821930271844E-2</v>
      </c>
      <c r="P312">
        <v>1.5022276723682457E-2</v>
      </c>
      <c r="Q312">
        <v>-5.342290863366106E-4</v>
      </c>
      <c r="R312">
        <v>6.7675501100828489E-3</v>
      </c>
      <c r="S312">
        <v>6.2333210237462394E-3</v>
      </c>
      <c r="T312">
        <v>3.6864252280172671</v>
      </c>
      <c r="U312">
        <v>-0.3159464391308191</v>
      </c>
      <c r="V312">
        <v>4.0023716671480862</v>
      </c>
      <c r="W312">
        <v>-1.156179145105219E-2</v>
      </c>
      <c r="X312">
        <v>0.49451282000001995</v>
      </c>
      <c r="Y312">
        <v>0.48295102854896788</v>
      </c>
      <c r="Z312">
        <v>-2.5566461868173013E-3</v>
      </c>
      <c r="AA312">
        <v>6.3921276412858746E-2</v>
      </c>
      <c r="AB312">
        <v>6.1364630226041425E-2</v>
      </c>
      <c r="AC312">
        <v>-1.0631360172916587E-3</v>
      </c>
      <c r="AD312">
        <v>3.6414648770555065E-2</v>
      </c>
      <c r="AE312">
        <v>3.5351512753263398E-2</v>
      </c>
      <c r="AF312">
        <v>20.907106816051858</v>
      </c>
      <c r="AG312">
        <v>-0.62874532212081391</v>
      </c>
      <c r="AH312">
        <v>21.535852138172672</v>
      </c>
      <c r="AI312">
        <v>-2.8288487511953512E-2</v>
      </c>
      <c r="AJ312">
        <v>1.969094903210036</v>
      </c>
      <c r="AK312">
        <v>1.9408064156980822</v>
      </c>
      <c r="AL312">
        <v>-4.6263813862535011E-3</v>
      </c>
      <c r="AM312">
        <v>6.4910413980705725E-2</v>
      </c>
      <c r="AN312">
        <v>6.0284032594452218E-2</v>
      </c>
      <c r="AO312">
        <v>-2.1137487767707592E-3</v>
      </c>
      <c r="AP312">
        <v>3.7195169986181484E-2</v>
      </c>
      <c r="AQ312">
        <v>3.5081421209410719E-2</v>
      </c>
      <c r="AR312">
        <v>20.747372979572148</v>
      </c>
      <c r="AS312">
        <v>-1.2500843108663204</v>
      </c>
      <c r="AT312">
        <v>21.997457290438469</v>
      </c>
      <c r="AU312">
        <v>-4.6045836520537516E-2</v>
      </c>
      <c r="AV312">
        <v>1.9795245347093744</v>
      </c>
      <c r="AW312">
        <v>1.933478698188837</v>
      </c>
      <c r="AX312" s="40">
        <v>-0.21333896198339947</v>
      </c>
      <c r="AY312" s="40">
        <v>0.16931243431114987</v>
      </c>
      <c r="AZ312" s="40">
        <v>-4.4026527672249627E-2</v>
      </c>
      <c r="BA312" s="40">
        <v>-0.14762551862900744</v>
      </c>
      <c r="BB312" s="40">
        <v>0.10969584007641295</v>
      </c>
      <c r="BC312" s="40">
        <v>-3.7929678552594479E-2</v>
      </c>
      <c r="BD312" s="40">
        <v>-22.431850272783588</v>
      </c>
      <c r="BE312" s="40">
        <v>-87.306659499791721</v>
      </c>
      <c r="BF312" s="40">
        <v>64.874809227008129</v>
      </c>
      <c r="BG312" s="40">
        <v>-0.25377617994544677</v>
      </c>
      <c r="BH312" s="40">
        <v>2.0818387494267823</v>
      </c>
      <c r="BI312" s="40">
        <v>1.8280625694813357</v>
      </c>
      <c r="BJ312">
        <v>-6.7567434001637068E-3</v>
      </c>
      <c r="BK312">
        <v>-1.5132648404650633E-2</v>
      </c>
      <c r="BL312">
        <v>-2.7383297409309188E-2</v>
      </c>
      <c r="BM312">
        <v>-1.2627416023985851</v>
      </c>
      <c r="BN312">
        <v>-3.5761193839298601E-3</v>
      </c>
      <c r="BO312">
        <v>-7.1166123605541807E-3</v>
      </c>
      <c r="BP312">
        <v>-1.4149394270541654E-2</v>
      </c>
      <c r="BQ312">
        <v>-0.98820242520313228</v>
      </c>
      <c r="BR312">
        <v>265836.5895907532</v>
      </c>
      <c r="BS312">
        <v>-0.98820242520313228</v>
      </c>
    </row>
    <row r="313" spans="1:71" hidden="1">
      <c r="A313">
        <v>52</v>
      </c>
      <c r="B313" t="s">
        <v>169</v>
      </c>
      <c r="C313" t="s">
        <v>170</v>
      </c>
      <c r="D313" t="s">
        <v>170</v>
      </c>
      <c r="E313" t="s">
        <v>170</v>
      </c>
      <c r="F313" t="s">
        <v>24</v>
      </c>
      <c r="G313" t="str">
        <f t="shared" si="4"/>
        <v>PakistanTransport services</v>
      </c>
      <c r="H313">
        <v>25337.055012046425</v>
      </c>
      <c r="I313">
        <v>1635.0349978520417</v>
      </c>
      <c r="J313">
        <v>1498.2609283441057</v>
      </c>
      <c r="K313">
        <v>1063346.358363013</v>
      </c>
      <c r="L313">
        <v>236562.51388135421</v>
      </c>
      <c r="M313">
        <v>99944.884301153084</v>
      </c>
      <c r="N313">
        <v>-2.9206697936742614E-4</v>
      </c>
      <c r="O313">
        <v>1.4098619915855141E-3</v>
      </c>
      <c r="P313">
        <v>1.1177950122180879E-3</v>
      </c>
      <c r="Q313">
        <v>-2.0980418608317823E-4</v>
      </c>
      <c r="R313">
        <v>9.061056067477055E-4</v>
      </c>
      <c r="S313">
        <v>6.9630142066452716E-4</v>
      </c>
      <c r="T313">
        <v>0.41179703622889713</v>
      </c>
      <c r="U313">
        <v>-0.12407951420667018</v>
      </c>
      <c r="V313">
        <v>0.53587655043556737</v>
      </c>
      <c r="W313">
        <v>-5.3131420104405452E-4</v>
      </c>
      <c r="X313">
        <v>9.2768560725109829E-4</v>
      </c>
      <c r="Y313">
        <v>3.9637140620704382E-4</v>
      </c>
      <c r="Z313">
        <v>-5.4575104879223157E-4</v>
      </c>
      <c r="AA313">
        <v>4.7874130582936589E-3</v>
      </c>
      <c r="AB313">
        <v>4.2416620095014276E-3</v>
      </c>
      <c r="AC313">
        <v>-3.551874312762927E-4</v>
      </c>
      <c r="AD313">
        <v>3.4359566415385827E-3</v>
      </c>
      <c r="AE313">
        <v>3.0807692102622903E-3</v>
      </c>
      <c r="AF313">
        <v>1.8219862726698042</v>
      </c>
      <c r="AG313">
        <v>-0.21006007910445135</v>
      </c>
      <c r="AH313">
        <v>2.0320463517742553</v>
      </c>
      <c r="AI313">
        <v>-1.3331928069667417E-3</v>
      </c>
      <c r="AJ313">
        <v>2.8881555369675792E-3</v>
      </c>
      <c r="AK313">
        <v>1.5549627300008378E-3</v>
      </c>
      <c r="AL313">
        <v>-1.0655232829313093E-3</v>
      </c>
      <c r="AM313">
        <v>4.9924152882211163E-3</v>
      </c>
      <c r="AN313">
        <v>3.9268920052898063E-3</v>
      </c>
      <c r="AO313">
        <v>-6.6955951497384364E-4</v>
      </c>
      <c r="AP313">
        <v>3.5632555624129304E-3</v>
      </c>
      <c r="AQ313">
        <v>2.8936960474390868E-3</v>
      </c>
      <c r="AR313">
        <v>1.7113500284768222</v>
      </c>
      <c r="AS313">
        <v>-0.39598170513848174</v>
      </c>
      <c r="AT313">
        <v>2.1073317336153039</v>
      </c>
      <c r="AU313">
        <v>-1.6572254863250673E-3</v>
      </c>
      <c r="AV313">
        <v>3.0160836825772531E-3</v>
      </c>
      <c r="AW313">
        <v>1.3588581962521858E-3</v>
      </c>
      <c r="AX313" s="40">
        <v>-0.17979558534181478</v>
      </c>
      <c r="AY313" s="40">
        <v>9.441233020480494E-2</v>
      </c>
      <c r="AZ313" s="40">
        <v>-8.5383255137009839E-2</v>
      </c>
      <c r="BA313" s="40">
        <v>-4.9913952204082304E-2</v>
      </c>
      <c r="BB313" s="40">
        <v>2.8215339027941586E-2</v>
      </c>
      <c r="BC313" s="40">
        <v>-2.1698613176140722E-2</v>
      </c>
      <c r="BD313" s="40">
        <v>-12.832696201717315</v>
      </c>
      <c r="BE313" s="40">
        <v>-29.519425027878682</v>
      </c>
      <c r="BF313" s="40">
        <v>16.686728826161371</v>
      </c>
      <c r="BG313" s="40">
        <v>-1.4904450015539E-2</v>
      </c>
      <c r="BH313" s="40">
        <v>9.6737841412537079E-3</v>
      </c>
      <c r="BI313" s="40">
        <v>-5.2306658742852915E-3</v>
      </c>
      <c r="BJ313">
        <v>-3.064369149855607E-3</v>
      </c>
      <c r="BK313">
        <v>-5.72602449288307E-3</v>
      </c>
      <c r="BL313">
        <v>-1.1179479048742235E-2</v>
      </c>
      <c r="BM313">
        <v>-1.8864167602752835</v>
      </c>
      <c r="BN313">
        <v>-7.5887986721797657E-3</v>
      </c>
      <c r="BO313">
        <v>-1.2847436255518012E-2</v>
      </c>
      <c r="BP313">
        <v>-2.4218546126455152E-2</v>
      </c>
      <c r="BQ313">
        <v>-1.8054307746720153</v>
      </c>
      <c r="BR313">
        <v>265836.5895907532</v>
      </c>
      <c r="BS313">
        <v>-1.8054307746720153</v>
      </c>
    </row>
    <row r="314" spans="1:71" hidden="1">
      <c r="A314">
        <v>52</v>
      </c>
      <c r="B314" t="s">
        <v>169</v>
      </c>
      <c r="C314" t="s">
        <v>170</v>
      </c>
      <c r="D314" t="s">
        <v>170</v>
      </c>
      <c r="E314" t="s">
        <v>170</v>
      </c>
      <c r="F314" t="s">
        <v>287</v>
      </c>
      <c r="G314" t="str">
        <f t="shared" si="4"/>
        <v>Pakistan_All</v>
      </c>
      <c r="H314">
        <v>265836.58959075325</v>
      </c>
      <c r="I314">
        <v>59140.628470338554</v>
      </c>
      <c r="J314">
        <v>24986.221075288271</v>
      </c>
      <c r="K314">
        <v>265836.58959075325</v>
      </c>
      <c r="L314">
        <v>59140.628470338554</v>
      </c>
      <c r="M314">
        <v>24986.221075288271</v>
      </c>
      <c r="N314">
        <v>-5.1588476371775792E-3</v>
      </c>
      <c r="O314">
        <v>4.7285426045704494E-2</v>
      </c>
      <c r="P314">
        <v>4.2126578408526918E-2</v>
      </c>
      <c r="Q314">
        <v>-5.4493120019582621E-3</v>
      </c>
      <c r="R314">
        <v>5.3673684045269086E-2</v>
      </c>
      <c r="S314">
        <v>4.8224372043310822E-2</v>
      </c>
      <c r="T314">
        <v>28.520196702288263</v>
      </c>
      <c r="U314">
        <v>-3.2227573652677037</v>
      </c>
      <c r="V314">
        <v>31.742954067555971</v>
      </c>
      <c r="W314">
        <v>-1.7523800793297076E-2</v>
      </c>
      <c r="X314">
        <v>0.51983880365426038</v>
      </c>
      <c r="Y314">
        <v>0.50231500286096331</v>
      </c>
      <c r="Z314">
        <v>-1.0845028811512071E-2</v>
      </c>
      <c r="AA314">
        <v>0.1765445476553151</v>
      </c>
      <c r="AB314">
        <v>0.16569951884380305</v>
      </c>
      <c r="AC314">
        <v>-1.1650288330911238E-2</v>
      </c>
      <c r="AD314">
        <v>0.20742311435838165</v>
      </c>
      <c r="AE314">
        <v>0.19577282602747043</v>
      </c>
      <c r="AF314">
        <v>115.78127968678855</v>
      </c>
      <c r="AG314">
        <v>-6.8900537375074222</v>
      </c>
      <c r="AH314">
        <v>122.67133342429597</v>
      </c>
      <c r="AI314">
        <v>-4.3751235528047237E-2</v>
      </c>
      <c r="AJ314">
        <v>2.0350068041376916</v>
      </c>
      <c r="AK314">
        <v>1.9912555686096445</v>
      </c>
      <c r="AL314">
        <v>-1.93308548167892E-2</v>
      </c>
      <c r="AM314">
        <v>0.18024708897692732</v>
      </c>
      <c r="AN314">
        <v>0.16091623416013812</v>
      </c>
      <c r="AO314">
        <v>-2.0624279502723067E-2</v>
      </c>
      <c r="AP314">
        <v>0.21166428239206067</v>
      </c>
      <c r="AQ314">
        <v>0.19104000288933759</v>
      </c>
      <c r="AR314">
        <v>112.98225833850718</v>
      </c>
      <c r="AS314">
        <v>-12.197328515389636</v>
      </c>
      <c r="AT314">
        <v>125.17958685389682</v>
      </c>
      <c r="AU314">
        <v>-6.8294909126576681E-2</v>
      </c>
      <c r="AV314">
        <v>2.0486022070496959</v>
      </c>
      <c r="AW314">
        <v>1.9803072979231191</v>
      </c>
      <c r="AX314" s="40">
        <v>-1.5735492253618282</v>
      </c>
      <c r="AY314" s="40">
        <v>0.9578966459304733</v>
      </c>
      <c r="AZ314" s="40">
        <v>-0.61565257943135487</v>
      </c>
      <c r="BA314" s="40">
        <v>-1.600644812723869</v>
      </c>
      <c r="BB314" s="40">
        <v>1.0019203765548605</v>
      </c>
      <c r="BC314" s="40">
        <v>-0.5987244361690085</v>
      </c>
      <c r="BD314" s="40">
        <v>-354.08939435584261</v>
      </c>
      <c r="BE314" s="40">
        <v>-946.6314018227697</v>
      </c>
      <c r="BF314" s="40">
        <v>592.54200746692709</v>
      </c>
      <c r="BG314" s="40">
        <v>-0.48543618222997209</v>
      </c>
      <c r="BH314" s="40">
        <v>2.2558492774886534</v>
      </c>
      <c r="BI314" s="40">
        <v>1.7704130952586814</v>
      </c>
      <c r="BJ314">
        <v>-5.1588476371775783E-3</v>
      </c>
      <c r="BK314">
        <v>-1.0845028811512069E-2</v>
      </c>
      <c r="BL314">
        <v>-1.9330854816789197E-2</v>
      </c>
      <c r="BM314">
        <v>-1.5735492253618277</v>
      </c>
      <c r="BN314">
        <v>-5.4493120019582621E-3</v>
      </c>
      <c r="BO314">
        <v>-1.1650288330911238E-2</v>
      </c>
      <c r="BP314">
        <v>-2.0624279502723067E-2</v>
      </c>
      <c r="BQ314">
        <v>-1.600644812723869</v>
      </c>
      <c r="BR314">
        <v>265836.5895907532</v>
      </c>
      <c r="BS314">
        <v>-1.600644812723869</v>
      </c>
    </row>
    <row r="315" spans="1:71" hidden="1">
      <c r="A315">
        <v>53</v>
      </c>
      <c r="B315" t="s">
        <v>108</v>
      </c>
      <c r="C315" t="s">
        <v>109</v>
      </c>
      <c r="D315" t="s">
        <v>110</v>
      </c>
      <c r="E315" t="s">
        <v>109</v>
      </c>
      <c r="F315" t="s">
        <v>20</v>
      </c>
      <c r="G315" t="str">
        <f t="shared" si="4"/>
        <v>FijiAgriculture, Mining and Quarrying</v>
      </c>
      <c r="H315">
        <v>472.69627443816478</v>
      </c>
      <c r="I315">
        <v>176.73619280307196</v>
      </c>
      <c r="J315">
        <v>202.83097673396753</v>
      </c>
      <c r="K315">
        <v>8371.456924718781</v>
      </c>
      <c r="L315">
        <v>669.98450631791638</v>
      </c>
      <c r="M315">
        <v>5099.5409640334674</v>
      </c>
      <c r="N315">
        <v>-7.4324796799947537E-3</v>
      </c>
      <c r="O315">
        <v>4.9369031498841552E-2</v>
      </c>
      <c r="P315">
        <v>4.1936551818846805E-2</v>
      </c>
      <c r="Q315">
        <v>-3.4550862530518062E-2</v>
      </c>
      <c r="R315">
        <v>0.23590722728094854</v>
      </c>
      <c r="S315">
        <v>0.20135636475043045</v>
      </c>
      <c r="T315">
        <v>0.67452822315643723</v>
      </c>
      <c r="U315">
        <v>-0.11574271287683668</v>
      </c>
      <c r="V315">
        <v>0.79027093603327403</v>
      </c>
      <c r="W315">
        <v>-5.4403285935758477E-3</v>
      </c>
      <c r="X315">
        <v>8.1158194508800324E-2</v>
      </c>
      <c r="Y315">
        <v>7.5717865915224475E-2</v>
      </c>
      <c r="Z315">
        <v>-1.1849341751479288E-2</v>
      </c>
      <c r="AA315">
        <v>6.1785506867971393E-2</v>
      </c>
      <c r="AB315">
        <v>4.9936165116492098E-2</v>
      </c>
      <c r="AC315">
        <v>-5.5059661515583266E-2</v>
      </c>
      <c r="AD315">
        <v>0.29457290365854677</v>
      </c>
      <c r="AE315">
        <v>0.23951324214296352</v>
      </c>
      <c r="AF315">
        <v>0.80235080646878487</v>
      </c>
      <c r="AG315">
        <v>-0.18444560069274818</v>
      </c>
      <c r="AH315">
        <v>0.98679640716153305</v>
      </c>
      <c r="AI315">
        <v>-8.7162056828636574E-3</v>
      </c>
      <c r="AJ315">
        <v>0.10093968181220041</v>
      </c>
      <c r="AK315">
        <v>9.2223476129336762E-2</v>
      </c>
      <c r="AL315">
        <v>-2.2977982427163951E-2</v>
      </c>
      <c r="AM315">
        <v>6.7798806177100601E-2</v>
      </c>
      <c r="AN315">
        <v>4.482082374993665E-2</v>
      </c>
      <c r="AO315">
        <v>-0.10640779548106501</v>
      </c>
      <c r="AP315">
        <v>0.32161690554907302</v>
      </c>
      <c r="AQ315">
        <v>0.21520911006800802</v>
      </c>
      <c r="AR315">
        <v>0.72093384682016215</v>
      </c>
      <c r="AS315">
        <v>-0.35645787161879561</v>
      </c>
      <c r="AT315">
        <v>1.0773917184389576</v>
      </c>
      <c r="AU315">
        <v>-1.7343430677371666E-2</v>
      </c>
      <c r="AV315">
        <v>0.10638280992115905</v>
      </c>
      <c r="AW315">
        <v>8.9039379243787381E-2</v>
      </c>
      <c r="AX315" s="40">
        <v>-0.18816424692714315</v>
      </c>
      <c r="AY315" s="40">
        <v>0.1499429594558033</v>
      </c>
      <c r="AZ315" s="40">
        <v>-3.8221287471339835E-2</v>
      </c>
      <c r="BA315" s="40">
        <v>-0.89617045334097389</v>
      </c>
      <c r="BB315" s="40">
        <v>0.71512829957124202</v>
      </c>
      <c r="BC315" s="40">
        <v>-0.18104215376973185</v>
      </c>
      <c r="BD315" s="40">
        <v>-0.60647719008073064</v>
      </c>
      <c r="BE315" s="40">
        <v>-3.002101593791779</v>
      </c>
      <c r="BF315" s="40">
        <v>2.3956244037110483</v>
      </c>
      <c r="BG315" s="40">
        <v>-4.6806270597029048E-2</v>
      </c>
      <c r="BH315" s="40">
        <v>0.11998471426928313</v>
      </c>
      <c r="BI315" s="40">
        <v>7.3178443672254095E-2</v>
      </c>
      <c r="BJ315">
        <v>-6.5814653985667312E-2</v>
      </c>
      <c r="BK315">
        <v>-0.10492599521403345</v>
      </c>
      <c r="BL315">
        <v>-0.20347017790079</v>
      </c>
      <c r="BM315">
        <v>-1.6661955817136294</v>
      </c>
      <c r="BN315">
        <v>-6.5488970335466509E-2</v>
      </c>
      <c r="BO315">
        <v>-0.10436209910794356</v>
      </c>
      <c r="BP315">
        <v>-0.20168923295523192</v>
      </c>
      <c r="BQ315">
        <v>-1.6986343013153316</v>
      </c>
      <c r="BR315">
        <v>4185.7284623593896</v>
      </c>
      <c r="BS315">
        <v>-1.6986343013153316</v>
      </c>
    </row>
    <row r="316" spans="1:71" hidden="1">
      <c r="A316">
        <v>53</v>
      </c>
      <c r="B316" t="s">
        <v>108</v>
      </c>
      <c r="C316" t="s">
        <v>109</v>
      </c>
      <c r="D316" t="s">
        <v>110</v>
      </c>
      <c r="E316" t="s">
        <v>109</v>
      </c>
      <c r="F316" t="s">
        <v>21</v>
      </c>
      <c r="G316" t="str">
        <f t="shared" si="4"/>
        <v>FijiBusiness, Trade, Personal, and Public Services</v>
      </c>
      <c r="H316">
        <v>2336.6086487539119</v>
      </c>
      <c r="I316">
        <v>95.259832734122199</v>
      </c>
      <c r="J316">
        <v>522.66579187846116</v>
      </c>
      <c r="K316">
        <v>41857.2846235939</v>
      </c>
      <c r="L316">
        <v>3349.9225315895819</v>
      </c>
      <c r="M316">
        <v>25497.704820167342</v>
      </c>
      <c r="N316">
        <v>-3.4804208947001168E-2</v>
      </c>
      <c r="O316">
        <v>4.4256416375382655E-2</v>
      </c>
      <c r="P316">
        <v>9.4522074283814976E-3</v>
      </c>
      <c r="Q316">
        <v>-2.0470862498297156E-2</v>
      </c>
      <c r="R316">
        <v>2.5958151312238269E-2</v>
      </c>
      <c r="S316">
        <v>5.4872888139411114E-3</v>
      </c>
      <c r="T316">
        <v>1.8381992435160803E-2</v>
      </c>
      <c r="U316">
        <v>-6.8575803524117851E-2</v>
      </c>
      <c r="V316">
        <v>8.6957795959278661E-2</v>
      </c>
      <c r="W316">
        <v>-1.5870459102920721E-2</v>
      </c>
      <c r="X316">
        <v>2.0943383385612097E-2</v>
      </c>
      <c r="Y316">
        <v>5.0729242826913733E-3</v>
      </c>
      <c r="Z316">
        <v>-5.3451756631372555E-2</v>
      </c>
      <c r="AA316">
        <v>6.6325988882752138E-2</v>
      </c>
      <c r="AB316">
        <v>1.2874232251379571E-2</v>
      </c>
      <c r="AC316">
        <v>-3.1378704313632433E-2</v>
      </c>
      <c r="AD316">
        <v>3.8815295932124211E-2</v>
      </c>
      <c r="AE316">
        <v>7.4365916184917728E-3</v>
      </c>
      <c r="AF316">
        <v>2.4912005821015822E-2</v>
      </c>
      <c r="AG316">
        <v>-0.1051162285923245</v>
      </c>
      <c r="AH316">
        <v>0.13002823441334033</v>
      </c>
      <c r="AI316">
        <v>-2.451851428271588E-2</v>
      </c>
      <c r="AJ316">
        <v>3.1906567970459272E-2</v>
      </c>
      <c r="AK316">
        <v>7.3880536877433921E-3</v>
      </c>
      <c r="AL316">
        <v>-0.10750432936090258</v>
      </c>
      <c r="AM316">
        <v>9.7023173645450017E-2</v>
      </c>
      <c r="AN316">
        <v>-1.0481155715452569E-2</v>
      </c>
      <c r="AO316">
        <v>-6.3026073755506326E-2</v>
      </c>
      <c r="AP316">
        <v>5.6532706965548296E-2</v>
      </c>
      <c r="AQ316">
        <v>-6.49336678995803E-3</v>
      </c>
      <c r="AR316">
        <v>-2.1752275715555915E-2</v>
      </c>
      <c r="AS316">
        <v>-0.21113246455119739</v>
      </c>
      <c r="AT316">
        <v>0.18938018883564145</v>
      </c>
      <c r="AU316">
        <v>-4.9442659898921375E-2</v>
      </c>
      <c r="AV316">
        <v>4.6495250983334478E-2</v>
      </c>
      <c r="AW316">
        <v>-2.9474089155868913E-3</v>
      </c>
      <c r="AX316" s="40">
        <v>-0.68469884895697775</v>
      </c>
      <c r="AY316" s="40">
        <v>0.38194953504555473</v>
      </c>
      <c r="AZ316" s="40">
        <v>-0.30274931391142301</v>
      </c>
      <c r="BA316" s="40">
        <v>-0.38242706873757948</v>
      </c>
      <c r="BB316" s="40">
        <v>0.21433947814409773</v>
      </c>
      <c r="BC316" s="40">
        <v>-0.16808759059348172</v>
      </c>
      <c r="BD316" s="40">
        <v>-0.56308040700970952</v>
      </c>
      <c r="BE316" s="40">
        <v>-1.2811010542537753</v>
      </c>
      <c r="BF316" s="40">
        <v>0.71802064724406578</v>
      </c>
      <c r="BG316" s="40">
        <v>-0.10446321177276253</v>
      </c>
      <c r="BH316" s="40">
        <v>7.1878916715482591E-2</v>
      </c>
      <c r="BI316" s="40">
        <v>-3.2584295057279944E-2</v>
      </c>
      <c r="BJ316">
        <v>-6.2347183417752132E-2</v>
      </c>
      <c r="BK316">
        <v>-9.5751823573176686E-2</v>
      </c>
      <c r="BL316">
        <v>-0.19257993052142461</v>
      </c>
      <c r="BM316">
        <v>-1.2265483403702719</v>
      </c>
      <c r="BN316">
        <v>-7.1988162855081209E-2</v>
      </c>
      <c r="BO316">
        <v>-0.11034685404677572</v>
      </c>
      <c r="BP316">
        <v>-0.2216385001855766</v>
      </c>
      <c r="BQ316">
        <v>-1.3448491536085632</v>
      </c>
      <c r="BR316">
        <v>4185.7284623593896</v>
      </c>
      <c r="BS316">
        <v>-1.3448491536085632</v>
      </c>
    </row>
    <row r="317" spans="1:71" hidden="1">
      <c r="A317">
        <v>53</v>
      </c>
      <c r="B317" t="s">
        <v>108</v>
      </c>
      <c r="C317" t="s">
        <v>109</v>
      </c>
      <c r="D317" t="s">
        <v>110</v>
      </c>
      <c r="E317" t="s">
        <v>109</v>
      </c>
      <c r="F317" t="s">
        <v>23</v>
      </c>
      <c r="G317" t="str">
        <f t="shared" si="4"/>
        <v>FijiHotel and restaurants and Other Personal Services</v>
      </c>
      <c r="H317">
        <v>313.48215136328679</v>
      </c>
      <c r="I317">
        <v>9.5981450188363837</v>
      </c>
      <c r="J317">
        <v>650.33051640350925</v>
      </c>
      <c r="K317">
        <v>12557.185387078171</v>
      </c>
      <c r="L317">
        <v>1004.9767594768746</v>
      </c>
      <c r="M317">
        <v>7649.3114460502011</v>
      </c>
      <c r="N317">
        <v>-6.7900737504900166E-2</v>
      </c>
      <c r="O317">
        <v>3.6252285677864642E-2</v>
      </c>
      <c r="P317">
        <v>-3.1648451827035518E-2</v>
      </c>
      <c r="Q317">
        <v>-2.0315936029919456E-2</v>
      </c>
      <c r="R317">
        <v>1.1581872240295122E-2</v>
      </c>
      <c r="S317">
        <v>-8.7340637896243314E-3</v>
      </c>
      <c r="T317">
        <v>-2.9258437081203237E-2</v>
      </c>
      <c r="U317">
        <v>-6.8056811856959776E-2</v>
      </c>
      <c r="V317">
        <v>3.8798374775756539E-2</v>
      </c>
      <c r="W317">
        <v>-0.24602095436957094</v>
      </c>
      <c r="X317">
        <v>0.13050752258875362</v>
      </c>
      <c r="Y317">
        <v>-0.11551343178081731</v>
      </c>
      <c r="Z317">
        <v>-0.10232862073345066</v>
      </c>
      <c r="AA317">
        <v>5.6576778320651611E-2</v>
      </c>
      <c r="AB317">
        <v>-4.5751842412799046E-2</v>
      </c>
      <c r="AC317">
        <v>-3.0628054155116751E-2</v>
      </c>
      <c r="AD317">
        <v>2.1706258159500901E-2</v>
      </c>
      <c r="AE317">
        <v>-8.9217959956158499E-3</v>
      </c>
      <c r="AF317">
        <v>-2.9887325427959244E-2</v>
      </c>
      <c r="AG317">
        <v>-0.10260160871297153</v>
      </c>
      <c r="AH317">
        <v>7.2714283285012282E-2</v>
      </c>
      <c r="AI317">
        <v>-0.37067085999951138</v>
      </c>
      <c r="AJ317">
        <v>0.20461783722456897</v>
      </c>
      <c r="AK317">
        <v>-0.16605302277494241</v>
      </c>
      <c r="AL317">
        <v>-0.20528360581903587</v>
      </c>
      <c r="AM317">
        <v>0.10941066193257135</v>
      </c>
      <c r="AN317">
        <v>-9.5872943886464529E-2</v>
      </c>
      <c r="AO317">
        <v>-6.1430109150687036E-2</v>
      </c>
      <c r="AP317">
        <v>3.7514948954827515E-2</v>
      </c>
      <c r="AQ317">
        <v>-2.3915160195859517E-2</v>
      </c>
      <c r="AR317">
        <v>-8.0113933986684094E-2</v>
      </c>
      <c r="AS317">
        <v>-0.20578610676189379</v>
      </c>
      <c r="AT317">
        <v>0.1256721727752097</v>
      </c>
      <c r="AU317">
        <v>-0.74348092299266699</v>
      </c>
      <c r="AV317">
        <v>0.39572015135270078</v>
      </c>
      <c r="AW317">
        <v>-0.34776077163996627</v>
      </c>
      <c r="AX317" s="40">
        <v>-0.21420922554488142</v>
      </c>
      <c r="AY317" s="40">
        <v>0.11251708072636701</v>
      </c>
      <c r="AZ317" s="40">
        <v>-0.10169214481851441</v>
      </c>
      <c r="BA317" s="40">
        <v>-7.4939444560357088E-2</v>
      </c>
      <c r="BB317" s="40">
        <v>4.3861953362121064E-2</v>
      </c>
      <c r="BC317" s="40">
        <v>-3.1077491198236017E-2</v>
      </c>
      <c r="BD317" s="40">
        <v>-0.10410718799024776</v>
      </c>
      <c r="BE317" s="40">
        <v>-0.25104133383754856</v>
      </c>
      <c r="BF317" s="40">
        <v>0.1469341458473008</v>
      </c>
      <c r="BG317" s="40">
        <v>-0.74565426109581068</v>
      </c>
      <c r="BH317" s="40">
        <v>0.39210953777271862</v>
      </c>
      <c r="BI317" s="40">
        <v>-0.35354472332309206</v>
      </c>
      <c r="BJ317">
        <v>-0.90663550812526361</v>
      </c>
      <c r="BK317">
        <v>-1.3663292103084179</v>
      </c>
      <c r="BL317">
        <v>-2.741021866781586</v>
      </c>
      <c r="BM317">
        <v>-2.8602000093590636</v>
      </c>
      <c r="BN317">
        <v>-0.70906213360392145</v>
      </c>
      <c r="BO317">
        <v>-1.0689733121516252</v>
      </c>
      <c r="BP317">
        <v>-2.144019561676116</v>
      </c>
      <c r="BQ317">
        <v>-2.6155192836207339</v>
      </c>
      <c r="BR317">
        <v>4185.7284623593896</v>
      </c>
      <c r="BS317">
        <v>-2.6155192836207339</v>
      </c>
    </row>
    <row r="318" spans="1:71" hidden="1">
      <c r="A318">
        <v>53</v>
      </c>
      <c r="B318" t="s">
        <v>108</v>
      </c>
      <c r="C318" t="s">
        <v>109</v>
      </c>
      <c r="D318" t="s">
        <v>110</v>
      </c>
      <c r="E318" t="s">
        <v>109</v>
      </c>
      <c r="F318" t="s">
        <v>22</v>
      </c>
      <c r="G318" t="str">
        <f t="shared" si="4"/>
        <v>FijiLight/Heavy Manufacturing, Utilities, and Construction</v>
      </c>
      <c r="H318">
        <v>716.20435281293339</v>
      </c>
      <c r="I318">
        <v>43.861957175202747</v>
      </c>
      <c r="J318">
        <v>557.11776914909774</v>
      </c>
      <c r="K318">
        <v>66971.655397750234</v>
      </c>
      <c r="L318">
        <v>5359.8760505433311</v>
      </c>
      <c r="M318">
        <v>40796.327712267746</v>
      </c>
      <c r="N318">
        <v>-1.0717832271382234E-2</v>
      </c>
      <c r="O318">
        <v>5.7700747851897168E-2</v>
      </c>
      <c r="P318">
        <v>4.6982915580514928E-2</v>
      </c>
      <c r="Q318">
        <v>-6.3418175488319786E-3</v>
      </c>
      <c r="R318">
        <v>3.2399896411875309E-2</v>
      </c>
      <c r="S318">
        <v>2.6058078863043326E-2</v>
      </c>
      <c r="T318">
        <v>8.7292545513247083E-2</v>
      </c>
      <c r="U318">
        <v>-2.1244597498062456E-2</v>
      </c>
      <c r="V318">
        <v>0.10853714301130954</v>
      </c>
      <c r="W318">
        <v>-1.6468398101347405E-2</v>
      </c>
      <c r="X318">
        <v>0.24325281080543401</v>
      </c>
      <c r="Y318">
        <v>0.22678441270408661</v>
      </c>
      <c r="Z318">
        <v>-1.7055632174087534E-2</v>
      </c>
      <c r="AA318">
        <v>7.4354572383733664E-2</v>
      </c>
      <c r="AB318">
        <v>5.7298940209646126E-2</v>
      </c>
      <c r="AC318">
        <v>-1.009191757404183E-2</v>
      </c>
      <c r="AD318">
        <v>4.3663504982187323E-2</v>
      </c>
      <c r="AE318">
        <v>3.357158740814551E-2</v>
      </c>
      <c r="AF318">
        <v>0.11246221707977572</v>
      </c>
      <c r="AG318">
        <v>-3.3807142068227602E-2</v>
      </c>
      <c r="AH318">
        <v>0.14626935914800332</v>
      </c>
      <c r="AI318">
        <v>-2.7758532496960281E-2</v>
      </c>
      <c r="AJ318">
        <v>0.30132336401783238</v>
      </c>
      <c r="AK318">
        <v>0.27356483152087219</v>
      </c>
      <c r="AL318">
        <v>-3.3416597519671375E-2</v>
      </c>
      <c r="AM318">
        <v>8.4316684718543949E-2</v>
      </c>
      <c r="AN318">
        <v>5.090008719887254E-2</v>
      </c>
      <c r="AO318">
        <v>-1.9963949012645293E-2</v>
      </c>
      <c r="AP318">
        <v>5.4534767303482293E-2</v>
      </c>
      <c r="AQ318">
        <v>3.4570818290836997E-2</v>
      </c>
      <c r="AR318">
        <v>0.11580956312796403</v>
      </c>
      <c r="AS318">
        <v>-6.6877682616966028E-2</v>
      </c>
      <c r="AT318">
        <v>0.18268724574493006</v>
      </c>
      <c r="AU318">
        <v>-5.1296120452890934E-2</v>
      </c>
      <c r="AV318">
        <v>0.31742688650664619</v>
      </c>
      <c r="AW318">
        <v>0.26613076605375524</v>
      </c>
      <c r="AX318" s="40">
        <v>-0.18983000968310781</v>
      </c>
      <c r="AY318" s="40">
        <v>0.16074176113824379</v>
      </c>
      <c r="AZ318" s="40">
        <v>-2.908824854486404E-2</v>
      </c>
      <c r="BA318" s="40">
        <v>-0.11879089670862318</v>
      </c>
      <c r="BB318" s="40">
        <v>9.8012994549477983E-2</v>
      </c>
      <c r="BC318" s="40">
        <v>-2.0777902159145181E-2</v>
      </c>
      <c r="BD318" s="40">
        <v>-6.9604362602084302E-2</v>
      </c>
      <c r="BE318" s="40">
        <v>-0.39794030143194759</v>
      </c>
      <c r="BF318" s="40">
        <v>0.32833593882986334</v>
      </c>
      <c r="BG318" s="40">
        <v>-8.5736821857854639E-2</v>
      </c>
      <c r="BH318" s="40">
        <v>0.33031250869827961</v>
      </c>
      <c r="BI318" s="40">
        <v>0.24457568684042497</v>
      </c>
      <c r="BJ318">
        <v>-6.2638457050590096E-2</v>
      </c>
      <c r="BK318">
        <v>-9.9678596973365896E-2</v>
      </c>
      <c r="BL318">
        <v>-0.19529733769969179</v>
      </c>
      <c r="BM318">
        <v>-1.109427597612046</v>
      </c>
      <c r="BN318">
        <v>-4.8435133464753456E-2</v>
      </c>
      <c r="BO318">
        <v>-7.7076227887387536E-2</v>
      </c>
      <c r="BP318">
        <v>-0.15247309268446224</v>
      </c>
      <c r="BQ318">
        <v>-0.90725614418528999</v>
      </c>
      <c r="BR318">
        <v>4185.7284623593896</v>
      </c>
      <c r="BS318">
        <v>-0.90725614418528999</v>
      </c>
    </row>
    <row r="319" spans="1:71" hidden="1">
      <c r="A319">
        <v>53</v>
      </c>
      <c r="B319" t="s">
        <v>108</v>
      </c>
      <c r="C319" t="s">
        <v>109</v>
      </c>
      <c r="D319" t="s">
        <v>110</v>
      </c>
      <c r="E319" t="s">
        <v>109</v>
      </c>
      <c r="F319" t="s">
        <v>24</v>
      </c>
      <c r="G319" t="str">
        <f t="shared" si="4"/>
        <v>FijiTransport services</v>
      </c>
      <c r="H319">
        <v>346.73703499109405</v>
      </c>
      <c r="I319">
        <v>9.5361254277248815</v>
      </c>
      <c r="J319">
        <v>616.8254278516979</v>
      </c>
      <c r="K319">
        <v>16742.913849437562</v>
      </c>
      <c r="L319">
        <v>1339.9690126358328</v>
      </c>
      <c r="M319">
        <v>10199.081928066935</v>
      </c>
      <c r="N319">
        <v>-4.8244293691253159E-2</v>
      </c>
      <c r="O319">
        <v>2.9004970799023956E-2</v>
      </c>
      <c r="P319">
        <v>-1.9239322892229207E-2</v>
      </c>
      <c r="Q319">
        <v>-1.4346886801631676E-2</v>
      </c>
      <c r="R319">
        <v>9.3431071614344784E-3</v>
      </c>
      <c r="S319">
        <v>-5.0037796401971972E-3</v>
      </c>
      <c r="T319">
        <v>-1.6762274159805801E-2</v>
      </c>
      <c r="U319">
        <v>-4.8060959354951138E-2</v>
      </c>
      <c r="V319">
        <v>3.1298685195145337E-2</v>
      </c>
      <c r="W319">
        <v>-0.23941584945445471</v>
      </c>
      <c r="X319">
        <v>0.13153318110354623</v>
      </c>
      <c r="Y319">
        <v>-0.10788266835090847</v>
      </c>
      <c r="Z319">
        <v>-7.2662946386643085E-2</v>
      </c>
      <c r="AA319">
        <v>4.5017241274122072E-2</v>
      </c>
      <c r="AB319">
        <v>-2.764570511252102E-2</v>
      </c>
      <c r="AC319">
        <v>-2.1607708937327781E-2</v>
      </c>
      <c r="AD319">
        <v>1.504590158913219E-2</v>
      </c>
      <c r="AE319">
        <v>-6.5618073481955915E-3</v>
      </c>
      <c r="AF319">
        <v>-2.1981546283670494E-2</v>
      </c>
      <c r="AG319">
        <v>-7.2384151025183918E-2</v>
      </c>
      <c r="AH319">
        <v>5.0402604741513424E-2</v>
      </c>
      <c r="AI319">
        <v>-0.36002177447706718</v>
      </c>
      <c r="AJ319">
        <v>0.20230392277911702</v>
      </c>
      <c r="AK319">
        <v>-0.15771785169795016</v>
      </c>
      <c r="AL319">
        <v>-0.14568378189875883</v>
      </c>
      <c r="AM319">
        <v>8.1901176634073605E-2</v>
      </c>
      <c r="AN319">
        <v>-6.3782605264685224E-2</v>
      </c>
      <c r="AO319">
        <v>-4.3317730071567528E-2</v>
      </c>
      <c r="AP319">
        <v>2.598926873677251E-2</v>
      </c>
      <c r="AQ319">
        <v>-1.7328461334795018E-2</v>
      </c>
      <c r="AR319">
        <v>-5.804900306320869E-2</v>
      </c>
      <c r="AS319">
        <v>-0.14511103998405961</v>
      </c>
      <c r="AT319">
        <v>8.7062036920850905E-2</v>
      </c>
      <c r="AU319">
        <v>-0.72128017048367266</v>
      </c>
      <c r="AV319">
        <v>0.383429597063287</v>
      </c>
      <c r="AW319">
        <v>-0.33785057342038566</v>
      </c>
      <c r="AX319" s="40">
        <v>-0.18487576083968998</v>
      </c>
      <c r="AY319" s="40">
        <v>0.10112364850064554</v>
      </c>
      <c r="AZ319" s="40">
        <v>-8.3752112339044463E-2</v>
      </c>
      <c r="BA319" s="40">
        <v>-5.8889554320787921E-2</v>
      </c>
      <c r="BB319" s="40">
        <v>3.3686824280862261E-2</v>
      </c>
      <c r="BC319" s="40">
        <v>-2.520273003992566E-2</v>
      </c>
      <c r="BD319" s="40">
        <v>-8.4427193218316599E-2</v>
      </c>
      <c r="BE319" s="40">
        <v>-0.19727544489447613</v>
      </c>
      <c r="BF319" s="40">
        <v>0.11284825167615953</v>
      </c>
      <c r="BG319" s="40">
        <v>-0.74173066109269603</v>
      </c>
      <c r="BH319" s="40">
        <v>0.39315836608693133</v>
      </c>
      <c r="BI319" s="40">
        <v>-0.34857229500576459</v>
      </c>
      <c r="BJ319">
        <v>-0.58239383991701565</v>
      </c>
      <c r="BK319">
        <v>-0.87717010920762584</v>
      </c>
      <c r="BL319">
        <v>-1.7586605723079307</v>
      </c>
      <c r="BM319">
        <v>-2.2317769838659256</v>
      </c>
      <c r="BN319">
        <v>-0.50398833068219695</v>
      </c>
      <c r="BO319">
        <v>-0.75905200255375893</v>
      </c>
      <c r="BP319">
        <v>-1.5216981056286301</v>
      </c>
      <c r="BQ319">
        <v>-2.0687169688532703</v>
      </c>
      <c r="BR319">
        <v>4185.7284623593896</v>
      </c>
      <c r="BS319">
        <v>-2.0687169688532703</v>
      </c>
    </row>
    <row r="320" spans="1:71" hidden="1">
      <c r="A320">
        <v>53</v>
      </c>
      <c r="B320" t="s">
        <v>108</v>
      </c>
      <c r="C320" t="s">
        <v>109</v>
      </c>
      <c r="D320" t="s">
        <v>110</v>
      </c>
      <c r="E320" t="s">
        <v>109</v>
      </c>
      <c r="F320" t="s">
        <v>287</v>
      </c>
      <c r="G320" t="str">
        <f t="shared" si="4"/>
        <v>Fiji_All</v>
      </c>
      <c r="H320">
        <v>4185.7284623593905</v>
      </c>
      <c r="I320">
        <v>334.99225315895819</v>
      </c>
      <c r="J320">
        <v>2549.7704820167328</v>
      </c>
      <c r="K320">
        <v>4185.7284623593905</v>
      </c>
      <c r="L320">
        <v>334.99225315895819</v>
      </c>
      <c r="M320">
        <v>2549.7704820167328</v>
      </c>
      <c r="N320">
        <v>-0.16909955209453148</v>
      </c>
      <c r="O320">
        <v>0.21658345220300998</v>
      </c>
      <c r="P320">
        <v>4.74839001084785E-2</v>
      </c>
      <c r="Q320">
        <v>-9.6026365409198317E-2</v>
      </c>
      <c r="R320">
        <v>0.31519025440679171</v>
      </c>
      <c r="S320">
        <v>0.2191638889975934</v>
      </c>
      <c r="T320">
        <v>0.73418204986383617</v>
      </c>
      <c r="U320">
        <v>-0.32168088511092791</v>
      </c>
      <c r="V320">
        <v>1.0558629349747641</v>
      </c>
      <c r="W320">
        <v>-0.52321598962186988</v>
      </c>
      <c r="X320">
        <v>0.60739509239214651</v>
      </c>
      <c r="Y320">
        <v>8.4179102770276626E-2</v>
      </c>
      <c r="Z320">
        <v>-0.2573482976770331</v>
      </c>
      <c r="AA320">
        <v>0.30406008772923088</v>
      </c>
      <c r="AB320">
        <v>4.6711790052197777E-2</v>
      </c>
      <c r="AC320">
        <v>-0.14876604649570213</v>
      </c>
      <c r="AD320">
        <v>0.41380386432149152</v>
      </c>
      <c r="AE320">
        <v>0.26503781782578939</v>
      </c>
      <c r="AF320">
        <v>0.88785615765794645</v>
      </c>
      <c r="AG320">
        <v>-0.49835473109145573</v>
      </c>
      <c r="AH320">
        <v>1.3862108887494022</v>
      </c>
      <c r="AI320">
        <v>-0.79168588693911812</v>
      </c>
      <c r="AJ320">
        <v>0.84109137380417798</v>
      </c>
      <c r="AK320">
        <v>4.9405486865059856E-2</v>
      </c>
      <c r="AL320">
        <v>-0.51486629702553255</v>
      </c>
      <c r="AM320">
        <v>0.44045050310773953</v>
      </c>
      <c r="AN320">
        <v>-7.4415793917793016E-2</v>
      </c>
      <c r="AO320">
        <v>-0.29414565747147103</v>
      </c>
      <c r="AP320">
        <v>0.49618859750970318</v>
      </c>
      <c r="AQ320">
        <v>0.20204294003823214</v>
      </c>
      <c r="AR320">
        <v>0.67682819718267684</v>
      </c>
      <c r="AS320">
        <v>-0.98536516553291242</v>
      </c>
      <c r="AT320">
        <v>1.6621933627155892</v>
      </c>
      <c r="AU320">
        <v>-1.5828433045055239</v>
      </c>
      <c r="AV320">
        <v>1.2494546958271275</v>
      </c>
      <c r="AW320">
        <v>-0.33338860867839637</v>
      </c>
      <c r="AX320" s="40">
        <v>-1.4617780919518009</v>
      </c>
      <c r="AY320" s="40">
        <v>0.90627498486661484</v>
      </c>
      <c r="AZ320" s="40">
        <v>-0.55550310708518602</v>
      </c>
      <c r="BA320" s="40">
        <v>-1.5312174176683215</v>
      </c>
      <c r="BB320" s="40">
        <v>1.1050295499078011</v>
      </c>
      <c r="BC320" s="40">
        <v>-0.42618786776052042</v>
      </c>
      <c r="BD320" s="40">
        <v>-1.4276963409010885</v>
      </c>
      <c r="BE320" s="40">
        <v>-5.1294597282095262</v>
      </c>
      <c r="BF320" s="40">
        <v>3.7017633873084375</v>
      </c>
      <c r="BG320" s="40">
        <v>-1.7243912264161523</v>
      </c>
      <c r="BH320" s="40">
        <v>1.3074440435426951</v>
      </c>
      <c r="BI320" s="40">
        <v>-0.41694718287345722</v>
      </c>
      <c r="BJ320">
        <v>-0.16909955209453145</v>
      </c>
      <c r="BK320">
        <v>-0.25734829767703304</v>
      </c>
      <c r="BL320">
        <v>-0.51486629702553244</v>
      </c>
      <c r="BM320">
        <v>-1.4617780919518006</v>
      </c>
      <c r="BN320">
        <v>-9.6026365409198317E-2</v>
      </c>
      <c r="BO320">
        <v>-0.14876604649570205</v>
      </c>
      <c r="BP320">
        <v>-0.29414565747147109</v>
      </c>
      <c r="BQ320">
        <v>-1.5312174176683215</v>
      </c>
      <c r="BR320">
        <v>4185.7284623593896</v>
      </c>
      <c r="BS320">
        <v>-1.5312174176683215</v>
      </c>
    </row>
    <row r="321" spans="1:71" hidden="1">
      <c r="A321">
        <v>54</v>
      </c>
      <c r="B321" t="s">
        <v>140</v>
      </c>
      <c r="C321" t="s">
        <v>141</v>
      </c>
      <c r="D321" t="s">
        <v>141</v>
      </c>
      <c r="E321" t="s">
        <v>141</v>
      </c>
      <c r="F321" t="s">
        <v>20</v>
      </c>
      <c r="G321" t="str">
        <f t="shared" si="4"/>
        <v>Lao People's Democratic RepublicAgriculture, Mining and Quarrying</v>
      </c>
      <c r="H321">
        <v>4013.4603513718675</v>
      </c>
      <c r="I321">
        <v>2055.3181757555321</v>
      </c>
      <c r="J321">
        <v>1675.2163784028262</v>
      </c>
      <c r="K321">
        <v>32429.208782968049</v>
      </c>
      <c r="L321">
        <v>7966.5008899517061</v>
      </c>
      <c r="M321">
        <v>12350.384252858357</v>
      </c>
      <c r="N321">
        <v>-1.4286954736562623E-2</v>
      </c>
      <c r="O321">
        <v>2.8087744349629278E-2</v>
      </c>
      <c r="P321">
        <v>1.3800789613066656E-2</v>
      </c>
      <c r="Q321">
        <v>-2.0653536761485607E-2</v>
      </c>
      <c r="R321">
        <v>3.698976507558395E-2</v>
      </c>
      <c r="S321">
        <v>1.6336228314098346E-2</v>
      </c>
      <c r="T321">
        <v>0.65071288701359364</v>
      </c>
      <c r="U321">
        <v>-0.82268209495512679</v>
      </c>
      <c r="V321">
        <v>1.4733949819687204</v>
      </c>
      <c r="W321">
        <v>-2.2536290464706427E-2</v>
      </c>
      <c r="X321">
        <v>5.8381308034610446E-2</v>
      </c>
      <c r="Y321">
        <v>3.584501756990402E-2</v>
      </c>
      <c r="Z321">
        <v>-2.3807660144477986E-2</v>
      </c>
      <c r="AA321">
        <v>7.2431426379969813E-2</v>
      </c>
      <c r="AB321">
        <v>4.8623766235491826E-2</v>
      </c>
      <c r="AC321">
        <v>-3.5909022890165579E-2</v>
      </c>
      <c r="AD321">
        <v>0.13048188937358327</v>
      </c>
      <c r="AE321">
        <v>9.45728664834177E-2</v>
      </c>
      <c r="AF321">
        <v>3.767074125027154</v>
      </c>
      <c r="AG321">
        <v>-1.4303463140590011</v>
      </c>
      <c r="AH321">
        <v>5.1974204390861551</v>
      </c>
      <c r="AI321">
        <v>-3.6561130764242375E-2</v>
      </c>
      <c r="AJ321">
        <v>9.7211754620410096E-2</v>
      </c>
      <c r="AK321">
        <v>6.0650623856167721E-2</v>
      </c>
      <c r="AL321">
        <v>-5.6413357623584515E-2</v>
      </c>
      <c r="AM321">
        <v>9.3820700932203974E-2</v>
      </c>
      <c r="AN321">
        <v>3.7407343308619459E-2</v>
      </c>
      <c r="AO321">
        <v>-8.5167621279531036E-2</v>
      </c>
      <c r="AP321">
        <v>0.15416041435462921</v>
      </c>
      <c r="AQ321">
        <v>6.8992793075098161E-2</v>
      </c>
      <c r="AR321">
        <v>2.7481557371651171</v>
      </c>
      <c r="AS321">
        <v>-3.3924396535922696</v>
      </c>
      <c r="AT321">
        <v>6.1405953907573867</v>
      </c>
      <c r="AU321">
        <v>-9.2433328788341304E-2</v>
      </c>
      <c r="AV321">
        <v>0.13930358971994511</v>
      </c>
      <c r="AW321">
        <v>4.6870260931603805E-2</v>
      </c>
      <c r="AX321" s="40" t="s">
        <v>318</v>
      </c>
      <c r="AY321" s="40" t="s">
        <v>318</v>
      </c>
      <c r="AZ321" s="40" t="s">
        <v>318</v>
      </c>
      <c r="BA321" s="40" t="s">
        <v>318</v>
      </c>
      <c r="BB321" s="40" t="s">
        <v>318</v>
      </c>
      <c r="BC321" s="40" t="s">
        <v>318</v>
      </c>
      <c r="BD321" s="40" t="s">
        <v>318</v>
      </c>
      <c r="BE321" s="40" t="s">
        <v>318</v>
      </c>
      <c r="BF321" s="40" t="s">
        <v>318</v>
      </c>
      <c r="BG321" s="40" t="s">
        <v>318</v>
      </c>
      <c r="BH321" s="40" t="s">
        <v>318</v>
      </c>
      <c r="BI321" s="40" t="s">
        <v>318</v>
      </c>
      <c r="BJ321">
        <v>-5.7720096557878645E-2</v>
      </c>
      <c r="BK321">
        <v>-9.6184279134004597E-2</v>
      </c>
      <c r="BL321">
        <v>-0.22791312139138625</v>
      </c>
      <c r="BM321" t="s">
        <v>318</v>
      </c>
      <c r="BN321">
        <v>-4.0026994586991868E-2</v>
      </c>
      <c r="BO321">
        <v>-6.9592451958597978E-2</v>
      </c>
      <c r="BP321">
        <v>-0.16505666585394804</v>
      </c>
      <c r="BQ321" t="s">
        <v>318</v>
      </c>
      <c r="BR321">
        <v>16214.604391484023</v>
      </c>
      <c r="BS321">
        <v>-0.16827477448906231</v>
      </c>
    </row>
    <row r="322" spans="1:71" hidden="1">
      <c r="A322">
        <v>54</v>
      </c>
      <c r="B322" t="s">
        <v>140</v>
      </c>
      <c r="C322" t="s">
        <v>141</v>
      </c>
      <c r="D322" t="s">
        <v>141</v>
      </c>
      <c r="E322" t="s">
        <v>141</v>
      </c>
      <c r="F322" t="s">
        <v>21</v>
      </c>
      <c r="G322" t="str">
        <f t="shared" si="4"/>
        <v>Lao People's Democratic RepublicBusiness, Trade, Personal, and Public Services</v>
      </c>
      <c r="H322">
        <v>6593.4927645053622</v>
      </c>
      <c r="I322">
        <v>1059.7080485398858</v>
      </c>
      <c r="J322">
        <v>855.4832459919063</v>
      </c>
      <c r="K322">
        <v>162146.04391484024</v>
      </c>
      <c r="L322">
        <v>39832.504449758533</v>
      </c>
      <c r="M322">
        <v>61751.921264291799</v>
      </c>
      <c r="N322">
        <v>-2.7509095110652915E-2</v>
      </c>
      <c r="O322">
        <v>2.0736508931146709E-2</v>
      </c>
      <c r="P322">
        <v>-6.7725861795062091E-3</v>
      </c>
      <c r="Q322">
        <v>-1.9387687444686587E-2</v>
      </c>
      <c r="R322">
        <v>1.4358388627388806E-2</v>
      </c>
      <c r="S322">
        <v>-5.0292988172977813E-3</v>
      </c>
      <c r="T322">
        <v>-0.20032956751917921</v>
      </c>
      <c r="U322">
        <v>-0.77226014641100615</v>
      </c>
      <c r="V322">
        <v>0.57193057889182697</v>
      </c>
      <c r="W322">
        <v>-1.4972518532793164E-2</v>
      </c>
      <c r="X322">
        <v>1.1556347653130388E-2</v>
      </c>
      <c r="Y322">
        <v>-3.4161708796627745E-3</v>
      </c>
      <c r="Z322">
        <v>-3.9681178675525661E-2</v>
      </c>
      <c r="AA322">
        <v>6.0586589128179734E-2</v>
      </c>
      <c r="AB322">
        <v>2.090541045265408E-2</v>
      </c>
      <c r="AC322">
        <v>-2.8013287524909836E-2</v>
      </c>
      <c r="AD322">
        <v>4.6864435450664425E-2</v>
      </c>
      <c r="AE322">
        <v>1.8851147925754586E-2</v>
      </c>
      <c r="AF322">
        <v>0.75088843363567559</v>
      </c>
      <c r="AG322">
        <v>-1.115839399988336</v>
      </c>
      <c r="AH322">
        <v>1.8667278336240116</v>
      </c>
      <c r="AI322">
        <v>-2.1712782225164706E-2</v>
      </c>
      <c r="AJ322">
        <v>3.068062556518977E-2</v>
      </c>
      <c r="AK322">
        <v>8.967843340025065E-3</v>
      </c>
      <c r="AL322">
        <v>-7.5649777750208078E-2</v>
      </c>
      <c r="AM322">
        <v>8.1978432923931671E-2</v>
      </c>
      <c r="AN322">
        <v>6.3286551737235892E-3</v>
      </c>
      <c r="AO322">
        <v>-5.3393101593703078E-2</v>
      </c>
      <c r="AP322">
        <v>6.2462680823378199E-2</v>
      </c>
      <c r="AQ322">
        <v>9.0695792296751187E-3</v>
      </c>
      <c r="AR322">
        <v>0.3612640550234717</v>
      </c>
      <c r="AS322">
        <v>-2.1267809568175871</v>
      </c>
      <c r="AT322">
        <v>2.4880450118410589</v>
      </c>
      <c r="AU322">
        <v>-4.145815355956884E-2</v>
      </c>
      <c r="AV322">
        <v>4.2612480255621074E-2</v>
      </c>
      <c r="AW322">
        <v>1.1543266960522395E-3</v>
      </c>
      <c r="AX322" s="40" t="s">
        <v>318</v>
      </c>
      <c r="AY322" s="40" t="s">
        <v>318</v>
      </c>
      <c r="AZ322" s="40" t="s">
        <v>318</v>
      </c>
      <c r="BA322" s="40" t="s">
        <v>318</v>
      </c>
      <c r="BB322" s="40" t="s">
        <v>318</v>
      </c>
      <c r="BC322" s="40" t="s">
        <v>318</v>
      </c>
      <c r="BD322" s="40" t="s">
        <v>318</v>
      </c>
      <c r="BE322" s="40" t="s">
        <v>318</v>
      </c>
      <c r="BF322" s="40" t="s">
        <v>318</v>
      </c>
      <c r="BG322" s="40" t="s">
        <v>318</v>
      </c>
      <c r="BH322" s="40" t="s">
        <v>318</v>
      </c>
      <c r="BI322" s="40" t="s">
        <v>318</v>
      </c>
      <c r="BJ322">
        <v>-6.7649895179707029E-2</v>
      </c>
      <c r="BK322">
        <v>-9.7583274448274748E-2</v>
      </c>
      <c r="BL322">
        <v>-0.18603663677718996</v>
      </c>
      <c r="BM322" t="s">
        <v>318</v>
      </c>
      <c r="BN322">
        <v>-7.2874802401950378E-2</v>
      </c>
      <c r="BO322">
        <v>-0.10529686940905947</v>
      </c>
      <c r="BP322">
        <v>-0.20069498950658751</v>
      </c>
      <c r="BQ322" t="s">
        <v>318</v>
      </c>
      <c r="BR322">
        <v>16214.604391484023</v>
      </c>
      <c r="BS322">
        <v>-0.20120157015840384</v>
      </c>
    </row>
    <row r="323" spans="1:71" hidden="1">
      <c r="A323">
        <v>54</v>
      </c>
      <c r="B323" t="s">
        <v>140</v>
      </c>
      <c r="C323" t="s">
        <v>141</v>
      </c>
      <c r="D323" t="s">
        <v>141</v>
      </c>
      <c r="E323" t="s">
        <v>141</v>
      </c>
      <c r="F323" t="s">
        <v>23</v>
      </c>
      <c r="G323" t="str">
        <f t="shared" si="4"/>
        <v>Lao People's Democratic RepublicHotel and restaurants and Other Personal Services</v>
      </c>
      <c r="H323">
        <v>756.18221887529512</v>
      </c>
      <c r="I323">
        <v>98.382245248023494</v>
      </c>
      <c r="J323">
        <v>72.73617017639944</v>
      </c>
      <c r="K323">
        <v>48643.813174452072</v>
      </c>
      <c r="L323">
        <v>11949.75133492756</v>
      </c>
      <c r="M323">
        <v>18525.576379287537</v>
      </c>
      <c r="N323">
        <v>-1.6704553908217213E-3</v>
      </c>
      <c r="O323">
        <v>9.7976456367420252E-4</v>
      </c>
      <c r="P323">
        <v>-6.9069082714751876E-4</v>
      </c>
      <c r="Q323">
        <v>-1.052205364566161E-3</v>
      </c>
      <c r="R323">
        <v>5.9538385629397648E-4</v>
      </c>
      <c r="S323">
        <v>-4.5682150827218448E-4</v>
      </c>
      <c r="T323">
        <v>-1.8196344760997192E-2</v>
      </c>
      <c r="U323">
        <v>-4.1911974866141399E-2</v>
      </c>
      <c r="V323">
        <v>2.3715630105144214E-2</v>
      </c>
      <c r="W323">
        <v>-6.2068334207160056E-3</v>
      </c>
      <c r="X323">
        <v>3.3000015467152515E-3</v>
      </c>
      <c r="Y323">
        <v>-2.9068318740007545E-3</v>
      </c>
      <c r="Z323">
        <v>-2.3464193421409078E-3</v>
      </c>
      <c r="AA323">
        <v>2.8772514450916501E-3</v>
      </c>
      <c r="AB323">
        <v>5.3083210295074197E-4</v>
      </c>
      <c r="AC323">
        <v>-1.5073491623616162E-3</v>
      </c>
      <c r="AD323">
        <v>1.5756408940687783E-3</v>
      </c>
      <c r="AE323">
        <v>6.8291731707162092E-5</v>
      </c>
      <c r="AF323">
        <v>2.7202307071072501E-3</v>
      </c>
      <c r="AG323">
        <v>-6.0041492217108861E-2</v>
      </c>
      <c r="AH323">
        <v>6.2761722924216112E-2</v>
      </c>
      <c r="AI323">
        <v>-8.396350134203057E-3</v>
      </c>
      <c r="AJ323">
        <v>7.5137048931924137E-3</v>
      </c>
      <c r="AK323">
        <v>-8.8264524101064291E-4</v>
      </c>
      <c r="AL323">
        <v>-4.3695765045965191E-3</v>
      </c>
      <c r="AM323">
        <v>3.9353926891690684E-3</v>
      </c>
      <c r="AN323">
        <v>-4.3418381542745113E-4</v>
      </c>
      <c r="AO323">
        <v>-2.8693037502615002E-3</v>
      </c>
      <c r="AP323">
        <v>2.2740310284817518E-3</v>
      </c>
      <c r="AQ323">
        <v>-5.9527272177974837E-4</v>
      </c>
      <c r="AR323">
        <v>-2.3711203339111704E-2</v>
      </c>
      <c r="AS323">
        <v>-0.11429155440000005</v>
      </c>
      <c r="AT323">
        <v>9.0580351060888353E-2</v>
      </c>
      <c r="AU323">
        <v>-1.4962188888499921E-2</v>
      </c>
      <c r="AV323">
        <v>1.0887691068358726E-2</v>
      </c>
      <c r="AW323">
        <v>-4.0744978201411944E-3</v>
      </c>
      <c r="AX323" s="40" t="s">
        <v>318</v>
      </c>
      <c r="AY323" s="40" t="s">
        <v>318</v>
      </c>
      <c r="AZ323" s="40" t="s">
        <v>318</v>
      </c>
      <c r="BA323" s="40" t="s">
        <v>318</v>
      </c>
      <c r="BB323" s="40" t="s">
        <v>318</v>
      </c>
      <c r="BC323" s="40" t="s">
        <v>318</v>
      </c>
      <c r="BD323" s="40" t="s">
        <v>318</v>
      </c>
      <c r="BE323" s="40" t="s">
        <v>318</v>
      </c>
      <c r="BF323" s="40" t="s">
        <v>318</v>
      </c>
      <c r="BG323" s="40" t="s">
        <v>318</v>
      </c>
      <c r="BH323" s="40" t="s">
        <v>318</v>
      </c>
      <c r="BI323" s="40" t="s">
        <v>318</v>
      </c>
      <c r="BJ323">
        <v>-3.5819108992118286E-2</v>
      </c>
      <c r="BK323">
        <v>-5.031361544830952E-2</v>
      </c>
      <c r="BL323">
        <v>-9.3695610147691705E-2</v>
      </c>
      <c r="BM323" t="s">
        <v>318</v>
      </c>
      <c r="BN323">
        <v>-4.2601157109680231E-2</v>
      </c>
      <c r="BO323">
        <v>-6.1028788340561989E-2</v>
      </c>
      <c r="BP323">
        <v>-0.11617091489614705</v>
      </c>
      <c r="BQ323" t="s">
        <v>318</v>
      </c>
      <c r="BR323">
        <v>16214.604391484023</v>
      </c>
      <c r="BS323">
        <v>-0.11655141115369774</v>
      </c>
    </row>
    <row r="324" spans="1:71" hidden="1">
      <c r="A324">
        <v>54</v>
      </c>
      <c r="B324" t="s">
        <v>140</v>
      </c>
      <c r="C324" t="s">
        <v>141</v>
      </c>
      <c r="D324" t="s">
        <v>141</v>
      </c>
      <c r="E324" t="s">
        <v>141</v>
      </c>
      <c r="F324" t="s">
        <v>22</v>
      </c>
      <c r="G324" t="str">
        <f t="shared" ref="G324:G387" si="5">B324&amp;F324</f>
        <v>Lao People's Democratic RepublicLight/Heavy Manufacturing, Utilities, and Construction</v>
      </c>
      <c r="H324">
        <v>4600.7029603244619</v>
      </c>
      <c r="I324">
        <v>658.65987633447912</v>
      </c>
      <c r="J324">
        <v>3420.2747838006608</v>
      </c>
      <c r="K324">
        <v>259433.6702637444</v>
      </c>
      <c r="L324">
        <v>63732.007119613671</v>
      </c>
      <c r="M324">
        <v>98803.074022866844</v>
      </c>
      <c r="N324">
        <v>-1.5173354161370778E-2</v>
      </c>
      <c r="O324">
        <v>2.8542140788185597E-2</v>
      </c>
      <c r="P324">
        <v>1.3368786626814823E-2</v>
      </c>
      <c r="Q324">
        <v>-2.9402215296245739E-2</v>
      </c>
      <c r="R324">
        <v>0.12434472899475185</v>
      </c>
      <c r="S324">
        <v>9.4942513698506092E-2</v>
      </c>
      <c r="T324">
        <v>3.7817980993670051</v>
      </c>
      <c r="U324">
        <v>-1.1711638716204664</v>
      </c>
      <c r="V324">
        <v>4.9529619709874719</v>
      </c>
      <c r="W324">
        <v>-2.543078847732276E-2</v>
      </c>
      <c r="X324">
        <v>0.11004601957071307</v>
      </c>
      <c r="Y324">
        <v>8.4615231093390281E-2</v>
      </c>
      <c r="Z324">
        <v>-2.4186059077648581E-2</v>
      </c>
      <c r="AA324">
        <v>0.21436348905416758</v>
      </c>
      <c r="AB324">
        <v>0.19017742997651893</v>
      </c>
      <c r="AC324">
        <v>-4.2317963869710276E-2</v>
      </c>
      <c r="AD324">
        <v>0.87073498702299412</v>
      </c>
      <c r="AE324">
        <v>0.82841702315328358</v>
      </c>
      <c r="AF324">
        <v>32.997924761008889</v>
      </c>
      <c r="AG324">
        <v>-1.685630484144955</v>
      </c>
      <c r="AH324">
        <v>34.68355524515384</v>
      </c>
      <c r="AI324">
        <v>-4.3301196665758199E-2</v>
      </c>
      <c r="AJ324">
        <v>0.90031237545387754</v>
      </c>
      <c r="AK324">
        <v>0.8570111787881195</v>
      </c>
      <c r="AL324">
        <v>-4.9433815705102614E-2</v>
      </c>
      <c r="AM324">
        <v>0.24322398693723218</v>
      </c>
      <c r="AN324">
        <v>0.19379017123212969</v>
      </c>
      <c r="AO324">
        <v>-8.0862360932809477E-2</v>
      </c>
      <c r="AP324">
        <v>0.95366510745709721</v>
      </c>
      <c r="AQ324">
        <v>0.87280274652428758</v>
      </c>
      <c r="AR324">
        <v>34.765919284690156</v>
      </c>
      <c r="AS324">
        <v>-3.220950351674114</v>
      </c>
      <c r="AT324">
        <v>37.986869636364261</v>
      </c>
      <c r="AU324">
        <v>-9.2418657193548151E-2</v>
      </c>
      <c r="AV324">
        <v>0.97227023285860026</v>
      </c>
      <c r="AW324">
        <v>0.87985157566505212</v>
      </c>
      <c r="AX324" s="40" t="s">
        <v>318</v>
      </c>
      <c r="AY324" s="40" t="s">
        <v>318</v>
      </c>
      <c r="AZ324" s="40" t="s">
        <v>318</v>
      </c>
      <c r="BA324" s="40" t="s">
        <v>318</v>
      </c>
      <c r="BB324" s="40" t="s">
        <v>318</v>
      </c>
      <c r="BC324" s="40" t="s">
        <v>318</v>
      </c>
      <c r="BD324" s="40" t="s">
        <v>318</v>
      </c>
      <c r="BE324" s="40" t="s">
        <v>318</v>
      </c>
      <c r="BF324" s="40" t="s">
        <v>318</v>
      </c>
      <c r="BG324" s="40" t="s">
        <v>318</v>
      </c>
      <c r="BH324" s="40" t="s">
        <v>318</v>
      </c>
      <c r="BI324" s="40" t="s">
        <v>318</v>
      </c>
      <c r="BJ324">
        <v>-5.3476596324565556E-2</v>
      </c>
      <c r="BK324">
        <v>-8.524075192750008E-2</v>
      </c>
      <c r="BL324">
        <v>-0.1742233245945615</v>
      </c>
      <c r="BM324" t="s">
        <v>318</v>
      </c>
      <c r="BN324">
        <v>-0.17781011318590303</v>
      </c>
      <c r="BO324">
        <v>-0.25591819764788015</v>
      </c>
      <c r="BP324">
        <v>-0.4890157222873644</v>
      </c>
      <c r="BQ324" t="s">
        <v>318</v>
      </c>
      <c r="BR324">
        <v>16214.604391484023</v>
      </c>
      <c r="BS324">
        <v>-0.49029417581591866</v>
      </c>
    </row>
    <row r="325" spans="1:71" hidden="1">
      <c r="A325">
        <v>54</v>
      </c>
      <c r="B325" t="s">
        <v>140</v>
      </c>
      <c r="C325" t="s">
        <v>141</v>
      </c>
      <c r="D325" t="s">
        <v>141</v>
      </c>
      <c r="E325" t="s">
        <v>141</v>
      </c>
      <c r="F325" t="s">
        <v>24</v>
      </c>
      <c r="G325" t="str">
        <f t="shared" si="5"/>
        <v>Lao People's Democratic RepublicTransport services</v>
      </c>
      <c r="H325">
        <v>250.76609640704183</v>
      </c>
      <c r="I325">
        <v>111.18209909793195</v>
      </c>
      <c r="J325">
        <v>151.48154805738866</v>
      </c>
      <c r="K325">
        <v>64858.417565936099</v>
      </c>
      <c r="L325">
        <v>15933.001779903412</v>
      </c>
      <c r="M325">
        <v>24700.768505716715</v>
      </c>
      <c r="N325">
        <v>-9.1462638075241381E-2</v>
      </c>
      <c r="O325">
        <v>4.6204384512393677E-2</v>
      </c>
      <c r="P325">
        <v>-4.5258253562847704E-2</v>
      </c>
      <c r="Q325">
        <v>-3.7039961158899945E-2</v>
      </c>
      <c r="R325">
        <v>1.9834505843917626E-2</v>
      </c>
      <c r="S325">
        <v>-1.7205455314982319E-2</v>
      </c>
      <c r="T325">
        <v>-0.68533637539415482</v>
      </c>
      <c r="U325">
        <v>-1.4753944176807652</v>
      </c>
      <c r="V325">
        <v>0.79005804228661036</v>
      </c>
      <c r="W325">
        <v>-0.47520847877949296</v>
      </c>
      <c r="X325">
        <v>0.23840680716739093</v>
      </c>
      <c r="Y325">
        <v>-0.236801671612102</v>
      </c>
      <c r="Z325">
        <v>-0.1287035255683176</v>
      </c>
      <c r="AA325">
        <v>6.8905587307352578E-2</v>
      </c>
      <c r="AB325">
        <v>-5.9797938260965022E-2</v>
      </c>
      <c r="AC325">
        <v>-5.2380161343744389E-2</v>
      </c>
      <c r="AD325">
        <v>3.6604492790924675E-2</v>
      </c>
      <c r="AE325">
        <v>-1.5775668552819717E-2</v>
      </c>
      <c r="AF325">
        <v>-0.62838438782810702</v>
      </c>
      <c r="AG325">
        <v>-2.086433009803768</v>
      </c>
      <c r="AH325">
        <v>1.458048621975661</v>
      </c>
      <c r="AI325">
        <v>-0.6681235154635129</v>
      </c>
      <c r="AJ325">
        <v>0.34155634213878694</v>
      </c>
      <c r="AK325">
        <v>-0.32656717332472601</v>
      </c>
      <c r="AL325">
        <v>-0.24036576137339485</v>
      </c>
      <c r="AM325">
        <v>0.12487845029099164</v>
      </c>
      <c r="AN325">
        <v>-0.1154873110824032</v>
      </c>
      <c r="AO325">
        <v>-9.8333033284248833E-2</v>
      </c>
      <c r="AP325">
        <v>5.9824911220636726E-2</v>
      </c>
      <c r="AQ325">
        <v>-3.85081220636121E-2</v>
      </c>
      <c r="AR325">
        <v>-1.5338749434506738</v>
      </c>
      <c r="AS325">
        <v>-3.9168509858530953</v>
      </c>
      <c r="AT325">
        <v>2.3829760424024213</v>
      </c>
      <c r="AU325">
        <v>-1.2450633844301118</v>
      </c>
      <c r="AV325">
        <v>0.63024842435288053</v>
      </c>
      <c r="AW325">
        <v>-0.61481496007723124</v>
      </c>
      <c r="AX325" s="40" t="s">
        <v>318</v>
      </c>
      <c r="AY325" s="40" t="s">
        <v>318</v>
      </c>
      <c r="AZ325" s="40" t="s">
        <v>318</v>
      </c>
      <c r="BA325" s="40" t="s">
        <v>318</v>
      </c>
      <c r="BB325" s="40" t="s">
        <v>318</v>
      </c>
      <c r="BC325" s="40" t="s">
        <v>318</v>
      </c>
      <c r="BD325" s="40" t="s">
        <v>318</v>
      </c>
      <c r="BE325" s="40" t="s">
        <v>318</v>
      </c>
      <c r="BF325" s="40" t="s">
        <v>318</v>
      </c>
      <c r="BG325" s="40" t="s">
        <v>318</v>
      </c>
      <c r="BH325" s="40" t="s">
        <v>318</v>
      </c>
      <c r="BI325" s="40" t="s">
        <v>318</v>
      </c>
      <c r="BJ325">
        <v>-5.9139991978193009</v>
      </c>
      <c r="BK325">
        <v>-8.3220051704761335</v>
      </c>
      <c r="BL325">
        <v>-15.54211588316611</v>
      </c>
      <c r="BM325" t="s">
        <v>318</v>
      </c>
      <c r="BN325">
        <v>-1.3270071618104649</v>
      </c>
      <c r="BO325">
        <v>-1.8765907702156137</v>
      </c>
      <c r="BP325">
        <v>-3.522915125395353</v>
      </c>
      <c r="BQ325" t="s">
        <v>318</v>
      </c>
      <c r="BR325">
        <v>16214.604391484023</v>
      </c>
      <c r="BS325">
        <v>-3.5246850059996779</v>
      </c>
    </row>
    <row r="326" spans="1:71" hidden="1">
      <c r="A326">
        <v>54</v>
      </c>
      <c r="B326" t="s">
        <v>140</v>
      </c>
      <c r="C326" t="s">
        <v>141</v>
      </c>
      <c r="D326" t="s">
        <v>141</v>
      </c>
      <c r="E326" t="s">
        <v>141</v>
      </c>
      <c r="F326" t="s">
        <v>287</v>
      </c>
      <c r="G326" t="str">
        <f t="shared" si="5"/>
        <v>Lao People's Democratic Republic_All</v>
      </c>
      <c r="H326">
        <v>16214.604391484027</v>
      </c>
      <c r="I326">
        <v>3983.2504449758526</v>
      </c>
      <c r="J326">
        <v>6175.1921264291814</v>
      </c>
      <c r="K326">
        <v>16214.604391484027</v>
      </c>
      <c r="L326">
        <v>3983.2504449758526</v>
      </c>
      <c r="M326">
        <v>6175.1921264291814</v>
      </c>
      <c r="N326">
        <v>-0.1501024974746494</v>
      </c>
      <c r="O326">
        <v>0.12455054314502943</v>
      </c>
      <c r="P326">
        <v>-2.5551954329619972E-2</v>
      </c>
      <c r="Q326">
        <v>-0.10753560602588404</v>
      </c>
      <c r="R326">
        <v>0.19612277239793624</v>
      </c>
      <c r="S326">
        <v>8.8587166372052203E-2</v>
      </c>
      <c r="T326">
        <v>3.528648698706268</v>
      </c>
      <c r="U326">
        <v>-4.2834125055335059</v>
      </c>
      <c r="V326">
        <v>7.8120612042397735</v>
      </c>
      <c r="W326">
        <v>-0.54435490967503108</v>
      </c>
      <c r="X326">
        <v>0.42169048397255987</v>
      </c>
      <c r="Y326">
        <v>-0.12266442570247121</v>
      </c>
      <c r="Z326">
        <v>-0.21872484280811072</v>
      </c>
      <c r="AA326">
        <v>0.41916434331476132</v>
      </c>
      <c r="AB326">
        <v>0.2004395005066506</v>
      </c>
      <c r="AC326">
        <v>-0.16012778479089165</v>
      </c>
      <c r="AD326">
        <v>1.086261445532235</v>
      </c>
      <c r="AE326">
        <v>0.9261336607413434</v>
      </c>
      <c r="AF326">
        <v>36.890223162550726</v>
      </c>
      <c r="AG326">
        <v>-6.378290700213169</v>
      </c>
      <c r="AH326">
        <v>43.268513862763896</v>
      </c>
      <c r="AI326">
        <v>-0.77809497525288118</v>
      </c>
      <c r="AJ326">
        <v>1.3772748026714565</v>
      </c>
      <c r="AK326">
        <v>0.59917982741857534</v>
      </c>
      <c r="AL326">
        <v>-0.42623228895688653</v>
      </c>
      <c r="AM326">
        <v>0.54783696377352853</v>
      </c>
      <c r="AN326">
        <v>0.121604674816642</v>
      </c>
      <c r="AO326">
        <v>-0.32062542084055395</v>
      </c>
      <c r="AP326">
        <v>1.2323871448842232</v>
      </c>
      <c r="AQ326">
        <v>0.91176172404366929</v>
      </c>
      <c r="AR326">
        <v>36.317752930088965</v>
      </c>
      <c r="AS326">
        <v>-12.771313502337065</v>
      </c>
      <c r="AT326">
        <v>49.08906643242603</v>
      </c>
      <c r="AU326">
        <v>-1.4863357128600703</v>
      </c>
      <c r="AV326">
        <v>1.7953224182554059</v>
      </c>
      <c r="AW326">
        <v>0.30898670539533568</v>
      </c>
      <c r="AX326" s="40" t="s">
        <v>318</v>
      </c>
      <c r="AY326" s="40" t="s">
        <v>318</v>
      </c>
      <c r="AZ326" s="40" t="s">
        <v>318</v>
      </c>
      <c r="BA326" s="40" t="s">
        <v>318</v>
      </c>
      <c r="BB326" s="40" t="s">
        <v>318</v>
      </c>
      <c r="BC326" s="40" t="s">
        <v>318</v>
      </c>
      <c r="BD326" s="40" t="s">
        <v>318</v>
      </c>
      <c r="BE326" s="40" t="s">
        <v>318</v>
      </c>
      <c r="BF326" s="40" t="s">
        <v>318</v>
      </c>
      <c r="BG326" s="40" t="s">
        <v>318</v>
      </c>
      <c r="BH326" s="40" t="s">
        <v>318</v>
      </c>
      <c r="BI326" s="40" t="s">
        <v>318</v>
      </c>
      <c r="BJ326">
        <v>-0.15010249747464938</v>
      </c>
      <c r="BK326">
        <v>-0.21872484280811066</v>
      </c>
      <c r="BL326">
        <v>-0.42623228895688642</v>
      </c>
      <c r="BM326" t="s">
        <v>318</v>
      </c>
      <c r="BN326">
        <v>-0.10753560602588404</v>
      </c>
      <c r="BO326">
        <v>-0.16012778479089171</v>
      </c>
      <c r="BP326">
        <v>-0.32062542084055395</v>
      </c>
      <c r="BQ326" t="s">
        <v>318</v>
      </c>
      <c r="BR326">
        <v>16214.604391484023</v>
      </c>
      <c r="BS326">
        <v>-0.32269090580987908</v>
      </c>
    </row>
    <row r="327" spans="1:71" hidden="1">
      <c r="A327">
        <v>55</v>
      </c>
      <c r="B327" t="s">
        <v>87</v>
      </c>
      <c r="C327" t="s">
        <v>88</v>
      </c>
      <c r="D327" t="s">
        <v>89</v>
      </c>
      <c r="E327" t="s">
        <v>89</v>
      </c>
      <c r="F327" t="s">
        <v>20</v>
      </c>
      <c r="G327" t="str">
        <f t="shared" si="5"/>
        <v>Brunei DarussalamAgriculture, Mining and Quarrying</v>
      </c>
      <c r="H327">
        <v>6337.4926384694245</v>
      </c>
      <c r="I327">
        <v>104.62072350847826</v>
      </c>
      <c r="J327">
        <v>3476.4300296971469</v>
      </c>
      <c r="K327">
        <v>27567.974812547931</v>
      </c>
      <c r="L327">
        <v>404.45128176279536</v>
      </c>
      <c r="M327">
        <v>14091.474594565158</v>
      </c>
      <c r="N327">
        <v>-6.4391045557823337E-2</v>
      </c>
      <c r="O327">
        <v>6.6904410192547323E-2</v>
      </c>
      <c r="P327">
        <v>2.5133646347239766E-3</v>
      </c>
      <c r="Q327">
        <v>-1.5027138041878305E-2</v>
      </c>
      <c r="R327">
        <v>1.1796833435644506E-2</v>
      </c>
      <c r="S327">
        <v>-3.2303046062337982E-3</v>
      </c>
      <c r="T327">
        <v>-6.5325041923776084E-3</v>
      </c>
      <c r="U327">
        <v>-3.0388726211320716E-2</v>
      </c>
      <c r="V327">
        <v>2.3856222018943107E-2</v>
      </c>
      <c r="W327">
        <v>-7.0113003328962781E-2</v>
      </c>
      <c r="X327">
        <v>7.9658352170812505E-2</v>
      </c>
      <c r="Y327">
        <v>9.5453488418497292E-3</v>
      </c>
      <c r="Z327">
        <v>-9.3496122314821434E-2</v>
      </c>
      <c r="AA327">
        <v>0.14921062896138815</v>
      </c>
      <c r="AB327">
        <v>5.5714506646566707E-2</v>
      </c>
      <c r="AC327">
        <v>-1.9844291952467716E-2</v>
      </c>
      <c r="AD327">
        <v>2.5307117653077978E-2</v>
      </c>
      <c r="AE327">
        <v>5.4628257006102583E-3</v>
      </c>
      <c r="AF327">
        <v>1.1047234283292795E-2</v>
      </c>
      <c r="AG327">
        <v>-4.0130246579253459E-2</v>
      </c>
      <c r="AH327">
        <v>5.1177480862546254E-2</v>
      </c>
      <c r="AI327">
        <v>-0.10198970357412053</v>
      </c>
      <c r="AJ327">
        <v>0.16253136695279391</v>
      </c>
      <c r="AK327">
        <v>6.0541663378673373E-2</v>
      </c>
      <c r="AL327">
        <v>-0.17812851984319136</v>
      </c>
      <c r="AM327">
        <v>0.17355881696997641</v>
      </c>
      <c r="AN327">
        <v>-4.5697028732149467E-3</v>
      </c>
      <c r="AO327">
        <v>-3.4240001121837574E-2</v>
      </c>
      <c r="AP327">
        <v>3.1029225769523168E-2</v>
      </c>
      <c r="AQ327">
        <v>-3.2107753523144093E-3</v>
      </c>
      <c r="AR327">
        <v>-6.4930110334797666E-3</v>
      </c>
      <c r="AS327">
        <v>-6.9242061706433766E-2</v>
      </c>
      <c r="AT327">
        <v>6.2749050672953999E-2</v>
      </c>
      <c r="AU327">
        <v>-0.19417617214522034</v>
      </c>
      <c r="AV327">
        <v>0.18904644846975824</v>
      </c>
      <c r="AW327">
        <v>-5.1297236754621169E-3</v>
      </c>
      <c r="AX327" s="40">
        <v>-0.2185384819141955</v>
      </c>
      <c r="AY327" s="40">
        <v>0.14397812837073343</v>
      </c>
      <c r="AZ327" s="40">
        <v>-7.4560353543462077E-2</v>
      </c>
      <c r="BA327" s="40">
        <v>-0.41997676217578495</v>
      </c>
      <c r="BB327" s="40">
        <v>0.21427164550259784</v>
      </c>
      <c r="BC327" s="40">
        <v>-0.20570511667318711</v>
      </c>
      <c r="BD327" s="40">
        <v>-0.41598849051817943</v>
      </c>
      <c r="BE327" s="40">
        <v>-0.84930069886292436</v>
      </c>
      <c r="BF327" s="40">
        <v>0.43331220834474493</v>
      </c>
      <c r="BG327" s="40">
        <v>-0.22189979440401311</v>
      </c>
      <c r="BH327" s="40">
        <v>0.15555174770833768</v>
      </c>
      <c r="BI327" s="40">
        <v>-6.6348046695675414E-2</v>
      </c>
      <c r="BJ327">
        <v>-0.14004992379134468</v>
      </c>
      <c r="BK327">
        <v>-0.20335319440058511</v>
      </c>
      <c r="BL327">
        <v>-0.38742787002428164</v>
      </c>
      <c r="BM327">
        <v>-0.47531916079969067</v>
      </c>
      <c r="BN327">
        <v>-2.9046564764826994E-2</v>
      </c>
      <c r="BO327">
        <v>-3.8357836988196108E-2</v>
      </c>
      <c r="BP327">
        <v>-6.61838872685893E-2</v>
      </c>
      <c r="BQ327">
        <v>-0.81179012186251864</v>
      </c>
      <c r="BR327">
        <v>13783.987406273976</v>
      </c>
      <c r="BS327">
        <v>-0.81179012186251864</v>
      </c>
    </row>
    <row r="328" spans="1:71" hidden="1">
      <c r="A328">
        <v>55</v>
      </c>
      <c r="B328" t="s">
        <v>87</v>
      </c>
      <c r="C328" t="s">
        <v>88</v>
      </c>
      <c r="D328" t="s">
        <v>89</v>
      </c>
      <c r="E328" t="s">
        <v>89</v>
      </c>
      <c r="F328" t="s">
        <v>21</v>
      </c>
      <c r="G328" t="str">
        <f t="shared" si="5"/>
        <v>Brunei DarussalamBusiness, Trade, Personal, and Public Services</v>
      </c>
      <c r="H328">
        <v>4565.1070720642419</v>
      </c>
      <c r="I328">
        <v>53.160492875360369</v>
      </c>
      <c r="J328">
        <v>194.07213862040729</v>
      </c>
      <c r="K328">
        <v>137839.87406273966</v>
      </c>
      <c r="L328">
        <v>2022.256408813977</v>
      </c>
      <c r="M328">
        <v>70457.372972825775</v>
      </c>
      <c r="N328">
        <v>-1.0092097160986475E-2</v>
      </c>
      <c r="O328">
        <v>7.1601627570523092E-3</v>
      </c>
      <c r="P328">
        <v>-2.9319344039341663E-3</v>
      </c>
      <c r="Q328">
        <v>-1.2350820787625869E-2</v>
      </c>
      <c r="R328">
        <v>8.7823094619258919E-3</v>
      </c>
      <c r="S328">
        <v>-3.5685113256999786E-3</v>
      </c>
      <c r="T328">
        <v>-7.2164448983220442E-3</v>
      </c>
      <c r="U328">
        <v>-2.4976526491889306E-2</v>
      </c>
      <c r="V328">
        <v>1.7760081593567262E-2</v>
      </c>
      <c r="W328">
        <v>-1.7512840632929285E-3</v>
      </c>
      <c r="X328">
        <v>1.264486795469496E-3</v>
      </c>
      <c r="Y328">
        <v>-4.8679726782343234E-4</v>
      </c>
      <c r="Z328">
        <v>-1.3855079609444303E-2</v>
      </c>
      <c r="AA328">
        <v>1.3583622020326133E-2</v>
      </c>
      <c r="AB328">
        <v>-2.7145758911816946E-4</v>
      </c>
      <c r="AC328">
        <v>-1.7032738766021707E-2</v>
      </c>
      <c r="AD328">
        <v>1.6793169845071287E-2</v>
      </c>
      <c r="AE328">
        <v>-2.3956892095041354E-4</v>
      </c>
      <c r="AF328">
        <v>-4.844697857446227E-4</v>
      </c>
      <c r="AG328">
        <v>-3.4444565129241655E-2</v>
      </c>
      <c r="AH328">
        <v>3.3960095343497032E-2</v>
      </c>
      <c r="AI328">
        <v>-2.4447248982484653E-3</v>
      </c>
      <c r="AJ328">
        <v>2.443587831826096E-3</v>
      </c>
      <c r="AK328">
        <v>-1.1370664223688117E-6</v>
      </c>
      <c r="AL328">
        <v>-2.5079421353913986E-2</v>
      </c>
      <c r="AM328">
        <v>1.8556040527954516E-2</v>
      </c>
      <c r="AN328">
        <v>-6.5233808259594706E-3</v>
      </c>
      <c r="AO328">
        <v>-3.1024975735793964E-2</v>
      </c>
      <c r="AP328">
        <v>2.292355683928618E-2</v>
      </c>
      <c r="AQ328">
        <v>-8.1014188965077838E-3</v>
      </c>
      <c r="AR328">
        <v>-1.6383146283949518E-2</v>
      </c>
      <c r="AS328">
        <v>-6.274045601500744E-2</v>
      </c>
      <c r="AT328">
        <v>4.6357309731057922E-2</v>
      </c>
      <c r="AU328">
        <v>-4.4553285269123841E-3</v>
      </c>
      <c r="AV328">
        <v>3.3488758484977897E-3</v>
      </c>
      <c r="AW328">
        <v>-1.1064526784145951E-3</v>
      </c>
      <c r="AX328" s="40">
        <v>-0.16495117914239082</v>
      </c>
      <c r="AY328" s="40">
        <v>8.4589703747754472E-2</v>
      </c>
      <c r="AZ328" s="40">
        <v>-8.0361475394636325E-2</v>
      </c>
      <c r="BA328" s="40">
        <v>-0.17819939667303303</v>
      </c>
      <c r="BB328" s="40">
        <v>9.1706597404629484E-2</v>
      </c>
      <c r="BC328" s="40">
        <v>-8.6492799268403572E-2</v>
      </c>
      <c r="BD328" s="40">
        <v>-0.17491061763678994</v>
      </c>
      <c r="BE328" s="40">
        <v>-0.36036487196882511</v>
      </c>
      <c r="BF328" s="40">
        <v>0.18545425433203516</v>
      </c>
      <c r="BG328" s="40">
        <v>-6.9320375401827321E-3</v>
      </c>
      <c r="BH328" s="40">
        <v>3.8548635339143975E-3</v>
      </c>
      <c r="BI328" s="40">
        <v>-3.0771740062683337E-3</v>
      </c>
      <c r="BJ328">
        <v>-3.0472306119871295E-2</v>
      </c>
      <c r="BK328">
        <v>-4.1834340319896905E-2</v>
      </c>
      <c r="BL328">
        <v>-7.5725371309346645E-2</v>
      </c>
      <c r="BM328">
        <v>-0.49805731608407749</v>
      </c>
      <c r="BN328">
        <v>-4.6983248538438223E-2</v>
      </c>
      <c r="BO328">
        <v>-6.479353983793959E-2</v>
      </c>
      <c r="BP328">
        <v>-0.11802083205305898</v>
      </c>
      <c r="BQ328">
        <v>-0.67788098355997839</v>
      </c>
      <c r="BR328">
        <v>13783.987406273976</v>
      </c>
      <c r="BS328">
        <v>-0.67788098355997839</v>
      </c>
    </row>
    <row r="329" spans="1:71" hidden="1">
      <c r="A329">
        <v>55</v>
      </c>
      <c r="B329" t="s">
        <v>87</v>
      </c>
      <c r="C329" t="s">
        <v>88</v>
      </c>
      <c r="D329" t="s">
        <v>89</v>
      </c>
      <c r="E329" t="s">
        <v>89</v>
      </c>
      <c r="F329" t="s">
        <v>23</v>
      </c>
      <c r="G329" t="str">
        <f t="shared" si="5"/>
        <v>Brunei DarussalamHotel and restaurants and Other Personal Services</v>
      </c>
      <c r="H329">
        <v>273.25832409593625</v>
      </c>
      <c r="I329">
        <v>5.2029719294681271</v>
      </c>
      <c r="J329">
        <v>75.944391257189253</v>
      </c>
      <c r="K329">
        <v>41351.962218821893</v>
      </c>
      <c r="L329">
        <v>606.67692264419304</v>
      </c>
      <c r="M329">
        <v>21137.211891847735</v>
      </c>
      <c r="N329">
        <v>-3.853059030020288E-2</v>
      </c>
      <c r="O329">
        <v>1.9504426545065769E-2</v>
      </c>
      <c r="P329">
        <v>-1.9026163755137115E-2</v>
      </c>
      <c r="Q329">
        <v>-5.6181759746804241E-2</v>
      </c>
      <c r="R329">
        <v>2.8379370621789166E-2</v>
      </c>
      <c r="S329">
        <v>-2.7802389125015075E-2</v>
      </c>
      <c r="T329">
        <v>-5.622355958840175E-2</v>
      </c>
      <c r="U329">
        <v>-0.11361392370642198</v>
      </c>
      <c r="V329">
        <v>5.7390364118020239E-2</v>
      </c>
      <c r="W329">
        <v>-9.6359422200893177E-2</v>
      </c>
      <c r="X329">
        <v>4.8329062056137614E-2</v>
      </c>
      <c r="Y329">
        <v>-4.803036014475557E-2</v>
      </c>
      <c r="Z329">
        <v>-5.2071054750174858E-2</v>
      </c>
      <c r="AA329">
        <v>2.7184131214317345E-2</v>
      </c>
      <c r="AB329">
        <v>-2.4886923535857509E-2</v>
      </c>
      <c r="AC329">
        <v>-7.6301396574067176E-2</v>
      </c>
      <c r="AD329">
        <v>3.9673260957433135E-2</v>
      </c>
      <c r="AE329">
        <v>-3.6628135616634042E-2</v>
      </c>
      <c r="AF329">
        <v>-7.407148199364566E-2</v>
      </c>
      <c r="AG329">
        <v>-0.15430098822336413</v>
      </c>
      <c r="AH329">
        <v>8.0229506229718472E-2</v>
      </c>
      <c r="AI329">
        <v>-0.12876278960699189</v>
      </c>
      <c r="AJ329">
        <v>6.5706736077015285E-2</v>
      </c>
      <c r="AK329">
        <v>-6.3056053529976605E-2</v>
      </c>
      <c r="AL329">
        <v>-9.2602993954099058E-2</v>
      </c>
      <c r="AM329">
        <v>4.7409391390788848E-2</v>
      </c>
      <c r="AN329">
        <v>-4.519360256331021E-2</v>
      </c>
      <c r="AO329">
        <v>-0.13652241579956481</v>
      </c>
      <c r="AP329">
        <v>6.9753144153110486E-2</v>
      </c>
      <c r="AQ329">
        <v>-6.676927164645434E-2</v>
      </c>
      <c r="AR329">
        <v>-0.13502458749888357</v>
      </c>
      <c r="AS329">
        <v>-0.27608333029743637</v>
      </c>
      <c r="AT329">
        <v>0.14105874279855279</v>
      </c>
      <c r="AU329">
        <v>-0.2256814623004858</v>
      </c>
      <c r="AV329">
        <v>0.11412929610452818</v>
      </c>
      <c r="AW329">
        <v>-0.11155216619595762</v>
      </c>
      <c r="AX329" s="40">
        <v>-0.10854897636658847</v>
      </c>
      <c r="AY329" s="40">
        <v>5.4513619578258565E-2</v>
      </c>
      <c r="AZ329" s="40">
        <v>-5.4035356788329908E-2</v>
      </c>
      <c r="BA329" s="40">
        <v>-0.15799112732199391</v>
      </c>
      <c r="BB329" s="40">
        <v>7.9284054409383992E-2</v>
      </c>
      <c r="BC329" s="40">
        <v>-7.8707072912609907E-2</v>
      </c>
      <c r="BD329" s="40">
        <v>-0.15916588261651432</v>
      </c>
      <c r="BE329" s="40">
        <v>-0.31949856976264712</v>
      </c>
      <c r="BF329" s="40">
        <v>0.1603326871461328</v>
      </c>
      <c r="BG329" s="40">
        <v>-0.22650558274666532</v>
      </c>
      <c r="BH329" s="40">
        <v>0.11340214232902368</v>
      </c>
      <c r="BI329" s="40">
        <v>-0.11310344041764164</v>
      </c>
      <c r="BJ329">
        <v>-1.943601071299248</v>
      </c>
      <c r="BK329">
        <v>-2.6266235997840068</v>
      </c>
      <c r="BL329">
        <v>-4.671178843936814</v>
      </c>
      <c r="BM329">
        <v>-5.4755430713820958</v>
      </c>
      <c r="BN329">
        <v>-2.1836351463467563</v>
      </c>
      <c r="BO329">
        <v>-2.9656317642124495</v>
      </c>
      <c r="BP329">
        <v>-5.3062621524782845</v>
      </c>
      <c r="BQ329">
        <v>-6.1406937053244448</v>
      </c>
      <c r="BR329">
        <v>13783.987406273976</v>
      </c>
      <c r="BS329">
        <v>-6.1406937053244448</v>
      </c>
    </row>
    <row r="330" spans="1:71" hidden="1">
      <c r="A330">
        <v>55</v>
      </c>
      <c r="B330" t="s">
        <v>87</v>
      </c>
      <c r="C330" t="s">
        <v>88</v>
      </c>
      <c r="D330" t="s">
        <v>89</v>
      </c>
      <c r="E330" t="s">
        <v>89</v>
      </c>
      <c r="F330" t="s">
        <v>22</v>
      </c>
      <c r="G330" t="str">
        <f t="shared" si="5"/>
        <v>Brunei DarussalamLight/Heavy Manufacturing, Utilities, and Construction</v>
      </c>
      <c r="H330">
        <v>2380.9392660964349</v>
      </c>
      <c r="I330">
        <v>33.575296084136703</v>
      </c>
      <c r="J330">
        <v>3064.2515099566704</v>
      </c>
      <c r="K330">
        <v>220543.79850038339</v>
      </c>
      <c r="L330">
        <v>3235.6102541023638</v>
      </c>
      <c r="M330">
        <v>112731.79675652127</v>
      </c>
      <c r="N330">
        <v>-2.2662821488947313E-2</v>
      </c>
      <c r="O330">
        <v>2.5497834678505284E-2</v>
      </c>
      <c r="P330">
        <v>2.8350131895579782E-3</v>
      </c>
      <c r="Q330">
        <v>-1.1015861044966355E-2</v>
      </c>
      <c r="R330">
        <v>-4.0369100083042526E-3</v>
      </c>
      <c r="S330">
        <v>-1.5052771053270615E-2</v>
      </c>
      <c r="T330">
        <v>-3.0440562732886006E-2</v>
      </c>
      <c r="U330">
        <v>-2.2276895596787444E-2</v>
      </c>
      <c r="V330">
        <v>-8.1636671360985624E-3</v>
      </c>
      <c r="W330">
        <v>-6.8450345858791395E-2</v>
      </c>
      <c r="X330">
        <v>7.4886125371840723E-2</v>
      </c>
      <c r="Y330">
        <v>6.4357795130493374E-3</v>
      </c>
      <c r="Z330">
        <v>-3.1465027186068757E-2</v>
      </c>
      <c r="AA330">
        <v>5.9299557963048817E-2</v>
      </c>
      <c r="AB330">
        <v>2.7834530776980056E-2</v>
      </c>
      <c r="AC330">
        <v>-1.5209283759056667E-2</v>
      </c>
      <c r="AD330">
        <v>2.4336810872189901E-2</v>
      </c>
      <c r="AE330">
        <v>9.1275271131332353E-3</v>
      </c>
      <c r="AF330">
        <v>1.8458200201157009E-2</v>
      </c>
      <c r="AG330">
        <v>-3.0757071555222677E-2</v>
      </c>
      <c r="AH330">
        <v>4.9215271756379693E-2</v>
      </c>
      <c r="AI330">
        <v>-9.5057052178684959E-2</v>
      </c>
      <c r="AJ330">
        <v>0.17712982565851818</v>
      </c>
      <c r="AK330">
        <v>8.2072773479833216E-2</v>
      </c>
      <c r="AL330">
        <v>-5.729096559150982E-2</v>
      </c>
      <c r="AM330">
        <v>6.6652544479800152E-2</v>
      </c>
      <c r="AN330">
        <v>9.3615788882903308E-3</v>
      </c>
      <c r="AO330">
        <v>-2.7722431840488802E-2</v>
      </c>
      <c r="AP330">
        <v>2.9082587479741375E-2</v>
      </c>
      <c r="AQ330">
        <v>1.3601556392525778E-3</v>
      </c>
      <c r="AR330">
        <v>2.7505834584629924E-3</v>
      </c>
      <c r="AS330">
        <v>-5.6061865457337101E-2</v>
      </c>
      <c r="AT330">
        <v>5.8812448915800106E-2</v>
      </c>
      <c r="AU330">
        <v>-0.17412830958189141</v>
      </c>
      <c r="AV330">
        <v>0.19927255464677071</v>
      </c>
      <c r="AW330">
        <v>2.5144245064879282E-2</v>
      </c>
      <c r="AX330" s="40">
        <v>-9.08113970213109E-2</v>
      </c>
      <c r="AY330" s="40">
        <v>5.9572122444687112E-2</v>
      </c>
      <c r="AZ330" s="40">
        <v>-3.1239274576623823E-2</v>
      </c>
      <c r="BA330" s="40">
        <v>-7.3793384877829146E-2</v>
      </c>
      <c r="BB330" s="40">
        <v>2.7351851908127136E-2</v>
      </c>
      <c r="BC330" s="40">
        <v>-4.6441532969702E-2</v>
      </c>
      <c r="BD330" s="40">
        <v>-9.3916687683125472E-2</v>
      </c>
      <c r="BE330" s="40">
        <v>-0.14922914549726637</v>
      </c>
      <c r="BF330" s="40">
        <v>5.5312457814140903E-2</v>
      </c>
      <c r="BG330" s="40">
        <v>-0.19113698446641855</v>
      </c>
      <c r="BH330" s="40">
        <v>0.13622944467565434</v>
      </c>
      <c r="BI330" s="40">
        <v>-5.4907539790764237E-2</v>
      </c>
      <c r="BJ330">
        <v>-0.13120202200975947</v>
      </c>
      <c r="BK330">
        <v>-0.18216068954245782</v>
      </c>
      <c r="BL330">
        <v>-0.33167496519193534</v>
      </c>
      <c r="BM330">
        <v>-0.52573502008731887</v>
      </c>
      <c r="BN330">
        <v>-6.6349066709534069E-2</v>
      </c>
      <c r="BO330">
        <v>-9.1606255617666624E-2</v>
      </c>
      <c r="BP330">
        <v>-0.16697355495198332</v>
      </c>
      <c r="BQ330">
        <v>-0.44446114525188818</v>
      </c>
      <c r="BR330">
        <v>13783.987406273976</v>
      </c>
      <c r="BS330">
        <v>-0.44446114525188818</v>
      </c>
    </row>
    <row r="331" spans="1:71" hidden="1">
      <c r="A331">
        <v>55</v>
      </c>
      <c r="B331" t="s">
        <v>87</v>
      </c>
      <c r="C331" t="s">
        <v>88</v>
      </c>
      <c r="D331" t="s">
        <v>89</v>
      </c>
      <c r="E331" t="s">
        <v>89</v>
      </c>
      <c r="F331" t="s">
        <v>24</v>
      </c>
      <c r="G331" t="str">
        <f t="shared" si="5"/>
        <v>Brunei DarussalamTransport services</v>
      </c>
      <c r="H331">
        <v>227.19010554792817</v>
      </c>
      <c r="I331">
        <v>5.666156483954234</v>
      </c>
      <c r="J331">
        <v>235.039227751167</v>
      </c>
      <c r="K331">
        <v>55135.949625095862</v>
      </c>
      <c r="L331">
        <v>808.90256352559072</v>
      </c>
      <c r="M331">
        <v>28182.949189130315</v>
      </c>
      <c r="N331">
        <v>-1.4982926630014735E-2</v>
      </c>
      <c r="O331">
        <v>8.0753594802371233E-3</v>
      </c>
      <c r="P331">
        <v>-6.9075671497776103E-3</v>
      </c>
      <c r="Q331">
        <v>-2.6449872916013167E-2</v>
      </c>
      <c r="R331">
        <v>1.4234503099213355E-2</v>
      </c>
      <c r="S331">
        <v>-1.2215369816799809E-2</v>
      </c>
      <c r="T331">
        <v>-2.470260989805623E-2</v>
      </c>
      <c r="U331">
        <v>-5.3488425016722851E-2</v>
      </c>
      <c r="V331">
        <v>2.8785815118666624E-2</v>
      </c>
      <c r="W331">
        <v>-7.8824302002656041E-2</v>
      </c>
      <c r="X331">
        <v>4.0653001307363802E-2</v>
      </c>
      <c r="Y331">
        <v>-3.8171300695292239E-2</v>
      </c>
      <c r="Z331">
        <v>-1.9483382596890995E-2</v>
      </c>
      <c r="AA331">
        <v>1.1803002250497976E-2</v>
      </c>
      <c r="AB331">
        <v>-7.6803803463930172E-3</v>
      </c>
      <c r="AC331">
        <v>-3.4440202026971983E-2</v>
      </c>
      <c r="AD331">
        <v>2.0798756210269109E-2</v>
      </c>
      <c r="AE331">
        <v>-1.3641445816702874E-2</v>
      </c>
      <c r="AF331">
        <v>-2.7586501228315997E-2</v>
      </c>
      <c r="AG331">
        <v>-6.9646919269892194E-2</v>
      </c>
      <c r="AH331">
        <v>4.2060418041576203E-2</v>
      </c>
      <c r="AI331">
        <v>-0.10127394965850063</v>
      </c>
      <c r="AJ331">
        <v>5.5040622517642093E-2</v>
      </c>
      <c r="AK331">
        <v>-4.6233327140858538E-2</v>
      </c>
      <c r="AL331">
        <v>-3.2974706254885841E-2</v>
      </c>
      <c r="AM331">
        <v>1.8348970141692022E-2</v>
      </c>
      <c r="AN331">
        <v>-1.4625736113193821E-2</v>
      </c>
      <c r="AO331">
        <v>-5.8383773306975487E-2</v>
      </c>
      <c r="AP331">
        <v>3.235467608611417E-2</v>
      </c>
      <c r="AQ331">
        <v>-2.6029097220861316E-2</v>
      </c>
      <c r="AR331">
        <v>-5.2637508670528854E-2</v>
      </c>
      <c r="AS331">
        <v>-0.11806695974077352</v>
      </c>
      <c r="AT331">
        <v>6.5429451070244671E-2</v>
      </c>
      <c r="AU331">
        <v>-0.16840899776577781</v>
      </c>
      <c r="AV331">
        <v>8.8101203841292455E-2</v>
      </c>
      <c r="AW331">
        <v>-8.0307793924485324E-2</v>
      </c>
      <c r="AX331" s="40">
        <v>-3.4934445982551084E-2</v>
      </c>
      <c r="AY331" s="40">
        <v>1.8051119156505299E-2</v>
      </c>
      <c r="AZ331" s="40">
        <v>-1.6883326826045784E-2</v>
      </c>
      <c r="BA331" s="40">
        <v>-6.2698847622043224E-2</v>
      </c>
      <c r="BB331" s="40">
        <v>3.2358990452228384E-2</v>
      </c>
      <c r="BC331" s="40">
        <v>-3.0339857169814841E-2</v>
      </c>
      <c r="BD331" s="40">
        <v>-6.1354970604158732E-2</v>
      </c>
      <c r="BE331" s="40">
        <v>-0.12679314642892786</v>
      </c>
      <c r="BF331" s="40">
        <v>6.5438175824769129E-2</v>
      </c>
      <c r="BG331" s="40">
        <v>-0.17034350766735526</v>
      </c>
      <c r="BH331" s="40">
        <v>8.6412604139713411E-2</v>
      </c>
      <c r="BI331" s="40">
        <v>-8.3930903527641848E-2</v>
      </c>
      <c r="BJ331">
        <v>-0.90903814441726016</v>
      </c>
      <c r="BK331">
        <v>-1.1820880125895612</v>
      </c>
      <c r="BL331">
        <v>-2.000628216826299</v>
      </c>
      <c r="BM331">
        <v>-2.1195287633996784</v>
      </c>
      <c r="BN331">
        <v>-0.94399837293930411</v>
      </c>
      <c r="BO331">
        <v>-1.2291739465212896</v>
      </c>
      <c r="BP331">
        <v>-2.0837221858436616</v>
      </c>
      <c r="BQ331">
        <v>-2.2377275810858452</v>
      </c>
      <c r="BR331">
        <v>13783.987406273976</v>
      </c>
      <c r="BS331">
        <v>-2.2377275810858452</v>
      </c>
    </row>
    <row r="332" spans="1:71" hidden="1">
      <c r="A332">
        <v>55</v>
      </c>
      <c r="B332" t="s">
        <v>87</v>
      </c>
      <c r="C332" t="s">
        <v>88</v>
      </c>
      <c r="D332" t="s">
        <v>89</v>
      </c>
      <c r="E332" t="s">
        <v>89</v>
      </c>
      <c r="F332" t="s">
        <v>287</v>
      </c>
      <c r="G332" t="str">
        <f t="shared" si="5"/>
        <v>Brunei Darussalam_All</v>
      </c>
      <c r="H332">
        <v>13783.987406273964</v>
      </c>
      <c r="I332">
        <v>202.22564088139765</v>
      </c>
      <c r="J332">
        <v>7045.7372972825806</v>
      </c>
      <c r="K332">
        <v>13783.987406273964</v>
      </c>
      <c r="L332">
        <v>202.22564088139765</v>
      </c>
      <c r="M332">
        <v>7045.7372972825806</v>
      </c>
      <c r="N332">
        <v>-0.15065948113797475</v>
      </c>
      <c r="O332">
        <v>0.12714219365340781</v>
      </c>
      <c r="P332">
        <v>-2.351728748456694E-2</v>
      </c>
      <c r="Q332">
        <v>-0.12102545253728796</v>
      </c>
      <c r="R332">
        <v>5.9156106610268669E-2</v>
      </c>
      <c r="S332">
        <v>-6.1869345927019287E-2</v>
      </c>
      <c r="T332">
        <v>-0.12511568131004364</v>
      </c>
      <c r="U332">
        <v>-0.2447444970231423</v>
      </c>
      <c r="V332">
        <v>0.11962881571309865</v>
      </c>
      <c r="W332">
        <v>-0.31549835745459626</v>
      </c>
      <c r="X332">
        <v>0.24479102770162409</v>
      </c>
      <c r="Y332">
        <v>-7.070732975297217E-2</v>
      </c>
      <c r="Z332">
        <v>-0.21037066645740038</v>
      </c>
      <c r="AA332">
        <v>0.26108094240957846</v>
      </c>
      <c r="AB332">
        <v>5.0710275952178085E-2</v>
      </c>
      <c r="AC332">
        <v>-0.16282791307858521</v>
      </c>
      <c r="AD332">
        <v>0.12690911553804141</v>
      </c>
      <c r="AE332">
        <v>-3.5918797540543806E-2</v>
      </c>
      <c r="AF332">
        <v>-7.2637018523256422E-2</v>
      </c>
      <c r="AG332">
        <v>-0.32927979075697411</v>
      </c>
      <c r="AH332">
        <v>0.25664277223371768</v>
      </c>
      <c r="AI332">
        <v>-0.42952821991654638</v>
      </c>
      <c r="AJ332">
        <v>0.46285213903779537</v>
      </c>
      <c r="AK332">
        <v>3.332391912124899E-2</v>
      </c>
      <c r="AL332">
        <v>-0.3860766069976001</v>
      </c>
      <c r="AM332">
        <v>0.32452576351021201</v>
      </c>
      <c r="AN332">
        <v>-6.1550843487388096E-2</v>
      </c>
      <c r="AO332">
        <v>-0.28789359780466051</v>
      </c>
      <c r="AP332">
        <v>0.18514319032777529</v>
      </c>
      <c r="AQ332">
        <v>-0.10275040747688521</v>
      </c>
      <c r="AR332">
        <v>-0.2077876700283787</v>
      </c>
      <c r="AS332">
        <v>-0.58219467321698826</v>
      </c>
      <c r="AT332">
        <v>0.37440700318860948</v>
      </c>
      <c r="AU332">
        <v>-0.7668502703202883</v>
      </c>
      <c r="AV332">
        <v>0.59389837891084785</v>
      </c>
      <c r="AW332">
        <v>-0.17295189140944045</v>
      </c>
      <c r="AX332" s="40">
        <v>-0.61778448042703671</v>
      </c>
      <c r="AY332" s="40">
        <v>0.36070469329793881</v>
      </c>
      <c r="AZ332" s="40">
        <v>-0.2570797871290979</v>
      </c>
      <c r="BA332" s="40">
        <v>-0.89265951867068416</v>
      </c>
      <c r="BB332" s="40">
        <v>0.44497313967696683</v>
      </c>
      <c r="BC332" s="40">
        <v>-0.44768637899371733</v>
      </c>
      <c r="BD332" s="40">
        <v>-0.90533664905876743</v>
      </c>
      <c r="BE332" s="40">
        <v>-1.8051864325205904</v>
      </c>
      <c r="BF332" s="40">
        <v>0.89984978346182276</v>
      </c>
      <c r="BG332" s="40">
        <v>-0.81681790682463484</v>
      </c>
      <c r="BH332" s="40">
        <v>0.49545080238664341</v>
      </c>
      <c r="BI332" s="40">
        <v>-0.32136710443799144</v>
      </c>
      <c r="BJ332">
        <v>-0.15065948113797489</v>
      </c>
      <c r="BK332">
        <v>-0.21037066645740057</v>
      </c>
      <c r="BL332">
        <v>-0.38607660699760044</v>
      </c>
      <c r="BM332">
        <v>-0.61778448042703726</v>
      </c>
      <c r="BN332">
        <v>-0.12102545253728796</v>
      </c>
      <c r="BO332">
        <v>-0.16282791307858524</v>
      </c>
      <c r="BP332">
        <v>-0.28789359780466062</v>
      </c>
      <c r="BQ332">
        <v>-0.89265951867068405</v>
      </c>
      <c r="BR332">
        <v>13783.987406273976</v>
      </c>
      <c r="BS332">
        <v>-0.89265951867068405</v>
      </c>
    </row>
    <row r="333" spans="1:71" hidden="1">
      <c r="A333">
        <v>56</v>
      </c>
      <c r="B333" t="s">
        <v>82</v>
      </c>
      <c r="C333" t="s">
        <v>83</v>
      </c>
      <c r="D333" t="s">
        <v>84</v>
      </c>
      <c r="E333" t="s">
        <v>84</v>
      </c>
      <c r="F333" t="s">
        <v>20</v>
      </c>
      <c r="G333" t="str">
        <f t="shared" si="5"/>
        <v>BhutanAgriculture, Mining and Quarrying</v>
      </c>
      <c r="H333">
        <v>556.95096939213261</v>
      </c>
      <c r="I333">
        <v>264.52707349453186</v>
      </c>
      <c r="J333">
        <v>114.07487803673098</v>
      </c>
      <c r="K333">
        <v>4895.8164771260417</v>
      </c>
      <c r="L333">
        <v>949.55191371122419</v>
      </c>
      <c r="M333">
        <v>1508.1870026651263</v>
      </c>
      <c r="N333">
        <v>-1.3766091347018952E-3</v>
      </c>
      <c r="O333">
        <v>2.043453307983883E-3</v>
      </c>
      <c r="P333">
        <v>6.6684417328198749E-4</v>
      </c>
      <c r="Q333">
        <v>-3.3210327855735817E-3</v>
      </c>
      <c r="R333">
        <v>3.8279628588239545E-3</v>
      </c>
      <c r="S333">
        <v>5.0693007325037305E-4</v>
      </c>
      <c r="T333">
        <v>2.4067821058633134E-3</v>
      </c>
      <c r="U333">
        <v>-1.5767465185195562E-2</v>
      </c>
      <c r="V333">
        <v>1.8174247291058872E-2</v>
      </c>
      <c r="W333">
        <v>-9.4981597979140633E-4</v>
      </c>
      <c r="X333">
        <v>2.1278617755400974E-3</v>
      </c>
      <c r="Y333">
        <v>1.1780457957486909E-3</v>
      </c>
      <c r="Z333">
        <v>-2.1495864207952005E-3</v>
      </c>
      <c r="AA333">
        <v>5.5110548724270399E-3</v>
      </c>
      <c r="AB333">
        <v>3.3614684516318398E-3</v>
      </c>
      <c r="AC333">
        <v>-5.1075153788359088E-3</v>
      </c>
      <c r="AD333">
        <v>9.3364797089702418E-3</v>
      </c>
      <c r="AE333">
        <v>4.2289643301343331E-3</v>
      </c>
      <c r="AF333">
        <v>2.0078105863477802E-2</v>
      </c>
      <c r="AG333">
        <v>-2.4249255011415727E-2</v>
      </c>
      <c r="AH333">
        <v>4.4327360874893529E-2</v>
      </c>
      <c r="AI333">
        <v>-1.5318959745423905E-3</v>
      </c>
      <c r="AJ333">
        <v>6.3402570035218393E-3</v>
      </c>
      <c r="AK333">
        <v>4.8083610289794488E-3</v>
      </c>
      <c r="AL333">
        <v>-4.4191905207764852E-3</v>
      </c>
      <c r="AM333">
        <v>6.8223817232913493E-3</v>
      </c>
      <c r="AN333">
        <v>2.4031912025148632E-3</v>
      </c>
      <c r="AO333">
        <v>-1.0343754146347028E-2</v>
      </c>
      <c r="AP333">
        <v>1.232841387794515E-2</v>
      </c>
      <c r="AQ333">
        <v>1.9846597315981238E-3</v>
      </c>
      <c r="AR333">
        <v>9.4226872310230157E-3</v>
      </c>
      <c r="AS333">
        <v>-4.9109657723111155E-2</v>
      </c>
      <c r="AT333">
        <v>5.8532344954134174E-2</v>
      </c>
      <c r="AU333">
        <v>-3.2463727152035621E-3</v>
      </c>
      <c r="AV333">
        <v>7.3521516993600173E-3</v>
      </c>
      <c r="AW333">
        <v>4.1057789841564551E-3</v>
      </c>
      <c r="AX333" s="40">
        <v>-0.31565256824967974</v>
      </c>
      <c r="AY333" s="40">
        <v>0.1622625457868693</v>
      </c>
      <c r="AZ333" s="40">
        <v>-0.15339002246281042</v>
      </c>
      <c r="BA333" s="40">
        <v>-0.87541204193443256</v>
      </c>
      <c r="BB333" s="40">
        <v>0.44448874298676866</v>
      </c>
      <c r="BC333" s="40">
        <v>-0.4309232989476639</v>
      </c>
      <c r="BD333" s="40">
        <v>-2.0459202158925409</v>
      </c>
      <c r="BE333" s="40">
        <v>-4.1562458985234549</v>
      </c>
      <c r="BF333" s="40">
        <v>2.1103256826309131</v>
      </c>
      <c r="BG333" s="40">
        <v>-3.2666153684503908E-2</v>
      </c>
      <c r="BH333" s="40">
        <v>2.1907385858502597E-2</v>
      </c>
      <c r="BI333" s="40">
        <v>-1.0758767826001313E-2</v>
      </c>
      <c r="BJ333">
        <v>-6.0504658889376974E-3</v>
      </c>
      <c r="BK333">
        <v>-9.4478519621050503E-3</v>
      </c>
      <c r="BL333">
        <v>-1.9423205054109344E-2</v>
      </c>
      <c r="BM333">
        <v>-1.38735465921766</v>
      </c>
      <c r="BN333">
        <v>-5.9606243613932004E-3</v>
      </c>
      <c r="BO333">
        <v>-9.1670219955451906E-3</v>
      </c>
      <c r="BP333">
        <v>-1.856507807475E-2</v>
      </c>
      <c r="BQ333">
        <v>-1.5711986843605141</v>
      </c>
      <c r="BR333">
        <v>2447.9082385630218</v>
      </c>
      <c r="BS333">
        <v>-1.5711986843605141</v>
      </c>
    </row>
    <row r="334" spans="1:71" hidden="1">
      <c r="A334">
        <v>56</v>
      </c>
      <c r="B334" t="s">
        <v>82</v>
      </c>
      <c r="C334" t="s">
        <v>83</v>
      </c>
      <c r="D334" t="s">
        <v>84</v>
      </c>
      <c r="E334" t="s">
        <v>84</v>
      </c>
      <c r="F334" t="s">
        <v>21</v>
      </c>
      <c r="G334" t="str">
        <f t="shared" si="5"/>
        <v>BhutanBusiness, Trade, Personal, and Public Services</v>
      </c>
      <c r="H334">
        <v>704.67855138907703</v>
      </c>
      <c r="I334">
        <v>122.46354966526015</v>
      </c>
      <c r="J334">
        <v>97.123057972425755</v>
      </c>
      <c r="K334">
        <v>24479.082385630209</v>
      </c>
      <c r="L334">
        <v>4747.7595685561209</v>
      </c>
      <c r="M334">
        <v>7540.935013325633</v>
      </c>
      <c r="N334">
        <v>-6.9223506882421246E-3</v>
      </c>
      <c r="O334">
        <v>6.4559627787263915E-3</v>
      </c>
      <c r="P334">
        <v>-4.6638790951573342E-4</v>
      </c>
      <c r="Q334">
        <v>-8.096311137122187E-3</v>
      </c>
      <c r="R334">
        <v>7.1101265668907579E-3</v>
      </c>
      <c r="S334">
        <v>-9.8618457023143041E-4</v>
      </c>
      <c r="T334">
        <v>-4.682167229678679E-3</v>
      </c>
      <c r="U334">
        <v>-3.8439338671279355E-2</v>
      </c>
      <c r="V334">
        <v>3.3757171441600675E-2</v>
      </c>
      <c r="W334">
        <v>-4.6125513313549542E-3</v>
      </c>
      <c r="X334">
        <v>4.2061719508719678E-3</v>
      </c>
      <c r="Y334">
        <v>-4.063793804829866E-4</v>
      </c>
      <c r="Z334">
        <v>-1.0799407201805462E-2</v>
      </c>
      <c r="AA334">
        <v>1.4766149119765289E-2</v>
      </c>
      <c r="AB334">
        <v>3.9667419179598281E-3</v>
      </c>
      <c r="AC334">
        <v>-1.248804093620434E-2</v>
      </c>
      <c r="AD334">
        <v>1.6130315994580747E-2</v>
      </c>
      <c r="AE334">
        <v>3.6422750583764065E-3</v>
      </c>
      <c r="AF334">
        <v>1.7292646259719883E-2</v>
      </c>
      <c r="AG334">
        <v>-5.9290215847384697E-2</v>
      </c>
      <c r="AH334">
        <v>7.6582862107104577E-2</v>
      </c>
      <c r="AI334">
        <v>-7.161597936827007E-3</v>
      </c>
      <c r="AJ334">
        <v>9.3766456401621762E-3</v>
      </c>
      <c r="AK334">
        <v>2.2150477033351704E-3</v>
      </c>
      <c r="AL334">
        <v>-2.2061761499284606E-2</v>
      </c>
      <c r="AM334">
        <v>2.2058336088673736E-2</v>
      </c>
      <c r="AN334">
        <v>-3.4254106108689165E-6</v>
      </c>
      <c r="AO334">
        <v>-2.5323194986581241E-2</v>
      </c>
      <c r="AP334">
        <v>2.4101242354058069E-2</v>
      </c>
      <c r="AQ334">
        <v>-1.2219526325231715E-3</v>
      </c>
      <c r="AR334">
        <v>-5.8015373033842299E-3</v>
      </c>
      <c r="AS334">
        <v>-0.12022844130395349</v>
      </c>
      <c r="AT334">
        <v>0.11442690400056926</v>
      </c>
      <c r="AU334">
        <v>-1.4605618876734637E-2</v>
      </c>
      <c r="AV334">
        <v>1.3986857127989073E-2</v>
      </c>
      <c r="AW334">
        <v>-6.1876174874556122E-4</v>
      </c>
      <c r="AX334" s="40">
        <v>-0.2111162036697643</v>
      </c>
      <c r="AY334" s="40">
        <v>0.11492454735374472</v>
      </c>
      <c r="AZ334" s="40">
        <v>-9.6191656316019586E-2</v>
      </c>
      <c r="BA334" s="40">
        <v>-0.22840889428196548</v>
      </c>
      <c r="BB334" s="40">
        <v>0.1240907426674613</v>
      </c>
      <c r="BC334" s="40">
        <v>-0.10431815161450415</v>
      </c>
      <c r="BD334" s="40">
        <v>-0.49527750250185021</v>
      </c>
      <c r="BE334" s="40">
        <v>-1.084430513370525</v>
      </c>
      <c r="BF334" s="40">
        <v>0.58915301086867466</v>
      </c>
      <c r="BG334" s="40">
        <v>-3.284233129389335E-2</v>
      </c>
      <c r="BH334" s="40">
        <v>2.2217012318695349E-2</v>
      </c>
      <c r="BI334" s="40">
        <v>-1.0625318975198004E-2</v>
      </c>
      <c r="BJ334">
        <v>-2.4046821414625736E-2</v>
      </c>
      <c r="BK334">
        <v>-3.7514917700823033E-2</v>
      </c>
      <c r="BL334">
        <v>-7.6638018320346432E-2</v>
      </c>
      <c r="BM334">
        <v>-0.73337423600966922</v>
      </c>
      <c r="BN334">
        <v>-3.1388391710307932E-2</v>
      </c>
      <c r="BO334">
        <v>-4.8414582142562092E-2</v>
      </c>
      <c r="BP334">
        <v>-9.8174878674171961E-2</v>
      </c>
      <c r="BQ334">
        <v>-0.88551288635246117</v>
      </c>
      <c r="BR334">
        <v>2447.9082385630218</v>
      </c>
      <c r="BS334">
        <v>-0.88551288635246117</v>
      </c>
    </row>
    <row r="335" spans="1:71" hidden="1">
      <c r="A335">
        <v>56</v>
      </c>
      <c r="B335" t="s">
        <v>82</v>
      </c>
      <c r="C335" t="s">
        <v>83</v>
      </c>
      <c r="D335" t="s">
        <v>84</v>
      </c>
      <c r="E335" t="s">
        <v>84</v>
      </c>
      <c r="F335" t="s">
        <v>23</v>
      </c>
      <c r="G335" t="str">
        <f t="shared" si="5"/>
        <v>BhutanHotel and restaurants and Other Personal Services</v>
      </c>
      <c r="H335">
        <v>64.734196751300644</v>
      </c>
      <c r="I335">
        <v>12.014054414097499</v>
      </c>
      <c r="J335">
        <v>54.710903968574847</v>
      </c>
      <c r="K335">
        <v>7343.7247156890626</v>
      </c>
      <c r="L335">
        <v>1424.3278705668363</v>
      </c>
      <c r="M335">
        <v>2262.2805039976893</v>
      </c>
      <c r="N335">
        <v>-6.1625438302822253E-3</v>
      </c>
      <c r="O335">
        <v>3.9229773972605112E-3</v>
      </c>
      <c r="P335">
        <v>-2.2395664330217137E-3</v>
      </c>
      <c r="Q335">
        <v>-3.852626895120094E-3</v>
      </c>
      <c r="R335">
        <v>2.7037685343998881E-3</v>
      </c>
      <c r="S335">
        <v>-1.1488583607202059E-3</v>
      </c>
      <c r="T335">
        <v>-5.454503275025056E-3</v>
      </c>
      <c r="U335">
        <v>-1.8291346205383086E-2</v>
      </c>
      <c r="V335">
        <v>1.2836842930358028E-2</v>
      </c>
      <c r="W335">
        <v>-2.3000824102170497E-2</v>
      </c>
      <c r="X335">
        <v>1.3853741003947531E-2</v>
      </c>
      <c r="Y335">
        <v>-9.1470830982229665E-3</v>
      </c>
      <c r="Z335">
        <v>-9.3276847373251724E-3</v>
      </c>
      <c r="AA335">
        <v>7.2044264908638564E-3</v>
      </c>
      <c r="AB335">
        <v>-2.1232582464613152E-3</v>
      </c>
      <c r="AC335">
        <v>-5.8699502020049784E-3</v>
      </c>
      <c r="AD335">
        <v>5.1371957362353502E-3</v>
      </c>
      <c r="AE335">
        <v>-7.3275446576962812E-4</v>
      </c>
      <c r="AF335">
        <v>-3.4789420262599808E-3</v>
      </c>
      <c r="AG335">
        <v>-2.7869112238517069E-2</v>
      </c>
      <c r="AH335">
        <v>2.439017021225709E-2</v>
      </c>
      <c r="AI335">
        <v>-3.4724519016451308E-2</v>
      </c>
      <c r="AJ335">
        <v>2.4677431577905466E-2</v>
      </c>
      <c r="AK335">
        <v>-1.0047087438545836E-2</v>
      </c>
      <c r="AL335">
        <v>-1.872682850870816E-2</v>
      </c>
      <c r="AM335">
        <v>1.2743234875221939E-2</v>
      </c>
      <c r="AN335">
        <v>-5.9835936334862198E-3</v>
      </c>
      <c r="AO335">
        <v>-1.1898120897087276E-2</v>
      </c>
      <c r="AP335">
        <v>8.6997725087704873E-3</v>
      </c>
      <c r="AQ335">
        <v>-3.1983483883167886E-3</v>
      </c>
      <c r="AR335">
        <v>-1.5184989164207083E-2</v>
      </c>
      <c r="AS335">
        <v>-5.6489417336983649E-2</v>
      </c>
      <c r="AT335">
        <v>4.1304428172776575E-2</v>
      </c>
      <c r="AU335">
        <v>-6.9585757429473857E-2</v>
      </c>
      <c r="AV335">
        <v>4.4524139905058373E-2</v>
      </c>
      <c r="AW335">
        <v>-2.5061617524415481E-2</v>
      </c>
      <c r="AX335" s="40">
        <v>-2.8698557842860621E-2</v>
      </c>
      <c r="AY335" s="40">
        <v>1.6889863043631582E-2</v>
      </c>
      <c r="AZ335" s="40">
        <v>-1.1808694799229039E-2</v>
      </c>
      <c r="BA335" s="40">
        <v>-3.1704460832988661E-2</v>
      </c>
      <c r="BB335" s="40">
        <v>1.8054451051727191E-2</v>
      </c>
      <c r="BC335" s="40">
        <v>-1.365000978126147E-2</v>
      </c>
      <c r="BD335" s="40">
        <v>-6.4806964549868784E-2</v>
      </c>
      <c r="BE335" s="40">
        <v>-0.15052515728573468</v>
      </c>
      <c r="BF335" s="40">
        <v>8.5718192735865895E-2</v>
      </c>
      <c r="BG335" s="40">
        <v>-7.6949895402575769E-2</v>
      </c>
      <c r="BH335" s="40">
        <v>4.5790119770967704E-2</v>
      </c>
      <c r="BI335" s="40">
        <v>-3.1159775631608072E-2</v>
      </c>
      <c r="BJ335">
        <v>-0.23303512779511679</v>
      </c>
      <c r="BK335">
        <v>-0.35272417765434116</v>
      </c>
      <c r="BL335">
        <v>-0.70815056166897627</v>
      </c>
      <c r="BM335">
        <v>-1.0852291324214887</v>
      </c>
      <c r="BN335">
        <v>-0.15224957016941512</v>
      </c>
      <c r="BO335">
        <v>-0.23197091737669315</v>
      </c>
      <c r="BP335">
        <v>-0.47019445218008987</v>
      </c>
      <c r="BQ335">
        <v>-1.2529089023361326</v>
      </c>
      <c r="BR335">
        <v>2447.9082385630218</v>
      </c>
      <c r="BS335">
        <v>-1.2529089023361326</v>
      </c>
    </row>
    <row r="336" spans="1:71" hidden="1">
      <c r="A336">
        <v>56</v>
      </c>
      <c r="B336" t="s">
        <v>82</v>
      </c>
      <c r="C336" t="s">
        <v>83</v>
      </c>
      <c r="D336" t="s">
        <v>84</v>
      </c>
      <c r="E336" t="s">
        <v>84</v>
      </c>
      <c r="F336" t="s">
        <v>22</v>
      </c>
      <c r="G336" t="str">
        <f t="shared" si="5"/>
        <v>BhutanLight/Heavy Manufacturing, Utilities, and Construction</v>
      </c>
      <c r="H336">
        <v>937.47298263271421</v>
      </c>
      <c r="I336">
        <v>61.095197202660309</v>
      </c>
      <c r="J336">
        <v>394.433063559407</v>
      </c>
      <c r="K336">
        <v>39166.531817008334</v>
      </c>
      <c r="L336">
        <v>7596.4153096897935</v>
      </c>
      <c r="M336">
        <v>12065.496021321012</v>
      </c>
      <c r="N336">
        <v>-5.6659668854353359E-3</v>
      </c>
      <c r="O336">
        <v>8.4192847761234996E-3</v>
      </c>
      <c r="P336">
        <v>2.7533178906881629E-3</v>
      </c>
      <c r="Q336">
        <v>-1.0291931257312783E-3</v>
      </c>
      <c r="R336">
        <v>1.6487769780555756E-3</v>
      </c>
      <c r="S336">
        <v>6.1958385232429734E-4</v>
      </c>
      <c r="T336">
        <v>2.9416351633955451E-3</v>
      </c>
      <c r="U336">
        <v>-4.8863615105828595E-3</v>
      </c>
      <c r="V336">
        <v>7.8279966739784046E-3</v>
      </c>
      <c r="W336">
        <v>-1.3820475585364898E-2</v>
      </c>
      <c r="X336">
        <v>2.1814666360638446E-2</v>
      </c>
      <c r="Y336">
        <v>7.9941907752735485E-3</v>
      </c>
      <c r="Z336">
        <v>-1.0165715080310445E-2</v>
      </c>
      <c r="AA336">
        <v>2.2872313781865983E-2</v>
      </c>
      <c r="AB336">
        <v>1.2706598701555537E-2</v>
      </c>
      <c r="AC336">
        <v>-1.7309897764253379E-3</v>
      </c>
      <c r="AD336">
        <v>5.1662003394614278E-3</v>
      </c>
      <c r="AE336">
        <v>3.4352105630360897E-3</v>
      </c>
      <c r="AF336">
        <v>1.6309553820659656E-2</v>
      </c>
      <c r="AG336">
        <v>-8.2183232740962175E-3</v>
      </c>
      <c r="AH336">
        <v>2.4527877094755873E-2</v>
      </c>
      <c r="AI336">
        <v>-2.4963694043067267E-2</v>
      </c>
      <c r="AJ336">
        <v>6.083249825320531E-2</v>
      </c>
      <c r="AK336">
        <v>3.5868804210138043E-2</v>
      </c>
      <c r="AL336">
        <v>-2.2373264972192917E-2</v>
      </c>
      <c r="AM336">
        <v>3.5979567072882572E-2</v>
      </c>
      <c r="AN336">
        <v>1.3606302100689659E-2</v>
      </c>
      <c r="AO336">
        <v>-3.7223055826887557E-3</v>
      </c>
      <c r="AP336">
        <v>7.0285613368335073E-3</v>
      </c>
      <c r="AQ336">
        <v>3.306255754144752E-3</v>
      </c>
      <c r="AR336">
        <v>1.5697307392834481E-2</v>
      </c>
      <c r="AS336">
        <v>-1.767261194730041E-2</v>
      </c>
      <c r="AT336">
        <v>3.336991934013489E-2</v>
      </c>
      <c r="AU336">
        <v>-5.5199033911638183E-2</v>
      </c>
      <c r="AV336">
        <v>9.4236547229392134E-2</v>
      </c>
      <c r="AW336">
        <v>3.9037513317753944E-2</v>
      </c>
      <c r="AX336" s="40">
        <v>-0.14765120569317955</v>
      </c>
      <c r="AY336" s="40">
        <v>9.1615059088300546E-2</v>
      </c>
      <c r="AZ336" s="40">
        <v>-5.603614660487901E-2</v>
      </c>
      <c r="BA336" s="40">
        <v>-9.839173500639728E-2</v>
      </c>
      <c r="BB336" s="40">
        <v>5.3496572954447395E-2</v>
      </c>
      <c r="BC336" s="40">
        <v>-4.4895162051949891E-2</v>
      </c>
      <c r="BD336" s="40">
        <v>-0.21315143521402272</v>
      </c>
      <c r="BE336" s="40">
        <v>-0.46714030134346102</v>
      </c>
      <c r="BF336" s="40">
        <v>0.25398886612943827</v>
      </c>
      <c r="BG336" s="40">
        <v>-0.13052021452196449</v>
      </c>
      <c r="BH336" s="40">
        <v>0.11361075849265395</v>
      </c>
      <c r="BI336" s="40">
        <v>-1.6909456029310588E-2</v>
      </c>
      <c r="BJ336">
        <v>-1.4794844518432762E-2</v>
      </c>
      <c r="BK336">
        <v>-2.6544485181953986E-2</v>
      </c>
      <c r="BL336">
        <v>-5.8420563220051284E-2</v>
      </c>
      <c r="BM336">
        <v>-0.38554348716810138</v>
      </c>
      <c r="BN336">
        <v>-7.9979470307202632E-3</v>
      </c>
      <c r="BO336">
        <v>-1.3451668298630783E-2</v>
      </c>
      <c r="BP336">
        <v>-2.8926352244478686E-2</v>
      </c>
      <c r="BQ336">
        <v>-0.76461051397198865</v>
      </c>
      <c r="BR336">
        <v>2447.9082385630218</v>
      </c>
      <c r="BS336">
        <v>-0.76461051397198865</v>
      </c>
    </row>
    <row r="337" spans="1:71" hidden="1">
      <c r="A337">
        <v>56</v>
      </c>
      <c r="B337" t="s">
        <v>82</v>
      </c>
      <c r="C337" t="s">
        <v>83</v>
      </c>
      <c r="D337" t="s">
        <v>84</v>
      </c>
      <c r="E337" t="s">
        <v>84</v>
      </c>
      <c r="F337" t="s">
        <v>24</v>
      </c>
      <c r="G337" t="str">
        <f t="shared" si="5"/>
        <v>BhutanTransport services</v>
      </c>
      <c r="H337">
        <v>184.07153839779633</v>
      </c>
      <c r="I337">
        <v>14.676082079062267</v>
      </c>
      <c r="J337">
        <v>93.751597795424672</v>
      </c>
      <c r="K337">
        <v>9791.6329542520834</v>
      </c>
      <c r="L337">
        <v>1899.1038274224484</v>
      </c>
      <c r="M337">
        <v>3016.3740053302527</v>
      </c>
      <c r="N337">
        <v>-4.168000447896769E-3</v>
      </c>
      <c r="O337">
        <v>3.3196936560193607E-3</v>
      </c>
      <c r="P337">
        <v>-8.4830679187740811E-4</v>
      </c>
      <c r="Q337">
        <v>-3.1408873155674196E-3</v>
      </c>
      <c r="R337">
        <v>3.1608472820180721E-3</v>
      </c>
      <c r="S337">
        <v>1.9959966450652217E-5</v>
      </c>
      <c r="T337">
        <v>9.4765121704143215E-5</v>
      </c>
      <c r="U337">
        <v>-1.4912177806241766E-2</v>
      </c>
      <c r="V337">
        <v>1.500694292794591E-2</v>
      </c>
      <c r="W337">
        <v>-2.1488384297017028E-2</v>
      </c>
      <c r="X337">
        <v>1.3962996193068235E-2</v>
      </c>
      <c r="Y337">
        <v>-7.5253881039487932E-3</v>
      </c>
      <c r="Z337">
        <v>-6.4412730909422285E-3</v>
      </c>
      <c r="AA337">
        <v>7.2238282549303336E-3</v>
      </c>
      <c r="AB337">
        <v>7.8255516398810466E-4</v>
      </c>
      <c r="AC337">
        <v>-4.7087111567793091E-3</v>
      </c>
      <c r="AD337">
        <v>7.6248678561548064E-3</v>
      </c>
      <c r="AE337">
        <v>2.9161566993754968E-3</v>
      </c>
      <c r="AF337">
        <v>1.3845210872869051E-2</v>
      </c>
      <c r="AG337">
        <v>-2.2355828450165927E-2</v>
      </c>
      <c r="AH337">
        <v>3.6201039323034978E-2</v>
      </c>
      <c r="AI337">
        <v>-3.2524385073232118E-2</v>
      </c>
      <c r="AJ337">
        <v>2.6835107459235868E-2</v>
      </c>
      <c r="AK337">
        <v>-5.6892776139962483E-3</v>
      </c>
      <c r="AL337">
        <v>-1.3129565779851995E-2</v>
      </c>
      <c r="AM337">
        <v>1.147856389928071E-2</v>
      </c>
      <c r="AN337">
        <v>-1.6510018805712856E-3</v>
      </c>
      <c r="AO337">
        <v>-9.4532646770979396E-3</v>
      </c>
      <c r="AP337">
        <v>9.9066373761170345E-3</v>
      </c>
      <c r="AQ337">
        <v>4.5337269901909495E-4</v>
      </c>
      <c r="AR337">
        <v>2.1525045698900232E-3</v>
      </c>
      <c r="AS337">
        <v>-4.4881827824785336E-2</v>
      </c>
      <c r="AT337">
        <v>4.703433239467536E-2</v>
      </c>
      <c r="AU337">
        <v>-6.5410589804483679E-2</v>
      </c>
      <c r="AV337">
        <v>4.4522670846662338E-2</v>
      </c>
      <c r="AW337">
        <v>-2.0887918957821341E-2</v>
      </c>
      <c r="AX337" s="40">
        <v>-6.3505830727533935E-2</v>
      </c>
      <c r="AY337" s="40">
        <v>3.5756107073226191E-2</v>
      </c>
      <c r="AZ337" s="40">
        <v>-2.7749723654307751E-2</v>
      </c>
      <c r="BA337" s="40">
        <v>-2.8796836539344117E-2</v>
      </c>
      <c r="BB337" s="40">
        <v>1.9668930547437211E-2</v>
      </c>
      <c r="BC337" s="40">
        <v>-9.1279059919069077E-3</v>
      </c>
      <c r="BD337" s="40">
        <v>-4.3337103013956775E-2</v>
      </c>
      <c r="BE337" s="40">
        <v>-0.13672045622381757</v>
      </c>
      <c r="BF337" s="40">
        <v>9.3383353209860798E-2</v>
      </c>
      <c r="BG337" s="40">
        <v>-8.7755127551125856E-2</v>
      </c>
      <c r="BH337" s="40">
        <v>5.4450478698182737E-2</v>
      </c>
      <c r="BI337" s="40">
        <v>-3.3304648852943118E-2</v>
      </c>
      <c r="BJ337">
        <v>-5.5428898587740666E-2</v>
      </c>
      <c r="BK337">
        <v>-8.5660420961313322E-2</v>
      </c>
      <c r="BL337">
        <v>-0.17460587617732215</v>
      </c>
      <c r="BM337">
        <v>-0.8445436355226339</v>
      </c>
      <c r="BN337">
        <v>-0.10160871086648068</v>
      </c>
      <c r="BO337">
        <v>-0.15232831439434386</v>
      </c>
      <c r="BP337">
        <v>-0.30581614073156693</v>
      </c>
      <c r="BQ337">
        <v>-0.93158688734012152</v>
      </c>
      <c r="BR337">
        <v>2447.9082385630218</v>
      </c>
      <c r="BS337">
        <v>-0.93158688734012152</v>
      </c>
    </row>
    <row r="338" spans="1:71" hidden="1">
      <c r="A338">
        <v>56</v>
      </c>
      <c r="B338" t="s">
        <v>82</v>
      </c>
      <c r="C338" t="s">
        <v>83</v>
      </c>
      <c r="D338" t="s">
        <v>84</v>
      </c>
      <c r="E338" t="s">
        <v>84</v>
      </c>
      <c r="F338" t="s">
        <v>287</v>
      </c>
      <c r="G338" t="str">
        <f t="shared" si="5"/>
        <v>Bhutan_All</v>
      </c>
      <c r="H338">
        <v>2447.9082385630218</v>
      </c>
      <c r="I338">
        <v>474.77595685561209</v>
      </c>
      <c r="J338">
        <v>754.09350133256339</v>
      </c>
      <c r="K338">
        <v>2447.9082385630218</v>
      </c>
      <c r="L338">
        <v>474.77595685561209</v>
      </c>
      <c r="M338">
        <v>754.09350133256339</v>
      </c>
      <c r="N338">
        <v>-2.4295470986558342E-2</v>
      </c>
      <c r="O338">
        <v>2.4161371916113637E-2</v>
      </c>
      <c r="P338">
        <v>-1.3409907044470426E-4</v>
      </c>
      <c r="Q338">
        <v>-1.9440051259114563E-2</v>
      </c>
      <c r="R338">
        <v>1.8451482220188248E-2</v>
      </c>
      <c r="S338">
        <v>-9.885690389263152E-4</v>
      </c>
      <c r="T338">
        <v>-4.6934881137407408E-3</v>
      </c>
      <c r="U338">
        <v>-9.2296689378682628E-2</v>
      </c>
      <c r="V338">
        <v>8.7603201264941893E-2</v>
      </c>
      <c r="W338">
        <v>-6.387205129569877E-2</v>
      </c>
      <c r="X338">
        <v>5.596543728406627E-2</v>
      </c>
      <c r="Y338">
        <v>-7.9066140116324998E-3</v>
      </c>
      <c r="Z338">
        <v>-3.8883666531178501E-2</v>
      </c>
      <c r="AA338">
        <v>5.7577772519852494E-2</v>
      </c>
      <c r="AB338">
        <v>1.8694105988673992E-2</v>
      </c>
      <c r="AC338">
        <v>-2.9905207450249879E-2</v>
      </c>
      <c r="AD338">
        <v>4.3395059635402571E-2</v>
      </c>
      <c r="AE338">
        <v>1.3489852185152692E-2</v>
      </c>
      <c r="AF338">
        <v>6.4046574790466382E-2</v>
      </c>
      <c r="AG338">
        <v>-0.14198273482157964</v>
      </c>
      <c r="AH338">
        <v>0.20602930961204605</v>
      </c>
      <c r="AI338">
        <v>-0.10090609204412011</v>
      </c>
      <c r="AJ338">
        <v>0.1280619399340307</v>
      </c>
      <c r="AK338">
        <v>2.7155847889910587E-2</v>
      </c>
      <c r="AL338">
        <v>-8.071061128081411E-2</v>
      </c>
      <c r="AM338">
        <v>8.9082083659350261E-2</v>
      </c>
      <c r="AN338">
        <v>8.3714723785361517E-3</v>
      </c>
      <c r="AO338">
        <v>-6.0740640289802243E-2</v>
      </c>
      <c r="AP338">
        <v>6.206462745372425E-2</v>
      </c>
      <c r="AQ338">
        <v>1.3239871639220066E-3</v>
      </c>
      <c r="AR338">
        <v>6.285972726156188E-3</v>
      </c>
      <c r="AS338">
        <v>-0.28838195613613404</v>
      </c>
      <c r="AT338">
        <v>0.29466792886229021</v>
      </c>
      <c r="AU338">
        <v>-0.2080473727375339</v>
      </c>
      <c r="AV338">
        <v>0.20462236680846196</v>
      </c>
      <c r="AW338">
        <v>-3.4250059290719392E-3</v>
      </c>
      <c r="AX338" s="40">
        <v>-0.76662436618301777</v>
      </c>
      <c r="AY338" s="40">
        <v>0.42144812234577211</v>
      </c>
      <c r="AZ338" s="40">
        <v>-0.34517624383724566</v>
      </c>
      <c r="BA338" s="40">
        <v>-1.2627139685951279</v>
      </c>
      <c r="BB338" s="40">
        <v>0.65979944020784165</v>
      </c>
      <c r="BC338" s="40">
        <v>-0.60291452838728621</v>
      </c>
      <c r="BD338" s="40">
        <v>-2.8624932211722389</v>
      </c>
      <c r="BE338" s="40">
        <v>-5.995062326746992</v>
      </c>
      <c r="BF338" s="40">
        <v>3.1325691055747522</v>
      </c>
      <c r="BG338" s="40">
        <v>-0.36073372245406343</v>
      </c>
      <c r="BH338" s="40">
        <v>0.25797575513900234</v>
      </c>
      <c r="BI338" s="40">
        <v>-0.10275796731506109</v>
      </c>
      <c r="BJ338">
        <v>-2.4295470986558342E-2</v>
      </c>
      <c r="BK338">
        <v>-3.8883666531178501E-2</v>
      </c>
      <c r="BL338">
        <v>-8.071061128081411E-2</v>
      </c>
      <c r="BM338">
        <v>-0.76662436618301777</v>
      </c>
      <c r="BN338">
        <v>-1.9440051259114563E-2</v>
      </c>
      <c r="BO338">
        <v>-2.9905207450249875E-2</v>
      </c>
      <c r="BP338">
        <v>-6.0740640289802243E-2</v>
      </c>
      <c r="BQ338">
        <v>-1.2627139685951279</v>
      </c>
      <c r="BR338">
        <v>2447.9082385630218</v>
      </c>
      <c r="BS338">
        <v>-1.2627139685951279</v>
      </c>
    </row>
    <row r="339" spans="1:71" hidden="1">
      <c r="A339">
        <v>57</v>
      </c>
      <c r="B339" t="s">
        <v>138</v>
      </c>
      <c r="C339" t="s">
        <v>139</v>
      </c>
      <c r="D339" t="s">
        <v>139</v>
      </c>
      <c r="E339" t="s">
        <v>139</v>
      </c>
      <c r="F339" t="s">
        <v>20</v>
      </c>
      <c r="G339" t="str">
        <f t="shared" si="5"/>
        <v>Kyrgyz RepublicAgriculture, Mining and Quarrying</v>
      </c>
      <c r="H339">
        <v>1027.2386771707295</v>
      </c>
      <c r="I339">
        <v>1395.2652252749749</v>
      </c>
      <c r="J339">
        <v>544.57014792526707</v>
      </c>
      <c r="K339">
        <v>12683.40938289413</v>
      </c>
      <c r="L339">
        <v>5420.2974290332877</v>
      </c>
      <c r="M339">
        <v>4967.710864827206</v>
      </c>
      <c r="N339">
        <v>-9.9635739736640607E-4</v>
      </c>
      <c r="O339">
        <v>8.1889221234204539E-3</v>
      </c>
      <c r="P339">
        <v>7.1925647260540479E-3</v>
      </c>
      <c r="Q339">
        <v>-2.9138469264377046E-3</v>
      </c>
      <c r="R339">
        <v>2.3189300034312525E-2</v>
      </c>
      <c r="S339">
        <v>2.0275453107874819E-2</v>
      </c>
      <c r="T339">
        <v>0.54949493176549424</v>
      </c>
      <c r="U339">
        <v>-7.8969585019834199E-2</v>
      </c>
      <c r="V339">
        <v>0.62846451678532844</v>
      </c>
      <c r="W339">
        <v>-2.849600213279525E-3</v>
      </c>
      <c r="X339">
        <v>3.2057504494101288E-2</v>
      </c>
      <c r="Y339">
        <v>2.9207904280821768E-2</v>
      </c>
      <c r="Z339">
        <v>-2.1115525791181103E-3</v>
      </c>
      <c r="AA339">
        <v>8.2754918550178337E-3</v>
      </c>
      <c r="AB339">
        <v>6.1639392758997234E-3</v>
      </c>
      <c r="AC339">
        <v>-6.2626884954116698E-3</v>
      </c>
      <c r="AD339">
        <v>2.5827364253968598E-2</v>
      </c>
      <c r="AE339">
        <v>1.9564675758556926E-2</v>
      </c>
      <c r="AF339">
        <v>0.53023180856988006</v>
      </c>
      <c r="AG339">
        <v>-0.16972817175258115</v>
      </c>
      <c r="AH339">
        <v>0.69995998032246132</v>
      </c>
      <c r="AI339">
        <v>-6.3503160709281522E-3</v>
      </c>
      <c r="AJ339">
        <v>1.4134724023172084E-2</v>
      </c>
      <c r="AK339">
        <v>7.7844079522439314E-3</v>
      </c>
      <c r="AL339">
        <v>-5.3427183712212714E-3</v>
      </c>
      <c r="AM339">
        <v>1.1350886728886133E-2</v>
      </c>
      <c r="AN339">
        <v>6.0081683576648625E-3</v>
      </c>
      <c r="AO339">
        <v>-1.6031218848016879E-2</v>
      </c>
      <c r="AP339">
        <v>3.4035501783086702E-2</v>
      </c>
      <c r="AQ339">
        <v>1.8004282935069827E-2</v>
      </c>
      <c r="AR339">
        <v>0.48794284252273457</v>
      </c>
      <c r="AS339">
        <v>-0.43446987153087946</v>
      </c>
      <c r="AT339">
        <v>0.92241271405361402</v>
      </c>
      <c r="AU339">
        <v>-1.8043473490580261E-2</v>
      </c>
      <c r="AV339">
        <v>2.5800497115026032E-2</v>
      </c>
      <c r="AW339">
        <v>7.7570236244457703E-3</v>
      </c>
      <c r="AX339" s="40">
        <v>-0.229461579441433</v>
      </c>
      <c r="AY339" s="40">
        <v>0.123410317263992</v>
      </c>
      <c r="AZ339" s="40">
        <v>-0.10605126217744099</v>
      </c>
      <c r="BA339" s="40">
        <v>-0.75595156158824328</v>
      </c>
      <c r="BB339" s="40">
        <v>0.40399567315319984</v>
      </c>
      <c r="BC339" s="40">
        <v>-0.35195588843504344</v>
      </c>
      <c r="BD339" s="40">
        <v>-9.5385279860879653</v>
      </c>
      <c r="BE339" s="40">
        <v>-20.487411528752276</v>
      </c>
      <c r="BF339" s="40">
        <v>10.94888354266431</v>
      </c>
      <c r="BG339" s="40">
        <v>-0.12803745997418875</v>
      </c>
      <c r="BH339" s="40">
        <v>8.0797490356830273E-2</v>
      </c>
      <c r="BI339" s="40">
        <v>-4.7239969617358463E-2</v>
      </c>
      <c r="BJ339">
        <v>-6.1510577061209626E-3</v>
      </c>
      <c r="BK339">
        <v>-1.3035765878785022E-2</v>
      </c>
      <c r="BL339">
        <v>-3.2983514846981435E-2</v>
      </c>
      <c r="BM339">
        <v>-1.4165914963974178</v>
      </c>
      <c r="BN339">
        <v>-5.6598260738757464E-3</v>
      </c>
      <c r="BO339">
        <v>-1.216458123358816E-2</v>
      </c>
      <c r="BP339">
        <v>-3.1138873359741005E-2</v>
      </c>
      <c r="BQ339">
        <v>-1.4683524793441818</v>
      </c>
      <c r="BR339">
        <v>6341.7046914470593</v>
      </c>
      <c r="BS339">
        <v>-1.4683524793441818</v>
      </c>
    </row>
    <row r="340" spans="1:71" hidden="1">
      <c r="A340">
        <v>57</v>
      </c>
      <c r="B340" t="s">
        <v>138</v>
      </c>
      <c r="C340" t="s">
        <v>139</v>
      </c>
      <c r="D340" t="s">
        <v>139</v>
      </c>
      <c r="E340" t="s">
        <v>139</v>
      </c>
      <c r="F340" t="s">
        <v>21</v>
      </c>
      <c r="G340" t="str">
        <f t="shared" si="5"/>
        <v>Kyrgyz RepublicBusiness, Trade, Personal, and Public Services</v>
      </c>
      <c r="H340">
        <v>3065.3893850811655</v>
      </c>
      <c r="I340">
        <v>746.62706378752262</v>
      </c>
      <c r="J340">
        <v>510.65633967658903</v>
      </c>
      <c r="K340">
        <v>63417.046914470637</v>
      </c>
      <c r="L340">
        <v>27101.487145166433</v>
      </c>
      <c r="M340">
        <v>24838.554324136025</v>
      </c>
      <c r="N340">
        <v>-4.9729545127025999E-3</v>
      </c>
      <c r="O340">
        <v>7.8575839042200162E-3</v>
      </c>
      <c r="P340">
        <v>2.8846293915174171E-3</v>
      </c>
      <c r="Q340">
        <v>-4.462282921082329E-3</v>
      </c>
      <c r="R340">
        <v>6.4984134285834185E-3</v>
      </c>
      <c r="S340">
        <v>2.0361305075010895E-3</v>
      </c>
      <c r="T340">
        <v>5.5182164774921993E-2</v>
      </c>
      <c r="U340">
        <v>-0.1209345032238085</v>
      </c>
      <c r="V340">
        <v>0.17611666799873049</v>
      </c>
      <c r="W340">
        <v>-3.9243452146662753E-3</v>
      </c>
      <c r="X340">
        <v>4.3872451506902655E-3</v>
      </c>
      <c r="Y340">
        <v>4.6289993602398978E-4</v>
      </c>
      <c r="Z340">
        <v>-9.2411483890969988E-3</v>
      </c>
      <c r="AA340">
        <v>1.617685162045315E-2</v>
      </c>
      <c r="AB340">
        <v>6.9357032313561518E-3</v>
      </c>
      <c r="AC340">
        <v>-7.5102196701612904E-3</v>
      </c>
      <c r="AD340">
        <v>1.3912418461559939E-2</v>
      </c>
      <c r="AE340">
        <v>6.4021987913986484E-3</v>
      </c>
      <c r="AF340">
        <v>0.17350910824589061</v>
      </c>
      <c r="AG340">
        <v>-0.20353812184825237</v>
      </c>
      <c r="AH340">
        <v>0.37704723009414298</v>
      </c>
      <c r="AI340">
        <v>-8.3018463642783053E-3</v>
      </c>
      <c r="AJ340">
        <v>1.0203634969392347E-2</v>
      </c>
      <c r="AK340">
        <v>1.9017886051140409E-3</v>
      </c>
      <c r="AL340">
        <v>-2.0663365968169846E-2</v>
      </c>
      <c r="AM340">
        <v>2.6074408267466757E-2</v>
      </c>
      <c r="AN340">
        <v>5.411042299296908E-3</v>
      </c>
      <c r="AO340">
        <v>-1.5783327632328779E-2</v>
      </c>
      <c r="AP340">
        <v>2.0714255928837338E-2</v>
      </c>
      <c r="AQ340">
        <v>4.9309282965085584E-3</v>
      </c>
      <c r="AR340">
        <v>0.13363548984156418</v>
      </c>
      <c r="AS340">
        <v>-0.42775165093550882</v>
      </c>
      <c r="AT340">
        <v>0.56138714077707297</v>
      </c>
      <c r="AU340">
        <v>-1.6395580066919661E-2</v>
      </c>
      <c r="AV340">
        <v>1.6860870661352972E-2</v>
      </c>
      <c r="AW340">
        <v>4.6529059443331229E-4</v>
      </c>
      <c r="AX340" s="40">
        <v>-0.46941923115911471</v>
      </c>
      <c r="AY340" s="40">
        <v>0.25045234086293922</v>
      </c>
      <c r="AZ340" s="40">
        <v>-0.21896689029617547</v>
      </c>
      <c r="BA340" s="40">
        <v>-0.26902672531767796</v>
      </c>
      <c r="BB340" s="40">
        <v>0.1473359547715119</v>
      </c>
      <c r="BC340" s="40">
        <v>-0.12169077054616602</v>
      </c>
      <c r="BD340" s="40">
        <v>-3.2980008536423178</v>
      </c>
      <c r="BE340" s="40">
        <v>-7.2910243379032726</v>
      </c>
      <c r="BF340" s="40">
        <v>3.9930234842609549</v>
      </c>
      <c r="BG340" s="40">
        <v>-6.6682677682826152E-2</v>
      </c>
      <c r="BH340" s="40">
        <v>4.200441946930622E-2</v>
      </c>
      <c r="BI340" s="40">
        <v>-2.4678258213519939E-2</v>
      </c>
      <c r="BJ340">
        <v>-1.0288092311223249E-2</v>
      </c>
      <c r="BK340">
        <v>-1.9118169580254855E-2</v>
      </c>
      <c r="BL340">
        <v>-4.274855440525397E-2</v>
      </c>
      <c r="BM340">
        <v>-0.97113866022551198</v>
      </c>
      <c r="BN340">
        <v>-1.6197444358677093E-2</v>
      </c>
      <c r="BO340">
        <v>-2.7261015802954588E-2</v>
      </c>
      <c r="BP340">
        <v>-5.7291206236965403E-2</v>
      </c>
      <c r="BQ340">
        <v>-0.976528268466059</v>
      </c>
      <c r="BR340">
        <v>6341.7046914470593</v>
      </c>
      <c r="BS340">
        <v>-0.976528268466059</v>
      </c>
    </row>
    <row r="341" spans="1:71" hidden="1">
      <c r="A341">
        <v>57</v>
      </c>
      <c r="B341" t="s">
        <v>138</v>
      </c>
      <c r="C341" t="s">
        <v>139</v>
      </c>
      <c r="D341" t="s">
        <v>139</v>
      </c>
      <c r="E341" t="s">
        <v>139</v>
      </c>
      <c r="F341" t="s">
        <v>23</v>
      </c>
      <c r="G341" t="str">
        <f t="shared" si="5"/>
        <v>Kyrgyz RepublicHotel and restaurants and Other Personal Services</v>
      </c>
      <c r="H341">
        <v>248.16938366319437</v>
      </c>
      <c r="I341">
        <v>68.200145908771191</v>
      </c>
      <c r="J341">
        <v>3.4200632339139903</v>
      </c>
      <c r="K341">
        <v>19025.114074341196</v>
      </c>
      <c r="L341">
        <v>8130.4461435499315</v>
      </c>
      <c r="M341">
        <v>7451.566297240809</v>
      </c>
      <c r="N341">
        <v>-2.5184985538944911E-4</v>
      </c>
      <c r="O341">
        <v>3.5949914383570284E-4</v>
      </c>
      <c r="P341">
        <v>1.0764928844625372E-4</v>
      </c>
      <c r="Q341">
        <v>-1.4458884167221914E-4</v>
      </c>
      <c r="R341">
        <v>2.1289880739202527E-4</v>
      </c>
      <c r="S341">
        <v>6.8309965719806138E-5</v>
      </c>
      <c r="T341">
        <v>1.851301657842086E-3</v>
      </c>
      <c r="U341">
        <v>-3.9185726339141524E-3</v>
      </c>
      <c r="V341">
        <v>5.7698742917562384E-3</v>
      </c>
      <c r="W341">
        <v>-1.3179741177254486E-5</v>
      </c>
      <c r="X341">
        <v>2.8539515369742734E-5</v>
      </c>
      <c r="Y341">
        <v>1.5359774192488248E-5</v>
      </c>
      <c r="Z341">
        <v>-4.033281466983285E-4</v>
      </c>
      <c r="AA341">
        <v>8.5615616227537289E-4</v>
      </c>
      <c r="AB341">
        <v>4.5282801557704444E-4</v>
      </c>
      <c r="AC341">
        <v>-2.3349402220297649E-4</v>
      </c>
      <c r="AD341">
        <v>5.4132769608324104E-4</v>
      </c>
      <c r="AE341">
        <v>3.0783367388026461E-4</v>
      </c>
      <c r="AF341">
        <v>8.342750355515351E-3</v>
      </c>
      <c r="AG341">
        <v>-6.328035241207175E-3</v>
      </c>
      <c r="AH341">
        <v>1.4670785596722526E-2</v>
      </c>
      <c r="AI341">
        <v>-2.036487649966153E-5</v>
      </c>
      <c r="AJ341">
        <v>8.294752819687464E-4</v>
      </c>
      <c r="AK341">
        <v>8.0911040546908478E-4</v>
      </c>
      <c r="AL341">
        <v>-8.4880804279144969E-4</v>
      </c>
      <c r="AM341">
        <v>1.2132185190015118E-3</v>
      </c>
      <c r="AN341">
        <v>3.6441047621006207E-4</v>
      </c>
      <c r="AO341">
        <v>-4.9404195095566704E-4</v>
      </c>
      <c r="AP341">
        <v>7.6215122760398446E-4</v>
      </c>
      <c r="AQ341">
        <v>2.6810927664831742E-4</v>
      </c>
      <c r="AR341">
        <v>7.2661601145842507E-3</v>
      </c>
      <c r="AS341">
        <v>-1.3389271582997964E-2</v>
      </c>
      <c r="AT341">
        <v>2.0655431697582216E-2</v>
      </c>
      <c r="AU341">
        <v>-4.1599001756996241E-5</v>
      </c>
      <c r="AV341">
        <v>8.4415297983374477E-4</v>
      </c>
      <c r="AW341">
        <v>8.0255397807674851E-4</v>
      </c>
      <c r="AX341" s="40">
        <v>-5.9107119843116604E-2</v>
      </c>
      <c r="AY341" s="40">
        <v>3.0342374419164087E-2</v>
      </c>
      <c r="AZ341" s="40">
        <v>-2.8764745423952517E-2</v>
      </c>
      <c r="BA341" s="40">
        <v>-3.6206752997407721E-2</v>
      </c>
      <c r="BB341" s="40">
        <v>1.8618506750830009E-2</v>
      </c>
      <c r="BC341" s="40">
        <v>-1.7588246246577708E-2</v>
      </c>
      <c r="BD341" s="40">
        <v>-0.4766676295576478</v>
      </c>
      <c r="BE341" s="40">
        <v>-0.98125685092746195</v>
      </c>
      <c r="BF341" s="40">
        <v>0.50458922136981421</v>
      </c>
      <c r="BG341" s="40">
        <v>-5.1394598169729998E-4</v>
      </c>
      <c r="BH341" s="40">
        <v>1.0803264698038967E-3</v>
      </c>
      <c r="BI341" s="40">
        <v>5.6638048810659682E-4</v>
      </c>
      <c r="BJ341">
        <v>-6.4357552325275203E-3</v>
      </c>
      <c r="BK341">
        <v>-1.0306621882015737E-2</v>
      </c>
      <c r="BL341">
        <v>-2.1690386894839441E-2</v>
      </c>
      <c r="BM341">
        <v>-1.5104195919498835</v>
      </c>
      <c r="BN341">
        <v>-5.7456953818777476E-3</v>
      </c>
      <c r="BO341">
        <v>-9.2786241977721763E-3</v>
      </c>
      <c r="BP341">
        <v>-1.9632321023049272E-2</v>
      </c>
      <c r="BQ341">
        <v>-1.4387899583676154</v>
      </c>
      <c r="BR341">
        <v>6341.7046914470593</v>
      </c>
      <c r="BS341">
        <v>-1.4387899583676154</v>
      </c>
    </row>
    <row r="342" spans="1:71" hidden="1">
      <c r="A342">
        <v>57</v>
      </c>
      <c r="B342" t="s">
        <v>138</v>
      </c>
      <c r="C342" t="s">
        <v>139</v>
      </c>
      <c r="D342" t="s">
        <v>139</v>
      </c>
      <c r="E342" t="s">
        <v>139</v>
      </c>
      <c r="F342" t="s">
        <v>22</v>
      </c>
      <c r="G342" t="str">
        <f t="shared" si="5"/>
        <v>Kyrgyz RepublicLight/Heavy Manufacturing, Utilities, and Construction</v>
      </c>
      <c r="H342">
        <v>1706.6939534776277</v>
      </c>
      <c r="I342">
        <v>416.52448482957061</v>
      </c>
      <c r="J342">
        <v>1230.5659122661682</v>
      </c>
      <c r="K342">
        <v>101467.27506315305</v>
      </c>
      <c r="L342">
        <v>43362.379432266302</v>
      </c>
      <c r="M342">
        <v>39741.686918617648</v>
      </c>
      <c r="N342">
        <v>-3.544766681109529E-3</v>
      </c>
      <c r="O342">
        <v>7.1580312848058044E-3</v>
      </c>
      <c r="P342">
        <v>3.6132646036962754E-3</v>
      </c>
      <c r="Q342">
        <v>-1.4848989292802473E-3</v>
      </c>
      <c r="R342">
        <v>4.8377115094687777E-3</v>
      </c>
      <c r="S342">
        <v>3.3528125801885298E-3</v>
      </c>
      <c r="T342">
        <v>9.0866207042131761E-2</v>
      </c>
      <c r="U342">
        <v>-4.0242969243760029E-2</v>
      </c>
      <c r="V342">
        <v>0.1311091762858918</v>
      </c>
      <c r="W342">
        <v>-1.0727283658290357E-2</v>
      </c>
      <c r="X342">
        <v>2.8423008800426079E-2</v>
      </c>
      <c r="Y342">
        <v>1.7695725142135719E-2</v>
      </c>
      <c r="Z342">
        <v>-6.3438747557453389E-3</v>
      </c>
      <c r="AA342">
        <v>2.9096284645764373E-2</v>
      </c>
      <c r="AB342">
        <v>2.2752409890019039E-2</v>
      </c>
      <c r="AC342">
        <v>-2.6538834240141481E-3</v>
      </c>
      <c r="AD342">
        <v>0.14169962153980931</v>
      </c>
      <c r="AE342">
        <v>0.13904573811579515</v>
      </c>
      <c r="AF342">
        <v>3.768346284135403</v>
      </c>
      <c r="AG342">
        <v>-7.192418750068974E-2</v>
      </c>
      <c r="AH342">
        <v>3.8402704716360927</v>
      </c>
      <c r="AI342">
        <v>-1.9286477578777727E-2</v>
      </c>
      <c r="AJ342">
        <v>0.13424680854078272</v>
      </c>
      <c r="AK342">
        <v>0.11496033096200499</v>
      </c>
      <c r="AL342">
        <v>-1.709171523156033E-2</v>
      </c>
      <c r="AM342">
        <v>5.1867463428636136E-2</v>
      </c>
      <c r="AN342">
        <v>3.4775748197075802E-2</v>
      </c>
      <c r="AO342">
        <v>-6.6429295839257746E-3</v>
      </c>
      <c r="AP342">
        <v>9.8912224011719549E-2</v>
      </c>
      <c r="AQ342">
        <v>9.2269294427793788E-2</v>
      </c>
      <c r="AR342">
        <v>2.5006350968284314</v>
      </c>
      <c r="AS342">
        <v>-0.1800332707250103</v>
      </c>
      <c r="AT342">
        <v>2.6806683675534417</v>
      </c>
      <c r="AU342">
        <v>-5.4112684391567453E-2</v>
      </c>
      <c r="AV342">
        <v>0.21686188020107547</v>
      </c>
      <c r="AW342">
        <v>0.16274919580950803</v>
      </c>
      <c r="AX342" s="40">
        <v>-9.9746395236398486E-2</v>
      </c>
      <c r="AY342" s="40">
        <v>9.3194803431055226E-2</v>
      </c>
      <c r="AZ342" s="40">
        <v>-6.5515918053432633E-3</v>
      </c>
      <c r="BA342" s="40">
        <v>-0.10342230795084795</v>
      </c>
      <c r="BB342" s="40">
        <v>0.14730191319518063</v>
      </c>
      <c r="BC342" s="40">
        <v>4.3879605244332695E-2</v>
      </c>
      <c r="BD342" s="40">
        <v>1.1892025574642611</v>
      </c>
      <c r="BE342" s="40">
        <v>-2.8028983494533519</v>
      </c>
      <c r="BF342" s="40">
        <v>3.9921009069176128</v>
      </c>
      <c r="BG342" s="40">
        <v>-0.10625788030271886</v>
      </c>
      <c r="BH342" s="40">
        <v>0.24293447815665123</v>
      </c>
      <c r="BI342" s="40">
        <v>0.13667659785393241</v>
      </c>
      <c r="BJ342">
        <v>-1.3171584422544919E-2</v>
      </c>
      <c r="BK342">
        <v>-2.3572463134639066E-2</v>
      </c>
      <c r="BL342">
        <v>-6.3509108031936407E-2</v>
      </c>
      <c r="BM342">
        <v>-0.37063597801859377</v>
      </c>
      <c r="BN342">
        <v>-9.6616095114375449E-3</v>
      </c>
      <c r="BO342">
        <v>-1.726769736720735E-2</v>
      </c>
      <c r="BP342">
        <v>-4.3222734144590449E-2</v>
      </c>
      <c r="BQ342">
        <v>-0.67292523045799202</v>
      </c>
      <c r="BR342">
        <v>6341.7046914470593</v>
      </c>
      <c r="BS342">
        <v>-0.67292523045799202</v>
      </c>
    </row>
    <row r="343" spans="1:71" hidden="1">
      <c r="A343">
        <v>57</v>
      </c>
      <c r="B343" t="s">
        <v>138</v>
      </c>
      <c r="C343" t="s">
        <v>139</v>
      </c>
      <c r="D343" t="s">
        <v>139</v>
      </c>
      <c r="E343" t="s">
        <v>139</v>
      </c>
      <c r="F343" t="s">
        <v>24</v>
      </c>
      <c r="G343" t="str">
        <f t="shared" si="5"/>
        <v>Kyrgyz RepublicTransport services</v>
      </c>
      <c r="H343">
        <v>294.21329205434722</v>
      </c>
      <c r="I343">
        <v>83.531794715805134</v>
      </c>
      <c r="J343">
        <v>194.64296931166476</v>
      </c>
      <c r="K343">
        <v>25366.818765788259</v>
      </c>
      <c r="L343">
        <v>10840.594858066575</v>
      </c>
      <c r="M343">
        <v>9935.421729654412</v>
      </c>
      <c r="N343">
        <v>-3.2955942235406233E-3</v>
      </c>
      <c r="O343">
        <v>2.6397094746566929E-3</v>
      </c>
      <c r="P343">
        <v>-6.5588474888393026E-4</v>
      </c>
      <c r="Q343">
        <v>-2.3677061961359372E-3</v>
      </c>
      <c r="R343">
        <v>2.7368880496883132E-3</v>
      </c>
      <c r="S343">
        <v>3.6918185355237592E-4</v>
      </c>
      <c r="T343">
        <v>1.0005377258278434E-2</v>
      </c>
      <c r="U343">
        <v>-6.4168359038109024E-2</v>
      </c>
      <c r="V343">
        <v>7.417373629638746E-2</v>
      </c>
      <c r="W343">
        <v>-1.3711695828580178E-2</v>
      </c>
      <c r="X343">
        <v>8.5302288623770629E-3</v>
      </c>
      <c r="Y343">
        <v>-5.1814669662031149E-3</v>
      </c>
      <c r="Z343">
        <v>-5.2806706289610294E-3</v>
      </c>
      <c r="AA343">
        <v>5.4225014602784045E-3</v>
      </c>
      <c r="AB343">
        <v>1.4183083131737433E-4</v>
      </c>
      <c r="AC343">
        <v>-3.6831266978547563E-3</v>
      </c>
      <c r="AD343">
        <v>6.6312115136728071E-3</v>
      </c>
      <c r="AE343">
        <v>2.9480848158180517E-3</v>
      </c>
      <c r="AF343">
        <v>7.98974827387533E-2</v>
      </c>
      <c r="AG343">
        <v>-9.9818210855930012E-2</v>
      </c>
      <c r="AH343">
        <v>0.17971569359468331</v>
      </c>
      <c r="AI343">
        <v>-2.1425023645606278E-2</v>
      </c>
      <c r="AJ343">
        <v>1.5410266291199836E-2</v>
      </c>
      <c r="AK343">
        <v>-6.0147573544064407E-3</v>
      </c>
      <c r="AL343">
        <v>-1.0932145748193199E-2</v>
      </c>
      <c r="AM343">
        <v>8.9348020742027676E-3</v>
      </c>
      <c r="AN343">
        <v>-1.997343673990432E-3</v>
      </c>
      <c r="AO343">
        <v>-7.543475086946241E-3</v>
      </c>
      <c r="AP343">
        <v>8.6276202151264973E-3</v>
      </c>
      <c r="AQ343">
        <v>1.0841451281802562E-3</v>
      </c>
      <c r="AR343">
        <v>2.9381945254872036E-2</v>
      </c>
      <c r="AS343">
        <v>-0.20443939309875692</v>
      </c>
      <c r="AT343">
        <v>0.23382133835362895</v>
      </c>
      <c r="AU343">
        <v>-4.2888381894122404E-2</v>
      </c>
      <c r="AV343">
        <v>2.7301879285390018E-2</v>
      </c>
      <c r="AW343">
        <v>-1.5586502608732383E-2</v>
      </c>
      <c r="AX343" s="40">
        <v>-4.8616227287455675E-2</v>
      </c>
      <c r="AY343" s="40">
        <v>2.7776842843834006E-2</v>
      </c>
      <c r="AZ343" s="40">
        <v>-2.0839384443621673E-2</v>
      </c>
      <c r="BA343" s="40">
        <v>-3.2589214632387932E-2</v>
      </c>
      <c r="BB343" s="40">
        <v>2.115048998784734E-2</v>
      </c>
      <c r="BC343" s="40">
        <v>-1.143872464454059E-2</v>
      </c>
      <c r="BD343" s="40">
        <v>-0.31000644891111545</v>
      </c>
      <c r="BE343" s="40">
        <v>-0.88321618143073177</v>
      </c>
      <c r="BF343" s="40">
        <v>0.57320973251961638</v>
      </c>
      <c r="BG343" s="40">
        <v>-6.5905069951340683E-2</v>
      </c>
      <c r="BH343" s="40">
        <v>3.8810223313999165E-2</v>
      </c>
      <c r="BI343" s="40">
        <v>-2.7094846637341522E-2</v>
      </c>
      <c r="BJ343">
        <v>-7.1035829831484293E-2</v>
      </c>
      <c r="BK343">
        <v>-0.1138237279078569</v>
      </c>
      <c r="BL343">
        <v>-0.23564006743139754</v>
      </c>
      <c r="BM343">
        <v>-1.0479123989148766</v>
      </c>
      <c r="BN343">
        <v>-7.6819083387858381E-2</v>
      </c>
      <c r="BO343">
        <v>-0.11949726591597261</v>
      </c>
      <c r="BP343">
        <v>-0.24474440396534988</v>
      </c>
      <c r="BQ343">
        <v>-1.0573413206739319</v>
      </c>
      <c r="BR343">
        <v>6341.7046914470593</v>
      </c>
      <c r="BS343">
        <v>-1.0573413206739319</v>
      </c>
    </row>
    <row r="344" spans="1:71" hidden="1">
      <c r="A344">
        <v>57</v>
      </c>
      <c r="B344" t="s">
        <v>138</v>
      </c>
      <c r="C344" t="s">
        <v>139</v>
      </c>
      <c r="D344" t="s">
        <v>139</v>
      </c>
      <c r="E344" t="s">
        <v>139</v>
      </c>
      <c r="F344" t="s">
        <v>287</v>
      </c>
      <c r="G344" t="str">
        <f t="shared" si="5"/>
        <v>Kyrgyz Republic_All</v>
      </c>
      <c r="H344">
        <v>6341.7046914470629</v>
      </c>
      <c r="I344">
        <v>2710.1487145166448</v>
      </c>
      <c r="J344">
        <v>2483.8554324136039</v>
      </c>
      <c r="K344">
        <v>6341.7046914470629</v>
      </c>
      <c r="L344">
        <v>2710.1487145166448</v>
      </c>
      <c r="M344">
        <v>2483.8554324136039</v>
      </c>
      <c r="N344">
        <v>-1.3061522670108612E-2</v>
      </c>
      <c r="O344">
        <v>2.6203745930938681E-2</v>
      </c>
      <c r="P344">
        <v>1.3142223260830069E-2</v>
      </c>
      <c r="Q344">
        <v>-1.1373323814608434E-2</v>
      </c>
      <c r="R344">
        <v>3.7475211829445042E-2</v>
      </c>
      <c r="S344">
        <v>2.6101888014836608E-2</v>
      </c>
      <c r="T344">
        <v>0.70739998249866853</v>
      </c>
      <c r="U344">
        <v>-0.3082339891594259</v>
      </c>
      <c r="V344">
        <v>1.0156339716580944</v>
      </c>
      <c r="W344">
        <v>-3.122610465599358E-2</v>
      </c>
      <c r="X344">
        <v>7.3426526822964411E-2</v>
      </c>
      <c r="Y344">
        <v>4.2200422166970827E-2</v>
      </c>
      <c r="Z344">
        <v>-2.3380574499619809E-2</v>
      </c>
      <c r="AA344">
        <v>5.9827285743789135E-2</v>
      </c>
      <c r="AB344">
        <v>3.644671124416933E-2</v>
      </c>
      <c r="AC344">
        <v>-2.0343412309644839E-2</v>
      </c>
      <c r="AD344">
        <v>0.18861194346509388</v>
      </c>
      <c r="AE344">
        <v>0.16826853115544904</v>
      </c>
      <c r="AF344">
        <v>4.5603274340454414</v>
      </c>
      <c r="AG344">
        <v>-0.55133672719866045</v>
      </c>
      <c r="AH344">
        <v>5.1116641612441018</v>
      </c>
      <c r="AI344">
        <v>-5.5384028536090112E-2</v>
      </c>
      <c r="AJ344">
        <v>0.17482490910651571</v>
      </c>
      <c r="AK344">
        <v>0.11944088057042559</v>
      </c>
      <c r="AL344">
        <v>-5.4878753361936115E-2</v>
      </c>
      <c r="AM344">
        <v>9.9440779018193343E-2</v>
      </c>
      <c r="AN344">
        <v>4.4562025656257227E-2</v>
      </c>
      <c r="AO344">
        <v>-4.6494993102173351E-2</v>
      </c>
      <c r="AP344">
        <v>0.16305175316637413</v>
      </c>
      <c r="AQ344">
        <v>0.11655676006420078</v>
      </c>
      <c r="AR344">
        <v>3.1588615345621864</v>
      </c>
      <c r="AS344">
        <v>-1.2600834578731535</v>
      </c>
      <c r="AT344">
        <v>4.4189449924353399</v>
      </c>
      <c r="AU344">
        <v>-0.13148171884494678</v>
      </c>
      <c r="AV344">
        <v>0.28766928024267829</v>
      </c>
      <c r="AW344">
        <v>0.15618756139773152</v>
      </c>
      <c r="AX344" s="40">
        <v>-0.90635055296751854</v>
      </c>
      <c r="AY344" s="40">
        <v>0.52517667882098462</v>
      </c>
      <c r="AZ344" s="40">
        <v>-0.38117387414653392</v>
      </c>
      <c r="BA344" s="40">
        <v>-1.1971965624865653</v>
      </c>
      <c r="BB344" s="40">
        <v>0.73840253785857002</v>
      </c>
      <c r="BC344" s="40">
        <v>-0.45879402462799523</v>
      </c>
      <c r="BD344" s="40">
        <v>-12.434000360734791</v>
      </c>
      <c r="BE344" s="40">
        <v>-32.445807248467098</v>
      </c>
      <c r="BF344" s="40">
        <v>20.011806887732316</v>
      </c>
      <c r="BG344" s="40">
        <v>-0.36739703389277156</v>
      </c>
      <c r="BH344" s="40">
        <v>0.40562693776659065</v>
      </c>
      <c r="BI344" s="40">
        <v>3.8229903873819082E-2</v>
      </c>
      <c r="BJ344">
        <v>-1.3061522670108605E-2</v>
      </c>
      <c r="BK344">
        <v>-2.3380574499619795E-2</v>
      </c>
      <c r="BL344">
        <v>-5.4878753361936081E-2</v>
      </c>
      <c r="BM344">
        <v>-0.90635055296751799</v>
      </c>
      <c r="BN344">
        <v>-1.1373323814608434E-2</v>
      </c>
      <c r="BO344">
        <v>-2.0343412309644839E-2</v>
      </c>
      <c r="BP344">
        <v>-4.6494993102173345E-2</v>
      </c>
      <c r="BQ344">
        <v>-1.1971965624865648</v>
      </c>
      <c r="BR344">
        <v>6341.7046914470593</v>
      </c>
      <c r="BS344">
        <v>-1.1971965624865648</v>
      </c>
    </row>
    <row r="345" spans="1:71" hidden="1">
      <c r="A345">
        <v>58</v>
      </c>
      <c r="B345" t="s">
        <v>92</v>
      </c>
      <c r="C345" t="s">
        <v>93</v>
      </c>
      <c r="D345" t="s">
        <v>94</v>
      </c>
      <c r="E345" t="s">
        <v>93</v>
      </c>
      <c r="F345" t="s">
        <v>20</v>
      </c>
      <c r="G345" t="str">
        <f t="shared" si="5"/>
        <v>CambodiaAgriculture, Mining and Quarrying</v>
      </c>
      <c r="H345" s="7">
        <v>5797.2019343836746</v>
      </c>
      <c r="I345" s="7">
        <v>5285.8350749684932</v>
      </c>
      <c r="J345">
        <v>1083.5375703285965</v>
      </c>
      <c r="K345">
        <v>45234.521794708737</v>
      </c>
      <c r="L345">
        <v>19652.449463078534</v>
      </c>
      <c r="M345">
        <v>21699.892937238965</v>
      </c>
      <c r="N345">
        <v>-9.5349491982111317E-2</v>
      </c>
      <c r="O345">
        <v>7.0012942497653316E-2</v>
      </c>
      <c r="P345">
        <v>-2.5336549484458005E-2</v>
      </c>
      <c r="Q345">
        <v>-0.20168553811777687</v>
      </c>
      <c r="R345">
        <v>0.14593841067881358</v>
      </c>
      <c r="S345">
        <v>-5.5747127438963304E-2</v>
      </c>
      <c r="T345">
        <v>-5.4778380235301256</v>
      </c>
      <c r="U345">
        <v>-19.818074226467047</v>
      </c>
      <c r="V345">
        <v>14.340236202936921</v>
      </c>
      <c r="W345">
        <v>-3.8892726616803264E-2</v>
      </c>
      <c r="X345">
        <v>4.2408031466811533E-2</v>
      </c>
      <c r="Y345">
        <v>3.5153048500082655E-3</v>
      </c>
      <c r="Z345">
        <v>-0.14088807677401188</v>
      </c>
      <c r="AA345">
        <v>0.15339348860797669</v>
      </c>
      <c r="AB345">
        <v>1.2505411833964789E-2</v>
      </c>
      <c r="AC345">
        <v>-0.29831733866315274</v>
      </c>
      <c r="AD345">
        <v>0.31961095178355203</v>
      </c>
      <c r="AE345">
        <v>2.1293613120399277E-2</v>
      </c>
      <c r="AF345">
        <v>2.0923582786749639</v>
      </c>
      <c r="AG345">
        <v>-29.313332110188469</v>
      </c>
      <c r="AH345">
        <v>31.405690388863434</v>
      </c>
      <c r="AI345">
        <v>-5.9021745911434012E-2</v>
      </c>
      <c r="AJ345">
        <v>9.8666835875536998E-2</v>
      </c>
      <c r="AK345">
        <v>3.9645089964102986E-2</v>
      </c>
      <c r="AL345">
        <v>-0.27637546958291753</v>
      </c>
      <c r="AM345">
        <v>0.2204083402918155</v>
      </c>
      <c r="AN345">
        <v>-5.5967129291102043E-2</v>
      </c>
      <c r="AO345">
        <v>-0.5858189778274232</v>
      </c>
      <c r="AP345">
        <v>0.46183889419537832</v>
      </c>
      <c r="AQ345">
        <v>-0.12398008363204487</v>
      </c>
      <c r="AR345">
        <v>-12.182561640035058</v>
      </c>
      <c r="AS345">
        <v>-57.563889281328784</v>
      </c>
      <c r="AT345">
        <v>45.38132764129373</v>
      </c>
      <c r="AU345">
        <v>-0.11921505746904837</v>
      </c>
      <c r="AV345">
        <v>0.12848039504733383</v>
      </c>
      <c r="AW345">
        <v>9.2653375782854458E-3</v>
      </c>
      <c r="AX345" s="40">
        <v>-0.62844700811848753</v>
      </c>
      <c r="AY345" s="40">
        <v>0.33656170056584134</v>
      </c>
      <c r="AZ345" s="40">
        <v>-0.29188530755264613</v>
      </c>
      <c r="BA345" s="40">
        <v>-1.3235472889119237</v>
      </c>
      <c r="BB345" s="40">
        <v>0.70686928607588695</v>
      </c>
      <c r="BC345" s="40">
        <v>-0.6166780028360368</v>
      </c>
      <c r="BD345" s="40">
        <v>-60.596166428637055</v>
      </c>
      <c r="BE345" s="40">
        <v>-130.05473103668089</v>
      </c>
      <c r="BF345" s="40">
        <v>69.458564608043844</v>
      </c>
      <c r="BG345" s="40">
        <v>-0.15596391379693314</v>
      </c>
      <c r="BH345" s="40">
        <v>0.10094362505687648</v>
      </c>
      <c r="BI345" s="40">
        <v>-5.5020288740056669E-2</v>
      </c>
      <c r="BJ345">
        <v>-0.37199744997650852</v>
      </c>
      <c r="BK345">
        <v>-0.54966213455924562</v>
      </c>
      <c r="BL345">
        <v>-1.0782539873436763</v>
      </c>
      <c r="BM345">
        <v>-2.4518293659005916</v>
      </c>
      <c r="BN345">
        <v>-0.37492797155774243</v>
      </c>
      <c r="BO345">
        <v>-0.55456388053051764</v>
      </c>
      <c r="BP345">
        <v>-1.0890216676249949</v>
      </c>
      <c r="BQ345">
        <v>-2.4604386855081</v>
      </c>
      <c r="BR345">
        <v>22617.260897354361</v>
      </c>
      <c r="BS345">
        <v>-2.4604386855081</v>
      </c>
    </row>
    <row r="346" spans="1:71" hidden="1">
      <c r="A346">
        <v>58</v>
      </c>
      <c r="B346" t="s">
        <v>92</v>
      </c>
      <c r="C346" t="s">
        <v>93</v>
      </c>
      <c r="D346" t="s">
        <v>94</v>
      </c>
      <c r="E346" t="s">
        <v>93</v>
      </c>
      <c r="F346" t="s">
        <v>21</v>
      </c>
      <c r="G346" t="str">
        <f t="shared" si="5"/>
        <v>CambodiaBusiness, Trade, Personal, and Public Services</v>
      </c>
      <c r="H346" s="7">
        <v>6268.7238468196247</v>
      </c>
      <c r="I346" s="7">
        <v>2796.0751733835714</v>
      </c>
      <c r="J346">
        <v>1577.4136184415079</v>
      </c>
      <c r="K346">
        <v>226172.60897354368</v>
      </c>
      <c r="L346">
        <v>98262.247315392655</v>
      </c>
      <c r="M346">
        <v>108499.46468619483</v>
      </c>
      <c r="N346">
        <v>-0.11541944871379484</v>
      </c>
      <c r="O346">
        <v>9.7253141846087923E-2</v>
      </c>
      <c r="P346">
        <v>-1.8166306867706931E-2</v>
      </c>
      <c r="Q346">
        <v>-0.1332065221344535</v>
      </c>
      <c r="R346">
        <v>9.7314263093356834E-2</v>
      </c>
      <c r="S346">
        <v>-3.5892259041096657E-2</v>
      </c>
      <c r="T346">
        <v>-3.5268540346043782</v>
      </c>
      <c r="U346">
        <v>-13.089172221998997</v>
      </c>
      <c r="V346">
        <v>9.5623181873946184</v>
      </c>
      <c r="W346">
        <v>-5.9588721271626947E-2</v>
      </c>
      <c r="X346">
        <v>6.0959313321173644E-2</v>
      </c>
      <c r="Y346">
        <v>1.3705920495466963E-3</v>
      </c>
      <c r="Z346">
        <v>-0.16052274524577506</v>
      </c>
      <c r="AA346">
        <v>0.25185883256326952</v>
      </c>
      <c r="AB346">
        <v>9.1336087317494513E-2</v>
      </c>
      <c r="AC346">
        <v>-0.18439328375643374</v>
      </c>
      <c r="AD346">
        <v>0.22458833983314064</v>
      </c>
      <c r="AE346">
        <v>4.019505607670687E-2</v>
      </c>
      <c r="AF346">
        <v>3.9496565410654458</v>
      </c>
      <c r="AG346">
        <v>-18.118898451772068</v>
      </c>
      <c r="AH346">
        <v>22.06855499283752</v>
      </c>
      <c r="AI346">
        <v>-8.3626088533284404E-2</v>
      </c>
      <c r="AJ346">
        <v>0.17828920197906056</v>
      </c>
      <c r="AK346">
        <v>9.4663113445776131E-2</v>
      </c>
      <c r="AL346">
        <v>-0.29438291604350753</v>
      </c>
      <c r="AM346">
        <v>0.32042128937288283</v>
      </c>
      <c r="AN346">
        <v>2.6038373329375322E-2</v>
      </c>
      <c r="AO346">
        <v>-0.33658363457116303</v>
      </c>
      <c r="AP346">
        <v>0.3018074237917458</v>
      </c>
      <c r="AQ346">
        <v>-3.4776210779417227E-2</v>
      </c>
      <c r="AR346">
        <v>-3.4171886242993192</v>
      </c>
      <c r="AS346">
        <v>-33.073464342545364</v>
      </c>
      <c r="AT346">
        <v>29.656275718246047</v>
      </c>
      <c r="AU346">
        <v>-0.15432099237181612</v>
      </c>
      <c r="AV346">
        <v>0.2151486365323414</v>
      </c>
      <c r="AW346">
        <v>6.0827644160525246E-2</v>
      </c>
      <c r="AX346" s="40">
        <v>-0.59497044328586579</v>
      </c>
      <c r="AY346" s="40">
        <v>0.33702863913212339</v>
      </c>
      <c r="AZ346" s="40">
        <v>-0.2579418041537424</v>
      </c>
      <c r="BA346" s="40">
        <v>-0.65590107629058891</v>
      </c>
      <c r="BB346" s="40">
        <v>0.3586615401714246</v>
      </c>
      <c r="BC346" s="40">
        <v>-0.29723953611916437</v>
      </c>
      <c r="BD346" s="40">
        <v>-29.207424810053922</v>
      </c>
      <c r="BE346" s="40">
        <v>-64.450313772898085</v>
      </c>
      <c r="BF346" s="40">
        <v>35.242888962844162</v>
      </c>
      <c r="BG346" s="40">
        <v>-0.19966339099394581</v>
      </c>
      <c r="BH346" s="40">
        <v>0.13099664818233309</v>
      </c>
      <c r="BI346" s="40">
        <v>-6.8666742811612724E-2</v>
      </c>
      <c r="BJ346">
        <v>-0.41642794418406326</v>
      </c>
      <c r="BK346">
        <v>-0.57915851741103341</v>
      </c>
      <c r="BL346">
        <v>-1.062119719830682</v>
      </c>
      <c r="BM346">
        <v>-2.146625385139286</v>
      </c>
      <c r="BN346">
        <v>-0.46812662072170247</v>
      </c>
      <c r="BO346">
        <v>-0.64801184976175463</v>
      </c>
      <c r="BP346">
        <v>-1.1828531885472406</v>
      </c>
      <c r="BQ346">
        <v>-2.3050279329545287</v>
      </c>
      <c r="BR346">
        <v>22617.260897354361</v>
      </c>
      <c r="BS346">
        <v>-2.3050279329545287</v>
      </c>
    </row>
    <row r="347" spans="1:71" hidden="1">
      <c r="A347">
        <v>58</v>
      </c>
      <c r="B347" t="s">
        <v>92</v>
      </c>
      <c r="C347" t="s">
        <v>93</v>
      </c>
      <c r="D347" t="s">
        <v>94</v>
      </c>
      <c r="E347" t="s">
        <v>93</v>
      </c>
      <c r="F347" t="s">
        <v>23</v>
      </c>
      <c r="G347" t="str">
        <f t="shared" si="5"/>
        <v>CambodiaHotel and restaurants and Other Personal Services</v>
      </c>
      <c r="H347" s="7">
        <v>1825.6987550769345</v>
      </c>
      <c r="I347" s="7">
        <v>268.80806097199104</v>
      </c>
      <c r="J347">
        <v>1419.6221639591945</v>
      </c>
      <c r="K347">
        <v>67851.782692063105</v>
      </c>
      <c r="L347">
        <v>29478.674194617801</v>
      </c>
      <c r="M347">
        <v>32549.839405858445</v>
      </c>
      <c r="N347">
        <v>-0.24770151441141944</v>
      </c>
      <c r="O347">
        <v>0.13046233469618013</v>
      </c>
      <c r="P347">
        <v>-0.1172391797152393</v>
      </c>
      <c r="Q347">
        <v>-7.846172668753526E-2</v>
      </c>
      <c r="R347">
        <v>4.1229885373754355E-2</v>
      </c>
      <c r="S347">
        <v>-3.7231841313780899E-2</v>
      </c>
      <c r="T347">
        <v>-3.6584843991821927</v>
      </c>
      <c r="U347">
        <v>-7.7098255925633339</v>
      </c>
      <c r="V347">
        <v>4.0513411933811412</v>
      </c>
      <c r="W347">
        <v>-0.9932034007713586</v>
      </c>
      <c r="X347">
        <v>0.50969423513793788</v>
      </c>
      <c r="Y347">
        <v>-0.48350916563342072</v>
      </c>
      <c r="Z347">
        <v>-0.36338780353020939</v>
      </c>
      <c r="AA347">
        <v>0.211613925123812</v>
      </c>
      <c r="AB347">
        <v>-0.15177387840639739</v>
      </c>
      <c r="AC347">
        <v>-0.11474223069852477</v>
      </c>
      <c r="AD347">
        <v>6.6877395517206256E-2</v>
      </c>
      <c r="AE347">
        <v>-4.7864835181318503E-2</v>
      </c>
      <c r="AF347">
        <v>-4.703306272297227</v>
      </c>
      <c r="AG347">
        <v>-11.274829450418281</v>
      </c>
      <c r="AH347">
        <v>6.5715231781210548</v>
      </c>
      <c r="AI347">
        <v>-1.4716300289614548</v>
      </c>
      <c r="AJ347">
        <v>0.7971239095036925</v>
      </c>
      <c r="AK347">
        <v>-0.67450611945776218</v>
      </c>
      <c r="AL347">
        <v>-0.71008163124402834</v>
      </c>
      <c r="AM347">
        <v>0.38499964019005906</v>
      </c>
      <c r="AN347">
        <v>-0.32508199105396929</v>
      </c>
      <c r="AO347">
        <v>-0.22346080647439842</v>
      </c>
      <c r="AP347">
        <v>0.12121542649266653</v>
      </c>
      <c r="AQ347">
        <v>-0.10224537998173189</v>
      </c>
      <c r="AR347">
        <v>-10.046860814621237</v>
      </c>
      <c r="AS347">
        <v>-21.957761031084431</v>
      </c>
      <c r="AT347">
        <v>11.910900216463199</v>
      </c>
      <c r="AU347">
        <v>-2.8963632996193174</v>
      </c>
      <c r="AV347">
        <v>1.5098898036271922</v>
      </c>
      <c r="AW347">
        <v>-1.3864734959921254</v>
      </c>
      <c r="AX347" s="40">
        <v>-0.7856148465942191</v>
      </c>
      <c r="AY347" s="40">
        <v>0.39941900078757997</v>
      </c>
      <c r="AZ347" s="40">
        <v>-0.38619584580663913</v>
      </c>
      <c r="BA347" s="40">
        <v>-0.25320829678824908</v>
      </c>
      <c r="BB347" s="40">
        <v>0.12860317042411126</v>
      </c>
      <c r="BC347" s="40">
        <v>-0.12460512636413779</v>
      </c>
      <c r="BD347" s="40">
        <v>-12.243979743558661</v>
      </c>
      <c r="BE347" s="40">
        <v>-24.880816281316271</v>
      </c>
      <c r="BF347" s="40">
        <v>12.63683653775761</v>
      </c>
      <c r="BG347" s="40">
        <v>-2.9265296319927971</v>
      </c>
      <c r="BH347" s="40">
        <v>1.4763573507486571</v>
      </c>
      <c r="BI347" s="40">
        <v>-1.45017228124414</v>
      </c>
      <c r="BJ347">
        <v>-3.0685948382961863</v>
      </c>
      <c r="BK347">
        <v>-4.501748569693774</v>
      </c>
      <c r="BL347">
        <v>-8.7966875518783993</v>
      </c>
      <c r="BM347">
        <v>-9.7324139050024812</v>
      </c>
      <c r="BN347">
        <v>-2.8681526754388043</v>
      </c>
      <c r="BO347">
        <v>-4.1943792197485781</v>
      </c>
      <c r="BP347">
        <v>-8.1685649424673912</v>
      </c>
      <c r="BQ347">
        <v>-9.255978481950649</v>
      </c>
      <c r="BR347">
        <v>22617.260897354361</v>
      </c>
      <c r="BS347">
        <v>-9.255978481950649</v>
      </c>
    </row>
    <row r="348" spans="1:71" hidden="1">
      <c r="A348">
        <v>58</v>
      </c>
      <c r="B348" t="s">
        <v>92</v>
      </c>
      <c r="C348" t="s">
        <v>93</v>
      </c>
      <c r="D348" t="s">
        <v>94</v>
      </c>
      <c r="E348" t="s">
        <v>93</v>
      </c>
      <c r="F348" t="s">
        <v>22</v>
      </c>
      <c r="G348" t="str">
        <f t="shared" si="5"/>
        <v>CambodiaLight/Heavy Manufacturing, Utilities, and Construction</v>
      </c>
      <c r="H348" s="7">
        <v>7408.032713195762</v>
      </c>
      <c r="I348" s="7">
        <v>1453.3435336195166</v>
      </c>
      <c r="J348">
        <v>6324.3952779767669</v>
      </c>
      <c r="K348">
        <v>361876.17435766978</v>
      </c>
      <c r="L348">
        <v>157219.59570462821</v>
      </c>
      <c r="M348">
        <v>173599.14349791172</v>
      </c>
      <c r="N348">
        <v>-6.5955195568111344E-2</v>
      </c>
      <c r="O348">
        <v>0.2392696963177845</v>
      </c>
      <c r="P348">
        <v>0.17331450074967314</v>
      </c>
      <c r="Q348">
        <v>-5.1494018372355101E-2</v>
      </c>
      <c r="R348">
        <v>0.16703336251656123</v>
      </c>
      <c r="S348">
        <v>0.11553934414420611</v>
      </c>
      <c r="T348">
        <v>11.353155608956245</v>
      </c>
      <c r="U348">
        <v>-5.0599179685677305</v>
      </c>
      <c r="V348">
        <v>16.413073577523974</v>
      </c>
      <c r="W348">
        <v>-3.5198895026467274E-2</v>
      </c>
      <c r="X348">
        <v>2.1731712869378064</v>
      </c>
      <c r="Y348">
        <v>2.1379723919113389</v>
      </c>
      <c r="Z348">
        <v>-9.1918823127242102E-2</v>
      </c>
      <c r="AA348">
        <v>1.0347908601940101</v>
      </c>
      <c r="AB348">
        <v>0.94287203706676803</v>
      </c>
      <c r="AC348">
        <v>-7.3200993168694717E-2</v>
      </c>
      <c r="AD348">
        <v>1.022450569643139</v>
      </c>
      <c r="AE348">
        <v>0.94924957647444441</v>
      </c>
      <c r="AF348">
        <v>93.275396647563582</v>
      </c>
      <c r="AG348">
        <v>-7.1928940944746493</v>
      </c>
      <c r="AH348">
        <v>100.46829074203825</v>
      </c>
      <c r="AI348">
        <v>-5.7207730297069256E-2</v>
      </c>
      <c r="AJ348">
        <v>8.1621291483477663</v>
      </c>
      <c r="AK348">
        <v>8.104921418050699</v>
      </c>
      <c r="AL348">
        <v>-0.1666248379847998</v>
      </c>
      <c r="AM348">
        <v>1.0655012187951221</v>
      </c>
      <c r="AN348">
        <v>0.89887638081032228</v>
      </c>
      <c r="AO348">
        <v>-0.13557373559219324</v>
      </c>
      <c r="AP348">
        <v>1.0243739458961174</v>
      </c>
      <c r="AQ348">
        <v>0.8888002103039242</v>
      </c>
      <c r="AR348">
        <v>87.335506078857208</v>
      </c>
      <c r="AS348">
        <v>-13.321779936231746</v>
      </c>
      <c r="AT348">
        <v>100.65728601508894</v>
      </c>
      <c r="AU348">
        <v>-0.10433546856109008</v>
      </c>
      <c r="AV348">
        <v>8.1613160351193557</v>
      </c>
      <c r="AW348">
        <v>8.0569805665582646</v>
      </c>
      <c r="AX348" s="40">
        <v>-0.30209516833034633</v>
      </c>
      <c r="AY348" s="40">
        <v>0.35733968269890198</v>
      </c>
      <c r="AZ348" s="40">
        <v>5.5244514368555611E-2</v>
      </c>
      <c r="BA348" s="40">
        <v>-0.25650709311192055</v>
      </c>
      <c r="BB348" s="40">
        <v>0.26953989988634403</v>
      </c>
      <c r="BC348" s="40">
        <v>1.3032806774423413E-2</v>
      </c>
      <c r="BD348" s="40">
        <v>1.2806328824821205</v>
      </c>
      <c r="BE348" s="40">
        <v>-25.204963421515988</v>
      </c>
      <c r="BF348" s="40">
        <v>26.485596303998108</v>
      </c>
      <c r="BG348" s="40">
        <v>-0.1335057889279693</v>
      </c>
      <c r="BH348" s="40">
        <v>2.2223247338885579</v>
      </c>
      <c r="BI348" s="40">
        <v>2.0888189449605878</v>
      </c>
      <c r="BJ348">
        <v>-0.20136599330114008</v>
      </c>
      <c r="BK348">
        <v>-0.28063483039747034</v>
      </c>
      <c r="BL348">
        <v>-0.50871770935469818</v>
      </c>
      <c r="BM348">
        <v>-0.92231844843057065</v>
      </c>
      <c r="BN348">
        <v>-0.34815704969396521</v>
      </c>
      <c r="BO348">
        <v>-0.49492043196152818</v>
      </c>
      <c r="BP348">
        <v>-0.91662980073638733</v>
      </c>
      <c r="BQ348">
        <v>-1.7342743018743574</v>
      </c>
      <c r="BR348">
        <v>22617.260897354361</v>
      </c>
      <c r="BS348">
        <v>-1.7342743018743574</v>
      </c>
    </row>
    <row r="349" spans="1:71" hidden="1">
      <c r="A349">
        <v>58</v>
      </c>
      <c r="B349" t="s">
        <v>92</v>
      </c>
      <c r="C349" t="s">
        <v>93</v>
      </c>
      <c r="D349" t="s">
        <v>94</v>
      </c>
      <c r="E349" t="s">
        <v>93</v>
      </c>
      <c r="F349" t="s">
        <v>24</v>
      </c>
      <c r="G349" t="str">
        <f t="shared" si="5"/>
        <v>CambodiaTransport services</v>
      </c>
      <c r="H349" s="7">
        <v>1317.6036478783758</v>
      </c>
      <c r="I349" s="7">
        <v>22.162888595694564</v>
      </c>
      <c r="J349">
        <v>444.97783791341465</v>
      </c>
      <c r="K349">
        <v>90469.043589417473</v>
      </c>
      <c r="L349">
        <v>39304.898926157068</v>
      </c>
      <c r="M349">
        <v>43399.78587447793</v>
      </c>
      <c r="N349">
        <v>-0.62996380063601698</v>
      </c>
      <c r="O349">
        <v>0.32681232190769816</v>
      </c>
      <c r="P349">
        <v>-0.30315147872831882</v>
      </c>
      <c r="Q349">
        <v>-2.4389926113661965E-2</v>
      </c>
      <c r="R349">
        <v>1.2652994309062674E-2</v>
      </c>
      <c r="S349">
        <v>-1.1736931804599291E-2</v>
      </c>
      <c r="T349">
        <v>-1.1532972957074334</v>
      </c>
      <c r="U349">
        <v>-2.3966089517848062</v>
      </c>
      <c r="V349">
        <v>1.2433116560773725</v>
      </c>
      <c r="W349">
        <v>-2.2978473749462895</v>
      </c>
      <c r="X349">
        <v>1.157252088084012</v>
      </c>
      <c r="Y349">
        <v>-1.1405952868622775</v>
      </c>
      <c r="Z349">
        <v>-0.83536955396314083</v>
      </c>
      <c r="AA349">
        <v>0.46877051293481897</v>
      </c>
      <c r="AB349">
        <v>-0.36659904102832186</v>
      </c>
      <c r="AC349">
        <v>-3.2342495994521409E-2</v>
      </c>
      <c r="AD349">
        <v>1.8149103429753715E-2</v>
      </c>
      <c r="AE349">
        <v>-1.4193392564767694E-2</v>
      </c>
      <c r="AF349">
        <v>-1.3946746504436587</v>
      </c>
      <c r="AG349">
        <v>-3.1780463402107593</v>
      </c>
      <c r="AH349">
        <v>1.7833716897671008</v>
      </c>
      <c r="AI349">
        <v>-3.0223312459754843</v>
      </c>
      <c r="AJ349">
        <v>1.5471293403161825</v>
      </c>
      <c r="AK349">
        <v>-1.4752019056593018</v>
      </c>
      <c r="AL349">
        <v>-1.451026949250634</v>
      </c>
      <c r="AM349">
        <v>0.77652872950288698</v>
      </c>
      <c r="AN349">
        <v>-0.67449821974774704</v>
      </c>
      <c r="AO349">
        <v>-5.6178529695555583E-2</v>
      </c>
      <c r="AP349">
        <v>3.0064391507241911E-2</v>
      </c>
      <c r="AQ349">
        <v>-2.6114138188313672E-2</v>
      </c>
      <c r="AR349">
        <v>-2.566033905088418</v>
      </c>
      <c r="AS349">
        <v>-5.5202285787598129</v>
      </c>
      <c r="AT349">
        <v>2.9541946736713953</v>
      </c>
      <c r="AU349">
        <v>-5.1461110858526213</v>
      </c>
      <c r="AV349">
        <v>2.608969642339813</v>
      </c>
      <c r="AW349">
        <v>-2.5371414435128083</v>
      </c>
      <c r="AX349" s="40">
        <v>-1.4993233183843535</v>
      </c>
      <c r="AY349" s="40">
        <v>0.76149208078186648</v>
      </c>
      <c r="AZ349" s="40">
        <v>-0.73783123760248703</v>
      </c>
      <c r="BA349" s="40">
        <v>-5.8048390905898535E-2</v>
      </c>
      <c r="BB349" s="40">
        <v>2.9482226705180952E-2</v>
      </c>
      <c r="BC349" s="40">
        <v>-2.8566164200717583E-2</v>
      </c>
      <c r="BD349" s="40">
        <v>-2.8069754915430272</v>
      </c>
      <c r="BE349" s="40">
        <v>-5.7039653434559909</v>
      </c>
      <c r="BF349" s="40">
        <v>2.8969898519129647</v>
      </c>
      <c r="BG349" s="40">
        <v>-5.1387554910926951</v>
      </c>
      <c r="BH349" s="40">
        <v>2.5777061461572153</v>
      </c>
      <c r="BI349" s="40">
        <v>-2.5610493449354799</v>
      </c>
      <c r="BJ349">
        <v>-10.81361277180444</v>
      </c>
      <c r="BK349">
        <v>-14.339495172249954</v>
      </c>
      <c r="BL349">
        <v>-24.907532043599133</v>
      </c>
      <c r="BM349">
        <v>-25.736561002991554</v>
      </c>
      <c r="BN349">
        <v>-10.81361277180439</v>
      </c>
      <c r="BO349">
        <v>-14.339495172249961</v>
      </c>
      <c r="BP349">
        <v>-24.907532043599183</v>
      </c>
      <c r="BQ349">
        <v>-25.736561002991561</v>
      </c>
      <c r="BR349">
        <v>22617.260897354361</v>
      </c>
      <c r="BS349">
        <v>-25.736561002991561</v>
      </c>
    </row>
    <row r="350" spans="1:71" hidden="1">
      <c r="A350">
        <v>58</v>
      </c>
      <c r="B350" t="s">
        <v>92</v>
      </c>
      <c r="C350" t="s">
        <v>93</v>
      </c>
      <c r="D350" t="s">
        <v>94</v>
      </c>
      <c r="E350" t="s">
        <v>93</v>
      </c>
      <c r="F350" t="s">
        <v>287</v>
      </c>
      <c r="G350" t="str">
        <f t="shared" si="5"/>
        <v>Cambodia_All</v>
      </c>
      <c r="H350" s="7">
        <v>22617.260897354368</v>
      </c>
      <c r="I350" s="7">
        <v>9826.2247315392688</v>
      </c>
      <c r="J350">
        <v>10849.946468619482</v>
      </c>
      <c r="K350">
        <v>22617.260897354368</v>
      </c>
      <c r="L350">
        <v>9826.2247315392688</v>
      </c>
      <c r="M350">
        <v>10849.946468619482</v>
      </c>
      <c r="N350">
        <v>-1.1543894513114541</v>
      </c>
      <c r="O350">
        <v>0.86381043726540419</v>
      </c>
      <c r="P350">
        <v>-0.29057901404604991</v>
      </c>
      <c r="Q350">
        <v>-0.48923773142578264</v>
      </c>
      <c r="R350">
        <v>0.46416891597154858</v>
      </c>
      <c r="S350">
        <v>-2.5068815454234061E-2</v>
      </c>
      <c r="T350">
        <v>-2.4633181440678857</v>
      </c>
      <c r="U350">
        <v>-48.073598961381919</v>
      </c>
      <c r="V350">
        <v>45.610280817314035</v>
      </c>
      <c r="W350">
        <v>-3.424731118632546</v>
      </c>
      <c r="X350">
        <v>3.9434849549477424</v>
      </c>
      <c r="Y350">
        <v>0.51875383631519645</v>
      </c>
      <c r="Z350">
        <v>-1.5920870026403788</v>
      </c>
      <c r="AA350">
        <v>2.1204276194238867</v>
      </c>
      <c r="AB350">
        <v>0.52834061678350785</v>
      </c>
      <c r="AC350">
        <v>-0.70299634228132746</v>
      </c>
      <c r="AD350">
        <v>1.6516763602067916</v>
      </c>
      <c r="AE350">
        <v>0.94868001792546419</v>
      </c>
      <c r="AF350">
        <v>93.21943054456311</v>
      </c>
      <c r="AG350">
        <v>-69.078000447064227</v>
      </c>
      <c r="AH350">
        <v>162.29743099162735</v>
      </c>
      <c r="AI350">
        <v>-4.6938168396787274</v>
      </c>
      <c r="AJ350">
        <v>10.783338436022241</v>
      </c>
      <c r="AK350">
        <v>6.0895215963435136</v>
      </c>
      <c r="AL350">
        <v>-2.8984918041058867</v>
      </c>
      <c r="AM350">
        <v>2.7678592181527661</v>
      </c>
      <c r="AN350">
        <v>-0.13063258595312055</v>
      </c>
      <c r="AO350">
        <v>-1.3376156841607338</v>
      </c>
      <c r="AP350">
        <v>1.9393000818831507</v>
      </c>
      <c r="AQ350">
        <v>0.60168439772241689</v>
      </c>
      <c r="AR350">
        <v>59.122861094813189</v>
      </c>
      <c r="AS350">
        <v>-131.43712316995015</v>
      </c>
      <c r="AT350">
        <v>190.55998426476333</v>
      </c>
      <c r="AU350">
        <v>-8.4203459038738959</v>
      </c>
      <c r="AV350">
        <v>12.623804512666037</v>
      </c>
      <c r="AW350">
        <v>4.2034586087921415</v>
      </c>
      <c r="AX350" s="40">
        <v>-3.8104507847132716</v>
      </c>
      <c r="AY350" s="40">
        <v>2.191841103966313</v>
      </c>
      <c r="AZ350" s="40">
        <v>-1.6186096807469585</v>
      </c>
      <c r="BA350" s="40">
        <v>-2.5472121460085808</v>
      </c>
      <c r="BB350" s="40">
        <v>1.4931561232629478</v>
      </c>
      <c r="BC350" s="40">
        <v>-1.054056022745633</v>
      </c>
      <c r="BD350" s="40">
        <v>-103.57391359131054</v>
      </c>
      <c r="BE350" s="40">
        <v>-250.29478985586721</v>
      </c>
      <c r="BF350" s="40">
        <v>146.72087626455669</v>
      </c>
      <c r="BG350" s="40">
        <v>-8.5544182168043399</v>
      </c>
      <c r="BH350" s="40">
        <v>6.5083285040336394</v>
      </c>
      <c r="BI350" s="40">
        <v>-2.0460897127707005</v>
      </c>
      <c r="BJ350">
        <v>-1.1543894513114539</v>
      </c>
      <c r="BK350">
        <v>-1.5920870026403784</v>
      </c>
      <c r="BL350">
        <v>-2.8984918041058858</v>
      </c>
      <c r="BM350">
        <v>-3.8104507847132703</v>
      </c>
      <c r="BN350">
        <v>-0.48923773142578264</v>
      </c>
      <c r="BO350">
        <v>-0.70299634228132724</v>
      </c>
      <c r="BP350">
        <v>-1.3376156841607332</v>
      </c>
      <c r="BQ350">
        <v>-2.5472121460085795</v>
      </c>
      <c r="BR350">
        <v>22617.260897354361</v>
      </c>
      <c r="BS350">
        <v>-2.5472121460085795</v>
      </c>
    </row>
    <row r="351" spans="1:71" hidden="1">
      <c r="A351">
        <v>59</v>
      </c>
      <c r="B351" t="s">
        <v>151</v>
      </c>
      <c r="C351" t="s">
        <v>152</v>
      </c>
      <c r="D351" t="s">
        <v>153</v>
      </c>
      <c r="E351" t="s">
        <v>153</v>
      </c>
      <c r="F351" t="s">
        <v>20</v>
      </c>
      <c r="G351" t="str">
        <f t="shared" si="5"/>
        <v>MaldivesAgriculture, Mining and Quarrying</v>
      </c>
      <c r="H351">
        <v>107.31494772821168</v>
      </c>
      <c r="I351">
        <v>89.182173794086339</v>
      </c>
      <c r="J351">
        <v>39.460309540517699</v>
      </c>
      <c r="K351">
        <v>8473.5416078318412</v>
      </c>
      <c r="L351">
        <v>344.47546843807368</v>
      </c>
      <c r="M351">
        <v>6977.2644357499321</v>
      </c>
      <c r="N351">
        <v>-3.684686979890673E-2</v>
      </c>
      <c r="O351">
        <v>1.8992389366632664E-2</v>
      </c>
      <c r="P351">
        <v>-1.7854480432274066E-2</v>
      </c>
      <c r="Q351">
        <v>-0.75322565245945516</v>
      </c>
      <c r="R351">
        <v>0.3882434234038975</v>
      </c>
      <c r="S351">
        <v>-0.36498222905555766</v>
      </c>
      <c r="T351">
        <v>-0.62863712162742758</v>
      </c>
      <c r="U351">
        <v>-1.2973387973527224</v>
      </c>
      <c r="V351">
        <v>0.66870167572529482</v>
      </c>
      <c r="W351">
        <v>-1.6454845524258958E-2</v>
      </c>
      <c r="X351">
        <v>1.1594751555702719E-2</v>
      </c>
      <c r="Y351">
        <v>-4.8600939685562398E-3</v>
      </c>
      <c r="Z351">
        <v>-5.5416106996682028E-2</v>
      </c>
      <c r="AA351">
        <v>2.9212196928948563E-2</v>
      </c>
      <c r="AB351">
        <v>-2.6203910067733465E-2</v>
      </c>
      <c r="AC351">
        <v>-1.1328189769480674</v>
      </c>
      <c r="AD351">
        <v>0.59715726767739685</v>
      </c>
      <c r="AE351">
        <v>-0.53566170927067058</v>
      </c>
      <c r="AF351">
        <v>-0.92261159112676716</v>
      </c>
      <c r="AG351">
        <v>-1.9511417386986238</v>
      </c>
      <c r="AH351">
        <v>1.0285301475718569</v>
      </c>
      <c r="AI351">
        <v>-2.4748093724429199E-2</v>
      </c>
      <c r="AJ351">
        <v>1.3053072630031932E-2</v>
      </c>
      <c r="AK351">
        <v>-1.1695021094397268E-2</v>
      </c>
      <c r="AL351">
        <v>-0.11104143972095795</v>
      </c>
      <c r="AM351">
        <v>5.7744611032698054E-2</v>
      </c>
      <c r="AN351">
        <v>-5.3296828688259898E-2</v>
      </c>
      <c r="AO351">
        <v>-2.2699149572355406</v>
      </c>
      <c r="AP351">
        <v>1.1804183790507008</v>
      </c>
      <c r="AQ351">
        <v>-1.0894965781848398</v>
      </c>
      <c r="AR351">
        <v>-1.8765242206595047</v>
      </c>
      <c r="AS351">
        <v>-3.9096500910415131</v>
      </c>
      <c r="AT351">
        <v>2.0331258703820083</v>
      </c>
      <c r="AU351">
        <v>-4.9589552413441915E-2</v>
      </c>
      <c r="AV351">
        <v>2.5795216694792358E-2</v>
      </c>
      <c r="AW351">
        <v>-2.3794335718649556E-2</v>
      </c>
      <c r="AX351" s="40">
        <v>-0.13434616573136826</v>
      </c>
      <c r="AY351" s="40">
        <v>6.9396974037903209E-2</v>
      </c>
      <c r="AZ351" s="40">
        <v>-6.4949191693465053E-2</v>
      </c>
      <c r="BA351" s="40">
        <v>-2.7463113933610392</v>
      </c>
      <c r="BB351" s="40">
        <v>1.4186165971134501</v>
      </c>
      <c r="BC351" s="40">
        <v>-1.3276947962475891</v>
      </c>
      <c r="BD351" s="40">
        <v>-2.2867914344009037</v>
      </c>
      <c r="BE351" s="40">
        <v>-4.730184518524311</v>
      </c>
      <c r="BF351" s="40">
        <v>2.4433930841234073</v>
      </c>
      <c r="BG351" s="40">
        <v>-5.6662050142296326E-2</v>
      </c>
      <c r="BH351" s="40">
        <v>2.9331465559219564E-2</v>
      </c>
      <c r="BI351" s="40">
        <v>-2.7330584583076762E-2</v>
      </c>
      <c r="BJ351">
        <v>-1.4547064084219781</v>
      </c>
      <c r="BK351">
        <v>-2.1878158556704115</v>
      </c>
      <c r="BL351">
        <v>-4.3838918975764152</v>
      </c>
      <c r="BM351">
        <v>-5.3039574135586731</v>
      </c>
      <c r="BN351">
        <v>-1.4547064084221155</v>
      </c>
      <c r="BO351">
        <v>-2.187815855670479</v>
      </c>
      <c r="BP351">
        <v>-4.3838918975764658</v>
      </c>
      <c r="BQ351">
        <v>-5.3039574135587717</v>
      </c>
      <c r="BR351">
        <v>4236.7708039159152</v>
      </c>
      <c r="BS351">
        <v>-5.3039574135587717</v>
      </c>
    </row>
    <row r="352" spans="1:71" hidden="1">
      <c r="A352">
        <v>59</v>
      </c>
      <c r="B352" t="s">
        <v>151</v>
      </c>
      <c r="C352" t="s">
        <v>152</v>
      </c>
      <c r="D352" t="s">
        <v>153</v>
      </c>
      <c r="E352" t="s">
        <v>153</v>
      </c>
      <c r="F352" t="s">
        <v>21</v>
      </c>
      <c r="G352" t="str">
        <f t="shared" si="5"/>
        <v>MaldivesBusiness, Trade, Personal, and Public Services</v>
      </c>
      <c r="H352">
        <v>1393.9883300712343</v>
      </c>
      <c r="I352">
        <v>44.717140032401609</v>
      </c>
      <c r="J352">
        <v>198.07675409173771</v>
      </c>
      <c r="K352">
        <v>42367.708039159195</v>
      </c>
      <c r="L352">
        <v>1722.3773421903684</v>
      </c>
      <c r="M352">
        <v>34886.322178749659</v>
      </c>
      <c r="N352">
        <v>-0.20049562509659041</v>
      </c>
      <c r="O352">
        <v>0.10406540621799636</v>
      </c>
      <c r="P352">
        <v>-9.6430218878594057E-2</v>
      </c>
      <c r="Q352">
        <v>-0.22672228406742717</v>
      </c>
      <c r="R352">
        <v>0.11770305457622116</v>
      </c>
      <c r="S352">
        <v>-0.10901922949120602</v>
      </c>
      <c r="T352">
        <v>-0.18777225073870527</v>
      </c>
      <c r="U352">
        <v>-0.39050132504738494</v>
      </c>
      <c r="V352">
        <v>0.20272907430867967</v>
      </c>
      <c r="W352">
        <v>-5.4323768889449051E-2</v>
      </c>
      <c r="X352">
        <v>2.8385046938153576E-2</v>
      </c>
      <c r="Y352">
        <v>-2.5938721951295464E-2</v>
      </c>
      <c r="Z352">
        <v>-0.30161208188092764</v>
      </c>
      <c r="AA352">
        <v>0.16207598735096529</v>
      </c>
      <c r="AB352">
        <v>-0.1395360945299623</v>
      </c>
      <c r="AC352">
        <v>-0.34101433288105171</v>
      </c>
      <c r="AD352">
        <v>0.18337189583996019</v>
      </c>
      <c r="AE352">
        <v>-0.15764243704109154</v>
      </c>
      <c r="AF352">
        <v>-0.27151976172724762</v>
      </c>
      <c r="AG352">
        <v>-0.58735536031648716</v>
      </c>
      <c r="AH352">
        <v>0.3158355985892396</v>
      </c>
      <c r="AI352">
        <v>-8.1744093938475162E-2</v>
      </c>
      <c r="AJ352">
        <v>4.4607289319038103E-2</v>
      </c>
      <c r="AK352">
        <v>-3.7136804619437074E-2</v>
      </c>
      <c r="AL352">
        <v>-0.6047479097651598</v>
      </c>
      <c r="AM352">
        <v>0.31816175419939152</v>
      </c>
      <c r="AN352">
        <v>-0.28658615556576839</v>
      </c>
      <c r="AO352">
        <v>-0.68356728552452717</v>
      </c>
      <c r="AP352">
        <v>0.35940028276891572</v>
      </c>
      <c r="AQ352">
        <v>-0.3241670027556115</v>
      </c>
      <c r="AR352">
        <v>-0.55833790063202771</v>
      </c>
      <c r="AS352">
        <v>-1.1773608044500192</v>
      </c>
      <c r="AT352">
        <v>0.61902290381799163</v>
      </c>
      <c r="AU352">
        <v>-0.16392458028437074</v>
      </c>
      <c r="AV352">
        <v>8.7091465482490277E-2</v>
      </c>
      <c r="AW352">
        <v>-7.6833114801880445E-2</v>
      </c>
      <c r="AX352" s="40">
        <v>-0.91298312832939033</v>
      </c>
      <c r="AY352" s="40">
        <v>0.47227936348150668</v>
      </c>
      <c r="AZ352" s="40">
        <v>-0.44070376484788365</v>
      </c>
      <c r="BA352" s="40">
        <v>-0.98316736464503196</v>
      </c>
      <c r="BB352" s="40">
        <v>0.50920032232916812</v>
      </c>
      <c r="BC352" s="40">
        <v>-0.47396704231586378</v>
      </c>
      <c r="BD352" s="40">
        <v>-0.81635009462982688</v>
      </c>
      <c r="BE352" s="40">
        <v>-1.6933851924456178</v>
      </c>
      <c r="BF352" s="40">
        <v>0.87703509781579081</v>
      </c>
      <c r="BG352" s="40">
        <v>-0.18693127168713522</v>
      </c>
      <c r="BH352" s="40">
        <v>9.8594811183872547E-2</v>
      </c>
      <c r="BI352" s="40">
        <v>-8.8336460503262701E-2</v>
      </c>
      <c r="BJ352">
        <v>-0.60936952799217292</v>
      </c>
      <c r="BK352">
        <v>-0.91669437616892424</v>
      </c>
      <c r="BL352">
        <v>-1.8380198976925979</v>
      </c>
      <c r="BM352">
        <v>-2.7748440780534471</v>
      </c>
      <c r="BN352">
        <v>-0.87326990224426571</v>
      </c>
      <c r="BO352">
        <v>-1.3134904421233002</v>
      </c>
      <c r="BP352">
        <v>-2.6329072109641065</v>
      </c>
      <c r="BQ352">
        <v>-3.7868816995420711</v>
      </c>
      <c r="BR352">
        <v>4236.7708039159152</v>
      </c>
      <c r="BS352">
        <v>-3.7868816995420711</v>
      </c>
    </row>
    <row r="353" spans="1:71" hidden="1">
      <c r="A353">
        <v>59</v>
      </c>
      <c r="B353" t="s">
        <v>151</v>
      </c>
      <c r="C353" t="s">
        <v>152</v>
      </c>
      <c r="D353" t="s">
        <v>153</v>
      </c>
      <c r="E353" t="s">
        <v>153</v>
      </c>
      <c r="F353" t="s">
        <v>23</v>
      </c>
      <c r="G353" t="str">
        <f t="shared" si="5"/>
        <v>MaldivesHotel and restaurants and Other Personal Services</v>
      </c>
      <c r="H353">
        <v>941.08699690517369</v>
      </c>
      <c r="I353">
        <v>4.4359374171244523</v>
      </c>
      <c r="J353">
        <v>2606.0075207906671</v>
      </c>
      <c r="K353">
        <v>12710.312411747762</v>
      </c>
      <c r="L353">
        <v>516.71320265711051</v>
      </c>
      <c r="M353">
        <v>10465.896653624899</v>
      </c>
      <c r="N353">
        <v>-0.75261974309866242</v>
      </c>
      <c r="O353">
        <v>0.38280585592444544</v>
      </c>
      <c r="P353">
        <v>-0.36981388717421698</v>
      </c>
      <c r="Q353">
        <v>-7.2984834709472299E-2</v>
      </c>
      <c r="R353">
        <v>3.7286807879490749E-2</v>
      </c>
      <c r="S353">
        <v>-3.569802682998155E-2</v>
      </c>
      <c r="T353">
        <v>-6.1485472572864082E-2</v>
      </c>
      <c r="U353">
        <v>-0.12570742562710424</v>
      </c>
      <c r="V353">
        <v>6.4221953054240166E-2</v>
      </c>
      <c r="W353">
        <v>-2.701616959771735</v>
      </c>
      <c r="X353">
        <v>1.3726351881980934</v>
      </c>
      <c r="Y353">
        <v>-1.3289817715736418</v>
      </c>
      <c r="Z353">
        <v>-1.13107152958171</v>
      </c>
      <c r="AA353">
        <v>0.58370733358741267</v>
      </c>
      <c r="AB353">
        <v>-0.5473641959942972</v>
      </c>
      <c r="AC353">
        <v>-0.10978213006039972</v>
      </c>
      <c r="AD353">
        <v>5.8078205497220328E-2</v>
      </c>
      <c r="AE353">
        <v>-5.1703924563179404E-2</v>
      </c>
      <c r="AF353">
        <v>-8.9053668169940203E-2</v>
      </c>
      <c r="AG353">
        <v>-0.18908625339342855</v>
      </c>
      <c r="AH353">
        <v>0.10003258522348835</v>
      </c>
      <c r="AI353">
        <v>-4.0594860753573192</v>
      </c>
      <c r="AJ353">
        <v>2.0904784818221462</v>
      </c>
      <c r="AK353">
        <v>-1.9690075935351732</v>
      </c>
      <c r="AL353">
        <v>-2.2662888782425314</v>
      </c>
      <c r="AM353">
        <v>1.1616318849575902</v>
      </c>
      <c r="AN353">
        <v>-1.1046569932849413</v>
      </c>
      <c r="AO353">
        <v>-0.22002093057227429</v>
      </c>
      <c r="AP353">
        <v>0.11495158222521354</v>
      </c>
      <c r="AQ353">
        <v>-0.10506934834706073</v>
      </c>
      <c r="AR353">
        <v>-0.18096906495168441</v>
      </c>
      <c r="AS353">
        <v>-0.37895906562532522</v>
      </c>
      <c r="AT353">
        <v>0.19799000067364081</v>
      </c>
      <c r="AU353">
        <v>-8.1321574361979376</v>
      </c>
      <c r="AV353">
        <v>4.1612516488579718</v>
      </c>
      <c r="AW353">
        <v>-3.9709057873399654</v>
      </c>
      <c r="AX353" s="40">
        <v>-2.2974669728147763</v>
      </c>
      <c r="AY353" s="40">
        <v>1.1772209322437126</v>
      </c>
      <c r="AZ353" s="40">
        <v>-1.1202460405710637</v>
      </c>
      <c r="BA353" s="40">
        <v>-0.2275711624096397</v>
      </c>
      <c r="BB353" s="40">
        <v>0.11872669814389625</v>
      </c>
      <c r="BC353" s="40">
        <v>-0.10884446426574348</v>
      </c>
      <c r="BD353" s="40">
        <v>-0.18747123907416566</v>
      </c>
      <c r="BE353" s="40">
        <v>-0.39196341387028766</v>
      </c>
      <c r="BF353" s="40">
        <v>0.204492174796122</v>
      </c>
      <c r="BG353" s="40">
        <v>-8.1404244707611415</v>
      </c>
      <c r="BH353" s="40">
        <v>4.1653851661395747</v>
      </c>
      <c r="BI353" s="40">
        <v>-3.9750393046215677</v>
      </c>
      <c r="BJ353">
        <v>-3.3882917992675323</v>
      </c>
      <c r="BK353">
        <v>-5.0920805934322866</v>
      </c>
      <c r="BL353">
        <v>-10.202825651776383</v>
      </c>
      <c r="BM353">
        <v>-10.343189338916698</v>
      </c>
      <c r="BN353">
        <v>-2.8338412787751341</v>
      </c>
      <c r="BO353">
        <v>-4.2625996630042993</v>
      </c>
      <c r="BP353">
        <v>-8.5429308394296797</v>
      </c>
      <c r="BQ353">
        <v>-8.8360898049903884</v>
      </c>
      <c r="BR353">
        <v>4236.7708039159152</v>
      </c>
      <c r="BS353">
        <v>-8.8360898049903884</v>
      </c>
    </row>
    <row r="354" spans="1:71" hidden="1">
      <c r="A354">
        <v>59</v>
      </c>
      <c r="B354" t="s">
        <v>151</v>
      </c>
      <c r="C354" t="s">
        <v>152</v>
      </c>
      <c r="D354" t="s">
        <v>153</v>
      </c>
      <c r="E354" t="s">
        <v>153</v>
      </c>
      <c r="F354" t="s">
        <v>22</v>
      </c>
      <c r="G354" t="str">
        <f t="shared" si="5"/>
        <v>MaldivesLight/Heavy Manufacturing, Utilities, and Construction</v>
      </c>
      <c r="H354">
        <v>1583.9597630234421</v>
      </c>
      <c r="I354">
        <v>29.24419683011077</v>
      </c>
      <c r="J354">
        <v>347.46622745714683</v>
      </c>
      <c r="K354">
        <v>67788.332862654715</v>
      </c>
      <c r="L354">
        <v>2755.8037475045885</v>
      </c>
      <c r="M354">
        <v>55818.115485999471</v>
      </c>
      <c r="N354">
        <v>-0.294762085550408</v>
      </c>
      <c r="O354">
        <v>0.15130397833659567</v>
      </c>
      <c r="P354">
        <v>-0.14345810721381227</v>
      </c>
      <c r="Q354">
        <v>-0.15252751777974147</v>
      </c>
      <c r="R354">
        <v>7.8424959538366076E-2</v>
      </c>
      <c r="S354">
        <v>-7.4102558241375405E-2</v>
      </c>
      <c r="T354">
        <v>-0.12763256731328715</v>
      </c>
      <c r="U354">
        <v>-0.26270994068436526</v>
      </c>
      <c r="V354">
        <v>0.13507737337107814</v>
      </c>
      <c r="W354">
        <v>-9.1262173651000339E-2</v>
      </c>
      <c r="X354">
        <v>4.7421562318073651E-2</v>
      </c>
      <c r="Y354">
        <v>-4.3840611332926702E-2</v>
      </c>
      <c r="Z354">
        <v>-0.44339513332336072</v>
      </c>
      <c r="AA354">
        <v>0.23263510638982893</v>
      </c>
      <c r="AB354">
        <v>-0.2107600269335318</v>
      </c>
      <c r="AC354">
        <v>-0.22939223792047819</v>
      </c>
      <c r="AD354">
        <v>0.12111615655664419</v>
      </c>
      <c r="AE354">
        <v>-0.10827608136383395</v>
      </c>
      <c r="AF354">
        <v>-0.18649226924222836</v>
      </c>
      <c r="AG354">
        <v>-0.39509999306857368</v>
      </c>
      <c r="AH354">
        <v>0.20860772382634535</v>
      </c>
      <c r="AI354">
        <v>-0.13727586671368486</v>
      </c>
      <c r="AJ354">
        <v>7.3343585065523881E-2</v>
      </c>
      <c r="AK354">
        <v>-6.3932281648160977E-2</v>
      </c>
      <c r="AL354">
        <v>-0.88902012366304861</v>
      </c>
      <c r="AM354">
        <v>0.46408895370399467</v>
      </c>
      <c r="AN354">
        <v>-0.424931169959054</v>
      </c>
      <c r="AO354">
        <v>-0.45985551390288926</v>
      </c>
      <c r="AP354">
        <v>0.24047729891878827</v>
      </c>
      <c r="AQ354">
        <v>-0.21937821498410098</v>
      </c>
      <c r="AR354">
        <v>-0.37785206685878292</v>
      </c>
      <c r="AS354">
        <v>-0.79204471782764407</v>
      </c>
      <c r="AT354">
        <v>0.41419265096886115</v>
      </c>
      <c r="AU354">
        <v>-0.27525729024591711</v>
      </c>
      <c r="AV354">
        <v>0.14509409351922209</v>
      </c>
      <c r="AW354">
        <v>-0.13016319672669502</v>
      </c>
      <c r="AX354" s="40">
        <v>-1.3626895302726687</v>
      </c>
      <c r="AY354" s="40">
        <v>0.70092365700880466</v>
      </c>
      <c r="AZ354" s="40">
        <v>-0.66176587326386416</v>
      </c>
      <c r="BA354" s="40">
        <v>-0.67601477294386436</v>
      </c>
      <c r="BB354" s="40">
        <v>0.34855692843927577</v>
      </c>
      <c r="BC354" s="40">
        <v>-0.32745784450458854</v>
      </c>
      <c r="BD354" s="40">
        <v>-0.5640059718971997</v>
      </c>
      <c r="BE354" s="40">
        <v>-1.1643525279044775</v>
      </c>
      <c r="BF354" s="40">
        <v>0.60034655600727782</v>
      </c>
      <c r="BG354" s="40">
        <v>-0.30492459867638444</v>
      </c>
      <c r="BH354" s="40">
        <v>0.15992774773445573</v>
      </c>
      <c r="BI354" s="40">
        <v>-0.14499685094192868</v>
      </c>
      <c r="BJ354">
        <v>-0.78842873873106811</v>
      </c>
      <c r="BK354">
        <v>-1.1859919672940689</v>
      </c>
      <c r="BL354">
        <v>-2.3779483494200204</v>
      </c>
      <c r="BM354">
        <v>-3.644917851726825</v>
      </c>
      <c r="BN354">
        <v>-0.89833187148388571</v>
      </c>
      <c r="BO354">
        <v>-1.3510372514719431</v>
      </c>
      <c r="BP354">
        <v>-2.7083825294600987</v>
      </c>
      <c r="BQ354">
        <v>-3.9814823250868785</v>
      </c>
      <c r="BR354">
        <v>4236.7708039159152</v>
      </c>
      <c r="BS354">
        <v>-3.9814823250868785</v>
      </c>
    </row>
    <row r="355" spans="1:71" hidden="1">
      <c r="A355">
        <v>59</v>
      </c>
      <c r="B355" t="s">
        <v>151</v>
      </c>
      <c r="C355" t="s">
        <v>152</v>
      </c>
      <c r="D355" t="s">
        <v>153</v>
      </c>
      <c r="E355" t="s">
        <v>153</v>
      </c>
      <c r="F355" t="s">
        <v>24</v>
      </c>
      <c r="G355" t="str">
        <f t="shared" si="5"/>
        <v>MaldivesTransport services</v>
      </c>
      <c r="H355">
        <v>210.42076618785865</v>
      </c>
      <c r="I355">
        <v>4.6582861453135704</v>
      </c>
      <c r="J355">
        <v>297.62140599489612</v>
      </c>
      <c r="K355">
        <v>16947.083215663682</v>
      </c>
      <c r="L355">
        <v>688.95093687614735</v>
      </c>
      <c r="M355">
        <v>13954.528871499864</v>
      </c>
      <c r="N355">
        <v>-7.6728061321761826E-2</v>
      </c>
      <c r="O355">
        <v>3.9781816539343151E-2</v>
      </c>
      <c r="P355">
        <v>-3.6946244782418682E-2</v>
      </c>
      <c r="Q355">
        <v>-2.7370260976798455E-2</v>
      </c>
      <c r="R355">
        <v>1.4551265495822717E-2</v>
      </c>
      <c r="S355">
        <v>-1.2818995480975735E-2</v>
      </c>
      <c r="T355">
        <v>-2.2079147366073328E-2</v>
      </c>
      <c r="U355">
        <v>-4.7141917356274876E-2</v>
      </c>
      <c r="V355">
        <v>2.5062769990201544E-2</v>
      </c>
      <c r="W355">
        <v>-0.21651980832449111</v>
      </c>
      <c r="X355">
        <v>0.11051817247289952</v>
      </c>
      <c r="Y355">
        <v>-0.10600163585159159</v>
      </c>
      <c r="Z355">
        <v>-0.1150334163659185</v>
      </c>
      <c r="AA355">
        <v>6.1895073280917222E-2</v>
      </c>
      <c r="AB355">
        <v>-5.3138343085001295E-2</v>
      </c>
      <c r="AC355">
        <v>-4.0963306640648768E-2</v>
      </c>
      <c r="AD355">
        <v>2.3110971307486194E-2</v>
      </c>
      <c r="AE355">
        <v>-1.7852335333162574E-2</v>
      </c>
      <c r="AF355">
        <v>-3.0748457883023751E-2</v>
      </c>
      <c r="AG355">
        <v>-7.0554271219049669E-2</v>
      </c>
      <c r="AH355">
        <v>3.9805813336025925E-2</v>
      </c>
      <c r="AI355">
        <v>-0.32436091217621338</v>
      </c>
      <c r="AJ355">
        <v>0.16921637588470129</v>
      </c>
      <c r="AK355">
        <v>-0.15514453629151209</v>
      </c>
      <c r="AL355">
        <v>-0.22995877710682469</v>
      </c>
      <c r="AM355">
        <v>0.11936090649745223</v>
      </c>
      <c r="AN355">
        <v>-0.11059787060937247</v>
      </c>
      <c r="AO355">
        <v>-8.1782627753895887E-2</v>
      </c>
      <c r="AP355">
        <v>4.3424288226505701E-2</v>
      </c>
      <c r="AQ355">
        <v>-3.8358339527390185E-2</v>
      </c>
      <c r="AR355">
        <v>-6.6067534886022045E-2</v>
      </c>
      <c r="AS355">
        <v>-0.14086054502809942</v>
      </c>
      <c r="AT355">
        <v>7.4793010142077371E-2</v>
      </c>
      <c r="AU355">
        <v>-0.64628940110736888</v>
      </c>
      <c r="AV355">
        <v>0.33028395943937866</v>
      </c>
      <c r="AW355">
        <v>-0.31600544166799022</v>
      </c>
      <c r="AX355" s="40">
        <v>-0.25676428800382156</v>
      </c>
      <c r="AY355" s="40">
        <v>0.13276366194595063</v>
      </c>
      <c r="AZ355" s="40">
        <v>-0.12400062605787091</v>
      </c>
      <c r="BA355" s="40">
        <v>-9.5346263682935556E-2</v>
      </c>
      <c r="BB355" s="40">
        <v>5.0206106191025543E-2</v>
      </c>
      <c r="BC355" s="40">
        <v>-4.514015749191002E-2</v>
      </c>
      <c r="BD355" s="40">
        <v>-7.7748384486970579E-2</v>
      </c>
      <c r="BE355" s="40">
        <v>-0.16422224422999648</v>
      </c>
      <c r="BF355" s="40">
        <v>8.6473859743025905E-2</v>
      </c>
      <c r="BG355" s="40">
        <v>-0.66712580324174564</v>
      </c>
      <c r="BH355" s="40">
        <v>0.34070216050656704</v>
      </c>
      <c r="BI355" s="40">
        <v>-0.32642364273517865</v>
      </c>
      <c r="BJ355">
        <v>-1.5449008001372238</v>
      </c>
      <c r="BK355">
        <v>-2.3161697809745365</v>
      </c>
      <c r="BL355">
        <v>-4.6301638882950655</v>
      </c>
      <c r="BM355">
        <v>-5.1698863121315739</v>
      </c>
      <c r="BN355">
        <v>-1.0120013216384658</v>
      </c>
      <c r="BO355">
        <v>-1.5145971934341174</v>
      </c>
      <c r="BP355">
        <v>-3.0238705960519616</v>
      </c>
      <c r="BQ355">
        <v>-3.5253790580299773</v>
      </c>
      <c r="BR355">
        <v>4236.7708039159152</v>
      </c>
      <c r="BS355">
        <v>-3.5253790580299773</v>
      </c>
    </row>
    <row r="356" spans="1:71" hidden="1">
      <c r="A356">
        <v>59</v>
      </c>
      <c r="B356" t="s">
        <v>151</v>
      </c>
      <c r="C356" t="s">
        <v>152</v>
      </c>
      <c r="D356" t="s">
        <v>153</v>
      </c>
      <c r="E356" t="s">
        <v>153</v>
      </c>
      <c r="F356" t="s">
        <v>287</v>
      </c>
      <c r="G356" t="str">
        <f t="shared" si="5"/>
        <v>Maldives_All</v>
      </c>
      <c r="H356">
        <v>4236.7708039159188</v>
      </c>
      <c r="I356">
        <v>172.23773421903678</v>
      </c>
      <c r="J356">
        <v>3488.6322178749647</v>
      </c>
      <c r="K356">
        <v>4236.7708039159188</v>
      </c>
      <c r="L356">
        <v>172.23773421903678</v>
      </c>
      <c r="M356">
        <v>3488.6322178749647</v>
      </c>
      <c r="N356">
        <v>-1.36145238486633</v>
      </c>
      <c r="O356">
        <v>0.69694944638501355</v>
      </c>
      <c r="P356">
        <v>-0.66450293848131647</v>
      </c>
      <c r="Q356">
        <v>-1.2328305499928951</v>
      </c>
      <c r="R356">
        <v>0.6362095108937984</v>
      </c>
      <c r="S356">
        <v>-0.59662103909909669</v>
      </c>
      <c r="T356">
        <v>-1.0276065596183577</v>
      </c>
      <c r="U356">
        <v>-2.1233994060678518</v>
      </c>
      <c r="V356">
        <v>1.0957928464494944</v>
      </c>
      <c r="W356">
        <v>-3.0801775561609355</v>
      </c>
      <c r="X356">
        <v>1.5705547214829234</v>
      </c>
      <c r="Y356">
        <v>-1.5096228346780121</v>
      </c>
      <c r="Z356">
        <v>-2.0465282681485979</v>
      </c>
      <c r="AA356">
        <v>1.0695256975380725</v>
      </c>
      <c r="AB356">
        <v>-0.97700257061052542</v>
      </c>
      <c r="AC356">
        <v>-1.8539709844506456</v>
      </c>
      <c r="AD356">
        <v>0.98283449687870772</v>
      </c>
      <c r="AE356">
        <v>-0.87113648757193785</v>
      </c>
      <c r="AF356">
        <v>-1.5004257481492069</v>
      </c>
      <c r="AG356">
        <v>-3.1932376166961634</v>
      </c>
      <c r="AH356">
        <v>1.6928118685469562</v>
      </c>
      <c r="AI356">
        <v>-4.6276150419101203</v>
      </c>
      <c r="AJ356">
        <v>2.390698804721441</v>
      </c>
      <c r="AK356">
        <v>-2.2369162371886793</v>
      </c>
      <c r="AL356">
        <v>-4.101057128498522</v>
      </c>
      <c r="AM356">
        <v>2.1209881103911261</v>
      </c>
      <c r="AN356">
        <v>-1.9800690181073959</v>
      </c>
      <c r="AO356">
        <v>-3.7151413149891273</v>
      </c>
      <c r="AP356">
        <v>1.9386718311901241</v>
      </c>
      <c r="AQ356">
        <v>-1.7764694837990032</v>
      </c>
      <c r="AR356">
        <v>-3.0597507879880217</v>
      </c>
      <c r="AS356">
        <v>-6.3988752239726017</v>
      </c>
      <c r="AT356">
        <v>3.3391244359845795</v>
      </c>
      <c r="AU356">
        <v>-9.2672182602490309</v>
      </c>
      <c r="AV356">
        <v>4.7495163839938526</v>
      </c>
      <c r="AW356">
        <v>-4.5177018762551784</v>
      </c>
      <c r="AX356" s="40">
        <v>-4.9642500851520266</v>
      </c>
      <c r="AY356" s="40">
        <v>2.5525845887178789</v>
      </c>
      <c r="AZ356" s="40">
        <v>-2.4116654964341477</v>
      </c>
      <c r="BA356" s="40">
        <v>-4.7284109570425104</v>
      </c>
      <c r="BB356" s="40">
        <v>2.4453066522168156</v>
      </c>
      <c r="BC356" s="40">
        <v>-2.2831043048256947</v>
      </c>
      <c r="BD356" s="40">
        <v>-3.9323671244890659</v>
      </c>
      <c r="BE356" s="40">
        <v>-8.1441078969746901</v>
      </c>
      <c r="BF356" s="40">
        <v>4.2117407724856237</v>
      </c>
      <c r="BG356" s="40">
        <v>-9.3560681945087065</v>
      </c>
      <c r="BH356" s="40">
        <v>4.7939413511236904</v>
      </c>
      <c r="BI356" s="40">
        <v>-4.5621268433850162</v>
      </c>
      <c r="BJ356">
        <v>-1.3614523848663289</v>
      </c>
      <c r="BK356">
        <v>-2.0465282681485961</v>
      </c>
      <c r="BL356">
        <v>-4.1010571284985184</v>
      </c>
      <c r="BM356">
        <v>-4.9642500851520222</v>
      </c>
      <c r="BN356">
        <v>-1.2328305499928951</v>
      </c>
      <c r="BO356">
        <v>-1.853970984450646</v>
      </c>
      <c r="BP356">
        <v>-3.7151413149891273</v>
      </c>
      <c r="BQ356">
        <v>-4.7284109570425086</v>
      </c>
      <c r="BR356">
        <v>4236.7708039159152</v>
      </c>
      <c r="BS356">
        <v>-4.7284109570425086</v>
      </c>
    </row>
    <row r="357" spans="1:71" hidden="1">
      <c r="A357">
        <v>60</v>
      </c>
      <c r="B357" t="s">
        <v>161</v>
      </c>
      <c r="C357" t="s">
        <v>162</v>
      </c>
      <c r="D357" t="s">
        <v>163</v>
      </c>
      <c r="E357" t="s">
        <v>163</v>
      </c>
      <c r="F357" t="s">
        <v>20</v>
      </c>
      <c r="G357" t="str">
        <f t="shared" si="5"/>
        <v>NepalAgriculture, Mining and Quarrying</v>
      </c>
      <c r="H357">
        <v>6290.3839601014188</v>
      </c>
      <c r="I357">
        <v>9664.4505715098021</v>
      </c>
      <c r="J357">
        <v>75.643005656824428</v>
      </c>
      <c r="K357">
        <v>40942.444400917695</v>
      </c>
      <c r="L357">
        <v>38209.649467904957</v>
      </c>
      <c r="M357">
        <v>2868.2943274429076</v>
      </c>
      <c r="N357">
        <v>-1.7434365131756679E-3</v>
      </c>
      <c r="O357">
        <v>3.4576838879983515E-3</v>
      </c>
      <c r="P357">
        <v>1.7142473748226836E-3</v>
      </c>
      <c r="Q357">
        <v>-2.8609073053528465E-3</v>
      </c>
      <c r="R357">
        <v>5.6832170629663231E-3</v>
      </c>
      <c r="S357">
        <v>2.8223097576134766E-3</v>
      </c>
      <c r="T357">
        <v>0.53919733264129366</v>
      </c>
      <c r="U357">
        <v>-0.54657132648850393</v>
      </c>
      <c r="V357">
        <v>1.0857686591297977</v>
      </c>
      <c r="W357">
        <v>-6.4646201155410261E-4</v>
      </c>
      <c r="X357">
        <v>1.4146680079971457E-3</v>
      </c>
      <c r="Y357">
        <v>7.6820599644304298E-4</v>
      </c>
      <c r="Z357">
        <v>-2.7310596108628946E-3</v>
      </c>
      <c r="AA357">
        <v>1.0633338681890734E-2</v>
      </c>
      <c r="AB357">
        <v>7.9022790710278398E-3</v>
      </c>
      <c r="AC357">
        <v>-4.4803173612597688E-3</v>
      </c>
      <c r="AD357">
        <v>1.7505615823152333E-2</v>
      </c>
      <c r="AE357">
        <v>1.3025298461892564E-2</v>
      </c>
      <c r="AF357">
        <v>2.4884604422187806</v>
      </c>
      <c r="AG357">
        <v>-0.85595677939352299</v>
      </c>
      <c r="AH357">
        <v>3.3444172216123036</v>
      </c>
      <c r="AI357">
        <v>-1.4606487879342601E-3</v>
      </c>
      <c r="AJ357">
        <v>3.3881972011903213E-3</v>
      </c>
      <c r="AK357">
        <v>1.9275484132560612E-3</v>
      </c>
      <c r="AL357">
        <v>-5.3521592754579954E-3</v>
      </c>
      <c r="AM357">
        <v>1.2025683090335299E-2</v>
      </c>
      <c r="AN357">
        <v>6.6735238148773034E-3</v>
      </c>
      <c r="AO357">
        <v>-8.7946676150429046E-3</v>
      </c>
      <c r="AP357">
        <v>1.9792942828700141E-2</v>
      </c>
      <c r="AQ357">
        <v>1.0998275213657236E-2</v>
      </c>
      <c r="AR357">
        <v>2.1012012033269514</v>
      </c>
      <c r="AS357">
        <v>-1.6802058337876247</v>
      </c>
      <c r="AT357">
        <v>3.7814070371145756</v>
      </c>
      <c r="AU357">
        <v>-1.9116630763739142E-3</v>
      </c>
      <c r="AV357">
        <v>3.6272574949117822E-3</v>
      </c>
      <c r="AW357">
        <v>1.7155944185378677E-3</v>
      </c>
      <c r="AX357" s="40">
        <v>-0.3755513409193505</v>
      </c>
      <c r="AY357" s="40">
        <v>0.19036163609108578</v>
      </c>
      <c r="AZ357" s="40">
        <v>-0.18518970482826469</v>
      </c>
      <c r="BA357" s="40">
        <v>-0.61224594157415357</v>
      </c>
      <c r="BB357" s="40">
        <v>0.31037573419736669</v>
      </c>
      <c r="BC357" s="40">
        <v>-0.30187020737678694</v>
      </c>
      <c r="BD357" s="40">
        <v>-57.671774043353992</v>
      </c>
      <c r="BE357" s="40">
        <v>-116.96851407847907</v>
      </c>
      <c r="BF357" s="40">
        <v>59.296740035125076</v>
      </c>
      <c r="BG357" s="40">
        <v>-2.095885399310116E-2</v>
      </c>
      <c r="BH357" s="40">
        <v>1.1570863998770674E-2</v>
      </c>
      <c r="BI357" s="40">
        <v>-9.3879899943304854E-3</v>
      </c>
      <c r="BJ357">
        <v>-5.6737834256204702E-3</v>
      </c>
      <c r="BK357">
        <v>-8.8878721062635394E-3</v>
      </c>
      <c r="BL357">
        <v>-1.7417894118244084E-2</v>
      </c>
      <c r="BM357">
        <v>-1.2221821428395514</v>
      </c>
      <c r="BN357">
        <v>-5.655482662405684E-3</v>
      </c>
      <c r="BO357">
        <v>-8.8567557261540579E-3</v>
      </c>
      <c r="BP357">
        <v>-1.7385425289884213E-2</v>
      </c>
      <c r="BQ357">
        <v>-1.2102965731264121</v>
      </c>
      <c r="BR357">
        <v>20471.222200458844</v>
      </c>
      <c r="BS357">
        <v>-1.2102965731264121</v>
      </c>
    </row>
    <row r="358" spans="1:71" hidden="1">
      <c r="A358">
        <v>60</v>
      </c>
      <c r="B358" t="s">
        <v>161</v>
      </c>
      <c r="C358" t="s">
        <v>162</v>
      </c>
      <c r="D358" t="s">
        <v>163</v>
      </c>
      <c r="E358" t="s">
        <v>163</v>
      </c>
      <c r="F358" t="s">
        <v>21</v>
      </c>
      <c r="G358" t="str">
        <f t="shared" si="5"/>
        <v>NepalBusiness, Trade, Personal, and Public Services</v>
      </c>
      <c r="H358">
        <v>8829.4013358605844</v>
      </c>
      <c r="I358">
        <v>5551.974599934998</v>
      </c>
      <c r="J358">
        <v>404.55359070363119</v>
      </c>
      <c r="K358">
        <v>204712.22200458843</v>
      </c>
      <c r="L358">
        <v>191048.24733952477</v>
      </c>
      <c r="M358">
        <v>14341.471637214541</v>
      </c>
      <c r="N358">
        <v>-7.4652939197897786E-3</v>
      </c>
      <c r="O358">
        <v>6.1994572963916172E-3</v>
      </c>
      <c r="P358">
        <v>-1.2658366233981612E-3</v>
      </c>
      <c r="Q358">
        <v>-7.609156534199385E-3</v>
      </c>
      <c r="R358">
        <v>5.5113232269864169E-3</v>
      </c>
      <c r="S358">
        <v>-2.0978333072129689E-3</v>
      </c>
      <c r="T358">
        <v>-0.40078737655351654</v>
      </c>
      <c r="U358">
        <v>-1.4537160195908854</v>
      </c>
      <c r="V358">
        <v>1.0529286430373688</v>
      </c>
      <c r="W358">
        <v>-5.7320586953839795E-3</v>
      </c>
      <c r="X358">
        <v>5.1684126355671456E-3</v>
      </c>
      <c r="Y358">
        <v>-5.6364605981683302E-4</v>
      </c>
      <c r="Z358">
        <v>-1.1413457454641068E-2</v>
      </c>
      <c r="AA358">
        <v>1.6110739692287962E-2</v>
      </c>
      <c r="AB358">
        <v>4.6972822376468975E-3</v>
      </c>
      <c r="AC358">
        <v>-1.1589381675648887E-2</v>
      </c>
      <c r="AD358">
        <v>1.2783146135368561E-2</v>
      </c>
      <c r="AE358">
        <v>1.1937644597196731E-3</v>
      </c>
      <c r="AF358">
        <v>0.22806660776565812</v>
      </c>
      <c r="AG358">
        <v>-2.2141310568815236</v>
      </c>
      <c r="AH358">
        <v>2.4421976646471815</v>
      </c>
      <c r="AI358">
        <v>-9.143946774939871E-3</v>
      </c>
      <c r="AJ358">
        <v>1.3138668399165792E-2</v>
      </c>
      <c r="AK358">
        <v>3.9947216242259206E-3</v>
      </c>
      <c r="AL358">
        <v>-2.3056784582867151E-2</v>
      </c>
      <c r="AM358">
        <v>2.2206864615341583E-2</v>
      </c>
      <c r="AN358">
        <v>-8.4991996752556648E-4</v>
      </c>
      <c r="AO358">
        <v>-2.3343823484090139E-2</v>
      </c>
      <c r="AP358">
        <v>1.8905112625484902E-2</v>
      </c>
      <c r="AQ358">
        <v>-4.4387108586052366E-3</v>
      </c>
      <c r="AR358">
        <v>-0.8480079299834471</v>
      </c>
      <c r="AS358">
        <v>-4.4597965628386582</v>
      </c>
      <c r="AT358">
        <v>3.6117886328552107</v>
      </c>
      <c r="AU358">
        <v>-1.8843478376536042E-2</v>
      </c>
      <c r="AV358">
        <v>1.9179201546381124E-2</v>
      </c>
      <c r="AW358">
        <v>3.357231698450811E-4</v>
      </c>
      <c r="AX358" s="40">
        <v>-0.43026031084710015</v>
      </c>
      <c r="AY358" s="40">
        <v>0.21759696576004681</v>
      </c>
      <c r="AZ358" s="40">
        <v>-0.21266334508705337</v>
      </c>
      <c r="BA358" s="40">
        <v>-0.32207375646070352</v>
      </c>
      <c r="BB358" s="40">
        <v>0.16274362319023847</v>
      </c>
      <c r="BC358" s="40">
        <v>-0.15933013327046505</v>
      </c>
      <c r="BD358" s="40">
        <v>-30.439742709695235</v>
      </c>
      <c r="BE358" s="40">
        <v>-61.531626685874322</v>
      </c>
      <c r="BF358" s="40">
        <v>31.091883976179084</v>
      </c>
      <c r="BG358" s="40">
        <v>-7.7154230177867433E-2</v>
      </c>
      <c r="BH358" s="40">
        <v>4.0879498376808883E-2</v>
      </c>
      <c r="BI358" s="40">
        <v>-3.6274731801058564E-2</v>
      </c>
      <c r="BJ358">
        <v>-1.7308499728408314E-2</v>
      </c>
      <c r="BK358">
        <v>-2.6462431000897249E-2</v>
      </c>
      <c r="BL358">
        <v>-5.3457821484108839E-2</v>
      </c>
      <c r="BM358">
        <v>-0.99757096685774171</v>
      </c>
      <c r="BN358">
        <v>-2.6183765675151061E-2</v>
      </c>
      <c r="BO358">
        <v>-3.9880064597331663E-2</v>
      </c>
      <c r="BP358">
        <v>-8.0328115386026314E-2</v>
      </c>
      <c r="BQ358">
        <v>-1.108283648966887</v>
      </c>
      <c r="BR358">
        <v>20471.222200458844</v>
      </c>
      <c r="BS358">
        <v>-1.108283648966887</v>
      </c>
    </row>
    <row r="359" spans="1:71" hidden="1">
      <c r="A359">
        <v>60</v>
      </c>
      <c r="B359" t="s">
        <v>161</v>
      </c>
      <c r="C359" t="s">
        <v>162</v>
      </c>
      <c r="D359" t="s">
        <v>163</v>
      </c>
      <c r="E359" t="s">
        <v>163</v>
      </c>
      <c r="F359" t="s">
        <v>23</v>
      </c>
      <c r="G359" t="str">
        <f t="shared" si="5"/>
        <v>NepalHotel and restaurants and Other Personal Services</v>
      </c>
      <c r="H359">
        <v>967.7505010619293</v>
      </c>
      <c r="I359">
        <v>507.05221151689011</v>
      </c>
      <c r="J359">
        <v>325.07102063481182</v>
      </c>
      <c r="K359">
        <v>61413.666601376543</v>
      </c>
      <c r="L359">
        <v>57314.474201857432</v>
      </c>
      <c r="M359">
        <v>4302.4414911643617</v>
      </c>
      <c r="N359">
        <v>-2.7562596765986814E-2</v>
      </c>
      <c r="O359">
        <v>1.4217439399337608E-2</v>
      </c>
      <c r="P359">
        <v>-1.3345157366649204E-2</v>
      </c>
      <c r="Q359">
        <v>-1.3186085136424466E-2</v>
      </c>
      <c r="R359">
        <v>6.8160354453887136E-3</v>
      </c>
      <c r="S359">
        <v>-6.3700496910357521E-3</v>
      </c>
      <c r="T359">
        <v>-1.2169868289380619</v>
      </c>
      <c r="U359">
        <v>-2.5191784545836526</v>
      </c>
      <c r="V359">
        <v>1.302191625645591</v>
      </c>
      <c r="W359">
        <v>-0.65657418719932015</v>
      </c>
      <c r="X359">
        <v>0.33254217597747487</v>
      </c>
      <c r="Y359">
        <v>-0.32403201122184522</v>
      </c>
      <c r="Z359">
        <v>-4.1447775174647948E-2</v>
      </c>
      <c r="AA359">
        <v>2.2542074016814153E-2</v>
      </c>
      <c r="AB359">
        <v>-1.8905701157833795E-2</v>
      </c>
      <c r="AC359">
        <v>-1.9828672262868552E-2</v>
      </c>
      <c r="AD359">
        <v>1.0855346393903726E-2</v>
      </c>
      <c r="AE359">
        <v>-8.9733258689648279E-3</v>
      </c>
      <c r="AF359">
        <v>-1.7143381800721476</v>
      </c>
      <c r="AG359">
        <v>-3.7882330828908835</v>
      </c>
      <c r="AH359">
        <v>2.0738949028187359</v>
      </c>
      <c r="AI359">
        <v>-0.98630071216412785</v>
      </c>
      <c r="AJ359">
        <v>0.51377440445342459</v>
      </c>
      <c r="AK359">
        <v>-0.47252630771070331</v>
      </c>
      <c r="AL359">
        <v>-8.2876278541132498E-2</v>
      </c>
      <c r="AM359">
        <v>4.3329196282549429E-2</v>
      </c>
      <c r="AN359">
        <v>-3.9547082258583069E-2</v>
      </c>
      <c r="AO359">
        <v>-3.9647271611743501E-2</v>
      </c>
      <c r="AP359">
        <v>2.0798320706526884E-2</v>
      </c>
      <c r="AQ359">
        <v>-1.8848950905216617E-2</v>
      </c>
      <c r="AR359">
        <v>-3.6010590346303815</v>
      </c>
      <c r="AS359">
        <v>-7.5745417532176873</v>
      </c>
      <c r="AT359">
        <v>3.9734827185873054</v>
      </c>
      <c r="AU359">
        <v>-1.9706746918150087</v>
      </c>
      <c r="AV359">
        <v>1.0064462208574039</v>
      </c>
      <c r="AW359">
        <v>-0.96422847095760467</v>
      </c>
      <c r="AX359" s="40">
        <v>-0.11984804261201866</v>
      </c>
      <c r="AY359" s="40">
        <v>6.0360162322353528E-2</v>
      </c>
      <c r="AZ359" s="40">
        <v>-5.9487880289665132E-2</v>
      </c>
      <c r="BA359" s="40">
        <v>-6.4141266650155238E-2</v>
      </c>
      <c r="BB359" s="40">
        <v>3.2293626202254101E-2</v>
      </c>
      <c r="BC359" s="40">
        <v>-3.1847640447901143E-2</v>
      </c>
      <c r="BD359" s="40">
        <v>-6.0844358894708677</v>
      </c>
      <c r="BE359" s="40">
        <v>-12.254076575649265</v>
      </c>
      <c r="BF359" s="40">
        <v>6.1696406861783961</v>
      </c>
      <c r="BG359" s="40">
        <v>-1.9832813222705017</v>
      </c>
      <c r="BH359" s="40">
        <v>0.99589574351306576</v>
      </c>
      <c r="BI359" s="40">
        <v>-0.98738557875743593</v>
      </c>
      <c r="BJ359">
        <v>-0.58304288367612733</v>
      </c>
      <c r="BK359">
        <v>-0.87676174218853009</v>
      </c>
      <c r="BL359">
        <v>-1.7531158199359829</v>
      </c>
      <c r="BM359">
        <v>-2.535194668365965</v>
      </c>
      <c r="BN359">
        <v>-0.49682821558894585</v>
      </c>
      <c r="BO359">
        <v>-0.74710907414407279</v>
      </c>
      <c r="BP359">
        <v>-1.4938386188195092</v>
      </c>
      <c r="BQ359">
        <v>-2.4167287504752508</v>
      </c>
      <c r="BR359">
        <v>20471.222200458844</v>
      </c>
      <c r="BS359">
        <v>-2.4167287504752508</v>
      </c>
    </row>
    <row r="360" spans="1:71" hidden="1">
      <c r="A360">
        <v>60</v>
      </c>
      <c r="B360" t="s">
        <v>161</v>
      </c>
      <c r="C360" t="s">
        <v>162</v>
      </c>
      <c r="D360" t="s">
        <v>163</v>
      </c>
      <c r="E360" t="s">
        <v>163</v>
      </c>
      <c r="F360" t="s">
        <v>22</v>
      </c>
      <c r="G360" t="str">
        <f t="shared" si="5"/>
        <v>NepalLight/Heavy Manufacturing, Utilities, and Construction</v>
      </c>
      <c r="H360">
        <v>2968.8238541023429</v>
      </c>
      <c r="I360">
        <v>2934.7253630953792</v>
      </c>
      <c r="J360">
        <v>355.83122668705528</v>
      </c>
      <c r="K360">
        <v>327539.55520734156</v>
      </c>
      <c r="L360">
        <v>305677.1957432396</v>
      </c>
      <c r="M360">
        <v>22946.354619543261</v>
      </c>
      <c r="N360">
        <v>-1.7078820989151187E-3</v>
      </c>
      <c r="O360">
        <v>7.1535819429151904E-3</v>
      </c>
      <c r="P360">
        <v>5.445699844000073E-3</v>
      </c>
      <c r="Q360">
        <v>-2.5293760682768567E-3</v>
      </c>
      <c r="R360">
        <v>1.147131310570452E-2</v>
      </c>
      <c r="S360">
        <v>8.9419370374276639E-3</v>
      </c>
      <c r="T360">
        <v>1.7083413988209379</v>
      </c>
      <c r="U360">
        <v>-0.48323286470683158</v>
      </c>
      <c r="V360">
        <v>2.1915742635277695</v>
      </c>
      <c r="W360">
        <v>-4.8937114450882876E-3</v>
      </c>
      <c r="X360">
        <v>0.2464121975242605</v>
      </c>
      <c r="Y360">
        <v>0.24151848607917228</v>
      </c>
      <c r="Z360">
        <v>-2.6419894863534662E-3</v>
      </c>
      <c r="AA360">
        <v>3.4419965944898552E-2</v>
      </c>
      <c r="AB360">
        <v>3.177797645854509E-2</v>
      </c>
      <c r="AC360">
        <v>-3.8851696020549393E-3</v>
      </c>
      <c r="AD360">
        <v>4.9068703491842704E-2</v>
      </c>
      <c r="AE360">
        <v>4.5183533889787769E-2</v>
      </c>
      <c r="AF360">
        <v>8.6322349582499669</v>
      </c>
      <c r="AG360">
        <v>-0.74225484308939471</v>
      </c>
      <c r="AH360">
        <v>9.3744898013393616</v>
      </c>
      <c r="AI360">
        <v>-8.9764966457458288E-3</v>
      </c>
      <c r="AJ360">
        <v>1.2492901326609582</v>
      </c>
      <c r="AK360">
        <v>1.2403136360152129</v>
      </c>
      <c r="AL360">
        <v>-5.4712564643013351E-3</v>
      </c>
      <c r="AM360">
        <v>3.5848581787515446E-2</v>
      </c>
      <c r="AN360">
        <v>3.0377325323214105E-2</v>
      </c>
      <c r="AO360">
        <v>-8.1180371343681501E-3</v>
      </c>
      <c r="AP360">
        <v>5.0666607782201112E-2</v>
      </c>
      <c r="AQ360">
        <v>4.2548570647832962E-2</v>
      </c>
      <c r="AR360">
        <v>8.1288298490704314</v>
      </c>
      <c r="AS360">
        <v>-1.5509367663582125</v>
      </c>
      <c r="AT360">
        <v>9.6797666154286439</v>
      </c>
      <c r="AU360">
        <v>-2.5808766950207215E-2</v>
      </c>
      <c r="AV360">
        <v>1.2572280447984505</v>
      </c>
      <c r="AW360">
        <v>1.2314192778482433</v>
      </c>
      <c r="AX360" s="40">
        <v>-9.0075556636301846E-2</v>
      </c>
      <c r="AY360" s="40">
        <v>5.1337419211608573E-2</v>
      </c>
      <c r="AZ360" s="40">
        <v>-3.8738137424693286E-2</v>
      </c>
      <c r="BA360" s="40">
        <v>-0.14570944174365594</v>
      </c>
      <c r="BB360" s="40">
        <v>8.3061345943394052E-2</v>
      </c>
      <c r="BC360" s="40">
        <v>-6.2648095800261872E-2</v>
      </c>
      <c r="BD360" s="40">
        <v>-11.968808901798665</v>
      </c>
      <c r="BE360" s="40">
        <v>-27.837533465946038</v>
      </c>
      <c r="BF360" s="40">
        <v>15.868724564147373</v>
      </c>
      <c r="BG360" s="40">
        <v>-0.1176091829645292</v>
      </c>
      <c r="BH360" s="40">
        <v>0.30276993328398094</v>
      </c>
      <c r="BI360" s="40">
        <v>0.18516075031945181</v>
      </c>
      <c r="BJ360">
        <v>-1.1776526886486066E-2</v>
      </c>
      <c r="BK360">
        <v>-1.8217569139941804E-2</v>
      </c>
      <c r="BL360">
        <v>-3.7726491129354958E-2</v>
      </c>
      <c r="BM360">
        <v>-0.6211068171605254</v>
      </c>
      <c r="BN360">
        <v>-1.6466033611988326E-2</v>
      </c>
      <c r="BO360">
        <v>-2.529213985142743E-2</v>
      </c>
      <c r="BP360">
        <v>-5.2847765104751532E-2</v>
      </c>
      <c r="BQ360">
        <v>-0.94855667981771941</v>
      </c>
      <c r="BR360">
        <v>20471.222200458844</v>
      </c>
      <c r="BS360">
        <v>-0.94855667981771941</v>
      </c>
    </row>
    <row r="361" spans="1:71" hidden="1">
      <c r="A361">
        <v>60</v>
      </c>
      <c r="B361" t="s">
        <v>161</v>
      </c>
      <c r="C361" t="s">
        <v>162</v>
      </c>
      <c r="D361" t="s">
        <v>163</v>
      </c>
      <c r="E361" t="s">
        <v>163</v>
      </c>
      <c r="F361" t="s">
        <v>24</v>
      </c>
      <c r="G361" t="str">
        <f t="shared" si="5"/>
        <v>NepalTransport services</v>
      </c>
      <c r="H361">
        <v>1414.8625493325731</v>
      </c>
      <c r="I361">
        <v>446.62198789540003</v>
      </c>
      <c r="J361">
        <v>273.04832003913072</v>
      </c>
      <c r="K361">
        <v>81884.88880183539</v>
      </c>
      <c r="L361">
        <v>76419.298935809915</v>
      </c>
      <c r="M361">
        <v>5736.5886548858152</v>
      </c>
      <c r="N361">
        <v>-3.2725641529253711E-3</v>
      </c>
      <c r="O361">
        <v>2.2237973918255282E-3</v>
      </c>
      <c r="P361">
        <v>-1.0487667610998433E-3</v>
      </c>
      <c r="Q361">
        <v>-1.0942672386944348E-3</v>
      </c>
      <c r="R361">
        <v>8.7875351837882556E-4</v>
      </c>
      <c r="S361">
        <v>-2.1551372031560932E-4</v>
      </c>
      <c r="T361">
        <v>-4.1173518543917695E-2</v>
      </c>
      <c r="U361">
        <v>-0.20905783807363321</v>
      </c>
      <c r="V361">
        <v>0.1678843195297155</v>
      </c>
      <c r="W361">
        <v>-3.1049527618221693E-2</v>
      </c>
      <c r="X361">
        <v>1.7972008464737916E-2</v>
      </c>
      <c r="Y361">
        <v>-1.3077519153483774E-2</v>
      </c>
      <c r="Z361">
        <v>-4.9384936338590923E-3</v>
      </c>
      <c r="AA361">
        <v>4.8595128996610538E-3</v>
      </c>
      <c r="AB361">
        <v>-7.8980734198038337E-5</v>
      </c>
      <c r="AC361">
        <v>-1.6430532375558979E-3</v>
      </c>
      <c r="AD361">
        <v>2.0312547972633783E-3</v>
      </c>
      <c r="AE361">
        <v>3.8820155970748074E-4</v>
      </c>
      <c r="AF361">
        <v>7.4165227596584032E-2</v>
      </c>
      <c r="AG361">
        <v>-0.31390244132058598</v>
      </c>
      <c r="AH361">
        <v>0.38806766891716998</v>
      </c>
      <c r="AI361">
        <v>-4.6672338777681788E-2</v>
      </c>
      <c r="AJ361">
        <v>3.2653042126180691E-2</v>
      </c>
      <c r="AK361">
        <v>-1.40192966515011E-2</v>
      </c>
      <c r="AL361">
        <v>-9.8815094037602285E-3</v>
      </c>
      <c r="AM361">
        <v>7.3102848883385323E-3</v>
      </c>
      <c r="AN361">
        <v>-2.5712245154216953E-3</v>
      </c>
      <c r="AO361">
        <v>-3.2395844552556134E-3</v>
      </c>
      <c r="AP361">
        <v>2.7162727150699946E-3</v>
      </c>
      <c r="AQ361">
        <v>-5.2331174018561835E-4</v>
      </c>
      <c r="AR361">
        <v>-9.997779077465907E-2</v>
      </c>
      <c r="AS361">
        <v>-0.6189169322849537</v>
      </c>
      <c r="AT361">
        <v>0.51893914151029452</v>
      </c>
      <c r="AU361">
        <v>-9.2994843600625543E-2</v>
      </c>
      <c r="AV361">
        <v>5.5240141468805043E-2</v>
      </c>
      <c r="AW361">
        <v>-3.7754702131820493E-2</v>
      </c>
      <c r="AX361" s="40">
        <v>-9.2036715098171407E-2</v>
      </c>
      <c r="AY361" s="40">
        <v>4.6605872864448547E-2</v>
      </c>
      <c r="AZ361" s="40">
        <v>-4.543084223372286E-2</v>
      </c>
      <c r="BA361" s="40">
        <v>-2.3871792272398176E-2</v>
      </c>
      <c r="BB361" s="40">
        <v>1.2267516035230696E-2</v>
      </c>
      <c r="BC361" s="40">
        <v>-1.1604276237167479E-2</v>
      </c>
      <c r="BD361" s="40">
        <v>-2.2169766367545409</v>
      </c>
      <c r="BE361" s="40">
        <v>-4.5606640744948805</v>
      </c>
      <c r="BF361" s="40">
        <v>2.3436874377403392</v>
      </c>
      <c r="BG361" s="40">
        <v>-0.17654012553592352</v>
      </c>
      <c r="BH361" s="40">
        <v>9.0717307423588828E-2</v>
      </c>
      <c r="BI361" s="40">
        <v>-8.5822818112334678E-2</v>
      </c>
      <c r="BJ361">
        <v>-4.7349749960795939E-2</v>
      </c>
      <c r="BK361">
        <v>-7.1453584351335725E-2</v>
      </c>
      <c r="BL361">
        <v>-0.14297259813380669</v>
      </c>
      <c r="BM361">
        <v>-1.3316516479030225</v>
      </c>
      <c r="BN361">
        <v>-4.6808675734656184E-2</v>
      </c>
      <c r="BO361">
        <v>-7.0283696241597193E-2</v>
      </c>
      <c r="BP361">
        <v>-0.13857735379340652</v>
      </c>
      <c r="BQ361">
        <v>-1.0211463380891581</v>
      </c>
      <c r="BR361">
        <v>20471.222200458844</v>
      </c>
      <c r="BS361">
        <v>-1.0211463380891581</v>
      </c>
    </row>
    <row r="362" spans="1:71" hidden="1">
      <c r="A362">
        <v>60</v>
      </c>
      <c r="B362" t="s">
        <v>161</v>
      </c>
      <c r="C362" t="s">
        <v>162</v>
      </c>
      <c r="D362" t="s">
        <v>163</v>
      </c>
      <c r="E362" t="s">
        <v>163</v>
      </c>
      <c r="F362" t="s">
        <v>287</v>
      </c>
      <c r="G362" t="str">
        <f t="shared" si="5"/>
        <v>Nepal_All</v>
      </c>
      <c r="H362">
        <v>20471.222200458844</v>
      </c>
      <c r="I362">
        <v>19104.824733952468</v>
      </c>
      <c r="J362">
        <v>1434.1471637214536</v>
      </c>
      <c r="K362">
        <v>20471.222200458844</v>
      </c>
      <c r="L362">
        <v>19104.824733952468</v>
      </c>
      <c r="M362">
        <v>1434.1471637214536</v>
      </c>
      <c r="N362">
        <v>-4.1751773450792763E-2</v>
      </c>
      <c r="O362">
        <v>3.3251959918468306E-2</v>
      </c>
      <c r="P362">
        <v>-8.4998135323244572E-3</v>
      </c>
      <c r="Q362">
        <v>-2.7279792282948002E-2</v>
      </c>
      <c r="R362">
        <v>3.0360642359424816E-2</v>
      </c>
      <c r="S362">
        <v>3.080850076476814E-3</v>
      </c>
      <c r="T362">
        <v>0.58859100742673587</v>
      </c>
      <c r="U362">
        <v>-5.2117565034435067</v>
      </c>
      <c r="V362">
        <v>5.8003475108702416</v>
      </c>
      <c r="W362">
        <v>-0.69889594696956858</v>
      </c>
      <c r="X362">
        <v>0.60350946261003791</v>
      </c>
      <c r="Y362">
        <v>-9.5386484359530677E-2</v>
      </c>
      <c r="Z362">
        <v>-6.3172775360364475E-2</v>
      </c>
      <c r="AA362">
        <v>8.8565631235552472E-2</v>
      </c>
      <c r="AB362">
        <v>2.5392855875187997E-2</v>
      </c>
      <c r="AC362">
        <v>-4.1426594139388033E-2</v>
      </c>
      <c r="AD362">
        <v>9.2244066641530675E-2</v>
      </c>
      <c r="AE362">
        <v>5.0817472502142642E-2</v>
      </c>
      <c r="AF362">
        <v>9.7085890557588446</v>
      </c>
      <c r="AG362">
        <v>-7.9144782035759107</v>
      </c>
      <c r="AH362">
        <v>17.623067259334753</v>
      </c>
      <c r="AI362">
        <v>-1.0525541431504295</v>
      </c>
      <c r="AJ362">
        <v>1.8122444448409194</v>
      </c>
      <c r="AK362">
        <v>0.7596903016904899</v>
      </c>
      <c r="AL362">
        <v>-0.12663798826751924</v>
      </c>
      <c r="AM362">
        <v>0.1207206106640803</v>
      </c>
      <c r="AN362">
        <v>-5.9173776034389391E-3</v>
      </c>
      <c r="AO362">
        <v>-8.3143384300500306E-2</v>
      </c>
      <c r="AP362">
        <v>0.11287925665798305</v>
      </c>
      <c r="AQ362">
        <v>2.9735872357482748E-2</v>
      </c>
      <c r="AR362">
        <v>5.6809862970088982</v>
      </c>
      <c r="AS362">
        <v>-15.884397848487136</v>
      </c>
      <c r="AT362">
        <v>21.565384145496033</v>
      </c>
      <c r="AU362">
        <v>-2.1102334438187516</v>
      </c>
      <c r="AV362">
        <v>2.3417208661659523</v>
      </c>
      <c r="AW362">
        <v>0.23148742234720077</v>
      </c>
      <c r="AX362" s="40">
        <v>-1.1077719661129426</v>
      </c>
      <c r="AY362" s="40">
        <v>0.56626205624954329</v>
      </c>
      <c r="AZ362" s="40">
        <v>-0.54150990986339931</v>
      </c>
      <c r="BA362" s="40">
        <v>-1.1680421987010665</v>
      </c>
      <c r="BB362" s="40">
        <v>0.60074184556848409</v>
      </c>
      <c r="BC362" s="40">
        <v>-0.56730035313258242</v>
      </c>
      <c r="BD362" s="40">
        <v>-108.38173818107329</v>
      </c>
      <c r="BE362" s="40">
        <v>-223.15241488044359</v>
      </c>
      <c r="BF362" s="40">
        <v>114.77067669937028</v>
      </c>
      <c r="BG362" s="40">
        <v>-2.375543714941923</v>
      </c>
      <c r="BH362" s="40">
        <v>1.441833346596215</v>
      </c>
      <c r="BI362" s="40">
        <v>-0.93371036834570798</v>
      </c>
      <c r="BJ362">
        <v>-4.1751773450792763E-2</v>
      </c>
      <c r="BK362">
        <v>-6.3172775360364475E-2</v>
      </c>
      <c r="BL362">
        <v>-0.12663798826751924</v>
      </c>
      <c r="BM362">
        <v>-1.1077719661129426</v>
      </c>
      <c r="BN362">
        <v>-2.7279792282948002E-2</v>
      </c>
      <c r="BO362">
        <v>-4.1426594139388047E-2</v>
      </c>
      <c r="BP362">
        <v>-8.3143384300500306E-2</v>
      </c>
      <c r="BQ362">
        <v>-1.1680421987010665</v>
      </c>
      <c r="BR362">
        <v>20471.222200458844</v>
      </c>
      <c r="BS362">
        <v>-1.1680421987010665</v>
      </c>
    </row>
    <row r="363" spans="1:71" hidden="1">
      <c r="A363">
        <v>61</v>
      </c>
      <c r="B363" t="s">
        <v>190</v>
      </c>
      <c r="C363" t="s">
        <v>191</v>
      </c>
      <c r="D363" t="s">
        <v>192</v>
      </c>
      <c r="E363" t="s">
        <v>191</v>
      </c>
      <c r="F363" t="s">
        <v>20</v>
      </c>
      <c r="G363" t="str">
        <f t="shared" si="5"/>
        <v>SingaporeAgriculture, Mining and Quarrying</v>
      </c>
      <c r="H363">
        <v>84.961788200987002</v>
      </c>
      <c r="I363">
        <v>4.3811499464612842</v>
      </c>
      <c r="J363">
        <v>33.384495021463479</v>
      </c>
      <c r="K363">
        <v>683231.11805808521</v>
      </c>
      <c r="L363">
        <v>8293.1381067367329</v>
      </c>
      <c r="M363">
        <v>911896.81567741744</v>
      </c>
      <c r="N363">
        <v>-3.9936846676137368E-5</v>
      </c>
      <c r="O363">
        <v>2.2722764141548259E-4</v>
      </c>
      <c r="P363">
        <v>1.8729079473934522E-4</v>
      </c>
      <c r="Q363">
        <v>-1.6966293838755527E-4</v>
      </c>
      <c r="R363">
        <v>9.6532682307197285E-4</v>
      </c>
      <c r="S363">
        <v>7.9566388468441758E-4</v>
      </c>
      <c r="T363">
        <v>3.2992752411152626E-2</v>
      </c>
      <c r="U363">
        <v>-7.0351908982138056E-3</v>
      </c>
      <c r="V363">
        <v>4.0027943309366432E-2</v>
      </c>
      <c r="W363">
        <v>-1.1757197721315551E-5</v>
      </c>
      <c r="X363">
        <v>3.5364348183389875E-3</v>
      </c>
      <c r="Y363">
        <v>3.5246776206176718E-3</v>
      </c>
      <c r="Z363">
        <v>-5.3771191394913397E-5</v>
      </c>
      <c r="AA363">
        <v>2.1955035027426288E-4</v>
      </c>
      <c r="AB363">
        <v>1.6577915887934947E-4</v>
      </c>
      <c r="AC363">
        <v>-2.2843511924299938E-4</v>
      </c>
      <c r="AD363">
        <v>9.327115346281663E-4</v>
      </c>
      <c r="AE363">
        <v>7.042764153851669E-4</v>
      </c>
      <c r="AF363">
        <v>2.9203307890533377E-2</v>
      </c>
      <c r="AG363">
        <v>-9.4722199615553393E-3</v>
      </c>
      <c r="AH363">
        <v>3.867552785208872E-2</v>
      </c>
      <c r="AI363">
        <v>-1.5830184575698295E-5</v>
      </c>
      <c r="AJ363">
        <v>4.2694971564048003E-3</v>
      </c>
      <c r="AK363">
        <v>4.2536669718291021E-3</v>
      </c>
      <c r="AL363">
        <v>-9.1023335407588475E-5</v>
      </c>
      <c r="AM363">
        <v>2.3882097434121041E-4</v>
      </c>
      <c r="AN363">
        <v>1.4779763893362193E-4</v>
      </c>
      <c r="AO363">
        <v>-3.8669268688917792E-4</v>
      </c>
      <c r="AP363">
        <v>1.0145785565858943E-3</v>
      </c>
      <c r="AQ363">
        <v>6.2788586969671635E-4</v>
      </c>
      <c r="AR363">
        <v>2.6035721163316868E-2</v>
      </c>
      <c r="AS363">
        <v>-1.6034479286185288E-2</v>
      </c>
      <c r="AT363">
        <v>4.207020044950216E-2</v>
      </c>
      <c r="AU363">
        <v>-2.6797378021032003E-5</v>
      </c>
      <c r="AV363">
        <v>4.2660337965221328E-3</v>
      </c>
      <c r="AW363">
        <v>4.2392364185011005E-3</v>
      </c>
      <c r="AX363" s="40">
        <v>-3.3096164700091601E-4</v>
      </c>
      <c r="AY363" s="40">
        <v>3.7274004157787188E-4</v>
      </c>
      <c r="AZ363" s="40">
        <v>4.1778394576955872E-5</v>
      </c>
      <c r="BA363" s="40">
        <v>-1.4060180058547147E-3</v>
      </c>
      <c r="BB363" s="40">
        <v>1.5835043568055525E-3</v>
      </c>
      <c r="BC363" s="40">
        <v>1.7748635095083776E-4</v>
      </c>
      <c r="BD363" s="40">
        <v>7.3595941024802098E-3</v>
      </c>
      <c r="BE363" s="40">
        <v>-5.8301507515558626E-2</v>
      </c>
      <c r="BF363" s="40">
        <v>6.5661101618038828E-2</v>
      </c>
      <c r="BG363" s="40">
        <v>-7.3707703677583749E-5</v>
      </c>
      <c r="BH363" s="40">
        <v>3.5674100713171219E-3</v>
      </c>
      <c r="BI363" s="40">
        <v>3.4937023676395382E-3</v>
      </c>
      <c r="BJ363">
        <v>-0.16057863766769609</v>
      </c>
      <c r="BK363">
        <v>-0.21620396647698606</v>
      </c>
      <c r="BL363">
        <v>-0.36598791372413875</v>
      </c>
      <c r="BM363">
        <v>-1.3307352687767127</v>
      </c>
      <c r="BN363">
        <v>-0.16057863766786223</v>
      </c>
      <c r="BO363">
        <v>-0.21620396647702467</v>
      </c>
      <c r="BP363">
        <v>-0.36598791372426226</v>
      </c>
      <c r="BQ363">
        <v>-1.3307352687768554</v>
      </c>
      <c r="BR363">
        <v>341615.55902904255</v>
      </c>
      <c r="BS363">
        <v>-1.3307352687768554</v>
      </c>
    </row>
    <row r="364" spans="1:71" hidden="1">
      <c r="A364">
        <v>61</v>
      </c>
      <c r="B364" t="s">
        <v>190</v>
      </c>
      <c r="C364" t="s">
        <v>191</v>
      </c>
      <c r="D364" t="s">
        <v>192</v>
      </c>
      <c r="E364" t="s">
        <v>191</v>
      </c>
      <c r="F364" t="s">
        <v>21</v>
      </c>
      <c r="G364" t="str">
        <f t="shared" si="5"/>
        <v>SingaporeBusiness, Trade, Personal, and Public Services</v>
      </c>
      <c r="H364">
        <v>211754.36760701591</v>
      </c>
      <c r="I364">
        <v>2689.1471724245262</v>
      </c>
      <c r="J364">
        <v>178270.64167713662</v>
      </c>
      <c r="K364">
        <v>3416155.5902904267</v>
      </c>
      <c r="L364">
        <v>41465.690533683664</v>
      </c>
      <c r="M364">
        <v>4559484.0783870872</v>
      </c>
      <c r="N364">
        <v>-9.212180452931748E-2</v>
      </c>
      <c r="O364">
        <v>6.5854756376067192E-2</v>
      </c>
      <c r="P364">
        <v>-2.6267048153250289E-2</v>
      </c>
      <c r="Q364">
        <v>-9.8719163559016138E-2</v>
      </c>
      <c r="R364">
        <v>7.0769027646902502E-2</v>
      </c>
      <c r="S364">
        <v>-2.7950135912113646E-2</v>
      </c>
      <c r="T364">
        <v>-1.1589716861061026</v>
      </c>
      <c r="U364">
        <v>-4.0934582858822655</v>
      </c>
      <c r="V364">
        <v>2.9344865997761627</v>
      </c>
      <c r="W364">
        <v>-6.270332875305927E-2</v>
      </c>
      <c r="X364">
        <v>4.8167192535163689E-2</v>
      </c>
      <c r="Y364">
        <v>-1.4536136217895564E-2</v>
      </c>
      <c r="Z364">
        <v>-0.12453695997183485</v>
      </c>
      <c r="AA364">
        <v>0.14756811753305837</v>
      </c>
      <c r="AB364">
        <v>2.3031157561223509E-2</v>
      </c>
      <c r="AC364">
        <v>-0.13309054164554396</v>
      </c>
      <c r="AD364">
        <v>0.16015547165087107</v>
      </c>
      <c r="AE364">
        <v>2.7064930005327149E-2</v>
      </c>
      <c r="AF364">
        <v>1.1222660119167049</v>
      </c>
      <c r="AG364">
        <v>-5.5186912128344634</v>
      </c>
      <c r="AH364">
        <v>6.6409572247511672</v>
      </c>
      <c r="AI364">
        <v>-8.6432323464566516E-2</v>
      </c>
      <c r="AJ364">
        <v>0.11434279311813217</v>
      </c>
      <c r="AK364">
        <v>2.7910469653565664E-2</v>
      </c>
      <c r="AL364">
        <v>-0.22255898268155405</v>
      </c>
      <c r="AM364">
        <v>0.20634005664343907</v>
      </c>
      <c r="AN364">
        <v>-1.6218926038114978E-2</v>
      </c>
      <c r="AO364">
        <v>-0.23737928161047533</v>
      </c>
      <c r="AP364">
        <v>0.22078445451169576</v>
      </c>
      <c r="AQ364">
        <v>-1.6594827098779581E-2</v>
      </c>
      <c r="AR364">
        <v>-0.68811596493798188</v>
      </c>
      <c r="AS364">
        <v>-9.8430958303681191</v>
      </c>
      <c r="AT364">
        <v>9.1549798654301355</v>
      </c>
      <c r="AU364">
        <v>-0.15846353710170108</v>
      </c>
      <c r="AV364">
        <v>0.15921283591485544</v>
      </c>
      <c r="AW364">
        <v>7.4929881315438207E-4</v>
      </c>
      <c r="AX364" s="40">
        <v>-0.50549256683848698</v>
      </c>
      <c r="AY364" s="40">
        <v>0.27254013753065193</v>
      </c>
      <c r="AZ364" s="40">
        <v>-0.23295242930783502</v>
      </c>
      <c r="BA364" s="40">
        <v>-0.51429328842909394</v>
      </c>
      <c r="BB364" s="40">
        <v>0.27855609008194138</v>
      </c>
      <c r="BC364" s="40">
        <v>-0.23573719834715251</v>
      </c>
      <c r="BD364" s="40">
        <v>-9.7750057139406312</v>
      </c>
      <c r="BE364" s="40">
        <v>-21.325526341551324</v>
      </c>
      <c r="BF364" s="40">
        <v>11.550520627610691</v>
      </c>
      <c r="BG364" s="40">
        <v>-0.20718768785362043</v>
      </c>
      <c r="BH364" s="40">
        <v>0.12040937208544428</v>
      </c>
      <c r="BI364" s="40">
        <v>-8.6778315768176156E-2</v>
      </c>
      <c r="BJ364">
        <v>-0.14861673035925752</v>
      </c>
      <c r="BK364">
        <v>-0.2009109123997416</v>
      </c>
      <c r="BL364">
        <v>-0.35904624846649469</v>
      </c>
      <c r="BM364">
        <v>-0.81549262835527914</v>
      </c>
      <c r="BN364">
        <v>-0.15222143019385648</v>
      </c>
      <c r="BO364">
        <v>-0.20522086962830041</v>
      </c>
      <c r="BP364">
        <v>-0.36603038804654253</v>
      </c>
      <c r="BQ364">
        <v>-0.79302191268037969</v>
      </c>
      <c r="BR364">
        <v>341615.55902904255</v>
      </c>
      <c r="BS364">
        <v>-0.79302191268037969</v>
      </c>
    </row>
    <row r="365" spans="1:71" hidden="1">
      <c r="A365">
        <v>61</v>
      </c>
      <c r="B365" t="s">
        <v>190</v>
      </c>
      <c r="C365" t="s">
        <v>191</v>
      </c>
      <c r="D365" t="s">
        <v>192</v>
      </c>
      <c r="E365" t="s">
        <v>191</v>
      </c>
      <c r="F365" t="s">
        <v>23</v>
      </c>
      <c r="G365" t="str">
        <f t="shared" si="5"/>
        <v>SingaporeHotel and restaurants and Other Personal Services</v>
      </c>
      <c r="H365">
        <v>16992.717855201096</v>
      </c>
      <c r="I365">
        <v>421.98208851811347</v>
      </c>
      <c r="J365">
        <v>257.69215823973451</v>
      </c>
      <c r="K365">
        <v>1024846.6770871278</v>
      </c>
      <c r="L365">
        <v>12439.707160105099</v>
      </c>
      <c r="M365">
        <v>1367845.2235161262</v>
      </c>
      <c r="N365">
        <v>-8.7050515564915332E-2</v>
      </c>
      <c r="O365">
        <v>4.3871958249770728E-2</v>
      </c>
      <c r="P365">
        <v>-4.3178557315144604E-2</v>
      </c>
      <c r="Q365">
        <v>-0.13593523217051734</v>
      </c>
      <c r="R365">
        <v>6.8825200664235309E-2</v>
      </c>
      <c r="S365">
        <v>-6.7110031506282031E-2</v>
      </c>
      <c r="T365">
        <v>-2.7827637981452513</v>
      </c>
      <c r="U365">
        <v>-5.636648269807111</v>
      </c>
      <c r="V365">
        <v>2.8538844716618605</v>
      </c>
      <c r="W365">
        <v>-8.9236521469276256E-2</v>
      </c>
      <c r="X365">
        <v>4.4628365873179483E-2</v>
      </c>
      <c r="Y365">
        <v>-4.4608155596096766E-2</v>
      </c>
      <c r="Z365">
        <v>-0.10342915278447971</v>
      </c>
      <c r="AA365">
        <v>5.785565072012526E-2</v>
      </c>
      <c r="AB365">
        <v>-4.5573502064354454E-2</v>
      </c>
      <c r="AC365">
        <v>-0.16327045013351221</v>
      </c>
      <c r="AD365">
        <v>9.1752972722701526E-2</v>
      </c>
      <c r="AE365">
        <v>-7.1517477410810673E-2</v>
      </c>
      <c r="AF365">
        <v>-2.9655215860663873</v>
      </c>
      <c r="AG365">
        <v>-6.7701219585314476</v>
      </c>
      <c r="AH365">
        <v>3.8046003724650599</v>
      </c>
      <c r="AI365">
        <v>-0.10456997347146545</v>
      </c>
      <c r="AJ365">
        <v>5.777301335259992E-2</v>
      </c>
      <c r="AK365">
        <v>-4.679696011886552E-2</v>
      </c>
      <c r="AL365">
        <v>-0.15258887719379055</v>
      </c>
      <c r="AM365">
        <v>8.2603058315631805E-2</v>
      </c>
      <c r="AN365">
        <v>-6.9985818878158731E-2</v>
      </c>
      <c r="AO365">
        <v>-0.24533979777924642</v>
      </c>
      <c r="AP365">
        <v>0.1332032664161589</v>
      </c>
      <c r="AQ365">
        <v>-0.11213653136308752</v>
      </c>
      <c r="AR365">
        <v>-4.6498187070224999</v>
      </c>
      <c r="AS365">
        <v>-10.173184130310766</v>
      </c>
      <c r="AT365">
        <v>5.523365423288265</v>
      </c>
      <c r="AU365">
        <v>-0.15050861373178387</v>
      </c>
      <c r="AV365">
        <v>8.0744484219365739E-2</v>
      </c>
      <c r="AW365">
        <v>-6.9764129512418144E-2</v>
      </c>
      <c r="AX365" s="40">
        <v>-0.24265056232370588</v>
      </c>
      <c r="AY365" s="40">
        <v>0.121671981629166</v>
      </c>
      <c r="AZ365" s="40">
        <v>-0.12097858069453989</v>
      </c>
      <c r="BA365" s="40">
        <v>-0.42594044971899531</v>
      </c>
      <c r="BB365" s="40">
        <v>0.21382780943847429</v>
      </c>
      <c r="BC365" s="40">
        <v>-0.21211264028052099</v>
      </c>
      <c r="BD365" s="40">
        <v>-8.7953971001546467</v>
      </c>
      <c r="BE365" s="40">
        <v>-17.661914873825907</v>
      </c>
      <c r="BF365" s="40">
        <v>8.8665177736712586</v>
      </c>
      <c r="BG365" s="40">
        <v>-0.15039168233358252</v>
      </c>
      <c r="BH365" s="40">
        <v>7.5205946305332602E-2</v>
      </c>
      <c r="BI365" s="40">
        <v>-7.5185736028249919E-2</v>
      </c>
      <c r="BJ365">
        <v>-1.7500326193771785</v>
      </c>
      <c r="BK365">
        <v>-2.0793029196065675</v>
      </c>
      <c r="BL365">
        <v>-3.0675925433679718</v>
      </c>
      <c r="BM365">
        <v>-4.8781606452408983</v>
      </c>
      <c r="BN365">
        <v>-1.3357553372944073</v>
      </c>
      <c r="BO365">
        <v>-1.6043623989601734</v>
      </c>
      <c r="BP365">
        <v>-2.4108094649316105</v>
      </c>
      <c r="BQ365">
        <v>-4.1854655338215325</v>
      </c>
      <c r="BR365">
        <v>341615.55902904255</v>
      </c>
      <c r="BS365">
        <v>-4.1854655338215325</v>
      </c>
    </row>
    <row r="366" spans="1:71" hidden="1">
      <c r="A366">
        <v>61</v>
      </c>
      <c r="B366" t="s">
        <v>190</v>
      </c>
      <c r="C366" t="s">
        <v>191</v>
      </c>
      <c r="D366" t="s">
        <v>192</v>
      </c>
      <c r="E366" t="s">
        <v>191</v>
      </c>
      <c r="F366" t="s">
        <v>22</v>
      </c>
      <c r="G366" t="str">
        <f t="shared" si="5"/>
        <v>SingaporeLight/Heavy Manufacturing, Utilities, and Construction</v>
      </c>
      <c r="H366">
        <v>89207.431067397105</v>
      </c>
      <c r="I366">
        <v>665.80097323505117</v>
      </c>
      <c r="J366">
        <v>218197.85917395839</v>
      </c>
      <c r="K366">
        <v>5465848.9444646826</v>
      </c>
      <c r="L366">
        <v>66345.104853893863</v>
      </c>
      <c r="M366">
        <v>7295174.5254193395</v>
      </c>
      <c r="N366">
        <v>-3.9887863460157845E-2</v>
      </c>
      <c r="O366">
        <v>5.2980543996991793E-2</v>
      </c>
      <c r="P366">
        <v>1.3092680536833946E-2</v>
      </c>
      <c r="Q366">
        <v>-2.2922615954480415E-2</v>
      </c>
      <c r="R366">
        <v>3.0154028663322657E-2</v>
      </c>
      <c r="S366">
        <v>7.2314127088422336E-3</v>
      </c>
      <c r="T366">
        <v>0.29985552150619921</v>
      </c>
      <c r="U366">
        <v>-0.95050209939096486</v>
      </c>
      <c r="V366">
        <v>1.2503576208971638</v>
      </c>
      <c r="W366">
        <v>-8.6240801353430943E-2</v>
      </c>
      <c r="X366">
        <v>0.12369246696091277</v>
      </c>
      <c r="Y366">
        <v>3.7451665607481803E-2</v>
      </c>
      <c r="Z366">
        <v>-5.812354405937678E-2</v>
      </c>
      <c r="AA366">
        <v>0.18933016495864485</v>
      </c>
      <c r="AB366">
        <v>0.13120662089926807</v>
      </c>
      <c r="AC366">
        <v>-3.3330344774533671E-2</v>
      </c>
      <c r="AD366">
        <v>0.10731777211250866</v>
      </c>
      <c r="AE366">
        <v>7.3987427337975004E-2</v>
      </c>
      <c r="AF366">
        <v>3.0679397653798777</v>
      </c>
      <c r="AG366">
        <v>-1.3820657618017935</v>
      </c>
      <c r="AH366">
        <v>4.4500055271816716</v>
      </c>
      <c r="AI366">
        <v>-0.12600782262553772</v>
      </c>
      <c r="AJ366">
        <v>0.43159237895294311</v>
      </c>
      <c r="AK366">
        <v>0.30558455632740539</v>
      </c>
      <c r="AL366">
        <v>-0.11589412262769837</v>
      </c>
      <c r="AM366">
        <v>0.22333211489711496</v>
      </c>
      <c r="AN366">
        <v>0.10743799226941664</v>
      </c>
      <c r="AO366">
        <v>-6.6288912363375835E-2</v>
      </c>
      <c r="AP366">
        <v>0.12671292878921792</v>
      </c>
      <c r="AQ366">
        <v>6.0424016425842123E-2</v>
      </c>
      <c r="AR366">
        <v>2.5055235659161887</v>
      </c>
      <c r="AS366">
        <v>-2.7487155258742195</v>
      </c>
      <c r="AT366">
        <v>5.2542390917904065</v>
      </c>
      <c r="AU366">
        <v>-0.2543724683925358</v>
      </c>
      <c r="AV366">
        <v>0.50675010006204435</v>
      </c>
      <c r="AW366">
        <v>0.25237763166950861</v>
      </c>
      <c r="AX366" s="40">
        <v>-0.155024661757625</v>
      </c>
      <c r="AY366" s="40">
        <v>0.11054894314572539</v>
      </c>
      <c r="AZ366" s="40">
        <v>-4.4475718611899639E-2</v>
      </c>
      <c r="BA366" s="40">
        <v>-8.924512210065616E-2</v>
      </c>
      <c r="BB366" s="40">
        <v>6.3315281736410531E-2</v>
      </c>
      <c r="BC366" s="40">
        <v>-2.5929840364245629E-2</v>
      </c>
      <c r="BD366" s="40">
        <v>-1.0751987361316286</v>
      </c>
      <c r="BE366" s="40">
        <v>-3.7006106146666204</v>
      </c>
      <c r="BF366" s="40">
        <v>2.625411878534992</v>
      </c>
      <c r="BG366" s="40">
        <v>-0.28225952380626984</v>
      </c>
      <c r="BH366" s="40">
        <v>0.22170182818733217</v>
      </c>
      <c r="BI366" s="40">
        <v>-6.0557695618937583E-2</v>
      </c>
      <c r="BJ366">
        <v>-0.15274865122078365</v>
      </c>
      <c r="BK366">
        <v>-0.22258131143348192</v>
      </c>
      <c r="BL366">
        <v>-0.44381095852575342</v>
      </c>
      <c r="BM366">
        <v>-0.59365947271375141</v>
      </c>
      <c r="BN366">
        <v>-0.14276069540309971</v>
      </c>
      <c r="BO366">
        <v>-0.20757941447374179</v>
      </c>
      <c r="BP366">
        <v>-0.4128434226400306</v>
      </c>
      <c r="BQ366">
        <v>-0.55581333813403344</v>
      </c>
      <c r="BR366">
        <v>341615.55902904255</v>
      </c>
      <c r="BS366">
        <v>-0.55581333813403344</v>
      </c>
    </row>
    <row r="367" spans="1:71" hidden="1">
      <c r="A367">
        <v>61</v>
      </c>
      <c r="B367" t="s">
        <v>190</v>
      </c>
      <c r="C367" t="s">
        <v>191</v>
      </c>
      <c r="D367" t="s">
        <v>192</v>
      </c>
      <c r="E367" t="s">
        <v>191</v>
      </c>
      <c r="F367" t="s">
        <v>24</v>
      </c>
      <c r="G367" t="str">
        <f t="shared" si="5"/>
        <v>SingaporeTransport services</v>
      </c>
      <c r="H367">
        <v>23576.080711227471</v>
      </c>
      <c r="I367">
        <v>365.25766924421379</v>
      </c>
      <c r="J367">
        <v>59188.830334352431</v>
      </c>
      <c r="K367">
        <v>1366462.2361161704</v>
      </c>
      <c r="L367">
        <v>16586.276213473466</v>
      </c>
      <c r="M367">
        <v>1823793.6313548349</v>
      </c>
      <c r="N367">
        <v>-0.22198278702770849</v>
      </c>
      <c r="O367">
        <v>0.11298432525459903</v>
      </c>
      <c r="P367">
        <v>-0.10899846177310944</v>
      </c>
      <c r="Q367">
        <v>-0.28480397054634304</v>
      </c>
      <c r="R367">
        <v>0.14494390768110843</v>
      </c>
      <c r="S367">
        <v>-0.13986006286523459</v>
      </c>
      <c r="T367">
        <v>-5.7993940847913601</v>
      </c>
      <c r="U367">
        <v>-11.809593305439016</v>
      </c>
      <c r="V367">
        <v>6.0101992206476567</v>
      </c>
      <c r="W367">
        <v>-0.53690393851048801</v>
      </c>
      <c r="X367">
        <v>0.27223706967987188</v>
      </c>
      <c r="Y367">
        <v>-0.26466686883061608</v>
      </c>
      <c r="Z367">
        <v>-0.28758311828785382</v>
      </c>
      <c r="AA367">
        <v>0.15185552222520954</v>
      </c>
      <c r="AB367">
        <v>-0.13572759606264428</v>
      </c>
      <c r="AC367">
        <v>-0.36896137413864188</v>
      </c>
      <c r="AD367">
        <v>0.19476582047813568</v>
      </c>
      <c r="AE367">
        <v>-0.17419555366050621</v>
      </c>
      <c r="AF367">
        <v>-7.2231389204302365</v>
      </c>
      <c r="AG367">
        <v>-15.2992381589156</v>
      </c>
      <c r="AH367">
        <v>8.0760992384853623</v>
      </c>
      <c r="AI367">
        <v>-0.69412938785890355</v>
      </c>
      <c r="AJ367">
        <v>0.36167788089051389</v>
      </c>
      <c r="AK367">
        <v>-0.33245150696838965</v>
      </c>
      <c r="AL367">
        <v>-0.48457955470751524</v>
      </c>
      <c r="AM367">
        <v>0.25264497750236897</v>
      </c>
      <c r="AN367">
        <v>-0.23193457720514626</v>
      </c>
      <c r="AO367">
        <v>-0.62168279164991513</v>
      </c>
      <c r="AP367">
        <v>0.32404695947295681</v>
      </c>
      <c r="AQ367">
        <v>-0.29763583217695833</v>
      </c>
      <c r="AR367">
        <v>-12.341675308785161</v>
      </c>
      <c r="AS367">
        <v>-25.778506248671924</v>
      </c>
      <c r="AT367">
        <v>13.436830939886763</v>
      </c>
      <c r="AU367">
        <v>-1.1611434936983123</v>
      </c>
      <c r="AV367">
        <v>0.60092368856574652</v>
      </c>
      <c r="AW367">
        <v>-0.56021980513256586</v>
      </c>
      <c r="AX367" s="40">
        <v>-0.50964218216199453</v>
      </c>
      <c r="AY367" s="40">
        <v>0.25681402282174204</v>
      </c>
      <c r="AZ367" s="40">
        <v>-0.25282815934025249</v>
      </c>
      <c r="BA367" s="40">
        <v>-0.65366739108989047</v>
      </c>
      <c r="BB367" s="40">
        <v>0.32937561795288217</v>
      </c>
      <c r="BC367" s="40">
        <v>-0.32429177313700819</v>
      </c>
      <c r="BD367" s="40">
        <v>-13.446982307518731</v>
      </c>
      <c r="BE367" s="40">
        <v>-27.104769750893766</v>
      </c>
      <c r="BF367" s="40">
        <v>13.657787443375033</v>
      </c>
      <c r="BG367" s="40">
        <v>-1.1682485307591393</v>
      </c>
      <c r="BH367" s="40">
        <v>0.5879093658041975</v>
      </c>
      <c r="BI367" s="40">
        <v>-0.58033916495494187</v>
      </c>
      <c r="BJ367">
        <v>-3.2165131606960529</v>
      </c>
      <c r="BK367">
        <v>-4.1670568117131932</v>
      </c>
      <c r="BL367">
        <v>-7.0215197132667777</v>
      </c>
      <c r="BM367">
        <v>-7.3846752179271116</v>
      </c>
      <c r="BN367">
        <v>-3.2332225439304989</v>
      </c>
      <c r="BO367">
        <v>-4.1886151742063564</v>
      </c>
      <c r="BP367">
        <v>-7.0576221717705359</v>
      </c>
      <c r="BQ367">
        <v>-7.4207257049464808</v>
      </c>
      <c r="BR367">
        <v>341615.55902904255</v>
      </c>
      <c r="BS367">
        <v>-7.4207257049464808</v>
      </c>
    </row>
    <row r="368" spans="1:71" hidden="1">
      <c r="A368">
        <v>61</v>
      </c>
      <c r="B368" t="s">
        <v>190</v>
      </c>
      <c r="C368" t="s">
        <v>191</v>
      </c>
      <c r="D368" t="s">
        <v>192</v>
      </c>
      <c r="E368" t="s">
        <v>191</v>
      </c>
      <c r="F368" t="s">
        <v>287</v>
      </c>
      <c r="G368" t="str">
        <f t="shared" si="5"/>
        <v>Singapore_All</v>
      </c>
      <c r="H368">
        <v>341615.5590290426</v>
      </c>
      <c r="I368">
        <v>4146.5690533683664</v>
      </c>
      <c r="J368">
        <v>455948.40783870872</v>
      </c>
      <c r="K368">
        <v>341615.5590290426</v>
      </c>
      <c r="L368">
        <v>4146.5690533683664</v>
      </c>
      <c r="M368">
        <v>455948.40783870872</v>
      </c>
      <c r="N368">
        <v>-0.44108290742877526</v>
      </c>
      <c r="O368">
        <v>0.27591881151884423</v>
      </c>
      <c r="P368">
        <v>-0.16516409590993103</v>
      </c>
      <c r="Q368">
        <v>-0.54255064516874441</v>
      </c>
      <c r="R368">
        <v>0.31565749147864086</v>
      </c>
      <c r="S368">
        <v>-0.22689315369010354</v>
      </c>
      <c r="T368">
        <v>-9.4082812951253594</v>
      </c>
      <c r="U368">
        <v>-22.497237151417572</v>
      </c>
      <c r="V368">
        <v>13.088955856292209</v>
      </c>
      <c r="W368">
        <v>-0.77509634728397592</v>
      </c>
      <c r="X368">
        <v>0.49226152986746691</v>
      </c>
      <c r="Y368">
        <v>-0.28283481741650901</v>
      </c>
      <c r="Z368">
        <v>-0.57372654629494002</v>
      </c>
      <c r="AA368">
        <v>0.54682900578731231</v>
      </c>
      <c r="AB368">
        <v>-2.6897540507627715E-2</v>
      </c>
      <c r="AC368">
        <v>-0.69888114581147465</v>
      </c>
      <c r="AD368">
        <v>0.5549247484988451</v>
      </c>
      <c r="AE368">
        <v>-0.14395639731262955</v>
      </c>
      <c r="AF368">
        <v>-5.9692514213095071</v>
      </c>
      <c r="AG368">
        <v>-28.979589312044858</v>
      </c>
      <c r="AH368">
        <v>23.01033789073535</v>
      </c>
      <c r="AI368">
        <v>-1.0111553376050493</v>
      </c>
      <c r="AJ368">
        <v>0.96965556347059401</v>
      </c>
      <c r="AK368">
        <v>-4.149977413445527E-2</v>
      </c>
      <c r="AL368">
        <v>-0.97571256054596545</v>
      </c>
      <c r="AM368">
        <v>0.76515902833289584</v>
      </c>
      <c r="AN368">
        <v>-0.21055353221306961</v>
      </c>
      <c r="AO368">
        <v>-1.1710774760899021</v>
      </c>
      <c r="AP368">
        <v>0.80576218774661568</v>
      </c>
      <c r="AQ368">
        <v>-0.36531528834328642</v>
      </c>
      <c r="AR368">
        <v>-15.148050693666129</v>
      </c>
      <c r="AS368">
        <v>-48.559536214511212</v>
      </c>
      <c r="AT368">
        <v>33.411485520845083</v>
      </c>
      <c r="AU368">
        <v>-1.7245149103023545</v>
      </c>
      <c r="AV368">
        <v>1.3518971425585347</v>
      </c>
      <c r="AW368">
        <v>-0.37261776774381983</v>
      </c>
      <c r="AX368" s="40">
        <v>-1.4131409347288131</v>
      </c>
      <c r="AY368" s="40">
        <v>0.76194782516886317</v>
      </c>
      <c r="AZ368" s="40">
        <v>-0.65119310955994991</v>
      </c>
      <c r="BA368" s="40">
        <v>-1.6845522693444903</v>
      </c>
      <c r="BB368" s="40">
        <v>0.88665830356651387</v>
      </c>
      <c r="BC368" s="40">
        <v>-0.79789396577797644</v>
      </c>
      <c r="BD368" s="40">
        <v>-33.085224263643155</v>
      </c>
      <c r="BE368" s="40">
        <v>-69.851123088453164</v>
      </c>
      <c r="BF368" s="40">
        <v>36.765898824810009</v>
      </c>
      <c r="BG368" s="40">
        <v>-1.8081611324562892</v>
      </c>
      <c r="BH368" s="40">
        <v>1.0087939224536235</v>
      </c>
      <c r="BI368" s="40">
        <v>-0.79936721000266564</v>
      </c>
      <c r="BJ368">
        <v>-0.44108290742877515</v>
      </c>
      <c r="BK368">
        <v>-0.57372654629493991</v>
      </c>
      <c r="BL368">
        <v>-0.97571256054596522</v>
      </c>
      <c r="BM368">
        <v>-1.4131409347288129</v>
      </c>
      <c r="BN368">
        <v>-0.54255064516874441</v>
      </c>
      <c r="BO368">
        <v>-0.69888114581147465</v>
      </c>
      <c r="BP368">
        <v>-1.1710774760899021</v>
      </c>
      <c r="BQ368">
        <v>-1.6845522693444903</v>
      </c>
      <c r="BR368">
        <v>341615.55902904255</v>
      </c>
      <c r="BS368">
        <v>-1.6845522693444903</v>
      </c>
    </row>
    <row r="369" spans="1:71" hidden="1">
      <c r="A369">
        <v>62</v>
      </c>
      <c r="B369" t="s">
        <v>120</v>
      </c>
      <c r="C369" t="s">
        <v>121</v>
      </c>
      <c r="D369" t="s">
        <v>121</v>
      </c>
      <c r="E369" t="s">
        <v>121</v>
      </c>
      <c r="F369" t="s">
        <v>20</v>
      </c>
      <c r="G369" t="str">
        <f t="shared" si="5"/>
        <v>Hong Kong, ChinaAgriculture, Mining and Quarrying</v>
      </c>
      <c r="H369">
        <v>235.67191544828319</v>
      </c>
      <c r="I369">
        <v>5.0924979975767366</v>
      </c>
      <c r="J369">
        <v>114.11465381768716</v>
      </c>
      <c r="K369">
        <v>694030.71252421068</v>
      </c>
      <c r="L369">
        <v>8496.8777471948888</v>
      </c>
      <c r="M369">
        <v>415111.21296176338</v>
      </c>
      <c r="N369">
        <v>-1.5463342471201165E-4</v>
      </c>
      <c r="O369">
        <v>6.0963144907280468E-4</v>
      </c>
      <c r="P369">
        <v>4.5499802436079303E-4</v>
      </c>
      <c r="Q369">
        <v>-2.7292651486347E-4</v>
      </c>
      <c r="R369">
        <v>1.0759936737895417E-3</v>
      </c>
      <c r="S369">
        <v>8.0306715892607171E-4</v>
      </c>
      <c r="T369">
        <v>3.4117817360909797E-2</v>
      </c>
      <c r="U369">
        <v>-1.1595116153814367E-2</v>
      </c>
      <c r="V369">
        <v>4.5712933514724163E-2</v>
      </c>
      <c r="W369">
        <v>-1.2518970525549921E-4</v>
      </c>
      <c r="X369">
        <v>2.7549145406670491E-3</v>
      </c>
      <c r="Y369">
        <v>2.6297248354115502E-3</v>
      </c>
      <c r="Z369">
        <v>-2.0862578375678705E-4</v>
      </c>
      <c r="AA369">
        <v>6.7811503715674325E-4</v>
      </c>
      <c r="AB369">
        <v>4.694892533999562E-4</v>
      </c>
      <c r="AC369">
        <v>-3.6822251190152548E-4</v>
      </c>
      <c r="AD369">
        <v>1.1968665514089645E-3</v>
      </c>
      <c r="AE369">
        <v>8.28644039507439E-4</v>
      </c>
      <c r="AF369">
        <v>3.5204435498182196E-2</v>
      </c>
      <c r="AG369">
        <v>-1.5643708336961382E-2</v>
      </c>
      <c r="AH369">
        <v>5.0848143835143578E-2</v>
      </c>
      <c r="AI369">
        <v>-1.6890430989310106E-4</v>
      </c>
      <c r="AJ369">
        <v>4.1876325825703272E-3</v>
      </c>
      <c r="AK369">
        <v>4.0187282726772263E-3</v>
      </c>
      <c r="AL369">
        <v>-3.6256710334628693E-4</v>
      </c>
      <c r="AM369">
        <v>7.5629768215459785E-4</v>
      </c>
      <c r="AN369">
        <v>3.9373057880831092E-4</v>
      </c>
      <c r="AO369">
        <v>-6.3992746784662254E-4</v>
      </c>
      <c r="AP369">
        <v>1.3348581716670208E-3</v>
      </c>
      <c r="AQ369">
        <v>6.949307038203983E-4</v>
      </c>
      <c r="AR369">
        <v>2.9523706165670131E-2</v>
      </c>
      <c r="AS369">
        <v>-2.7186927306823705E-2</v>
      </c>
      <c r="AT369">
        <v>5.6710633472493839E-2</v>
      </c>
      <c r="AU369">
        <v>-2.9353029504439827E-4</v>
      </c>
      <c r="AV369">
        <v>4.2360373029069701E-3</v>
      </c>
      <c r="AW369">
        <v>3.9425070078625713E-3</v>
      </c>
      <c r="AX369" s="40">
        <v>-1.2826674746622096E-3</v>
      </c>
      <c r="AY369" s="40">
        <v>1.2163478678125594E-3</v>
      </c>
      <c r="AZ369" s="40">
        <v>-6.6319606849650188E-5</v>
      </c>
      <c r="BA369" s="40">
        <v>-2.263895818385485E-3</v>
      </c>
      <c r="BB369" s="40">
        <v>2.1468423469364526E-3</v>
      </c>
      <c r="BC369" s="40">
        <v>-1.1705347144903237E-4</v>
      </c>
      <c r="BD369" s="40">
        <v>-4.9729451839359753E-3</v>
      </c>
      <c r="BE369" s="40">
        <v>-9.6180230006035927E-2</v>
      </c>
      <c r="BF369" s="40">
        <v>9.1207284822099943E-2</v>
      </c>
      <c r="BG369" s="40">
        <v>-4.5236590033308763E-4</v>
      </c>
      <c r="BH369" s="40">
        <v>4.3154551055513152E-3</v>
      </c>
      <c r="BI369" s="40">
        <v>3.8630892052182275E-3</v>
      </c>
      <c r="BJ369">
        <v>-0.22769014655139766</v>
      </c>
      <c r="BK369">
        <v>-0.30719125160973793</v>
      </c>
      <c r="BL369">
        <v>-0.53386230725587258</v>
      </c>
      <c r="BM369">
        <v>-1.8886650530211251</v>
      </c>
      <c r="BN369">
        <v>-0.22769014655149394</v>
      </c>
      <c r="BO369">
        <v>-0.30719125160982752</v>
      </c>
      <c r="BP369">
        <v>-0.53386230725590067</v>
      </c>
      <c r="BQ369">
        <v>-1.8886650530211941</v>
      </c>
      <c r="BR369">
        <v>347015.35626210552</v>
      </c>
      <c r="BS369">
        <v>-1.8886650530211941</v>
      </c>
    </row>
    <row r="370" spans="1:71" hidden="1">
      <c r="A370">
        <v>62</v>
      </c>
      <c r="B370" t="s">
        <v>120</v>
      </c>
      <c r="C370" t="s">
        <v>121</v>
      </c>
      <c r="D370" t="s">
        <v>121</v>
      </c>
      <c r="E370" t="s">
        <v>121</v>
      </c>
      <c r="F370" t="s">
        <v>21</v>
      </c>
      <c r="G370" t="str">
        <f t="shared" si="5"/>
        <v>Hong Kong, ChinaBusiness, Trade, Personal, and Public Services</v>
      </c>
      <c r="H370">
        <v>276704.65168857726</v>
      </c>
      <c r="I370">
        <v>2389.3150969311291</v>
      </c>
      <c r="J370">
        <v>159674.11228187816</v>
      </c>
      <c r="K370">
        <v>3470153.5626210538</v>
      </c>
      <c r="L370">
        <v>42484.388735974433</v>
      </c>
      <c r="M370">
        <v>2075556.0648088166</v>
      </c>
      <c r="N370">
        <v>-0.20186106087070585</v>
      </c>
      <c r="O370">
        <v>0.11683979559009046</v>
      </c>
      <c r="P370">
        <v>-8.5021265280615391E-2</v>
      </c>
      <c r="Q370">
        <v>-0.13353575621743041</v>
      </c>
      <c r="R370">
        <v>7.6331523515253644E-2</v>
      </c>
      <c r="S370">
        <v>-5.7204232702176776E-2</v>
      </c>
      <c r="T370">
        <v>-2.4302868594624201</v>
      </c>
      <c r="U370">
        <v>-5.67318497729363</v>
      </c>
      <c r="V370">
        <v>3.24289811783121</v>
      </c>
      <c r="W370">
        <v>-0.15356127402513109</v>
      </c>
      <c r="X370">
        <v>0.10266322731992479</v>
      </c>
      <c r="Y370">
        <v>-5.0898046705206305E-2</v>
      </c>
      <c r="Z370">
        <v>-0.27323010098552908</v>
      </c>
      <c r="AA370">
        <v>0.20888598154974553</v>
      </c>
      <c r="AB370">
        <v>-6.4344119435783539E-2</v>
      </c>
      <c r="AC370">
        <v>-0.18108299982453718</v>
      </c>
      <c r="AD370">
        <v>0.13357071822448408</v>
      </c>
      <c r="AE370">
        <v>-4.7512281600053087E-2</v>
      </c>
      <c r="AF370">
        <v>-2.0185302412297403</v>
      </c>
      <c r="AG370">
        <v>-7.6932005580220277</v>
      </c>
      <c r="AH370">
        <v>5.6746703167922874</v>
      </c>
      <c r="AI370">
        <v>-0.21837872063480257</v>
      </c>
      <c r="AJ370">
        <v>0.22635036063522482</v>
      </c>
      <c r="AK370">
        <v>7.9716400004222806E-3</v>
      </c>
      <c r="AL370">
        <v>-0.4769085316658811</v>
      </c>
      <c r="AM370">
        <v>0.31386439940150962</v>
      </c>
      <c r="AN370">
        <v>-0.16304413226437142</v>
      </c>
      <c r="AO370">
        <v>-0.3168901208519157</v>
      </c>
      <c r="AP370">
        <v>0.20332529245139386</v>
      </c>
      <c r="AQ370">
        <v>-0.11356482840052182</v>
      </c>
      <c r="AR370">
        <v>-4.8247323165020015</v>
      </c>
      <c r="AS370">
        <v>-13.46288308086271</v>
      </c>
      <c r="AT370">
        <v>8.6381507643607094</v>
      </c>
      <c r="AU370">
        <v>-0.38958589449717618</v>
      </c>
      <c r="AV370">
        <v>0.31841034109193267</v>
      </c>
      <c r="AW370">
        <v>-7.1175553405243425E-2</v>
      </c>
      <c r="AX370" s="40">
        <v>-1.0420484544218971</v>
      </c>
      <c r="AY370" s="40">
        <v>0.59643436077951761</v>
      </c>
      <c r="AZ370" s="40">
        <v>-0.44561409364237942</v>
      </c>
      <c r="BA370" s="40">
        <v>-0.70077487601544319</v>
      </c>
      <c r="BB370" s="40">
        <v>0.3952676700331576</v>
      </c>
      <c r="BC370" s="40">
        <v>-0.30550720598228553</v>
      </c>
      <c r="BD370" s="40">
        <v>-12.979286900592832</v>
      </c>
      <c r="BE370" s="40">
        <v>-29.771992249044374</v>
      </c>
      <c r="BF370" s="40">
        <v>16.792705348451541</v>
      </c>
      <c r="BG370" s="40">
        <v>-0.47128031530964887</v>
      </c>
      <c r="BH370" s="40">
        <v>0.35925755149816913</v>
      </c>
      <c r="BI370" s="40">
        <v>-0.11202276381147976</v>
      </c>
      <c r="BJ370">
        <v>-0.25315399479562228</v>
      </c>
      <c r="BK370">
        <v>-0.3426579215651781</v>
      </c>
      <c r="BL370">
        <v>-0.59809108018441448</v>
      </c>
      <c r="BM370">
        <v>-1.3068331647007099</v>
      </c>
      <c r="BN370">
        <v>-0.23743979957186689</v>
      </c>
      <c r="BO370">
        <v>-0.32198350765469508</v>
      </c>
      <c r="BP370">
        <v>-0.56346201880842894</v>
      </c>
      <c r="BQ370">
        <v>-1.2460471323888569</v>
      </c>
      <c r="BR370">
        <v>347015.35626210552</v>
      </c>
      <c r="BS370">
        <v>-1.2460471323888569</v>
      </c>
    </row>
    <row r="371" spans="1:71" hidden="1">
      <c r="A371">
        <v>62</v>
      </c>
      <c r="B371" t="s">
        <v>120</v>
      </c>
      <c r="C371" t="s">
        <v>121</v>
      </c>
      <c r="D371" t="s">
        <v>121</v>
      </c>
      <c r="E371" t="s">
        <v>121</v>
      </c>
      <c r="F371" t="s">
        <v>23</v>
      </c>
      <c r="G371" t="str">
        <f t="shared" si="5"/>
        <v>Hong Kong, ChinaHotel and restaurants and Other Personal Services</v>
      </c>
      <c r="H371">
        <v>24321.28515604369</v>
      </c>
      <c r="I371">
        <v>928.84399367541766</v>
      </c>
      <c r="J371">
        <v>1093.7399103927071</v>
      </c>
      <c r="K371">
        <v>1041046.0687863161</v>
      </c>
      <c r="L371">
        <v>12745.316620792333</v>
      </c>
      <c r="M371">
        <v>622666.81944264506</v>
      </c>
      <c r="N371">
        <v>-0.10963084514928993</v>
      </c>
      <c r="O371">
        <v>5.5784046797390942E-2</v>
      </c>
      <c r="P371">
        <v>-5.3846798351898983E-2</v>
      </c>
      <c r="Q371">
        <v>-0.17492814056500883</v>
      </c>
      <c r="R371">
        <v>8.9367404444130535E-2</v>
      </c>
      <c r="S371">
        <v>-8.5560736120878278E-2</v>
      </c>
      <c r="T371">
        <v>-3.6349955738955226</v>
      </c>
      <c r="U371">
        <v>-7.4317151246250148</v>
      </c>
      <c r="V371">
        <v>3.7967195507294917</v>
      </c>
      <c r="W371">
        <v>-0.29460634508078781</v>
      </c>
      <c r="X371">
        <v>0.14755996919684519</v>
      </c>
      <c r="Y371">
        <v>-0.14704637588394259</v>
      </c>
      <c r="Z371">
        <v>-0.13340328697430165</v>
      </c>
      <c r="AA371">
        <v>7.4019057806808494E-2</v>
      </c>
      <c r="AB371">
        <v>-5.9384229167493148E-2</v>
      </c>
      <c r="AC371">
        <v>-0.21386234292526177</v>
      </c>
      <c r="AD371">
        <v>0.12015463059822631</v>
      </c>
      <c r="AE371">
        <v>-9.3707712327035453E-2</v>
      </c>
      <c r="AF371">
        <v>-3.9811148780606378</v>
      </c>
      <c r="AG371">
        <v>-9.0858109128230922</v>
      </c>
      <c r="AH371">
        <v>5.1046960347624548</v>
      </c>
      <c r="AI371">
        <v>-0.35319958114521027</v>
      </c>
      <c r="AJ371">
        <v>0.18640144928275185</v>
      </c>
      <c r="AK371">
        <v>-0.1667981318624584</v>
      </c>
      <c r="AL371">
        <v>-0.20449333916038129</v>
      </c>
      <c r="AM371">
        <v>0.10967409112505702</v>
      </c>
      <c r="AN371">
        <v>-9.481924803532428E-2</v>
      </c>
      <c r="AO371">
        <v>-0.33021127705101661</v>
      </c>
      <c r="AP371">
        <v>0.17855929673000895</v>
      </c>
      <c r="AQ371">
        <v>-0.15165198032100768</v>
      </c>
      <c r="AR371">
        <v>-6.4428416845380383</v>
      </c>
      <c r="AS371">
        <v>-14.02882425923795</v>
      </c>
      <c r="AT371">
        <v>7.5859825746999121</v>
      </c>
      <c r="AU371">
        <v>-0.52780845188740433</v>
      </c>
      <c r="AV371">
        <v>0.27371847005674993</v>
      </c>
      <c r="AW371">
        <v>-0.2540899818306544</v>
      </c>
      <c r="AX371" s="40">
        <v>-0.30230479221234041</v>
      </c>
      <c r="AY371" s="40">
        <v>0.15857981765103657</v>
      </c>
      <c r="AZ371" s="40">
        <v>-0.14372497456130384</v>
      </c>
      <c r="BA371" s="40">
        <v>-0.67253077927158667</v>
      </c>
      <c r="BB371" s="40">
        <v>0.34971904784029395</v>
      </c>
      <c r="BC371" s="40">
        <v>-0.32281173143129271</v>
      </c>
      <c r="BD371" s="40">
        <v>-13.714459086660014</v>
      </c>
      <c r="BE371" s="40">
        <v>-28.572059063481902</v>
      </c>
      <c r="BF371" s="40">
        <v>14.857599976821888</v>
      </c>
      <c r="BG371" s="40">
        <v>-0.52769271610347634</v>
      </c>
      <c r="BH371" s="40">
        <v>0.27366060216478588</v>
      </c>
      <c r="BI371" s="40">
        <v>-0.25403211393869046</v>
      </c>
      <c r="BJ371">
        <v>-1.5642095614072833</v>
      </c>
      <c r="BK371">
        <v>-1.9033940377291148</v>
      </c>
      <c r="BL371">
        <v>-2.9177047383260328</v>
      </c>
      <c r="BM371">
        <v>-4.313275573073037</v>
      </c>
      <c r="BN371">
        <v>-0.80010369612423959</v>
      </c>
      <c r="BO371">
        <v>-0.97818481625431142</v>
      </c>
      <c r="BP371">
        <v>-1.51035312224243</v>
      </c>
      <c r="BQ371">
        <v>-3.0760880468659564</v>
      </c>
      <c r="BR371">
        <v>347015.35626210552</v>
      </c>
      <c r="BS371">
        <v>-3.0760880468659564</v>
      </c>
    </row>
    <row r="372" spans="1:71" hidden="1">
      <c r="A372">
        <v>62</v>
      </c>
      <c r="B372" t="s">
        <v>120</v>
      </c>
      <c r="C372" t="s">
        <v>121</v>
      </c>
      <c r="D372" t="s">
        <v>121</v>
      </c>
      <c r="E372" t="s">
        <v>121</v>
      </c>
      <c r="F372" t="s">
        <v>22</v>
      </c>
      <c r="G372" t="str">
        <f t="shared" si="5"/>
        <v>Hong Kong, ChinaLight/Heavy Manufacturing, Utilities, and Construction</v>
      </c>
      <c r="H372">
        <v>26099.442834492384</v>
      </c>
      <c r="I372">
        <v>578.12786040037292</v>
      </c>
      <c r="J372">
        <v>18564.376934220727</v>
      </c>
      <c r="K372">
        <v>5552245.7001936864</v>
      </c>
      <c r="L372">
        <v>67975.021977559096</v>
      </c>
      <c r="M372">
        <v>3320889.7036941061</v>
      </c>
      <c r="N372">
        <v>-1.21196533107257E-2</v>
      </c>
      <c r="O372">
        <v>1.7629472161735105E-2</v>
      </c>
      <c r="P372">
        <v>5.5098188510094041E-3</v>
      </c>
      <c r="Q372">
        <v>-2.1716399515282994E-2</v>
      </c>
      <c r="R372">
        <v>4.3379743083587496E-2</v>
      </c>
      <c r="S372">
        <v>2.1663343568304495E-2</v>
      </c>
      <c r="T372">
        <v>0.92035390947681994</v>
      </c>
      <c r="U372">
        <v>-0.92260795895300984</v>
      </c>
      <c r="V372">
        <v>1.8429618684298297</v>
      </c>
      <c r="W372">
        <v>-1.2729876559153591E-2</v>
      </c>
      <c r="X372">
        <v>0.18188257800594779</v>
      </c>
      <c r="Y372">
        <v>0.16915270144679423</v>
      </c>
      <c r="Z372">
        <v>-1.5980171637894006E-2</v>
      </c>
      <c r="AA372">
        <v>5.7552150161370039E-2</v>
      </c>
      <c r="AB372">
        <v>4.1571978523476036E-2</v>
      </c>
      <c r="AC372">
        <v>-2.8843398594234338E-2</v>
      </c>
      <c r="AD372">
        <v>0.15454538675634241</v>
      </c>
      <c r="AE372">
        <v>0.12570198816210806</v>
      </c>
      <c r="AF372">
        <v>5.3403721299638551</v>
      </c>
      <c r="AG372">
        <v>-1.2253941583441104</v>
      </c>
      <c r="AH372">
        <v>6.565766288307965</v>
      </c>
      <c r="AI372">
        <v>-1.966838736624698E-2</v>
      </c>
      <c r="AJ372">
        <v>0.80522118000640885</v>
      </c>
      <c r="AK372">
        <v>0.78555279264016187</v>
      </c>
      <c r="AL372">
        <v>-2.7691041337701977E-2</v>
      </c>
      <c r="AM372">
        <v>6.3739101848772517E-2</v>
      </c>
      <c r="AN372">
        <v>3.6048060511070547E-2</v>
      </c>
      <c r="AO372">
        <v>-5.0323411126976726E-2</v>
      </c>
      <c r="AP372">
        <v>0.16611702424279953</v>
      </c>
      <c r="AQ372">
        <v>0.11579361311582281</v>
      </c>
      <c r="AR372">
        <v>4.9194208727556461</v>
      </c>
      <c r="AS372">
        <v>-2.1379593608387419</v>
      </c>
      <c r="AT372">
        <v>7.0573802335943885</v>
      </c>
      <c r="AU372">
        <v>-4.0837905419385472E-2</v>
      </c>
      <c r="AV372">
        <v>0.8238043637775565</v>
      </c>
      <c r="AW372">
        <v>0.7829664583581708</v>
      </c>
      <c r="AX372" s="40">
        <v>-5.0718872964531522E-2</v>
      </c>
      <c r="AY372" s="40">
        <v>7.525301766218731E-2</v>
      </c>
      <c r="AZ372" s="40">
        <v>2.4534144697655802E-2</v>
      </c>
      <c r="BA372" s="40">
        <v>-9.2881070223813825E-2</v>
      </c>
      <c r="BB372" s="40">
        <v>0.18739585379121815</v>
      </c>
      <c r="BC372" s="40">
        <v>9.4514783567404309E-2</v>
      </c>
      <c r="BD372" s="40">
        <v>4.0154028063740927</v>
      </c>
      <c r="BE372" s="40">
        <v>-3.9459954936018464</v>
      </c>
      <c r="BF372" s="40">
        <v>7.9613982999759401</v>
      </c>
      <c r="BG372" s="40">
        <v>-4.8672962914945911E-2</v>
      </c>
      <c r="BH372" s="40">
        <v>0.82772189252533679</v>
      </c>
      <c r="BI372" s="40">
        <v>0.77904892961039096</v>
      </c>
      <c r="BJ372">
        <v>-0.16114159363726061</v>
      </c>
      <c r="BK372">
        <v>-0.21247062587576637</v>
      </c>
      <c r="BL372">
        <v>-0.3681770770359909</v>
      </c>
      <c r="BM372">
        <v>-0.67435262440696053</v>
      </c>
      <c r="BN372">
        <v>-0.15958545196456592</v>
      </c>
      <c r="BO372">
        <v>-0.21195902191869526</v>
      </c>
      <c r="BP372">
        <v>-0.36980735703657897</v>
      </c>
      <c r="BQ372">
        <v>-0.68254719481415627</v>
      </c>
      <c r="BR372">
        <v>347015.35626210552</v>
      </c>
      <c r="BS372">
        <v>-0.68254719481415627</v>
      </c>
    </row>
    <row r="373" spans="1:71" hidden="1">
      <c r="A373">
        <v>62</v>
      </c>
      <c r="B373" t="s">
        <v>120</v>
      </c>
      <c r="C373" t="s">
        <v>121</v>
      </c>
      <c r="D373" t="s">
        <v>121</v>
      </c>
      <c r="E373" t="s">
        <v>121</v>
      </c>
      <c r="F373" t="s">
        <v>24</v>
      </c>
      <c r="G373" t="str">
        <f t="shared" si="5"/>
        <v>Hong Kong, ChinaTransport services</v>
      </c>
      <c r="H373">
        <v>19654.304667543816</v>
      </c>
      <c r="I373">
        <v>347.05942459294727</v>
      </c>
      <c r="J373">
        <v>28109.262700572406</v>
      </c>
      <c r="K373">
        <v>1388061.4250484214</v>
      </c>
      <c r="L373">
        <v>16993.755494389778</v>
      </c>
      <c r="M373">
        <v>830222.42592352675</v>
      </c>
      <c r="N373">
        <v>-0.32114988464641891</v>
      </c>
      <c r="O373">
        <v>0.16147653630946057</v>
      </c>
      <c r="P373">
        <v>-0.15967334833695834</v>
      </c>
      <c r="Q373">
        <v>-0.45282310164565454</v>
      </c>
      <c r="R373">
        <v>0.2277612525230035</v>
      </c>
      <c r="S373">
        <v>-0.22506184912265098</v>
      </c>
      <c r="T373">
        <v>-9.5616150877639328</v>
      </c>
      <c r="U373">
        <v>-19.237912678943655</v>
      </c>
      <c r="V373">
        <v>9.676297591179722</v>
      </c>
      <c r="W373">
        <v>-1.4603018748499919</v>
      </c>
      <c r="X373">
        <v>0.73244549812724347</v>
      </c>
      <c r="Y373">
        <v>-0.7278563767227485</v>
      </c>
      <c r="Z373">
        <v>-0.42607528027226704</v>
      </c>
      <c r="AA373">
        <v>0.21634915777274374</v>
      </c>
      <c r="AB373">
        <v>-0.20972612249952327</v>
      </c>
      <c r="AC373">
        <v>-0.60075265088833174</v>
      </c>
      <c r="AD373">
        <v>0.30537729613654235</v>
      </c>
      <c r="AE373">
        <v>-0.29537535475178944</v>
      </c>
      <c r="AF373">
        <v>-12.548841394301373</v>
      </c>
      <c r="AG373">
        <v>-25.522609154507023</v>
      </c>
      <c r="AH373">
        <v>12.97376776020565</v>
      </c>
      <c r="AI373">
        <v>-1.9328336254216847</v>
      </c>
      <c r="AJ373">
        <v>0.97404383552973006</v>
      </c>
      <c r="AK373">
        <v>-0.95878978989195462</v>
      </c>
      <c r="AL373">
        <v>-0.74107468577961089</v>
      </c>
      <c r="AM373">
        <v>0.373878703477658</v>
      </c>
      <c r="AN373">
        <v>-0.36719598230195288</v>
      </c>
      <c r="AO373">
        <v>-1.0448634110441268</v>
      </c>
      <c r="AP373">
        <v>0.52753138844046166</v>
      </c>
      <c r="AQ373">
        <v>-0.51733202260366518</v>
      </c>
      <c r="AR373">
        <v>-21.978534753862036</v>
      </c>
      <c r="AS373">
        <v>-44.390383330794947</v>
      </c>
      <c r="AT373">
        <v>22.411848576932911</v>
      </c>
      <c r="AU373">
        <v>-3.3402875983616838</v>
      </c>
      <c r="AV373">
        <v>1.6780767210221517</v>
      </c>
      <c r="AW373">
        <v>-1.6622108773395321</v>
      </c>
      <c r="AX373" s="40">
        <v>-0.77279711449061939</v>
      </c>
      <c r="AY373" s="40">
        <v>0.3897399178331622</v>
      </c>
      <c r="AZ373" s="40">
        <v>-0.38305719665745708</v>
      </c>
      <c r="BA373" s="40">
        <v>-1.0902675294639979</v>
      </c>
      <c r="BB373" s="40">
        <v>0.55023344765039706</v>
      </c>
      <c r="BC373" s="40">
        <v>-0.54003408181360069</v>
      </c>
      <c r="BD373" s="40">
        <v>-22.943017862444034</v>
      </c>
      <c r="BE373" s="40">
        <v>-46.319349547958943</v>
      </c>
      <c r="BF373" s="40">
        <v>23.376331685514906</v>
      </c>
      <c r="BG373" s="40">
        <v>-3.3526024142500344</v>
      </c>
      <c r="BH373" s="40">
        <v>1.6842341289663267</v>
      </c>
      <c r="BI373" s="40">
        <v>-1.6683682852837074</v>
      </c>
      <c r="BJ373">
        <v>-5.6702052562634977</v>
      </c>
      <c r="BK373">
        <v>-7.5227624522539012</v>
      </c>
      <c r="BL373">
        <v>-13.084375176462409</v>
      </c>
      <c r="BM373">
        <v>-13.644464687989533</v>
      </c>
      <c r="BN373">
        <v>-5.5431177820648632</v>
      </c>
      <c r="BO373">
        <v>-7.3539593931043701</v>
      </c>
      <c r="BP373">
        <v>-12.790427282837435</v>
      </c>
      <c r="BQ373">
        <v>-13.346230145539236</v>
      </c>
      <c r="BR373">
        <v>347015.35626210552</v>
      </c>
      <c r="BS373">
        <v>-13.346230145539236</v>
      </c>
    </row>
    <row r="374" spans="1:71" hidden="1">
      <c r="A374">
        <v>62</v>
      </c>
      <c r="B374" t="s">
        <v>120</v>
      </c>
      <c r="C374" t="s">
        <v>121</v>
      </c>
      <c r="D374" t="s">
        <v>121</v>
      </c>
      <c r="E374" t="s">
        <v>121</v>
      </c>
      <c r="F374" t="s">
        <v>287</v>
      </c>
      <c r="G374" t="str">
        <f t="shared" si="5"/>
        <v>Hong Kong, China_All</v>
      </c>
      <c r="H374">
        <v>347015.35626210546</v>
      </c>
      <c r="I374">
        <v>4248.4388735974444</v>
      </c>
      <c r="J374">
        <v>207555.60648088169</v>
      </c>
      <c r="K374">
        <v>347015.35626210546</v>
      </c>
      <c r="L374">
        <v>4248.4388735974444</v>
      </c>
      <c r="M374">
        <v>207555.60648088169</v>
      </c>
      <c r="N374">
        <v>-0.64491607740185231</v>
      </c>
      <c r="O374">
        <v>0.35233948230774975</v>
      </c>
      <c r="P374">
        <v>-0.29257659509410255</v>
      </c>
      <c r="Q374">
        <v>-0.78327632445824025</v>
      </c>
      <c r="R374">
        <v>0.4379159172397647</v>
      </c>
      <c r="S374">
        <v>-0.34536040721847555</v>
      </c>
      <c r="T374">
        <v>-14.672425794284148</v>
      </c>
      <c r="U374">
        <v>-33.277015855969125</v>
      </c>
      <c r="V374">
        <v>18.604590061684974</v>
      </c>
      <c r="W374">
        <v>-1.9213245602203202</v>
      </c>
      <c r="X374">
        <v>1.1673061871906283</v>
      </c>
      <c r="Y374">
        <v>-0.75401837302969188</v>
      </c>
      <c r="Z374">
        <v>-0.84889746565374835</v>
      </c>
      <c r="AA374">
        <v>0.55748446232782445</v>
      </c>
      <c r="AB374">
        <v>-0.2914130033259239</v>
      </c>
      <c r="AC374">
        <v>-1.0249096147442662</v>
      </c>
      <c r="AD374">
        <v>0.71484489826700393</v>
      </c>
      <c r="AE374">
        <v>-0.3100647164772623</v>
      </c>
      <c r="AF374">
        <v>-13.172909948129711</v>
      </c>
      <c r="AG374">
        <v>-43.542658492033212</v>
      </c>
      <c r="AH374">
        <v>30.369748543903498</v>
      </c>
      <c r="AI374">
        <v>-2.5242492188778374</v>
      </c>
      <c r="AJ374">
        <v>2.1962044580366857</v>
      </c>
      <c r="AK374">
        <v>-0.32804476084115164</v>
      </c>
      <c r="AL374">
        <v>-1.4505301650469211</v>
      </c>
      <c r="AM374">
        <v>0.86191259353515171</v>
      </c>
      <c r="AN374">
        <v>-0.58861757151176941</v>
      </c>
      <c r="AO374">
        <v>-1.7429281475418841</v>
      </c>
      <c r="AP374">
        <v>1.0768678600363319</v>
      </c>
      <c r="AQ374">
        <v>-0.66606028750555213</v>
      </c>
      <c r="AR374">
        <v>-28.297164175980768</v>
      </c>
      <c r="AS374">
        <v>-74.047236959041186</v>
      </c>
      <c r="AT374">
        <v>45.750072783060425</v>
      </c>
      <c r="AU374">
        <v>-4.2988133804606958</v>
      </c>
      <c r="AV374">
        <v>3.0982459332512984</v>
      </c>
      <c r="AW374">
        <v>-1.2005674472093975</v>
      </c>
      <c r="AX374" s="40">
        <v>-2.169151901564049</v>
      </c>
      <c r="AY374" s="40">
        <v>1.2212234617937154</v>
      </c>
      <c r="AZ374" s="40">
        <v>-0.94792843977033359</v>
      </c>
      <c r="BA374" s="40">
        <v>-2.5587181507932257</v>
      </c>
      <c r="BB374" s="40">
        <v>1.4847628616620026</v>
      </c>
      <c r="BC374" s="40">
        <v>-1.0739552891312232</v>
      </c>
      <c r="BD374" s="40">
        <v>-45.626333988506715</v>
      </c>
      <c r="BE374" s="40">
        <v>-108.70557658409308</v>
      </c>
      <c r="BF374" s="40">
        <v>63.079242595586358</v>
      </c>
      <c r="BG374" s="40">
        <v>-4.4007007744784374</v>
      </c>
      <c r="BH374" s="40">
        <v>3.1491896302601692</v>
      </c>
      <c r="BI374" s="40">
        <v>-1.2515111442182683</v>
      </c>
      <c r="BJ374">
        <v>-0.64491607740185242</v>
      </c>
      <c r="BK374">
        <v>-0.84889746565374846</v>
      </c>
      <c r="BL374">
        <v>-1.4505301650469213</v>
      </c>
      <c r="BM374">
        <v>-2.1691519015640495</v>
      </c>
      <c r="BN374">
        <v>-0.78327632445824025</v>
      </c>
      <c r="BO374">
        <v>-1.0249096147442662</v>
      </c>
      <c r="BP374">
        <v>-1.742928147541883</v>
      </c>
      <c r="BQ374">
        <v>-2.5587181507932257</v>
      </c>
      <c r="BR374">
        <v>347015.35626210552</v>
      </c>
      <c r="BS374">
        <v>-2.5587181507932257</v>
      </c>
    </row>
    <row r="375" spans="1:71" hidden="1">
      <c r="A375">
        <v>63</v>
      </c>
      <c r="B375" t="s">
        <v>183</v>
      </c>
      <c r="C375" t="s">
        <v>184</v>
      </c>
      <c r="D375" t="s">
        <v>184</v>
      </c>
      <c r="E375" t="s">
        <v>184</v>
      </c>
      <c r="F375" t="s">
        <v>20</v>
      </c>
      <c r="G375" t="str">
        <f t="shared" si="5"/>
        <v>Rest of the WorldAgriculture, Mining and Quarrying</v>
      </c>
      <c r="H375">
        <v>1955663.5223142323</v>
      </c>
      <c r="I375">
        <v>615495.596919248</v>
      </c>
      <c r="J375">
        <v>1020210.9349217387</v>
      </c>
      <c r="K375">
        <v>17787347.680664249</v>
      </c>
      <c r="L375">
        <v>2344404.7388459151</v>
      </c>
      <c r="M375">
        <v>8046347.9031132525</v>
      </c>
      <c r="N375">
        <v>-1.6146871077024703E-2</v>
      </c>
      <c r="O375">
        <v>1.8860263998742428E-2</v>
      </c>
      <c r="P375">
        <v>2.7133929217177236E-3</v>
      </c>
      <c r="Q375">
        <v>-2.2726989663442776E-2</v>
      </c>
      <c r="R375">
        <v>3.8620265405646829E-2</v>
      </c>
      <c r="S375">
        <v>1.589327574220405E-2</v>
      </c>
      <c r="T375">
        <v>186.30135482904004</v>
      </c>
      <c r="U375">
        <v>-266.40631133338684</v>
      </c>
      <c r="V375">
        <v>452.7076661624269</v>
      </c>
      <c r="W375">
        <v>-2.2854337479413098E-2</v>
      </c>
      <c r="X375">
        <v>3.754391086672125E-2</v>
      </c>
      <c r="Y375">
        <v>1.4689573387308155E-2</v>
      </c>
      <c r="Z375">
        <v>-2.9917772536940539E-2</v>
      </c>
      <c r="AA375">
        <v>3.8413614400386271E-2</v>
      </c>
      <c r="AB375">
        <v>8.4958418634457321E-3</v>
      </c>
      <c r="AC375">
        <v>-5.0454895323551456E-2</v>
      </c>
      <c r="AD375">
        <v>5.7763119267918314E-2</v>
      </c>
      <c r="AE375">
        <v>7.3082239443668616E-3</v>
      </c>
      <c r="AF375">
        <v>85.667174238604304</v>
      </c>
      <c r="AG375">
        <v>-591.43347847254336</v>
      </c>
      <c r="AH375">
        <v>677.10065271114763</v>
      </c>
      <c r="AI375">
        <v>-4.196033873764337E-2</v>
      </c>
      <c r="AJ375">
        <v>7.2268410981602388E-2</v>
      </c>
      <c r="AK375">
        <v>3.0308072243959018E-2</v>
      </c>
      <c r="AL375">
        <v>-6.7049002402272767E-2</v>
      </c>
      <c r="AM375">
        <v>6.0726769661034366E-2</v>
      </c>
      <c r="AN375">
        <v>-6.3222327412384063E-3</v>
      </c>
      <c r="AO375">
        <v>-8.7925602339338799E-2</v>
      </c>
      <c r="AP375">
        <v>7.9371039004859104E-2</v>
      </c>
      <c r="AQ375">
        <v>-8.5545633344797003E-3</v>
      </c>
      <c r="AR375">
        <v>-100.27679410055866</v>
      </c>
      <c r="AS375">
        <v>-1030.6659939511374</v>
      </c>
      <c r="AT375">
        <v>930.38919985057862</v>
      </c>
      <c r="AU375">
        <v>-9.4745956962419067E-2</v>
      </c>
      <c r="AV375">
        <v>0.10415410323654399</v>
      </c>
      <c r="AW375">
        <v>9.4081462741249233E-3</v>
      </c>
      <c r="AX375" s="40">
        <v>-6.8377100425740744E-2</v>
      </c>
      <c r="AY375" s="40">
        <v>5.7643278344786379E-2</v>
      </c>
      <c r="AZ375" s="40">
        <v>-1.073382208095437E-2</v>
      </c>
      <c r="BA375" s="40">
        <v>-8.931911053650271E-2</v>
      </c>
      <c r="BB375" s="40">
        <v>7.7195226874393938E-2</v>
      </c>
      <c r="BC375" s="40">
        <v>-1.2123883662108769E-2</v>
      </c>
      <c r="BD375" s="40">
        <v>-142.11645155332189</v>
      </c>
      <c r="BE375" s="40">
        <v>-1047.0007300563957</v>
      </c>
      <c r="BF375" s="40">
        <v>904.8842785030738</v>
      </c>
      <c r="BG375" s="40">
        <v>-9.6628975344279236E-2</v>
      </c>
      <c r="BH375" s="40">
        <v>9.9602729284920324E-2</v>
      </c>
      <c r="BI375" s="40">
        <v>2.9737539406410832E-3</v>
      </c>
      <c r="BJ375">
        <v>-7.3430323397869243E-2</v>
      </c>
      <c r="BK375">
        <v>-0.13605556780950284</v>
      </c>
      <c r="BL375">
        <v>-0.30491541713669362</v>
      </c>
      <c r="BM375">
        <v>-0.31095514253625345</v>
      </c>
      <c r="BN375">
        <v>-4.3283219679691537E-2</v>
      </c>
      <c r="BO375">
        <v>-9.6090610791183043E-2</v>
      </c>
      <c r="BP375">
        <v>-0.16745302470236179</v>
      </c>
      <c r="BQ375">
        <v>-0.17010694069900234</v>
      </c>
      <c r="BR375">
        <v>8893673.8403321337</v>
      </c>
      <c r="BS375">
        <v>-0.17010694069900234</v>
      </c>
    </row>
    <row r="376" spans="1:71" hidden="1">
      <c r="A376">
        <v>63</v>
      </c>
      <c r="B376" t="s">
        <v>183</v>
      </c>
      <c r="C376" t="s">
        <v>184</v>
      </c>
      <c r="D376" t="s">
        <v>184</v>
      </c>
      <c r="E376" t="s">
        <v>184</v>
      </c>
      <c r="F376" t="s">
        <v>21</v>
      </c>
      <c r="G376" t="str">
        <f t="shared" si="5"/>
        <v>Rest of the WorldBusiness, Trade, Personal, and Public Services</v>
      </c>
      <c r="H376">
        <v>3806540.0908310199</v>
      </c>
      <c r="I376">
        <v>311222.74806937284</v>
      </c>
      <c r="J376">
        <v>705473.14151727338</v>
      </c>
      <c r="K376">
        <v>88936738.403321221</v>
      </c>
      <c r="L376">
        <v>11722023.694229575</v>
      </c>
      <c r="M376">
        <v>40231739.51556626</v>
      </c>
      <c r="N376">
        <v>-8.9711070182795852E-3</v>
      </c>
      <c r="O376">
        <v>9.7279677170781925E-3</v>
      </c>
      <c r="P376">
        <v>7.5686069879860669E-4</v>
      </c>
      <c r="Q376">
        <v>-5.6432642655455875E-3</v>
      </c>
      <c r="R376">
        <v>5.7023683411822536E-3</v>
      </c>
      <c r="S376">
        <v>5.9104075636666359E-5</v>
      </c>
      <c r="T376">
        <v>0.69281937503854085</v>
      </c>
      <c r="U376">
        <v>-66.150477433524429</v>
      </c>
      <c r="V376">
        <v>66.843296808562968</v>
      </c>
      <c r="W376">
        <v>-6.3151021533772826E-3</v>
      </c>
      <c r="X376">
        <v>6.3547343434383723E-3</v>
      </c>
      <c r="Y376">
        <v>3.9632190061089171E-5</v>
      </c>
      <c r="Z376">
        <v>-1.5666256674906519E-2</v>
      </c>
      <c r="AA376">
        <v>2.5044959100617093E-2</v>
      </c>
      <c r="AB376">
        <v>9.3787024257105753E-3</v>
      </c>
      <c r="AC376">
        <v>-9.5839420181540371E-3</v>
      </c>
      <c r="AD376">
        <v>1.4396527170301205E-2</v>
      </c>
      <c r="AE376">
        <v>4.8125851521471658E-3</v>
      </c>
      <c r="AF376">
        <v>56.413237183966544</v>
      </c>
      <c r="AG376">
        <v>-112.34319542092408</v>
      </c>
      <c r="AH376">
        <v>168.75643260489062</v>
      </c>
      <c r="AI376">
        <v>-1.1833454439316184E-2</v>
      </c>
      <c r="AJ376">
        <v>1.7114370057239071E-2</v>
      </c>
      <c r="AK376">
        <v>5.2809156179228871E-3</v>
      </c>
      <c r="AL376">
        <v>-3.5313549598171755E-2</v>
      </c>
      <c r="AM376">
        <v>4.9578687649379824E-2</v>
      </c>
      <c r="AN376">
        <v>1.4265138051208076E-2</v>
      </c>
      <c r="AO376">
        <v>-2.1125609541800698E-2</v>
      </c>
      <c r="AP376">
        <v>2.812860874124444E-2</v>
      </c>
      <c r="AQ376">
        <v>7.0029991994437378E-3</v>
      </c>
      <c r="AR376">
        <v>82.089322546550292</v>
      </c>
      <c r="AS376">
        <v>-247.63489560403036</v>
      </c>
      <c r="AT376">
        <v>329.72421815058061</v>
      </c>
      <c r="AU376">
        <v>-2.8602930432258228E-2</v>
      </c>
      <c r="AV376">
        <v>3.2094313725080446E-2</v>
      </c>
      <c r="AW376">
        <v>3.4913832928222177E-3</v>
      </c>
      <c r="AX376" s="40">
        <v>-3.5965056459458924E-2</v>
      </c>
      <c r="AY376" s="40">
        <v>3.5194358992893304E-2</v>
      </c>
      <c r="AZ376" s="40">
        <v>-7.7069746656562661E-4</v>
      </c>
      <c r="BA376" s="40">
        <v>-2.1486717085885329E-2</v>
      </c>
      <c r="BB376" s="40">
        <v>2.0347914704166851E-2</v>
      </c>
      <c r="BC376" s="40">
        <v>-1.138802381718483E-3</v>
      </c>
      <c r="BD376" s="40">
        <v>-13.349068501549135</v>
      </c>
      <c r="BE376" s="40">
        <v>-251.86780679195545</v>
      </c>
      <c r="BF376" s="40">
        <v>238.5187382904063</v>
      </c>
      <c r="BG376" s="40">
        <v>-2.9403375541887364E-2</v>
      </c>
      <c r="BH376" s="40">
        <v>2.5899330608524659E-2</v>
      </c>
      <c r="BI376" s="40">
        <v>-3.5040449333627061E-3</v>
      </c>
      <c r="BJ376">
        <v>-2.09602678294332E-2</v>
      </c>
      <c r="BK376">
        <v>-3.6602944889811216E-2</v>
      </c>
      <c r="BL376">
        <v>-8.2507259815032263E-2</v>
      </c>
      <c r="BM376">
        <v>-8.4029453037949717E-2</v>
      </c>
      <c r="BN376">
        <v>-2.125502645416498E-2</v>
      </c>
      <c r="BO376">
        <v>-3.6097359887035732E-2</v>
      </c>
      <c r="BP376">
        <v>-7.956837896336276E-2</v>
      </c>
      <c r="BQ376">
        <v>-8.0928469514000012E-2</v>
      </c>
      <c r="BR376">
        <v>8893673.8403321337</v>
      </c>
      <c r="BS376">
        <v>-8.0928469514000012E-2</v>
      </c>
    </row>
    <row r="377" spans="1:71" hidden="1">
      <c r="A377">
        <v>63</v>
      </c>
      <c r="B377" t="s">
        <v>183</v>
      </c>
      <c r="C377" t="s">
        <v>184</v>
      </c>
      <c r="D377" t="s">
        <v>184</v>
      </c>
      <c r="E377" t="s">
        <v>184</v>
      </c>
      <c r="F377" t="s">
        <v>23</v>
      </c>
      <c r="G377" t="str">
        <f t="shared" si="5"/>
        <v>Rest of the WorldHotel and restaurants and Other Personal Services</v>
      </c>
      <c r="H377">
        <v>418994.75026885892</v>
      </c>
      <c r="I377">
        <v>28801.524257849855</v>
      </c>
      <c r="J377">
        <v>207081.97171663327</v>
      </c>
      <c r="K377">
        <v>26681021.520996373</v>
      </c>
      <c r="L377">
        <v>3516607.1082688728</v>
      </c>
      <c r="M377">
        <v>12069521.854669878</v>
      </c>
      <c r="N377">
        <v>-4.521892487568996E-3</v>
      </c>
      <c r="O377">
        <v>2.734834142338181E-3</v>
      </c>
      <c r="P377">
        <v>-1.7870583452308151E-3</v>
      </c>
      <c r="Q377">
        <v>-2.3247578524975359E-3</v>
      </c>
      <c r="R377">
        <v>1.3743018672257308E-3</v>
      </c>
      <c r="S377">
        <v>-9.504559852718049E-4</v>
      </c>
      <c r="T377">
        <v>-11.141267579678415</v>
      </c>
      <c r="U377">
        <v>-27.250866630322378</v>
      </c>
      <c r="V377">
        <v>16.109599050643965</v>
      </c>
      <c r="W377">
        <v>-1.5650137012058484E-2</v>
      </c>
      <c r="X377">
        <v>8.3969780658752144E-3</v>
      </c>
      <c r="Y377">
        <v>-7.2531589461832724E-3</v>
      </c>
      <c r="Z377">
        <v>-7.8498895091278446E-3</v>
      </c>
      <c r="AA377">
        <v>6.134548467941957E-3</v>
      </c>
      <c r="AB377">
        <v>-1.7153410411858878E-3</v>
      </c>
      <c r="AC377">
        <v>-4.046641083566691E-3</v>
      </c>
      <c r="AD377">
        <v>3.0187519357174823E-3</v>
      </c>
      <c r="AE377">
        <v>-1.0278891478492083E-3</v>
      </c>
      <c r="AF377">
        <v>-12.048940946129871</v>
      </c>
      <c r="AG377">
        <v>-47.434822663611612</v>
      </c>
      <c r="AH377">
        <v>35.385881717481737</v>
      </c>
      <c r="AI377">
        <v>-2.6814230302778588E-2</v>
      </c>
      <c r="AJ377">
        <v>1.7696313095939848E-2</v>
      </c>
      <c r="AK377">
        <v>-9.1179172068387385E-3</v>
      </c>
      <c r="AL377">
        <v>-1.5914861330055131E-2</v>
      </c>
      <c r="AM377">
        <v>1.1082786882550519E-2</v>
      </c>
      <c r="AN377">
        <v>-4.8320744475046085E-3</v>
      </c>
      <c r="AO377">
        <v>-8.2410222858902687E-3</v>
      </c>
      <c r="AP377">
        <v>5.6698249348543922E-3</v>
      </c>
      <c r="AQ377">
        <v>-2.571197351035876E-3</v>
      </c>
      <c r="AR377">
        <v>-30.139636271382876</v>
      </c>
      <c r="AS377">
        <v>-96.601458499879755</v>
      </c>
      <c r="AT377">
        <v>66.461822228496885</v>
      </c>
      <c r="AU377">
        <v>-5.0541650146724758E-2</v>
      </c>
      <c r="AV377">
        <v>3.0153425549802614E-2</v>
      </c>
      <c r="AW377">
        <v>-2.0388224596922144E-2</v>
      </c>
      <c r="AX377" s="40">
        <v>-1.6049971276303591E-2</v>
      </c>
      <c r="AY377" s="40">
        <v>1.023458935152983E-2</v>
      </c>
      <c r="AZ377" s="40">
        <v>-5.8153819247737625E-3</v>
      </c>
      <c r="BA377" s="40">
        <v>-8.309577445763312E-3</v>
      </c>
      <c r="BB377" s="40">
        <v>5.1502201168157928E-3</v>
      </c>
      <c r="BC377" s="40">
        <v>-3.1593573289475192E-3</v>
      </c>
      <c r="BD377" s="40">
        <v>-37.034061468460699</v>
      </c>
      <c r="BE377" s="40">
        <v>-97.405063708273246</v>
      </c>
      <c r="BF377" s="40">
        <v>60.371002239812555</v>
      </c>
      <c r="BG377" s="40">
        <v>-5.0965966904206836E-2</v>
      </c>
      <c r="BH377" s="40">
        <v>2.9772181396653982E-2</v>
      </c>
      <c r="BI377" s="40">
        <v>-2.1193785507552864E-2</v>
      </c>
      <c r="BJ377">
        <v>-9.5982674961156395E-2</v>
      </c>
      <c r="BK377">
        <v>-0.16662346469026107</v>
      </c>
      <c r="BL377">
        <v>-0.3378123133829265</v>
      </c>
      <c r="BM377">
        <v>-0.3406801865334792</v>
      </c>
      <c r="BN377">
        <v>-9.4616057075156898E-2</v>
      </c>
      <c r="BO377">
        <v>-0.16469552874682755</v>
      </c>
      <c r="BP377">
        <v>-0.33540397943886957</v>
      </c>
      <c r="BQ377">
        <v>-0.33819412763102458</v>
      </c>
      <c r="BR377">
        <v>8893673.8403321337</v>
      </c>
      <c r="BS377">
        <v>-0.33819412763102458</v>
      </c>
    </row>
    <row r="378" spans="1:71" hidden="1">
      <c r="A378">
        <v>63</v>
      </c>
      <c r="B378" t="s">
        <v>183</v>
      </c>
      <c r="C378" t="s">
        <v>184</v>
      </c>
      <c r="D378" t="s">
        <v>184</v>
      </c>
      <c r="E378" t="s">
        <v>184</v>
      </c>
      <c r="F378" t="s">
        <v>22</v>
      </c>
      <c r="G378" t="str">
        <f t="shared" si="5"/>
        <v>Rest of the WorldLight/Heavy Manufacturing, Utilities, and Construction</v>
      </c>
      <c r="H378">
        <v>2213396.7309629405</v>
      </c>
      <c r="I378">
        <v>161268.75197493649</v>
      </c>
      <c r="J378">
        <v>1859119.61733159</v>
      </c>
      <c r="K378">
        <v>142298781.44531396</v>
      </c>
      <c r="L378">
        <v>18755237.910767321</v>
      </c>
      <c r="M378">
        <v>64370783.224905998</v>
      </c>
      <c r="N378">
        <v>-9.2298985404439052E-3</v>
      </c>
      <c r="O378">
        <v>1.3995237127089047E-2</v>
      </c>
      <c r="P378">
        <v>4.7653385866451396E-3</v>
      </c>
      <c r="Q378">
        <v>-6.1153472803499274E-3</v>
      </c>
      <c r="R378">
        <v>8.7540459383365597E-3</v>
      </c>
      <c r="S378">
        <v>2.6386986579866314E-3</v>
      </c>
      <c r="T378">
        <v>30.930888190851078</v>
      </c>
      <c r="U378">
        <v>-71.684245718704233</v>
      </c>
      <c r="V378">
        <v>102.61513390955531</v>
      </c>
      <c r="W378">
        <v>-3.2726654192822772E-2</v>
      </c>
      <c r="X378">
        <v>6.1939933143517797E-2</v>
      </c>
      <c r="Y378">
        <v>2.9213278950695018E-2</v>
      </c>
      <c r="Z378">
        <v>-1.8100245744529932E-2</v>
      </c>
      <c r="AA378">
        <v>3.697537813756032E-2</v>
      </c>
      <c r="AB378">
        <v>1.8875132393030392E-2</v>
      </c>
      <c r="AC378">
        <v>-1.2013236624455161E-2</v>
      </c>
      <c r="AD378">
        <v>2.1869811134088615E-2</v>
      </c>
      <c r="AE378">
        <v>9.8565745096334551E-3</v>
      </c>
      <c r="AF378">
        <v>115.53899994586266</v>
      </c>
      <c r="AG378">
        <v>-140.81944435624996</v>
      </c>
      <c r="AH378">
        <v>256.35844430211262</v>
      </c>
      <c r="AI378">
        <v>-6.8793518526002739E-2</v>
      </c>
      <c r="AJ378">
        <v>0.17739290969848626</v>
      </c>
      <c r="AK378">
        <v>0.10859939117248353</v>
      </c>
      <c r="AL378">
        <v>-4.4068154188344776E-2</v>
      </c>
      <c r="AM378">
        <v>0.11979587595300059</v>
      </c>
      <c r="AN378">
        <v>7.5727721764655795E-2</v>
      </c>
      <c r="AO378">
        <v>-2.8639167313081141E-2</v>
      </c>
      <c r="AP378">
        <v>6.7508255782509102E-2</v>
      </c>
      <c r="AQ378">
        <v>3.8869088469427951E-2</v>
      </c>
      <c r="AR378">
        <v>455.62437601174031</v>
      </c>
      <c r="AS378">
        <v>-335.70899782694255</v>
      </c>
      <c r="AT378">
        <v>791.33337383868286</v>
      </c>
      <c r="AU378">
        <v>-0.15661130766017162</v>
      </c>
      <c r="AV378">
        <v>0.68852393535137668</v>
      </c>
      <c r="AW378">
        <v>0.53191262769120506</v>
      </c>
      <c r="AX378" s="40">
        <v>-4.480275729786181E-2</v>
      </c>
      <c r="AY378" s="40">
        <v>5.0326633914226274E-2</v>
      </c>
      <c r="AZ378" s="40">
        <v>5.5238766163644504E-3</v>
      </c>
      <c r="BA378" s="40">
        <v>-2.914342611826376E-2</v>
      </c>
      <c r="BB378" s="40">
        <v>3.0434905880992912E-2</v>
      </c>
      <c r="BC378" s="40">
        <v>1.2914797627291532E-3</v>
      </c>
      <c r="BD378" s="40">
        <v>15.138756379329129</v>
      </c>
      <c r="BE378" s="40">
        <v>-341.61993148931697</v>
      </c>
      <c r="BF378" s="40">
        <v>356.75868786864612</v>
      </c>
      <c r="BG378" s="40">
        <v>-0.1597768441761295</v>
      </c>
      <c r="BH378" s="40">
        <v>0.2228845725235496</v>
      </c>
      <c r="BI378" s="40">
        <v>6.310772834742015E-2</v>
      </c>
      <c r="BJ378">
        <v>-3.7086757222395177E-2</v>
      </c>
      <c r="BK378">
        <v>-7.2728797250764615E-2</v>
      </c>
      <c r="BL378">
        <v>-0.1770707368516336</v>
      </c>
      <c r="BM378">
        <v>-0.18002245371591935</v>
      </c>
      <c r="BN378">
        <v>-4.4450177012497129E-2</v>
      </c>
      <c r="BO378">
        <v>-8.7319733446027642E-2</v>
      </c>
      <c r="BP378">
        <v>-0.20816741849600018</v>
      </c>
      <c r="BQ378">
        <v>-0.21183268755152868</v>
      </c>
      <c r="BR378">
        <v>8893673.8403321337</v>
      </c>
      <c r="BS378">
        <v>-0.21183268755152868</v>
      </c>
    </row>
    <row r="379" spans="1:71" hidden="1">
      <c r="A379">
        <v>63</v>
      </c>
      <c r="B379" t="s">
        <v>183</v>
      </c>
      <c r="C379" t="s">
        <v>184</v>
      </c>
      <c r="D379" t="s">
        <v>184</v>
      </c>
      <c r="E379" t="s">
        <v>184</v>
      </c>
      <c r="F379" t="s">
        <v>24</v>
      </c>
      <c r="G379" t="str">
        <f t="shared" si="5"/>
        <v>Rest of the WorldTransport services</v>
      </c>
      <c r="H379">
        <v>499078.74595507537</v>
      </c>
      <c r="I379">
        <v>55413.748201550887</v>
      </c>
      <c r="J379">
        <v>231288.28606939083</v>
      </c>
      <c r="K379">
        <v>35574695.361328498</v>
      </c>
      <c r="L379">
        <v>4688809.4776918301</v>
      </c>
      <c r="M379">
        <v>16092695.806226505</v>
      </c>
      <c r="N379">
        <v>-3.2805167615908891E-3</v>
      </c>
      <c r="O379">
        <v>2.6436542822121639E-3</v>
      </c>
      <c r="P379">
        <v>-6.3686247937872549E-4</v>
      </c>
      <c r="Q379">
        <v>-4.1267011942176203E-3</v>
      </c>
      <c r="R379">
        <v>3.5560047846915884E-3</v>
      </c>
      <c r="S379">
        <v>-5.7069640952603189E-4</v>
      </c>
      <c r="T379">
        <v>-6.6897168346758917</v>
      </c>
      <c r="U379">
        <v>-48.373289177624429</v>
      </c>
      <c r="V379">
        <v>41.683572342948537</v>
      </c>
      <c r="W379">
        <v>-9.7618066168010057E-3</v>
      </c>
      <c r="X379">
        <v>6.2001392435483806E-3</v>
      </c>
      <c r="Y379">
        <v>-3.5616673732526256E-3</v>
      </c>
      <c r="Z379">
        <v>-5.4849956743796471E-3</v>
      </c>
      <c r="AA379">
        <v>5.7561789270292128E-3</v>
      </c>
      <c r="AB379">
        <v>2.7118325264956613E-4</v>
      </c>
      <c r="AC379">
        <v>-6.603992238713741E-3</v>
      </c>
      <c r="AD379">
        <v>8.1274404676003262E-3</v>
      </c>
      <c r="AE379">
        <v>1.5234482288865863E-3</v>
      </c>
      <c r="AF379">
        <v>17.85789623594065</v>
      </c>
      <c r="AG379">
        <v>-77.412153498710722</v>
      </c>
      <c r="AH379">
        <v>95.270049734651366</v>
      </c>
      <c r="AI379">
        <v>-1.591015712575557E-2</v>
      </c>
      <c r="AJ379">
        <v>1.166039703969092E-2</v>
      </c>
      <c r="AK379">
        <v>-4.2497600860646467E-3</v>
      </c>
      <c r="AL379">
        <v>-1.2047504313465587E-2</v>
      </c>
      <c r="AM379">
        <v>1.2054658005999475E-2</v>
      </c>
      <c r="AN379">
        <v>7.1536925338848163E-6</v>
      </c>
      <c r="AO379">
        <v>-1.4012145535146115E-2</v>
      </c>
      <c r="AP379">
        <v>1.6012940916003297E-2</v>
      </c>
      <c r="AQ379">
        <v>2.0007953808571818E-3</v>
      </c>
      <c r="AR379">
        <v>23.453370861712983</v>
      </c>
      <c r="AS379">
        <v>-164.25070196997603</v>
      </c>
      <c r="AT379">
        <v>187.70407283168899</v>
      </c>
      <c r="AU379">
        <v>-3.3579736840721568E-2</v>
      </c>
      <c r="AV379">
        <v>2.2545929395680328E-2</v>
      </c>
      <c r="AW379">
        <v>-1.1033807445041236E-2</v>
      </c>
      <c r="AX379" s="40">
        <v>-1.2207921003114545E-2</v>
      </c>
      <c r="AY379" s="40">
        <v>9.1176415913966618E-3</v>
      </c>
      <c r="AZ379" s="40">
        <v>-3.0902794117178833E-3</v>
      </c>
      <c r="BA379" s="40">
        <v>-1.4233502788893581E-2</v>
      </c>
      <c r="BB379" s="40">
        <v>1.1942195742690245E-2</v>
      </c>
      <c r="BC379" s="40">
        <v>-2.2913070462033348E-3</v>
      </c>
      <c r="BD379" s="40">
        <v>-26.858755486350677</v>
      </c>
      <c r="BE379" s="40">
        <v>-166.84545694329336</v>
      </c>
      <c r="BF379" s="40">
        <v>139.98670145694268</v>
      </c>
      <c r="BG379" s="40">
        <v>-3.4094717992095964E-2</v>
      </c>
      <c r="BH379" s="40">
        <v>2.0752677472861122E-2</v>
      </c>
      <c r="BI379" s="40">
        <v>-1.3342040519234844E-2</v>
      </c>
      <c r="BJ379">
        <v>-5.8459404135711768E-2</v>
      </c>
      <c r="BK379">
        <v>-9.7743618494938428E-2</v>
      </c>
      <c r="BL379">
        <v>-0.21468871359952132</v>
      </c>
      <c r="BM379">
        <v>-0.21754736812618</v>
      </c>
      <c r="BN379">
        <v>-8.7294743177597556E-2</v>
      </c>
      <c r="BO379">
        <v>-0.13969846114207479</v>
      </c>
      <c r="BP379">
        <v>-0.29640785418911453</v>
      </c>
      <c r="BQ379">
        <v>-0.30109036540254064</v>
      </c>
      <c r="BR379">
        <v>8893673.8403321337</v>
      </c>
      <c r="BS379">
        <v>-0.30109036540254064</v>
      </c>
    </row>
    <row r="380" spans="1:71" hidden="1">
      <c r="A380">
        <v>63</v>
      </c>
      <c r="B380" t="s">
        <v>183</v>
      </c>
      <c r="C380" t="s">
        <v>184</v>
      </c>
      <c r="D380" t="s">
        <v>184</v>
      </c>
      <c r="E380" t="s">
        <v>184</v>
      </c>
      <c r="F380" t="s">
        <v>287</v>
      </c>
      <c r="G380" t="str">
        <f t="shared" si="5"/>
        <v>Rest of the World_All</v>
      </c>
      <c r="H380">
        <v>8893673.8403321262</v>
      </c>
      <c r="I380">
        <v>1172202.3694229575</v>
      </c>
      <c r="J380">
        <v>4023173.9515566258</v>
      </c>
      <c r="K380">
        <v>8893673.8403321262</v>
      </c>
      <c r="L380">
        <v>1172202.3694229575</v>
      </c>
      <c r="M380">
        <v>4023173.9515566258</v>
      </c>
      <c r="N380">
        <v>-4.2150285884908073E-2</v>
      </c>
      <c r="O380">
        <v>4.7961957267459998E-2</v>
      </c>
      <c r="P380">
        <v>5.8116713825519251E-3</v>
      </c>
      <c r="Q380">
        <v>-4.0937060256053447E-2</v>
      </c>
      <c r="R380">
        <v>5.8006986337082955E-2</v>
      </c>
      <c r="S380">
        <v>1.7069926081029509E-2</v>
      </c>
      <c r="T380">
        <v>200.09407798057532</v>
      </c>
      <c r="U380">
        <v>-479.86519029356231</v>
      </c>
      <c r="V380">
        <v>679.95926827413768</v>
      </c>
      <c r="W380">
        <v>-8.7308037454472659E-2</v>
      </c>
      <c r="X380">
        <v>0.12043569566310103</v>
      </c>
      <c r="Y380">
        <v>3.3127658208628369E-2</v>
      </c>
      <c r="Z380">
        <v>-7.7019160139884482E-2</v>
      </c>
      <c r="AA380">
        <v>0.11232467903353487</v>
      </c>
      <c r="AB380">
        <v>3.5305518893650384E-2</v>
      </c>
      <c r="AC380">
        <v>-8.2702707288441063E-2</v>
      </c>
      <c r="AD380">
        <v>0.10517564997562592</v>
      </c>
      <c r="AE380">
        <v>2.247294268718486E-2</v>
      </c>
      <c r="AF380">
        <v>263.42836665824433</v>
      </c>
      <c r="AG380">
        <v>-969.44309441203973</v>
      </c>
      <c r="AH380">
        <v>1232.8714610702839</v>
      </c>
      <c r="AI380">
        <v>-0.16531169913149646</v>
      </c>
      <c r="AJ380">
        <v>0.2961324008729585</v>
      </c>
      <c r="AK380">
        <v>0.13082070174146204</v>
      </c>
      <c r="AL380">
        <v>-0.17439307183230995</v>
      </c>
      <c r="AM380">
        <v>0.25323877815196466</v>
      </c>
      <c r="AN380">
        <v>7.8845706319654707E-2</v>
      </c>
      <c r="AO380">
        <v>-0.15994354701525704</v>
      </c>
      <c r="AP380">
        <v>0.19669066937947036</v>
      </c>
      <c r="AQ380">
        <v>3.6747122364213319E-2</v>
      </c>
      <c r="AR380">
        <v>430.75063904806223</v>
      </c>
      <c r="AS380">
        <v>-1874.8620478519661</v>
      </c>
      <c r="AT380">
        <v>2305.6126869000282</v>
      </c>
      <c r="AU380">
        <v>-0.36408158204229518</v>
      </c>
      <c r="AV380">
        <v>0.877471707258484</v>
      </c>
      <c r="AW380">
        <v>0.51339012521618876</v>
      </c>
      <c r="AX380" s="40">
        <v>-0.17740280646247966</v>
      </c>
      <c r="AY380" s="40">
        <v>0.16251650219483244</v>
      </c>
      <c r="AZ380" s="40">
        <v>-1.4886304267647227E-2</v>
      </c>
      <c r="BA380" s="40">
        <v>-0.16249233397530866</v>
      </c>
      <c r="BB380" s="40">
        <v>0.14507046331905971</v>
      </c>
      <c r="BC380" s="40">
        <v>-1.742187065624895E-2</v>
      </c>
      <c r="BD380" s="40">
        <v>-204.21958063035325</v>
      </c>
      <c r="BE380" s="40">
        <v>-1904.7389889892347</v>
      </c>
      <c r="BF380" s="40">
        <v>1700.5194083588813</v>
      </c>
      <c r="BG380" s="40">
        <v>-0.37086987995859899</v>
      </c>
      <c r="BH380" s="40">
        <v>0.39891149128650982</v>
      </c>
      <c r="BI380" s="40">
        <v>2.8041611327910831E-2</v>
      </c>
      <c r="BJ380">
        <v>-4.2150285884908108E-2</v>
      </c>
      <c r="BK380">
        <v>-7.7019160139884552E-2</v>
      </c>
      <c r="BL380">
        <v>-0.17439307183231009</v>
      </c>
      <c r="BM380">
        <v>-0.1774028064624798</v>
      </c>
      <c r="BN380">
        <v>-4.0937060256053447E-2</v>
      </c>
      <c r="BO380">
        <v>-8.2702707288441105E-2</v>
      </c>
      <c r="BP380">
        <v>-0.15994354701525712</v>
      </c>
      <c r="BQ380">
        <v>-0.16249233397530877</v>
      </c>
      <c r="BR380">
        <v>8893673.8403321337</v>
      </c>
      <c r="BS380">
        <v>-0.16249233397530877</v>
      </c>
    </row>
    <row r="381" spans="1:71" hidden="1">
      <c r="B381" t="s">
        <v>223</v>
      </c>
      <c r="C381" t="s">
        <v>224</v>
      </c>
      <c r="D381" t="s">
        <v>224</v>
      </c>
      <c r="E381" t="s">
        <v>224</v>
      </c>
      <c r="F381" t="s">
        <v>20</v>
      </c>
      <c r="G381" t="str">
        <f t="shared" si="5"/>
        <v>Developing AsiaAgriculture, Mining and Quarrying</v>
      </c>
      <c r="H381">
        <v>2890679.9759627385</v>
      </c>
      <c r="I381">
        <v>712799.28841145197</v>
      </c>
      <c r="J381">
        <v>183582.7233807575</v>
      </c>
      <c r="K381">
        <v>44443981.217623748</v>
      </c>
      <c r="L381">
        <v>4203215.6914597182</v>
      </c>
      <c r="M381">
        <v>12148257.795151781</v>
      </c>
      <c r="N381">
        <v>-3.6939193092311515E-2</v>
      </c>
      <c r="O381">
        <v>6.9751682327692903E-3</v>
      </c>
      <c r="P381">
        <v>-2.9964024859542221E-2</v>
      </c>
      <c r="Q381">
        <v>-6.6228269941071824E-2</v>
      </c>
      <c r="R381">
        <v>2.4159137437240387E-2</v>
      </c>
      <c r="S381">
        <v>-4.2069132503831437E-2</v>
      </c>
      <c r="T381">
        <v>-884.12818933101175</v>
      </c>
      <c r="U381">
        <v>-1391.8585171727152</v>
      </c>
      <c r="V381">
        <v>507.73032784170357</v>
      </c>
      <c r="W381">
        <v>-4.8625186463989896E-3</v>
      </c>
      <c r="X381">
        <v>1.2628398905445552E-3</v>
      </c>
      <c r="Y381">
        <v>-3.5996787558544344E-3</v>
      </c>
      <c r="Z381">
        <v>-9.0499527812230154E-2</v>
      </c>
      <c r="AA381">
        <v>1.0723855430429738E-3</v>
      </c>
      <c r="AB381">
        <v>-8.9427142269187174E-2</v>
      </c>
      <c r="AC381">
        <v>-0.16691989589741171</v>
      </c>
      <c r="AD381">
        <v>4.6181145337097794E-2</v>
      </c>
      <c r="AE381">
        <v>-0.12073875056031391</v>
      </c>
      <c r="AF381">
        <v>-2537.4550546117621</v>
      </c>
      <c r="AG381">
        <v>-3508.0016282641186</v>
      </c>
      <c r="AH381">
        <v>970.5465736523563</v>
      </c>
      <c r="AI381">
        <v>-8.8902197363389095E-3</v>
      </c>
      <c r="AJ381">
        <v>4.1610567740884381E-3</v>
      </c>
      <c r="AK381">
        <v>-4.7291629622504714E-3</v>
      </c>
      <c r="AL381">
        <v>-0.15350977410172986</v>
      </c>
      <c r="AM381">
        <v>3.1055975664686802E-2</v>
      </c>
      <c r="AN381">
        <v>-0.12245379843704307</v>
      </c>
      <c r="AO381">
        <v>-0.23576632720887963</v>
      </c>
      <c r="AP381">
        <v>7.9039698019693266E-2</v>
      </c>
      <c r="AQ381">
        <v>-0.15672662918918637</v>
      </c>
      <c r="AR381">
        <v>-3293.7791353878847</v>
      </c>
      <c r="AS381">
        <v>-4954.8836302109466</v>
      </c>
      <c r="AT381">
        <v>1661.1044948230619</v>
      </c>
      <c r="AU381">
        <v>-1.8268198399320069E-2</v>
      </c>
      <c r="AV381">
        <v>8.5047911728542598E-3</v>
      </c>
      <c r="AW381">
        <v>-9.7634072264658096E-3</v>
      </c>
      <c r="AX381" s="40">
        <v>-0.15580696027616808</v>
      </c>
      <c r="AY381" s="40">
        <v>3.3726101775011938E-2</v>
      </c>
      <c r="AZ381" s="40">
        <v>-0.12208085850115613</v>
      </c>
      <c r="BA381" s="40">
        <v>-0.24411260709884888</v>
      </c>
      <c r="BB381" s="40">
        <v>8.4777500937816372E-2</v>
      </c>
      <c r="BC381" s="40">
        <v>-0.1593351061610325</v>
      </c>
      <c r="BD381" s="40">
        <v>-3348.5990920822592</v>
      </c>
      <c r="BE381" s="40">
        <v>-5130.2897032051133</v>
      </c>
      <c r="BF381" s="40">
        <v>1781.6906111228539</v>
      </c>
      <c r="BG381" s="40">
        <v>-1.8877840339144282E-2</v>
      </c>
      <c r="BH381" s="40">
        <v>9.1548670754911243E-3</v>
      </c>
      <c r="BI381" s="40">
        <v>-9.7229732636531577E-3</v>
      </c>
      <c r="BJ381">
        <v>-0.28396861943219692</v>
      </c>
      <c r="BK381">
        <v>-0.69571162282517951</v>
      </c>
      <c r="BL381">
        <v>-1.1801004562303186</v>
      </c>
      <c r="BM381">
        <v>-1.1977599861746726</v>
      </c>
      <c r="BN381">
        <v>-0.19526654133937452</v>
      </c>
      <c r="BO381">
        <v>-0.49214437855038667</v>
      </c>
      <c r="BP381">
        <v>-0.69513027170010577</v>
      </c>
      <c r="BQ381">
        <v>-0.71973833119818376</v>
      </c>
      <c r="BR381">
        <v>22221990.608811878</v>
      </c>
      <c r="BS381">
        <v>-0.71973833119818376</v>
      </c>
    </row>
    <row r="382" spans="1:71" hidden="1">
      <c r="B382" t="s">
        <v>223</v>
      </c>
      <c r="C382" t="s">
        <v>224</v>
      </c>
      <c r="D382" t="s">
        <v>224</v>
      </c>
      <c r="E382" t="s">
        <v>224</v>
      </c>
      <c r="F382" t="s">
        <v>21</v>
      </c>
      <c r="G382" t="str">
        <f t="shared" si="5"/>
        <v>Developing AsiaBusiness, Trade, Personal, and Public Services</v>
      </c>
      <c r="H382">
        <v>9775571.6087713856</v>
      </c>
      <c r="I382">
        <v>499965.79989742138</v>
      </c>
      <c r="J382">
        <v>1056512.7635828822</v>
      </c>
      <c r="K382">
        <v>222219906.08811876</v>
      </c>
      <c r="L382">
        <v>21016078.457298588</v>
      </c>
      <c r="M382">
        <v>60741288.975758918</v>
      </c>
      <c r="N382">
        <v>-8.6931601124565994E-2</v>
      </c>
      <c r="O382">
        <v>3.7120721477044746E-2</v>
      </c>
      <c r="P382">
        <v>-4.9810879647521254E-2</v>
      </c>
      <c r="Q382">
        <v>-3.6512654260438912E-2</v>
      </c>
      <c r="R382">
        <v>1.6433240490894948E-2</v>
      </c>
      <c r="S382">
        <v>-2.0079413769543964E-2</v>
      </c>
      <c r="T382">
        <v>-421.99053515729759</v>
      </c>
      <c r="U382">
        <v>-767.35280662160187</v>
      </c>
      <c r="V382">
        <v>345.36227146430423</v>
      </c>
      <c r="W382">
        <v>-2.8960604849883154E-2</v>
      </c>
      <c r="X382">
        <v>1.4282943521231217E-2</v>
      </c>
      <c r="Y382">
        <v>-1.4677661328651939E-2</v>
      </c>
      <c r="Z382">
        <v>-0.2082308639198335</v>
      </c>
      <c r="AA382">
        <v>5.9772231383000439E-2</v>
      </c>
      <c r="AB382">
        <v>-0.14845863253683309</v>
      </c>
      <c r="AC382">
        <v>-8.572889407059972E-2</v>
      </c>
      <c r="AD382">
        <v>2.8653822290161505E-2</v>
      </c>
      <c r="AE382">
        <v>-5.7075071780438226E-2</v>
      </c>
      <c r="AF382">
        <v>-1199.4941864936384</v>
      </c>
      <c r="AG382">
        <v>-1801.685163845164</v>
      </c>
      <c r="AH382">
        <v>602.19097735152536</v>
      </c>
      <c r="AI382">
        <v>-5.1722116100552246E-2</v>
      </c>
      <c r="AJ382">
        <v>2.6486088565804394E-2</v>
      </c>
      <c r="AK382">
        <v>-2.5236027534747844E-2</v>
      </c>
      <c r="AL382">
        <v>-0.46303028367618609</v>
      </c>
      <c r="AM382">
        <v>0.18296658885252215</v>
      </c>
      <c r="AN382">
        <v>-0.28006369482366389</v>
      </c>
      <c r="AO382">
        <v>-0.18500341388875718</v>
      </c>
      <c r="AP382">
        <v>7.6991744502046169E-2</v>
      </c>
      <c r="AQ382">
        <v>-0.10801166938671103</v>
      </c>
      <c r="AR382">
        <v>-2269.9817181349158</v>
      </c>
      <c r="AS382">
        <v>-3888.0462611542057</v>
      </c>
      <c r="AT382">
        <v>1618.0645430192897</v>
      </c>
      <c r="AU382">
        <v>-0.11498705980638627</v>
      </c>
      <c r="AV382">
        <v>5.7009517409778915E-2</v>
      </c>
      <c r="AW382">
        <v>-5.7977542396607337E-2</v>
      </c>
      <c r="AX382" s="40">
        <v>-0.47237812403931839</v>
      </c>
      <c r="AY382" s="40">
        <v>0.19184586144274288</v>
      </c>
      <c r="AZ382" s="40">
        <v>-0.28053226259657554</v>
      </c>
      <c r="BA382" s="40">
        <v>-0.19611950004846279</v>
      </c>
      <c r="BB382" s="40">
        <v>8.3849125279093023E-2</v>
      </c>
      <c r="BC382" s="40">
        <v>-0.11227037476936975</v>
      </c>
      <c r="BD382" s="40">
        <v>-2359.4830045833914</v>
      </c>
      <c r="BE382" s="40">
        <v>-4121.6628000246692</v>
      </c>
      <c r="BF382" s="40">
        <v>1762.179795441278</v>
      </c>
      <c r="BG382" s="40">
        <v>-0.11740653069762907</v>
      </c>
      <c r="BH382" s="40">
        <v>5.932829586434283E-2</v>
      </c>
      <c r="BI382" s="40">
        <v>-5.8078234833286252E-2</v>
      </c>
      <c r="BJ382">
        <v>-0.19761434943259315</v>
      </c>
      <c r="BK382">
        <v>-0.47335383419823296</v>
      </c>
      <c r="BL382">
        <v>-1.0525680775756607</v>
      </c>
      <c r="BM382">
        <v>-1.0738177424623472</v>
      </c>
      <c r="BN382">
        <v>-0.15348105946027521</v>
      </c>
      <c r="BO382">
        <v>-0.36036168158198378</v>
      </c>
      <c r="BP382">
        <v>-0.77766244450158806</v>
      </c>
      <c r="BQ382">
        <v>-0.82438894837813226</v>
      </c>
      <c r="BR382">
        <v>22221990.608811878</v>
      </c>
      <c r="BS382">
        <v>-0.82438894837813226</v>
      </c>
    </row>
    <row r="383" spans="1:71" hidden="1">
      <c r="B383" t="s">
        <v>223</v>
      </c>
      <c r="C383" t="s">
        <v>224</v>
      </c>
      <c r="D383" t="s">
        <v>224</v>
      </c>
      <c r="E383" t="s">
        <v>224</v>
      </c>
      <c r="F383" t="s">
        <v>23</v>
      </c>
      <c r="G383" t="str">
        <f t="shared" si="5"/>
        <v>Developing AsiaHotel and restaurants and Other Personal Services</v>
      </c>
      <c r="H383">
        <v>1205604.8176937026</v>
      </c>
      <c r="I383">
        <v>274036.86727906734</v>
      </c>
      <c r="J383">
        <v>114617.3693090865</v>
      </c>
      <c r="K383">
        <v>66665971.826435626</v>
      </c>
      <c r="L383">
        <v>6304823.5371895768</v>
      </c>
      <c r="M383">
        <v>18222386.69272767</v>
      </c>
      <c r="N383">
        <v>-4.7683607169105136E-2</v>
      </c>
      <c r="O383">
        <v>2.2778683888731284E-2</v>
      </c>
      <c r="P383">
        <v>-2.4904923280373855E-2</v>
      </c>
      <c r="Q383">
        <v>-0.11620339625238658</v>
      </c>
      <c r="R383">
        <v>5.3307689735996443E-2</v>
      </c>
      <c r="S383">
        <v>-6.2895706516390135E-2</v>
      </c>
      <c r="T383">
        <v>-1321.8211027756815</v>
      </c>
      <c r="U383">
        <v>-2442.1396926447133</v>
      </c>
      <c r="V383">
        <v>1120.3185898690319</v>
      </c>
      <c r="W383">
        <v>-0.2290052063055448</v>
      </c>
      <c r="X383">
        <v>0.11446465811906416</v>
      </c>
      <c r="Y383">
        <v>-0.11454054818648066</v>
      </c>
      <c r="Z383">
        <v>-8.1703371038980593E-2</v>
      </c>
      <c r="AA383">
        <v>3.2363215828848158E-2</v>
      </c>
      <c r="AB383">
        <v>-4.9340155210132436E-2</v>
      </c>
      <c r="AC383">
        <v>-0.20727765016355543</v>
      </c>
      <c r="AD383">
        <v>6.6661655553724011E-2</v>
      </c>
      <c r="AE383">
        <v>-0.14061599460983143</v>
      </c>
      <c r="AF383">
        <v>-2955.1967750712934</v>
      </c>
      <c r="AG383">
        <v>-4356.1633582817722</v>
      </c>
      <c r="AH383">
        <v>1400.9665832104783</v>
      </c>
      <c r="AI383">
        <v>-0.31071155092034464</v>
      </c>
      <c r="AJ383">
        <v>0.13713449015822043</v>
      </c>
      <c r="AK383">
        <v>-0.17357706076212423</v>
      </c>
      <c r="AL383">
        <v>-0.13986120880076167</v>
      </c>
      <c r="AM383">
        <v>6.0793900571075046E-2</v>
      </c>
      <c r="AN383">
        <v>-7.906730822968662E-2</v>
      </c>
      <c r="AO383">
        <v>-0.34610555746286642</v>
      </c>
      <c r="AP383">
        <v>0.13474717066939965</v>
      </c>
      <c r="AQ383">
        <v>-0.21135838679346675</v>
      </c>
      <c r="AR383">
        <v>-4441.9244394595598</v>
      </c>
      <c r="AS383">
        <v>-7273.7815501466666</v>
      </c>
      <c r="AT383">
        <v>2831.8571106871068</v>
      </c>
      <c r="AU383">
        <v>-0.55115677576084798</v>
      </c>
      <c r="AV383">
        <v>0.25723302399820785</v>
      </c>
      <c r="AW383">
        <v>-0.29392375176264018</v>
      </c>
      <c r="AX383" s="40">
        <v>-0.14075006934698647</v>
      </c>
      <c r="AY383" s="40">
        <v>6.1886564982851097E-2</v>
      </c>
      <c r="AZ383" s="40">
        <v>-7.8863504364135376E-2</v>
      </c>
      <c r="BA383" s="40">
        <v>-0.34753077198410132</v>
      </c>
      <c r="BB383" s="40">
        <v>0.13678821646399697</v>
      </c>
      <c r="BC383" s="40">
        <v>-0.2107425555201044</v>
      </c>
      <c r="BD383" s="40">
        <v>-4428.9820811021182</v>
      </c>
      <c r="BE383" s="40">
        <v>-7303.73397034342</v>
      </c>
      <c r="BF383" s="40">
        <v>2874.7518892413027</v>
      </c>
      <c r="BG383" s="40">
        <v>-0.55183576359842013</v>
      </c>
      <c r="BH383" s="40">
        <v>0.25769659649725807</v>
      </c>
      <c r="BI383" s="40">
        <v>-0.29413916710116195</v>
      </c>
      <c r="BJ383">
        <v>-0.87891542498409159</v>
      </c>
      <c r="BK383">
        <v>-1.5059756872983694</v>
      </c>
      <c r="BL383">
        <v>-2.5779545858593469</v>
      </c>
      <c r="BM383">
        <v>-2.594338271807564</v>
      </c>
      <c r="BN383">
        <v>-0.89117194956025503</v>
      </c>
      <c r="BO383">
        <v>-1.5896267540694236</v>
      </c>
      <c r="BP383">
        <v>-2.6543076566188302</v>
      </c>
      <c r="BQ383">
        <v>-2.6652377261726654</v>
      </c>
      <c r="BR383">
        <v>22221990.608811878</v>
      </c>
      <c r="BS383">
        <v>-2.6652377261726654</v>
      </c>
    </row>
    <row r="384" spans="1:71" hidden="1">
      <c r="B384" t="s">
        <v>223</v>
      </c>
      <c r="C384" t="s">
        <v>224</v>
      </c>
      <c r="D384" t="s">
        <v>224</v>
      </c>
      <c r="E384" t="s">
        <v>224</v>
      </c>
      <c r="F384" t="s">
        <v>22</v>
      </c>
      <c r="G384" t="str">
        <f t="shared" si="5"/>
        <v>Developing AsiaLight/Heavy Manufacturing, Utilities, and Construction</v>
      </c>
      <c r="H384">
        <v>7313861.5881100232</v>
      </c>
      <c r="I384">
        <v>529825.96419587708</v>
      </c>
      <c r="J384">
        <v>4438127.4389951602</v>
      </c>
      <c r="K384">
        <v>355551849.74098998</v>
      </c>
      <c r="L384">
        <v>33625725.531677738</v>
      </c>
      <c r="M384">
        <v>97186062.361214235</v>
      </c>
      <c r="N384">
        <v>-4.9198580006024617E-2</v>
      </c>
      <c r="O384">
        <v>-3.0190491474186669E-3</v>
      </c>
      <c r="P384">
        <v>-5.2217629153443294E-2</v>
      </c>
      <c r="Q384">
        <v>-2.167885709372782E-2</v>
      </c>
      <c r="R384">
        <v>4.4643982391574799E-3</v>
      </c>
      <c r="S384">
        <v>-1.721445885457034E-2</v>
      </c>
      <c r="T384">
        <v>-361.78041788758867</v>
      </c>
      <c r="U384">
        <v>-455.6045615463479</v>
      </c>
      <c r="V384">
        <v>93.824143658759269</v>
      </c>
      <c r="W384">
        <v>-9.2700071706207962E-2</v>
      </c>
      <c r="X384">
        <v>-0.21738494017221749</v>
      </c>
      <c r="Y384">
        <v>-0.31008501187842552</v>
      </c>
      <c r="Z384">
        <v>-0.11322768540719991</v>
      </c>
      <c r="AA384">
        <v>-3.9524580948626174E-2</v>
      </c>
      <c r="AB384">
        <v>-0.15275226635582606</v>
      </c>
      <c r="AC384">
        <v>-4.9948903708403283E-2</v>
      </c>
      <c r="AD384">
        <v>9.4241232021743185E-3</v>
      </c>
      <c r="AE384">
        <v>-4.0524780506228972E-2</v>
      </c>
      <c r="AF384">
        <v>-851.67196658371245</v>
      </c>
      <c r="AG384">
        <v>-1049.730079191856</v>
      </c>
      <c r="AH384">
        <v>198.05811260814352</v>
      </c>
      <c r="AI384">
        <v>-0.18781145393550594</v>
      </c>
      <c r="AJ384">
        <v>-0.7515264423067427</v>
      </c>
      <c r="AK384">
        <v>-0.93933789624224862</v>
      </c>
      <c r="AL384">
        <v>-0.36284523887459319</v>
      </c>
      <c r="AM384">
        <v>6.7841346415513371E-2</v>
      </c>
      <c r="AN384">
        <v>-0.29500389245907988</v>
      </c>
      <c r="AO384">
        <v>-0.22482684268162378</v>
      </c>
      <c r="AP384">
        <v>9.1181219168490077E-2</v>
      </c>
      <c r="AQ384">
        <v>-0.13364562351313369</v>
      </c>
      <c r="AR384">
        <v>-2808.706909226607</v>
      </c>
      <c r="AS384">
        <v>-4724.9785651037328</v>
      </c>
      <c r="AT384">
        <v>1916.2716558771256</v>
      </c>
      <c r="AU384">
        <v>-0.53209019423129345</v>
      </c>
      <c r="AV384">
        <v>-0.71505695379407364</v>
      </c>
      <c r="AW384">
        <v>-1.2471471480253673</v>
      </c>
      <c r="AX384" s="40">
        <v>-0.3673160530875148</v>
      </c>
      <c r="AY384" s="40">
        <v>8.7519602891531267E-2</v>
      </c>
      <c r="AZ384" s="40">
        <v>-0.27979645019598359</v>
      </c>
      <c r="BA384" s="40">
        <v>-0.22766752609628346</v>
      </c>
      <c r="BB384" s="40">
        <v>9.8283434396114422E-2</v>
      </c>
      <c r="BC384" s="40">
        <v>-0.12938409170016904</v>
      </c>
      <c r="BD384" s="40">
        <v>-2719.1462222970677</v>
      </c>
      <c r="BE384" s="40">
        <v>-4784.6785906185669</v>
      </c>
      <c r="BF384" s="40">
        <v>2065.5323683214997</v>
      </c>
      <c r="BG384" s="40">
        <v>-0.53912025519198292</v>
      </c>
      <c r="BH384" s="40">
        <v>-0.57587204167850436</v>
      </c>
      <c r="BI384" s="40">
        <v>-1.1149922968704871</v>
      </c>
      <c r="BJ384">
        <v>-0.14948196239290279</v>
      </c>
      <c r="BK384">
        <v>-0.34402408788631444</v>
      </c>
      <c r="BL384">
        <v>-1.1024468256045998</v>
      </c>
      <c r="BM384">
        <v>-1.1160306746091802</v>
      </c>
      <c r="BN384">
        <v>-8.5991361755519885E-2</v>
      </c>
      <c r="BO384">
        <v>-0.19812733805619423</v>
      </c>
      <c r="BP384">
        <v>-0.89179822892879301</v>
      </c>
      <c r="BQ384">
        <v>-0.90306608470582006</v>
      </c>
      <c r="BR384">
        <v>22221990.608811878</v>
      </c>
      <c r="BS384">
        <v>-0.90306608470582006</v>
      </c>
    </row>
    <row r="385" spans="2:71" hidden="1">
      <c r="B385" t="s">
        <v>223</v>
      </c>
      <c r="C385" t="s">
        <v>224</v>
      </c>
      <c r="D385" t="s">
        <v>224</v>
      </c>
      <c r="E385" t="s">
        <v>224</v>
      </c>
      <c r="F385" t="s">
        <v>24</v>
      </c>
      <c r="G385" t="str">
        <f t="shared" si="5"/>
        <v>Developing AsiaTransport services</v>
      </c>
      <c r="H385">
        <v>1036272.6182740191</v>
      </c>
      <c r="I385">
        <v>84979.925946041563</v>
      </c>
      <c r="J385">
        <v>281288.60230800579</v>
      </c>
      <c r="K385">
        <v>88887962.435247496</v>
      </c>
      <c r="L385">
        <v>8406431.3829194363</v>
      </c>
      <c r="M385">
        <v>24296515.590303563</v>
      </c>
      <c r="N385">
        <v>-4.3660391972242051E-2</v>
      </c>
      <c r="O385">
        <v>1.937432867762371E-2</v>
      </c>
      <c r="P385">
        <v>-2.4286063294618337E-2</v>
      </c>
      <c r="Q385">
        <v>-2.7396569745142624E-2</v>
      </c>
      <c r="R385">
        <v>1.2310202303999785E-2</v>
      </c>
      <c r="S385">
        <v>-1.5086367441142837E-2</v>
      </c>
      <c r="T385">
        <v>-317.05628177869283</v>
      </c>
      <c r="U385">
        <v>-575.76845922477014</v>
      </c>
      <c r="V385">
        <v>258.71217744607736</v>
      </c>
      <c r="W385">
        <v>-0.34542906907945209</v>
      </c>
      <c r="X385">
        <v>0.17224818747667134</v>
      </c>
      <c r="Y385">
        <v>-0.17318088160278078</v>
      </c>
      <c r="Z385">
        <v>-6.6186978101482927E-2</v>
      </c>
      <c r="AA385">
        <v>2.2597634016797333E-2</v>
      </c>
      <c r="AB385">
        <v>-4.3589344084685594E-2</v>
      </c>
      <c r="AC385">
        <v>-4.2533115493321186E-2</v>
      </c>
      <c r="AD385">
        <v>1.5345331734978967E-2</v>
      </c>
      <c r="AE385">
        <v>-2.7187783758342219E-2</v>
      </c>
      <c r="AF385">
        <v>-571.38059654538858</v>
      </c>
      <c r="AG385">
        <v>-893.87929224098059</v>
      </c>
      <c r="AH385">
        <v>322.49869569559195</v>
      </c>
      <c r="AI385">
        <v>-0.46402415447439493</v>
      </c>
      <c r="AJ385">
        <v>0.23014307651973018</v>
      </c>
      <c r="AK385">
        <v>-0.23388107795466481</v>
      </c>
      <c r="AL385">
        <v>-0.12937934722468239</v>
      </c>
      <c r="AM385">
        <v>5.3531132011702703E-2</v>
      </c>
      <c r="AN385">
        <v>-7.58482152129797E-2</v>
      </c>
      <c r="AO385">
        <v>-8.4820854054159178E-2</v>
      </c>
      <c r="AP385">
        <v>3.6084847874024398E-2</v>
      </c>
      <c r="AQ385">
        <v>-4.8736006180134787E-2</v>
      </c>
      <c r="AR385">
        <v>-1024.2397295771018</v>
      </c>
      <c r="AS385">
        <v>-1782.6017236172829</v>
      </c>
      <c r="AT385">
        <v>758.36199404018123</v>
      </c>
      <c r="AU385">
        <v>-0.81787716367053465</v>
      </c>
      <c r="AV385">
        <v>0.40737097493359165</v>
      </c>
      <c r="AW385">
        <v>-0.410506188736943</v>
      </c>
      <c r="AX385" s="40">
        <v>-0.13023510720165979</v>
      </c>
      <c r="AY385" s="40">
        <v>5.4621698566885757E-2</v>
      </c>
      <c r="AZ385" s="40">
        <v>-7.5613408634774032E-2</v>
      </c>
      <c r="BA385" s="40">
        <v>-8.5740708697396931E-2</v>
      </c>
      <c r="BB385" s="40">
        <v>3.6949128337016836E-2</v>
      </c>
      <c r="BC385" s="40">
        <v>-4.8791580360380095E-2</v>
      </c>
      <c r="BD385" s="40">
        <v>-1025.4076809093372</v>
      </c>
      <c r="BE385" s="40">
        <v>-1801.9334609688776</v>
      </c>
      <c r="BF385" s="40">
        <v>776.52578005954035</v>
      </c>
      <c r="BG385" s="40">
        <v>-0.81829485104134281</v>
      </c>
      <c r="BH385" s="40">
        <v>0.40727842480320409</v>
      </c>
      <c r="BI385" s="40">
        <v>-0.41101642623813867</v>
      </c>
      <c r="BJ385">
        <v>-0.93626021114036151</v>
      </c>
      <c r="BK385">
        <v>-1.4193238148533893</v>
      </c>
      <c r="BL385">
        <v>-2.7744307707268359</v>
      </c>
      <c r="BM385">
        <v>-2.7927818202831416</v>
      </c>
      <c r="BN385">
        <v>-0.67753466811721774</v>
      </c>
      <c r="BO385">
        <v>-1.0518711122536795</v>
      </c>
      <c r="BP385">
        <v>-2.0976738962436317</v>
      </c>
      <c r="BQ385">
        <v>-2.1204224890864514</v>
      </c>
      <c r="BR385">
        <v>22221990.608811878</v>
      </c>
      <c r="BS385">
        <v>-2.1204224890864514</v>
      </c>
    </row>
    <row r="386" spans="2:71" hidden="1">
      <c r="B386" t="s">
        <v>223</v>
      </c>
      <c r="C386" t="s">
        <v>224</v>
      </c>
      <c r="D386" t="s">
        <v>224</v>
      </c>
      <c r="E386" t="s">
        <v>224</v>
      </c>
      <c r="F386" t="s">
        <v>287</v>
      </c>
      <c r="G386" t="str">
        <f t="shared" si="5"/>
        <v>Developing Asia_All</v>
      </c>
      <c r="H386">
        <v>22221990.608811874</v>
      </c>
      <c r="I386">
        <v>2101607.8457298605</v>
      </c>
      <c r="J386">
        <v>6074128.8975758953</v>
      </c>
      <c r="K386">
        <v>22221990.608811874</v>
      </c>
      <c r="L386">
        <v>2101607.8457298605</v>
      </c>
      <c r="M386">
        <v>6074128.8975758953</v>
      </c>
      <c r="N386">
        <v>-0.26441337336424936</v>
      </c>
      <c r="O386">
        <v>8.3229853128750364E-2</v>
      </c>
      <c r="P386">
        <v>-0.181183520235499</v>
      </c>
      <c r="Q386">
        <v>-0.26801974729276762</v>
      </c>
      <c r="R386">
        <v>0.11067466820728902</v>
      </c>
      <c r="S386">
        <v>-0.1573450790854786</v>
      </c>
      <c r="T386">
        <v>-3306.7765269302718</v>
      </c>
      <c r="U386">
        <v>-5632.7240372101496</v>
      </c>
      <c r="V386">
        <v>2325.9475102798779</v>
      </c>
      <c r="W386">
        <v>-0.70095747058748581</v>
      </c>
      <c r="X386">
        <v>8.4873688835293684E-2</v>
      </c>
      <c r="Y386">
        <v>-0.61608378175219214</v>
      </c>
      <c r="Z386">
        <v>-0.55984842627972731</v>
      </c>
      <c r="AA386">
        <v>7.6280885823063097E-2</v>
      </c>
      <c r="AB386">
        <v>-0.48356754045666422</v>
      </c>
      <c r="AC386">
        <v>-0.55240845933329119</v>
      </c>
      <c r="AD386">
        <v>0.16626607811813648</v>
      </c>
      <c r="AE386">
        <v>-0.38614238121515471</v>
      </c>
      <c r="AF386">
        <v>-8115.1985793057966</v>
      </c>
      <c r="AG386">
        <v>-11609.45952182389</v>
      </c>
      <c r="AH386">
        <v>3494.2609425180945</v>
      </c>
      <c r="AI386">
        <v>-1.0231594951671363</v>
      </c>
      <c r="AJ386">
        <v>-0.35360173028889885</v>
      </c>
      <c r="AK386">
        <v>-1.3767612254560353</v>
      </c>
      <c r="AL386">
        <v>-1.2486258526779537</v>
      </c>
      <c r="AM386">
        <v>0.39618894351550027</v>
      </c>
      <c r="AN386">
        <v>-0.8524369091624534</v>
      </c>
      <c r="AO386">
        <v>-1.0765229952962847</v>
      </c>
      <c r="AP386">
        <v>0.41804468023365288</v>
      </c>
      <c r="AQ386">
        <v>-0.65847831506263188</v>
      </c>
      <c r="AR386">
        <v>-13838.631931786063</v>
      </c>
      <c r="AS386">
        <v>-22624.291730232821</v>
      </c>
      <c r="AT386">
        <v>8785.6597984467571</v>
      </c>
      <c r="AU386">
        <v>-2.0343793918683835</v>
      </c>
      <c r="AV386">
        <v>1.5061353720360111E-2</v>
      </c>
      <c r="AW386">
        <v>-2.0193180381480231</v>
      </c>
      <c r="AX386" s="40">
        <v>-1.2664863139516465</v>
      </c>
      <c r="AY386" s="40">
        <v>0.4295998296590226</v>
      </c>
      <c r="AZ386" s="40">
        <v>-0.8368864842926238</v>
      </c>
      <c r="BA386" s="40">
        <v>-1.1011711139250935</v>
      </c>
      <c r="BB386" s="40">
        <v>0.44064740541403774</v>
      </c>
      <c r="BC386" s="40">
        <v>-0.6605237085110558</v>
      </c>
      <c r="BD386" s="40">
        <v>-13881.618080974176</v>
      </c>
      <c r="BE386" s="40">
        <v>-23142.298525160655</v>
      </c>
      <c r="BF386" s="40">
        <v>9260.6804441864788</v>
      </c>
      <c r="BG386" s="40">
        <v>-2.0455352408685203</v>
      </c>
      <c r="BH386" s="40">
        <v>0.15758614256179193</v>
      </c>
      <c r="BI386" s="40">
        <v>-1.8879490983067284</v>
      </c>
      <c r="BJ386">
        <v>-0.26441337336424942</v>
      </c>
      <c r="BK386">
        <v>-0.55984842627972742</v>
      </c>
      <c r="BL386">
        <v>-1.2486258526779539</v>
      </c>
      <c r="BM386">
        <v>-1.2664863139516467</v>
      </c>
      <c r="BN386">
        <v>-0.26801974729276762</v>
      </c>
      <c r="BO386">
        <v>-0.55240845933329097</v>
      </c>
      <c r="BP386">
        <v>-1.0765229952962849</v>
      </c>
      <c r="BQ386">
        <v>-1.101171113925093</v>
      </c>
      <c r="BR386">
        <v>22221990.608811878</v>
      </c>
      <c r="BS386">
        <v>-1.101171113925093</v>
      </c>
    </row>
    <row r="387" spans="2:71">
      <c r="B387" t="s">
        <v>225</v>
      </c>
      <c r="C387" t="s">
        <v>226</v>
      </c>
      <c r="D387" t="s">
        <v>226</v>
      </c>
      <c r="E387" t="s">
        <v>226</v>
      </c>
      <c r="F387" t="s">
        <v>20</v>
      </c>
      <c r="G387" t="str">
        <f t="shared" si="5"/>
        <v>Developing Asia excl. ChinaAgriculture, Mining and Quarrying</v>
      </c>
      <c r="H387">
        <v>1017435.6028990421</v>
      </c>
      <c r="I387">
        <v>455161.31205907045</v>
      </c>
      <c r="J387">
        <v>154106.49751136449</v>
      </c>
      <c r="K387">
        <v>17098078.061396856</v>
      </c>
      <c r="L387">
        <v>2192533.1358862519</v>
      </c>
      <c r="M387">
        <v>6691049.3764963299</v>
      </c>
      <c r="N387">
        <v>-8.5955015708087546E-3</v>
      </c>
      <c r="O387">
        <v>1.2501967628278534E-2</v>
      </c>
      <c r="P387">
        <v>3.9064660574697797E-3</v>
      </c>
      <c r="Q387">
        <v>-1.7158075234086849E-2</v>
      </c>
      <c r="R387">
        <v>3.0841792501380864E-2</v>
      </c>
      <c r="S387">
        <v>1.3683717267294018E-2</v>
      </c>
      <c r="T387">
        <v>150.01001765320504</v>
      </c>
      <c r="U387">
        <v>-188.09824249382336</v>
      </c>
      <c r="V387">
        <v>338.10826014702843</v>
      </c>
      <c r="W387">
        <v>-6.2253511700740196E-3</v>
      </c>
      <c r="X387">
        <v>1.5302471689977098E-2</v>
      </c>
      <c r="Y387">
        <v>9.0771205199030782E-3</v>
      </c>
      <c r="Z387">
        <v>-1.2653049902097294E-2</v>
      </c>
      <c r="AA387">
        <v>2.7982686795997629E-2</v>
      </c>
      <c r="AB387">
        <v>1.5329636893900336E-2</v>
      </c>
      <c r="AC387">
        <v>-2.6236910749224931E-2</v>
      </c>
      <c r="AD387">
        <v>7.20308010771539E-2</v>
      </c>
      <c r="AE387">
        <v>4.5793890327928979E-2</v>
      </c>
      <c r="AF387">
        <v>502.02310982562597</v>
      </c>
      <c r="AG387">
        <v>-287.6264810048292</v>
      </c>
      <c r="AH387">
        <v>789.64959083045517</v>
      </c>
      <c r="AI387">
        <v>-9.9013032754280243E-3</v>
      </c>
      <c r="AJ387">
        <v>2.4002817691137133E-2</v>
      </c>
      <c r="AK387">
        <v>1.4101514415709109E-2</v>
      </c>
      <c r="AL387">
        <v>-2.3313565317498373E-2</v>
      </c>
      <c r="AM387">
        <v>3.2676506537983867E-2</v>
      </c>
      <c r="AN387">
        <v>9.3629412204854941E-3</v>
      </c>
      <c r="AO387">
        <v>-4.590323263000172E-2</v>
      </c>
      <c r="AP387">
        <v>8.073838430490049E-2</v>
      </c>
      <c r="AQ387">
        <v>3.4835151674898771E-2</v>
      </c>
      <c r="AR387">
        <v>381.88612170419515</v>
      </c>
      <c r="AS387">
        <v>-503.22179292786899</v>
      </c>
      <c r="AT387">
        <v>885.10791463206419</v>
      </c>
      <c r="AU387">
        <v>-2.0407722926804643E-2</v>
      </c>
      <c r="AV387">
        <v>2.8778630101112979E-2</v>
      </c>
      <c r="AW387">
        <v>8.3709071743083337E-3</v>
      </c>
      <c r="AX387" s="40">
        <v>-2.8878573197971984E-2</v>
      </c>
      <c r="AY387" s="40">
        <v>3.6095448443934988E-2</v>
      </c>
      <c r="AZ387" s="40">
        <v>7.2168752459629993E-3</v>
      </c>
      <c r="BA387" s="40">
        <v>-6.1544380570888464E-2</v>
      </c>
      <c r="BB387" s="40">
        <v>8.9684535987985675E-2</v>
      </c>
      <c r="BC387" s="40">
        <v>2.8140155417097218E-2</v>
      </c>
      <c r="BD387" s="40">
        <v>308.49111600487322</v>
      </c>
      <c r="BE387" s="40">
        <v>-674.69046864633492</v>
      </c>
      <c r="BF387" s="40">
        <v>983.18158465120803</v>
      </c>
      <c r="BG387" s="40">
        <v>-2.1479355139301305E-2</v>
      </c>
      <c r="BH387" s="40">
        <v>2.9791843623073765E-2</v>
      </c>
      <c r="BI387" s="40">
        <v>8.3124884837724594E-3</v>
      </c>
      <c r="BJ387">
        <v>-7.2224009271833381E-2</v>
      </c>
      <c r="BK387">
        <v>-0.10631770419885578</v>
      </c>
      <c r="BL387">
        <v>-0.19589306613227297</v>
      </c>
      <c r="BM387">
        <v>-0.24265324381895267</v>
      </c>
      <c r="BN387">
        <v>-4.1325621820294811E-2</v>
      </c>
      <c r="BO387">
        <v>-6.3192207550254467E-2</v>
      </c>
      <c r="BP387">
        <v>-0.11055899954488251</v>
      </c>
      <c r="BQ387">
        <v>-0.1482310668264297</v>
      </c>
      <c r="BR387">
        <v>8549039.030698441</v>
      </c>
      <c r="BS387">
        <v>-0.1482310668264297</v>
      </c>
    </row>
    <row r="388" spans="2:71">
      <c r="B388" t="s">
        <v>225</v>
      </c>
      <c r="C388" t="s">
        <v>226</v>
      </c>
      <c r="D388" t="s">
        <v>226</v>
      </c>
      <c r="E388" t="s">
        <v>226</v>
      </c>
      <c r="F388" t="s">
        <v>21</v>
      </c>
      <c r="G388" t="str">
        <f t="shared" ref="G388:G440" si="6">B388&amp;F388</f>
        <v>Developing Asia excl. ChinaBusiness, Trade, Personal, and Public Services</v>
      </c>
      <c r="H388">
        <v>4172157.4205834833</v>
      </c>
      <c r="I388">
        <v>288452.46527493576</v>
      </c>
      <c r="J388">
        <v>708474.05901717115</v>
      </c>
      <c r="K388">
        <v>85490390.30698429</v>
      </c>
      <c r="L388">
        <v>10962665.67943126</v>
      </c>
      <c r="M388">
        <v>33455246.88248165</v>
      </c>
      <c r="N388">
        <v>-3.6121145993438131E-2</v>
      </c>
      <c r="O388">
        <v>3.4697883297951926E-2</v>
      </c>
      <c r="P388">
        <v>-1.4232626954862066E-3</v>
      </c>
      <c r="Q388">
        <v>-1.4899283384074953E-2</v>
      </c>
      <c r="R388">
        <v>1.6403251078217947E-2</v>
      </c>
      <c r="S388">
        <v>1.5039676941429902E-3</v>
      </c>
      <c r="T388">
        <v>16.487495023554729</v>
      </c>
      <c r="U388">
        <v>-163.33586260271892</v>
      </c>
      <c r="V388">
        <v>179.82335762627369</v>
      </c>
      <c r="W388">
        <v>-3.2523767027052938E-2</v>
      </c>
      <c r="X388">
        <v>2.8046165926368657E-2</v>
      </c>
      <c r="Y388">
        <v>-4.4776011006842763E-3</v>
      </c>
      <c r="Z388">
        <v>-5.1752261021051627E-2</v>
      </c>
      <c r="AA388">
        <v>9.993202598863471E-2</v>
      </c>
      <c r="AB388">
        <v>4.8179764967583097E-2</v>
      </c>
      <c r="AC388">
        <v>-2.1483021705532089E-2</v>
      </c>
      <c r="AD388">
        <v>4.8437131495335926E-2</v>
      </c>
      <c r="AE388">
        <v>2.6954109789803841E-2</v>
      </c>
      <c r="AF388">
        <v>295.48889431230458</v>
      </c>
      <c r="AG388">
        <v>-235.51118474171338</v>
      </c>
      <c r="AH388">
        <v>531.00007905401787</v>
      </c>
      <c r="AI388">
        <v>-4.757066579140562E-2</v>
      </c>
      <c r="AJ388">
        <v>7.802273693059085E-2</v>
      </c>
      <c r="AK388">
        <v>3.0452071139185209E-2</v>
      </c>
      <c r="AL388">
        <v>-9.8295464203817171E-2</v>
      </c>
      <c r="AM388">
        <v>0.1177234960013563</v>
      </c>
      <c r="AN388">
        <v>1.942803179753913E-2</v>
      </c>
      <c r="AO388">
        <v>-4.0645373860544787E-2</v>
      </c>
      <c r="AP388">
        <v>5.6618281562438012E-2</v>
      </c>
      <c r="AQ388">
        <v>1.5972907701893226E-2</v>
      </c>
      <c r="AR388">
        <v>175.10564706426811</v>
      </c>
      <c r="AS388">
        <v>-445.58164504864675</v>
      </c>
      <c r="AT388">
        <v>620.68729211291486</v>
      </c>
      <c r="AU388">
        <v>-9.0520977280202988E-2</v>
      </c>
      <c r="AV388">
        <v>9.859560550125393E-2</v>
      </c>
      <c r="AW388">
        <v>8.0746282210509401E-3</v>
      </c>
      <c r="AX388" s="40">
        <v>-0.12220454481617077</v>
      </c>
      <c r="AY388" s="40">
        <v>0.13515816788619434</v>
      </c>
      <c r="AZ388" s="40">
        <v>1.2953623070023563E-2</v>
      </c>
      <c r="BA388" s="40">
        <v>-6.1784535661545466E-2</v>
      </c>
      <c r="BB388" s="40">
        <v>6.8587888473342629E-2</v>
      </c>
      <c r="BC388" s="40">
        <v>6.803352811797149E-3</v>
      </c>
      <c r="BD388" s="40">
        <v>74.582882374950742</v>
      </c>
      <c r="BE388" s="40">
        <v>-677.32320861642108</v>
      </c>
      <c r="BF388" s="40">
        <v>751.9060909913718</v>
      </c>
      <c r="BG388" s="40">
        <v>-9.4674737706984438E-2</v>
      </c>
      <c r="BH388" s="40">
        <v>0.10157477288838022</v>
      </c>
      <c r="BI388" s="40">
        <v>6.9000351813958043E-3</v>
      </c>
      <c r="BJ388">
        <v>-7.4014725668781894E-2</v>
      </c>
      <c r="BK388">
        <v>-0.10604396114420558</v>
      </c>
      <c r="BL388">
        <v>-0.20141420260732457</v>
      </c>
      <c r="BM388">
        <v>-0.25040556193013286</v>
      </c>
      <c r="BN388">
        <v>-5.662488009836799E-2</v>
      </c>
      <c r="BO388">
        <v>-8.1646445461035694E-2</v>
      </c>
      <c r="BP388">
        <v>-0.15447316237146555</v>
      </c>
      <c r="BQ388">
        <v>-0.2348127647204668</v>
      </c>
      <c r="BR388">
        <v>8549039.030698441</v>
      </c>
      <c r="BS388">
        <v>-0.2348127647204668</v>
      </c>
    </row>
    <row r="389" spans="2:71">
      <c r="B389" t="s">
        <v>225</v>
      </c>
      <c r="C389" t="s">
        <v>226</v>
      </c>
      <c r="D389" t="s">
        <v>226</v>
      </c>
      <c r="E389" t="s">
        <v>226</v>
      </c>
      <c r="F389" t="s">
        <v>23</v>
      </c>
      <c r="G389" t="str">
        <f t="shared" si="6"/>
        <v>Developing Asia excl. ChinaHotel and restaurants and Other Personal Services</v>
      </c>
      <c r="H389">
        <v>517007.94096662966</v>
      </c>
      <c r="I389">
        <v>66760.399726759031</v>
      </c>
      <c r="J389">
        <v>88510.922340788093</v>
      </c>
      <c r="K389">
        <v>25647117.092095286</v>
      </c>
      <c r="L389">
        <v>3288799.7038293779</v>
      </c>
      <c r="M389">
        <v>10036574.064744495</v>
      </c>
      <c r="N389">
        <v>-5.3731971341765931E-2</v>
      </c>
      <c r="O389">
        <v>2.839914897678757E-2</v>
      </c>
      <c r="P389">
        <v>-2.5332822364978361E-2</v>
      </c>
      <c r="Q389">
        <v>-4.0514860514011181E-2</v>
      </c>
      <c r="R389">
        <v>2.1571226351003982E-2</v>
      </c>
      <c r="S389">
        <v>-1.8943634163007192E-2</v>
      </c>
      <c r="T389">
        <v>-207.67272808250047</v>
      </c>
      <c r="U389">
        <v>-444.15087086389502</v>
      </c>
      <c r="V389">
        <v>236.47814278139458</v>
      </c>
      <c r="W389">
        <v>-0.23144909592565802</v>
      </c>
      <c r="X389">
        <v>0.11645480765742845</v>
      </c>
      <c r="Y389">
        <v>-0.11499428826822955</v>
      </c>
      <c r="Z389">
        <v>-7.6203171656580429E-2</v>
      </c>
      <c r="AA389">
        <v>4.5657097617445339E-2</v>
      </c>
      <c r="AB389">
        <v>-3.0546074039135104E-2</v>
      </c>
      <c r="AC389">
        <v>-5.6777376730463375E-2</v>
      </c>
      <c r="AD389">
        <v>3.4760481564932728E-2</v>
      </c>
      <c r="AE389">
        <v>-2.2016895165530639E-2</v>
      </c>
      <c r="AF389">
        <v>-241.36386099879871</v>
      </c>
      <c r="AG389">
        <v>-622.43139925118965</v>
      </c>
      <c r="AH389">
        <v>381.06753825239093</v>
      </c>
      <c r="AI389">
        <v>-0.32420624226819017</v>
      </c>
      <c r="AJ389">
        <v>0.17052037372376422</v>
      </c>
      <c r="AK389">
        <v>-0.15368586854442595</v>
      </c>
      <c r="AL389">
        <v>-0.14186733805405835</v>
      </c>
      <c r="AM389">
        <v>7.7668014419046458E-2</v>
      </c>
      <c r="AN389">
        <v>-6.4199323635011921E-2</v>
      </c>
      <c r="AO389">
        <v>-0.10262184195048429</v>
      </c>
      <c r="AP389">
        <v>5.7256822691218304E-2</v>
      </c>
      <c r="AQ389">
        <v>-4.5365019259265997E-2</v>
      </c>
      <c r="AR389">
        <v>-497.32153968029343</v>
      </c>
      <c r="AS389">
        <v>-1125.0089447105934</v>
      </c>
      <c r="AT389">
        <v>627.68740503029994</v>
      </c>
      <c r="AU389">
        <v>-0.59501327846676477</v>
      </c>
      <c r="AV389">
        <v>0.30577266598359387</v>
      </c>
      <c r="AW389">
        <v>-0.28924061248317096</v>
      </c>
      <c r="AX389" s="40">
        <v>-0.14412877373710573</v>
      </c>
      <c r="AY389" s="40">
        <v>7.961989865770798E-2</v>
      </c>
      <c r="AZ389" s="40">
        <v>-6.4508875079397732E-2</v>
      </c>
      <c r="BA389" s="40">
        <v>-0.10524544953048855</v>
      </c>
      <c r="BB389" s="40">
        <v>5.8994517964945328E-2</v>
      </c>
      <c r="BC389" s="40">
        <v>-4.6250931565543225E-2</v>
      </c>
      <c r="BD389" s="40">
        <v>-507.03350011530449</v>
      </c>
      <c r="BE389" s="40">
        <v>-1153.7706774842013</v>
      </c>
      <c r="BF389" s="40">
        <v>646.73717736889682</v>
      </c>
      <c r="BG389" s="40">
        <v>-0.59617261457862281</v>
      </c>
      <c r="BH389" s="40">
        <v>0.30650355987898054</v>
      </c>
      <c r="BI389" s="40">
        <v>-0.28966905469964233</v>
      </c>
      <c r="BJ389">
        <v>-0.88849064743238881</v>
      </c>
      <c r="BK389">
        <v>-1.2600655369762843</v>
      </c>
      <c r="BL389">
        <v>-2.3458622471791344</v>
      </c>
      <c r="BM389">
        <v>-2.3832564540913914</v>
      </c>
      <c r="BN389">
        <v>-0.66529091000314911</v>
      </c>
      <c r="BO389">
        <v>-0.93233623794751719</v>
      </c>
      <c r="BP389">
        <v>-1.6851441113520851</v>
      </c>
      <c r="BQ389">
        <v>-1.7282261373605061</v>
      </c>
      <c r="BR389">
        <v>8549039.030698441</v>
      </c>
      <c r="BS389">
        <v>-1.7282261373605061</v>
      </c>
    </row>
    <row r="390" spans="2:71">
      <c r="B390" t="s">
        <v>225</v>
      </c>
      <c r="C390" t="s">
        <v>226</v>
      </c>
      <c r="D390" t="s">
        <v>226</v>
      </c>
      <c r="E390" t="s">
        <v>226</v>
      </c>
      <c r="F390" t="s">
        <v>22</v>
      </c>
      <c r="G390" t="str">
        <f t="shared" si="6"/>
        <v>Developing Asia excl. ChinaLight/Heavy Manufacturing, Utilities, and Construction</v>
      </c>
      <c r="H390">
        <v>2407760.8236857308</v>
      </c>
      <c r="I390">
        <v>240920.46632370184</v>
      </c>
      <c r="J390">
        <v>2213791.1222973769</v>
      </c>
      <c r="K390">
        <v>136784624.49117488</v>
      </c>
      <c r="L390">
        <v>17540265.087090015</v>
      </c>
      <c r="M390">
        <v>53528395.011970639</v>
      </c>
      <c r="N390">
        <v>-2.0751037584707494E-2</v>
      </c>
      <c r="O390">
        <v>5.6767784718166812E-2</v>
      </c>
      <c r="P390">
        <v>3.6016747133459315E-2</v>
      </c>
      <c r="Q390">
        <v>-8.037112396431137E-3</v>
      </c>
      <c r="R390">
        <v>3.7236428718545114E-2</v>
      </c>
      <c r="S390">
        <v>2.9199316322113974E-2</v>
      </c>
      <c r="T390">
        <v>320.10234290729585</v>
      </c>
      <c r="U390">
        <v>-88.108176230087153</v>
      </c>
      <c r="V390">
        <v>408.21051913738307</v>
      </c>
      <c r="W390">
        <v>-7.6694938087989703E-2</v>
      </c>
      <c r="X390">
        <v>0.3782582863141008</v>
      </c>
      <c r="Y390">
        <v>0.30156334822611108</v>
      </c>
      <c r="Z390">
        <v>-3.3415211773706578E-2</v>
      </c>
      <c r="AA390">
        <v>0.26925674240686348</v>
      </c>
      <c r="AB390">
        <v>0.23584153063315688</v>
      </c>
      <c r="AC390">
        <v>-1.2629669733985251E-2</v>
      </c>
      <c r="AD390">
        <v>0.16807309654101957</v>
      </c>
      <c r="AE390">
        <v>0.1554434268070343</v>
      </c>
      <c r="AF390">
        <v>1704.0743201506596</v>
      </c>
      <c r="AG390">
        <v>-138.45484693531179</v>
      </c>
      <c r="AH390">
        <v>1842.5291670859713</v>
      </c>
      <c r="AI390">
        <v>-0.12940374774041011</v>
      </c>
      <c r="AJ390">
        <v>1.955273001447704</v>
      </c>
      <c r="AK390">
        <v>1.8258692537072942</v>
      </c>
      <c r="AL390">
        <v>-7.5887063533250351E-2</v>
      </c>
      <c r="AM390">
        <v>0.26478125515107931</v>
      </c>
      <c r="AN390">
        <v>0.188894191617829</v>
      </c>
      <c r="AO390">
        <v>-2.5717407510745218E-2</v>
      </c>
      <c r="AP390">
        <v>0.16929806403424405</v>
      </c>
      <c r="AQ390">
        <v>0.14358065652349883</v>
      </c>
      <c r="AR390">
        <v>1574.0267355003687</v>
      </c>
      <c r="AS390">
        <v>-281.93134068199436</v>
      </c>
      <c r="AT390">
        <v>1855.9580761823627</v>
      </c>
      <c r="AU390">
        <v>-0.30841024074115952</v>
      </c>
      <c r="AV390">
        <v>1.8871863777860649</v>
      </c>
      <c r="AW390">
        <v>1.5787761370449052</v>
      </c>
      <c r="AX390" s="40">
        <v>-8.6872133475420263E-2</v>
      </c>
      <c r="AY390" s="40">
        <v>0.29598520325772043</v>
      </c>
      <c r="AZ390" s="40">
        <v>0.20911306978230013</v>
      </c>
      <c r="BA390" s="40">
        <v>-3.0936768284902966E-2</v>
      </c>
      <c r="BB390" s="40">
        <v>0.1772266458164784</v>
      </c>
      <c r="BC390" s="40">
        <v>0.14628987753157541</v>
      </c>
      <c r="BD390" s="40">
        <v>1603.7270196636034</v>
      </c>
      <c r="BE390" s="40">
        <v>-339.14944790942303</v>
      </c>
      <c r="BF390" s="40">
        <v>1942.8764675730267</v>
      </c>
      <c r="BG390" s="40">
        <v>-0.31913090349053352</v>
      </c>
      <c r="BH390" s="40">
        <v>2.0501365793227651</v>
      </c>
      <c r="BI390" s="40">
        <v>1.7310056758322321</v>
      </c>
      <c r="BJ390">
        <v>-7.3679008518625896E-2</v>
      </c>
      <c r="BK390">
        <v>-0.11864465393002756</v>
      </c>
      <c r="BL390">
        <v>-0.26944597722864527</v>
      </c>
      <c r="BM390">
        <v>-0.30844976480037151</v>
      </c>
      <c r="BN390">
        <v>-3.6571478369838699E-2</v>
      </c>
      <c r="BO390">
        <v>-5.7469109639395784E-2</v>
      </c>
      <c r="BP390">
        <v>-0.11702257802506083</v>
      </c>
      <c r="BQ390">
        <v>-0.14077236902478027</v>
      </c>
      <c r="BR390">
        <v>8549039.030698441</v>
      </c>
      <c r="BS390">
        <v>-0.14077236902478027</v>
      </c>
    </row>
    <row r="391" spans="2:71">
      <c r="B391" t="s">
        <v>225</v>
      </c>
      <c r="C391" t="s">
        <v>226</v>
      </c>
      <c r="D391" t="s">
        <v>226</v>
      </c>
      <c r="E391" t="s">
        <v>226</v>
      </c>
      <c r="F391" t="s">
        <v>24</v>
      </c>
      <c r="G391" t="str">
        <f t="shared" si="6"/>
        <v>Developing Asia excl. ChinaTransport services</v>
      </c>
      <c r="H391">
        <v>434677.24256354314</v>
      </c>
      <c r="I391">
        <v>44971.924558658771</v>
      </c>
      <c r="J391">
        <v>180642.08708146447</v>
      </c>
      <c r="K391">
        <v>34196156.122793712</v>
      </c>
      <c r="L391">
        <v>4385066.2717725039</v>
      </c>
      <c r="M391">
        <v>13382098.75299266</v>
      </c>
      <c r="N391">
        <v>-5.2273875070803083E-2</v>
      </c>
      <c r="O391">
        <v>2.8249679964522836E-2</v>
      </c>
      <c r="P391">
        <v>-2.402419510628025E-2</v>
      </c>
      <c r="Q391">
        <v>-2.3546562973576466E-2</v>
      </c>
      <c r="R391">
        <v>1.3457350386288102E-2</v>
      </c>
      <c r="S391">
        <v>-1.0089212587288364E-2</v>
      </c>
      <c r="T391">
        <v>-110.60466456315201</v>
      </c>
      <c r="U391">
        <v>-258.1330977789936</v>
      </c>
      <c r="V391">
        <v>147.52843321584157</v>
      </c>
      <c r="W391">
        <v>-0.34563011564211465</v>
      </c>
      <c r="X391">
        <v>0.17505935517969134</v>
      </c>
      <c r="Y391">
        <v>-0.17057076046242331</v>
      </c>
      <c r="Z391">
        <v>-7.0012883874344234E-2</v>
      </c>
      <c r="AA391">
        <v>4.41849146635101E-2</v>
      </c>
      <c r="AB391">
        <v>-2.5827969210834134E-2</v>
      </c>
      <c r="AC391">
        <v>-3.2375940605446352E-2</v>
      </c>
      <c r="AD391">
        <v>2.3529939605270948E-2</v>
      </c>
      <c r="AE391">
        <v>-8.846001000175404E-3</v>
      </c>
      <c r="AF391">
        <v>-96.975751564837481</v>
      </c>
      <c r="AG391">
        <v>-354.92661291463156</v>
      </c>
      <c r="AH391">
        <v>257.95086134979408</v>
      </c>
      <c r="AI391">
        <v>-0.45937304264178824</v>
      </c>
      <c r="AJ391">
        <v>0.240149955429588</v>
      </c>
      <c r="AK391">
        <v>-0.21922308721220027</v>
      </c>
      <c r="AL391">
        <v>-0.12324390977557978</v>
      </c>
      <c r="AM391">
        <v>7.0167931114190313E-2</v>
      </c>
      <c r="AN391">
        <v>-5.3075978661389467E-2</v>
      </c>
      <c r="AO391">
        <v>-5.8754360236452877E-2</v>
      </c>
      <c r="AP391">
        <v>3.6521392371492899E-2</v>
      </c>
      <c r="AQ391">
        <v>-2.2232967864959971E-2</v>
      </c>
      <c r="AR391">
        <v>-243.73259376509478</v>
      </c>
      <c r="AS391">
        <v>-644.10440848110261</v>
      </c>
      <c r="AT391">
        <v>400.37181471600786</v>
      </c>
      <c r="AU391">
        <v>-0.79838648545803226</v>
      </c>
      <c r="AV391">
        <v>0.41060404934935335</v>
      </c>
      <c r="AW391">
        <v>-0.38778243610867891</v>
      </c>
      <c r="AX391" s="40">
        <v>-0.12539384782705426</v>
      </c>
      <c r="AY391" s="40">
        <v>7.1875396639865127E-2</v>
      </c>
      <c r="AZ391" s="40">
        <v>-5.3518451187189148E-2</v>
      </c>
      <c r="BA391" s="40">
        <v>-6.048061038328463E-2</v>
      </c>
      <c r="BB391" s="40">
        <v>3.758227449419009E-2</v>
      </c>
      <c r="BC391" s="40">
        <v>-2.289833588909454E-2</v>
      </c>
      <c r="BD391" s="40">
        <v>-251.02680096746573</v>
      </c>
      <c r="BE391" s="40">
        <v>-663.02871171988807</v>
      </c>
      <c r="BF391" s="40">
        <v>412.00191075242236</v>
      </c>
      <c r="BG391" s="40">
        <v>-0.7990779611752179</v>
      </c>
      <c r="BH391" s="40">
        <v>0.41000241469630283</v>
      </c>
      <c r="BI391" s="40">
        <v>-0.38907554647891507</v>
      </c>
      <c r="BJ391">
        <v>-1.0280993677758989</v>
      </c>
      <c r="BK391">
        <v>-1.3769823176469342</v>
      </c>
      <c r="BL391">
        <v>-2.4239065030262905</v>
      </c>
      <c r="BM391">
        <v>-2.4661905301523541</v>
      </c>
      <c r="BN391">
        <v>-0.57398721605142733</v>
      </c>
      <c r="BO391">
        <v>-0.78921819868234877</v>
      </c>
      <c r="BP391">
        <v>-1.4322367005685295</v>
      </c>
      <c r="BQ391">
        <v>-1.4743169615858265</v>
      </c>
      <c r="BR391">
        <v>8549039.030698441</v>
      </c>
      <c r="BS391">
        <v>-1.4743169615858265</v>
      </c>
    </row>
    <row r="392" spans="2:71">
      <c r="B392" t="s">
        <v>225</v>
      </c>
      <c r="C392" t="s">
        <v>226</v>
      </c>
      <c r="D392" t="s">
        <v>226</v>
      </c>
      <c r="E392" t="s">
        <v>226</v>
      </c>
      <c r="F392" t="s">
        <v>287</v>
      </c>
      <c r="G392" t="str">
        <f t="shared" si="6"/>
        <v>Developing Asia excl. China_All</v>
      </c>
      <c r="H392">
        <v>8549039.0306984317</v>
      </c>
      <c r="I392">
        <v>1096266.5679431269</v>
      </c>
      <c r="J392">
        <v>3345524.6882481626</v>
      </c>
      <c r="K392">
        <v>8549039.0306984317</v>
      </c>
      <c r="L392">
        <v>1096266.5679431269</v>
      </c>
      <c r="M392">
        <v>3345524.6882481626</v>
      </c>
      <c r="N392">
        <v>-0.17147353156152312</v>
      </c>
      <c r="O392">
        <v>0.16061646458570739</v>
      </c>
      <c r="P392">
        <v>-1.0857066975815732E-2</v>
      </c>
      <c r="Q392">
        <v>-0.10415589450218066</v>
      </c>
      <c r="R392">
        <v>0.11951004903543605</v>
      </c>
      <c r="S392">
        <v>1.5354154533255393E-2</v>
      </c>
      <c r="T392">
        <v>168.32246293840294</v>
      </c>
      <c r="U392">
        <v>-1141.8262499695199</v>
      </c>
      <c r="V392">
        <v>1310.1487129079228</v>
      </c>
      <c r="W392">
        <v>-0.69252326785289042</v>
      </c>
      <c r="X392">
        <v>0.71312108676756725</v>
      </c>
      <c r="Y392">
        <v>2.0597818914676824E-2</v>
      </c>
      <c r="Z392">
        <v>-0.24403657822778027</v>
      </c>
      <c r="AA392">
        <v>0.4870134674724515</v>
      </c>
      <c r="AB392">
        <v>0.24297688924467123</v>
      </c>
      <c r="AC392">
        <v>-0.14950291952465197</v>
      </c>
      <c r="AD392">
        <v>0.34683145028371287</v>
      </c>
      <c r="AE392">
        <v>0.1973285307590609</v>
      </c>
      <c r="AF392">
        <v>2163.2467117249539</v>
      </c>
      <c r="AG392">
        <v>-1638.9505248476769</v>
      </c>
      <c r="AH392">
        <v>3802.1972365726306</v>
      </c>
      <c r="AI392">
        <v>-0.97045500171722177</v>
      </c>
      <c r="AJ392">
        <v>2.4679688852227835</v>
      </c>
      <c r="AK392">
        <v>1.4975138835055617</v>
      </c>
      <c r="AL392">
        <v>-0.46260734088420413</v>
      </c>
      <c r="AM392">
        <v>0.56301720322365589</v>
      </c>
      <c r="AN392">
        <v>0.10040986233945176</v>
      </c>
      <c r="AO392">
        <v>-0.27364221618822948</v>
      </c>
      <c r="AP392">
        <v>0.40043294496429427</v>
      </c>
      <c r="AQ392">
        <v>0.12679072877606479</v>
      </c>
      <c r="AR392">
        <v>1389.9643708234414</v>
      </c>
      <c r="AS392">
        <v>-2999.848131850209</v>
      </c>
      <c r="AT392">
        <v>4389.8125026736507</v>
      </c>
      <c r="AU392">
        <v>-1.8127387048729644</v>
      </c>
      <c r="AV392">
        <v>2.730937328721379</v>
      </c>
      <c r="AW392">
        <v>0.91819862384841455</v>
      </c>
      <c r="AX392" s="40">
        <v>-0.50747787305372305</v>
      </c>
      <c r="AY392" s="40">
        <v>0.6187341148854224</v>
      </c>
      <c r="AZ392" s="40">
        <v>0.11125624183169935</v>
      </c>
      <c r="BA392" s="40">
        <v>-0.31999174443111006</v>
      </c>
      <c r="BB392" s="40">
        <v>0.43207586273694232</v>
      </c>
      <c r="BC392" s="40">
        <v>0.11208411830583226</v>
      </c>
      <c r="BD392" s="40">
        <v>1228.7407169606597</v>
      </c>
      <c r="BE392" s="40">
        <v>-3507.9625143762678</v>
      </c>
      <c r="BF392" s="40">
        <v>4736.7032313369273</v>
      </c>
      <c r="BG392" s="40">
        <v>-1.8305355720906598</v>
      </c>
      <c r="BH392" s="40">
        <v>2.8980091704095035</v>
      </c>
      <c r="BI392" s="40">
        <v>1.0674735983188437</v>
      </c>
      <c r="BJ392">
        <v>-0.17147353156152331</v>
      </c>
      <c r="BK392">
        <v>-0.24403657822778052</v>
      </c>
      <c r="BL392">
        <v>-0.46260734088420463</v>
      </c>
      <c r="BM392">
        <v>-0.5074778730537236</v>
      </c>
      <c r="BN392">
        <v>-0.10415589450218066</v>
      </c>
      <c r="BO392">
        <v>-0.14950291952465194</v>
      </c>
      <c r="BP392">
        <v>-0.27364221618822893</v>
      </c>
      <c r="BQ392">
        <v>-0.31999174443110967</v>
      </c>
      <c r="BR392">
        <v>8549039.030698441</v>
      </c>
      <c r="BS392">
        <v>-0.31999174443110967</v>
      </c>
    </row>
    <row r="393" spans="2:71" hidden="1">
      <c r="B393" t="s">
        <v>227</v>
      </c>
      <c r="C393" t="s">
        <v>228</v>
      </c>
      <c r="D393" t="s">
        <v>228</v>
      </c>
      <c r="E393" t="s">
        <v>228</v>
      </c>
      <c r="F393" t="s">
        <v>20</v>
      </c>
      <c r="G393" t="str">
        <f t="shared" si="6"/>
        <v>Euro areaAgriculture, Mining and Quarrying</v>
      </c>
      <c r="H393">
        <v>235191.34747506038</v>
      </c>
      <c r="I393">
        <v>6528.9637538448897</v>
      </c>
      <c r="J393">
        <v>161377.87834178834</v>
      </c>
      <c r="K393">
        <v>24638694.295538366</v>
      </c>
      <c r="L393">
        <v>338834.09256942716</v>
      </c>
      <c r="M393">
        <v>12762631.083340172</v>
      </c>
      <c r="N393">
        <v>-2.9012663903519361E-4</v>
      </c>
      <c r="O393">
        <v>1.6176988164717707E-3</v>
      </c>
      <c r="P393">
        <v>1.3275721774365771E-3</v>
      </c>
      <c r="Q393">
        <v>-4.6880592214660531E-4</v>
      </c>
      <c r="R393">
        <v>2.987238871905197E-3</v>
      </c>
      <c r="S393">
        <v>2.5184329497585914E-3</v>
      </c>
      <c r="T393">
        <v>4.2666547161419901</v>
      </c>
      <c r="U393">
        <v>-0.79423714610859264</v>
      </c>
      <c r="V393">
        <v>5.0608918622505827</v>
      </c>
      <c r="W393">
        <v>-5.6959300280985258E-4</v>
      </c>
      <c r="X393">
        <v>3.7500669289642513E-3</v>
      </c>
      <c r="Y393">
        <v>3.1804739261543985E-3</v>
      </c>
      <c r="Z393">
        <v>-5.6878603396781451E-4</v>
      </c>
      <c r="AA393">
        <v>2.7399792672768951E-3</v>
      </c>
      <c r="AB393">
        <v>2.1711932333090805E-3</v>
      </c>
      <c r="AC393">
        <v>-9.4572907219515326E-4</v>
      </c>
      <c r="AD393">
        <v>4.593460761585481E-3</v>
      </c>
      <c r="AE393">
        <v>3.6477316893903278E-3</v>
      </c>
      <c r="AF393">
        <v>6.1798792845565744</v>
      </c>
      <c r="AG393">
        <v>-1.6022262599688546</v>
      </c>
      <c r="AH393">
        <v>7.7821055445254288</v>
      </c>
      <c r="AI393">
        <v>-1.0905159276131942E-3</v>
      </c>
      <c r="AJ393">
        <v>5.137855477773629E-3</v>
      </c>
      <c r="AK393">
        <v>4.0473395501604351E-3</v>
      </c>
      <c r="AL393">
        <v>-1.0203430924218379E-3</v>
      </c>
      <c r="AM393">
        <v>2.8280570091332533E-3</v>
      </c>
      <c r="AN393">
        <v>1.8077139167114154E-3</v>
      </c>
      <c r="AO393">
        <v>-1.6047695374916719E-3</v>
      </c>
      <c r="AP393">
        <v>4.7400069123252082E-3</v>
      </c>
      <c r="AQ393">
        <v>3.135237374833537E-3</v>
      </c>
      <c r="AR393">
        <v>5.3116265544573693</v>
      </c>
      <c r="AS393">
        <v>-2.7187531500952486</v>
      </c>
      <c r="AT393">
        <v>8.0303797045526171</v>
      </c>
      <c r="AU393">
        <v>-2.043371818908111E-3</v>
      </c>
      <c r="AV393">
        <v>5.3817547259065075E-3</v>
      </c>
      <c r="AW393">
        <v>3.3383829069983974E-3</v>
      </c>
      <c r="AX393" s="40">
        <v>-1.0515438880162186E-3</v>
      </c>
      <c r="AY393" s="40">
        <v>2.9813581943010981E-3</v>
      </c>
      <c r="AZ393" s="40">
        <v>1.9298143062848796E-3</v>
      </c>
      <c r="BA393" s="40">
        <v>-1.6595852414175859E-3</v>
      </c>
      <c r="BB393" s="40">
        <v>4.9503888461966978E-3</v>
      </c>
      <c r="BC393" s="40">
        <v>3.2908036047791123E-3</v>
      </c>
      <c r="BD393" s="40">
        <v>5.5751822662476487</v>
      </c>
      <c r="BE393" s="40">
        <v>-2.8116202965867059</v>
      </c>
      <c r="BF393" s="40">
        <v>8.3868025628343545</v>
      </c>
      <c r="BG393" s="40">
        <v>-2.1004824320688597E-3</v>
      </c>
      <c r="BH393" s="40">
        <v>5.6428387300014628E-3</v>
      </c>
      <c r="BI393" s="40">
        <v>3.542356297932603E-3</v>
      </c>
      <c r="BJ393">
        <v>-1.519686341126592E-2</v>
      </c>
      <c r="BK393">
        <v>-2.979307138837399E-2</v>
      </c>
      <c r="BL393">
        <v>-5.3445676893814652E-2</v>
      </c>
      <c r="BM393">
        <v>-5.5079977799610179E-2</v>
      </c>
      <c r="BN393">
        <v>-1.2164827008587212E-2</v>
      </c>
      <c r="BO393">
        <v>-2.4540284191734218E-2</v>
      </c>
      <c r="BP393">
        <v>-4.1641418954028994E-2</v>
      </c>
      <c r="BQ393">
        <v>-4.3063806181049019E-2</v>
      </c>
      <c r="BR393">
        <v>12319347.147769192</v>
      </c>
      <c r="BS393">
        <v>-4.3063806181049019E-2</v>
      </c>
    </row>
    <row r="394" spans="2:71" hidden="1">
      <c r="B394" t="s">
        <v>227</v>
      </c>
      <c r="C394" t="s">
        <v>228</v>
      </c>
      <c r="D394" t="s">
        <v>228</v>
      </c>
      <c r="E394" t="s">
        <v>228</v>
      </c>
      <c r="F394" t="s">
        <v>21</v>
      </c>
      <c r="G394" t="str">
        <f t="shared" si="6"/>
        <v>Euro areaBusiness, Trade, Personal, and Public Services</v>
      </c>
      <c r="H394">
        <v>7525447.447375726</v>
      </c>
      <c r="I394">
        <v>98795.104185025979</v>
      </c>
      <c r="J394">
        <v>1514280.9109999952</v>
      </c>
      <c r="K394">
        <v>123193471.47769183</v>
      </c>
      <c r="L394">
        <v>1694170.4628471357</v>
      </c>
      <c r="M394">
        <v>63813155.416700847</v>
      </c>
      <c r="N394">
        <v>-5.9997750511871775E-3</v>
      </c>
      <c r="O394">
        <v>1.4558781852357858E-2</v>
      </c>
      <c r="P394">
        <v>8.5590068011706794E-3</v>
      </c>
      <c r="Q394">
        <v>-5.4020684432838344E-3</v>
      </c>
      <c r="R394">
        <v>1.3620229902183749E-2</v>
      </c>
      <c r="S394">
        <v>8.2181614588999162E-3</v>
      </c>
      <c r="T394">
        <v>13.922966402576961</v>
      </c>
      <c r="U394">
        <v>-9.1520247948900799</v>
      </c>
      <c r="V394">
        <v>23.074991197467039</v>
      </c>
      <c r="W394">
        <v>-6.6062404371001159E-3</v>
      </c>
      <c r="X394">
        <v>1.0949890080421151E-2</v>
      </c>
      <c r="Y394">
        <v>4.3436496433210351E-3</v>
      </c>
      <c r="Z394">
        <v>-1.1112315072968462E-2</v>
      </c>
      <c r="AA394">
        <v>4.0072489360752403E-2</v>
      </c>
      <c r="AB394">
        <v>2.8960174287783941E-2</v>
      </c>
      <c r="AC394">
        <v>-1.0111004140160362E-2</v>
      </c>
      <c r="AD394">
        <v>3.7082463985801478E-2</v>
      </c>
      <c r="AE394">
        <v>2.6971459845641119E-2</v>
      </c>
      <c r="AF394">
        <v>45.694250610352739</v>
      </c>
      <c r="AG394">
        <v>-17.129764563984782</v>
      </c>
      <c r="AH394">
        <v>62.824015174337518</v>
      </c>
      <c r="AI394">
        <v>-1.2767335325697014E-2</v>
      </c>
      <c r="AJ394">
        <v>3.0608611290260691E-2</v>
      </c>
      <c r="AK394">
        <v>1.7841275964563679E-2</v>
      </c>
      <c r="AL394">
        <v>-2.4945091383781214E-2</v>
      </c>
      <c r="AM394">
        <v>3.8433405705450771E-2</v>
      </c>
      <c r="AN394">
        <v>1.3488314321669555E-2</v>
      </c>
      <c r="AO394">
        <v>-2.2762663485463734E-2</v>
      </c>
      <c r="AP394">
        <v>3.4955270516975112E-2</v>
      </c>
      <c r="AQ394">
        <v>1.2192607031511376E-2</v>
      </c>
      <c r="AR394">
        <v>20.656354697888865</v>
      </c>
      <c r="AS394">
        <v>-38.563832132801679</v>
      </c>
      <c r="AT394">
        <v>59.220186830690537</v>
      </c>
      <c r="AU394">
        <v>-2.6832447036095927E-2</v>
      </c>
      <c r="AV394">
        <v>3.5320363320340512E-2</v>
      </c>
      <c r="AW394">
        <v>8.4879162842445878E-3</v>
      </c>
      <c r="AX394" s="40">
        <v>-2.5190046637362015E-2</v>
      </c>
      <c r="AY394" s="40">
        <v>4.7111355142949195E-2</v>
      </c>
      <c r="AZ394" s="40">
        <v>2.1921308505587184E-2</v>
      </c>
      <c r="BA394" s="40">
        <v>-2.2993738231878162E-2</v>
      </c>
      <c r="BB394" s="40">
        <v>4.3523831031660389E-2</v>
      </c>
      <c r="BC394" s="40">
        <v>2.0530092799782223E-2</v>
      </c>
      <c r="BD394" s="40">
        <v>34.78147682090168</v>
      </c>
      <c r="BE394" s="40">
        <v>-38.955312142886896</v>
      </c>
      <c r="BF394" s="40">
        <v>73.73678896378857</v>
      </c>
      <c r="BG394" s="40">
        <v>-2.7121642668460025E-2</v>
      </c>
      <c r="BH394" s="40">
        <v>3.7785764961642196E-2</v>
      </c>
      <c r="BI394" s="40">
        <v>1.0664122293182175E-2</v>
      </c>
      <c r="BJ394">
        <v>-9.8217829811401529E-3</v>
      </c>
      <c r="BK394">
        <v>-1.8191139856677249E-2</v>
      </c>
      <c r="BL394">
        <v>-4.0835743328031762E-2</v>
      </c>
      <c r="BM394">
        <v>-4.1236741252159717E-2</v>
      </c>
      <c r="BN394">
        <v>-9.2636420300240135E-3</v>
      </c>
      <c r="BO394">
        <v>-1.7338677564329226E-2</v>
      </c>
      <c r="BP394">
        <v>-3.903415300881545E-2</v>
      </c>
      <c r="BQ394">
        <v>-3.9430407472348432E-2</v>
      </c>
      <c r="BR394">
        <v>12319347.147769192</v>
      </c>
      <c r="BS394">
        <v>-3.9430407472348432E-2</v>
      </c>
    </row>
    <row r="395" spans="2:71" hidden="1">
      <c r="B395" t="s">
        <v>227</v>
      </c>
      <c r="C395" t="s">
        <v>228</v>
      </c>
      <c r="D395" t="s">
        <v>228</v>
      </c>
      <c r="E395" t="s">
        <v>228</v>
      </c>
      <c r="F395" t="s">
        <v>23</v>
      </c>
      <c r="G395" t="str">
        <f t="shared" si="6"/>
        <v>Euro areaHotel and restaurants and Other Personal Services</v>
      </c>
      <c r="H395">
        <v>888586.6126922773</v>
      </c>
      <c r="I395">
        <v>19487.648760139098</v>
      </c>
      <c r="J395">
        <v>105458.42792897201</v>
      </c>
      <c r="K395">
        <v>36958041.443307549</v>
      </c>
      <c r="L395">
        <v>508251.13885414077</v>
      </c>
      <c r="M395">
        <v>19143946.625010259</v>
      </c>
      <c r="N395">
        <v>-1.5441098191729145E-3</v>
      </c>
      <c r="O395">
        <v>1.6040237446211633E-3</v>
      </c>
      <c r="P395">
        <v>5.9913925448248722E-5</v>
      </c>
      <c r="Q395">
        <v>-2.4471611579767009E-3</v>
      </c>
      <c r="R395">
        <v>2.4218304017676129E-3</v>
      </c>
      <c r="S395">
        <v>-2.533075620908796E-5</v>
      </c>
      <c r="T395">
        <v>-4.2914618971018503E-2</v>
      </c>
      <c r="U395">
        <v>-4.1459081516709198</v>
      </c>
      <c r="V395">
        <v>4.1029935326999016</v>
      </c>
      <c r="W395">
        <v>-3.6799469908954429E-3</v>
      </c>
      <c r="X395">
        <v>2.1352930319480956E-3</v>
      </c>
      <c r="Y395">
        <v>-1.5446539589473471E-3</v>
      </c>
      <c r="Z395">
        <v>-2.4753896522230782E-3</v>
      </c>
      <c r="AA395">
        <v>5.5785743757862105E-3</v>
      </c>
      <c r="AB395">
        <v>3.1031847235631323E-3</v>
      </c>
      <c r="AC395">
        <v>-3.8939021432317774E-3</v>
      </c>
      <c r="AD395">
        <v>7.8220660518199588E-3</v>
      </c>
      <c r="AE395">
        <v>3.9281639085881805E-3</v>
      </c>
      <c r="AF395">
        <v>6.6549792671522505</v>
      </c>
      <c r="AG395">
        <v>-6.5969339962804314</v>
      </c>
      <c r="AH395">
        <v>13.251913263432682</v>
      </c>
      <c r="AI395">
        <v>-5.6749161604003626E-3</v>
      </c>
      <c r="AJ395">
        <v>9.0570032569114497E-3</v>
      </c>
      <c r="AK395">
        <v>3.3820870965110875E-3</v>
      </c>
      <c r="AL395">
        <v>-5.0964617975933968E-3</v>
      </c>
      <c r="AM395">
        <v>6.3625651081569666E-3</v>
      </c>
      <c r="AN395">
        <v>1.2661033105635703E-3</v>
      </c>
      <c r="AO395">
        <v>-7.9814064035140016E-3</v>
      </c>
      <c r="AP395">
        <v>9.1854010368492278E-3</v>
      </c>
      <c r="AQ395">
        <v>1.203994633335226E-3</v>
      </c>
      <c r="AR395">
        <v>2.0397721452230066</v>
      </c>
      <c r="AS395">
        <v>-13.521862980812401</v>
      </c>
      <c r="AT395">
        <v>15.56163512603541</v>
      </c>
      <c r="AU395">
        <v>-1.1232607248051927E-2</v>
      </c>
      <c r="AV395">
        <v>1.1702587650716875E-2</v>
      </c>
      <c r="AW395">
        <v>4.6998040266494939E-4</v>
      </c>
      <c r="AX395" s="40">
        <v>-5.1286432955079675E-3</v>
      </c>
      <c r="AY395" s="40">
        <v>6.9052011974286573E-3</v>
      </c>
      <c r="AZ395" s="40">
        <v>1.7765579019206887E-3</v>
      </c>
      <c r="BA395" s="40">
        <v>-8.0381900136026838E-3</v>
      </c>
      <c r="BB395" s="40">
        <v>9.8942099870054125E-3</v>
      </c>
      <c r="BC395" s="40">
        <v>1.8560199734027291E-3</v>
      </c>
      <c r="BD395" s="40">
        <v>3.144414217393229</v>
      </c>
      <c r="BE395" s="40">
        <v>-13.618064095798475</v>
      </c>
      <c r="BF395" s="40">
        <v>16.762478313191703</v>
      </c>
      <c r="BG395" s="40">
        <v>-1.1291569718315778E-2</v>
      </c>
      <c r="BH395" s="40">
        <v>1.1865330035869159E-2</v>
      </c>
      <c r="BI395" s="40">
        <v>5.7376031755338114E-4</v>
      </c>
      <c r="BJ395">
        <v>-2.1407507861316184E-2</v>
      </c>
      <c r="BK395">
        <v>-3.4318752968082823E-2</v>
      </c>
      <c r="BL395">
        <v>-7.0657245127369137E-2</v>
      </c>
      <c r="BM395">
        <v>-7.11034087752139E-2</v>
      </c>
      <c r="BN395">
        <v>-2.1274542674184195E-2</v>
      </c>
      <c r="BO395">
        <v>-3.3851872421746913E-2</v>
      </c>
      <c r="BP395">
        <v>-6.9386836489328668E-2</v>
      </c>
      <c r="BQ395">
        <v>-6.9880488218021813E-2</v>
      </c>
      <c r="BR395">
        <v>12319347.147769192</v>
      </c>
      <c r="BS395">
        <v>-6.9880488218021813E-2</v>
      </c>
    </row>
    <row r="396" spans="2:71" hidden="1">
      <c r="B396" t="s">
        <v>227</v>
      </c>
      <c r="C396" t="s">
        <v>228</v>
      </c>
      <c r="D396" t="s">
        <v>228</v>
      </c>
      <c r="E396" t="s">
        <v>228</v>
      </c>
      <c r="F396" t="s">
        <v>22</v>
      </c>
      <c r="G396" t="str">
        <f t="shared" si="6"/>
        <v>Euro areaLight/Heavy Manufacturing, Utilities, and Construction</v>
      </c>
      <c r="H396">
        <v>3116576.5681083892</v>
      </c>
      <c r="I396">
        <v>36786.080960709012</v>
      </c>
      <c r="J396">
        <v>4251719.2583059808</v>
      </c>
      <c r="K396">
        <v>197109554.36430693</v>
      </c>
      <c r="L396">
        <v>2710672.7405554177</v>
      </c>
      <c r="M396">
        <v>102101048.66672136</v>
      </c>
      <c r="N396">
        <v>-4.1217983612644154E-3</v>
      </c>
      <c r="O396">
        <v>2.7353123133775473E-2</v>
      </c>
      <c r="P396">
        <v>2.3231324772511056E-2</v>
      </c>
      <c r="Q396">
        <v>-3.0665932599412741E-3</v>
      </c>
      <c r="R396">
        <v>2.3211226127202601E-2</v>
      </c>
      <c r="S396">
        <v>2.0144632867261328E-2</v>
      </c>
      <c r="T396">
        <v>34.12844198861373</v>
      </c>
      <c r="U396">
        <v>-5.1953317225586169</v>
      </c>
      <c r="V396">
        <v>39.323773711172358</v>
      </c>
      <c r="W396">
        <v>-1.7306326912932841E-2</v>
      </c>
      <c r="X396">
        <v>0.13360819442667213</v>
      </c>
      <c r="Y396">
        <v>0.11630186751373929</v>
      </c>
      <c r="Z396">
        <v>-8.4652562158189573E-3</v>
      </c>
      <c r="AA396">
        <v>7.917555249171461E-2</v>
      </c>
      <c r="AB396">
        <v>7.0710296275895645E-2</v>
      </c>
      <c r="AC396">
        <v>-6.2289280123121443E-3</v>
      </c>
      <c r="AD396">
        <v>7.1455200431605026E-2</v>
      </c>
      <c r="AE396">
        <v>6.5226272419292894E-2</v>
      </c>
      <c r="AF396">
        <v>110.50442413438678</v>
      </c>
      <c r="AG396">
        <v>-10.55286585366035</v>
      </c>
      <c r="AH396">
        <v>121.05728998804713</v>
      </c>
      <c r="AI396">
        <v>-3.6240571565822374E-2</v>
      </c>
      <c r="AJ396">
        <v>0.38015563944395714</v>
      </c>
      <c r="AK396">
        <v>0.34391506787813481</v>
      </c>
      <c r="AL396">
        <v>-2.3032545997331542E-2</v>
      </c>
      <c r="AM396">
        <v>6.4453267822257798E-2</v>
      </c>
      <c r="AN396">
        <v>4.1420721824926274E-2</v>
      </c>
      <c r="AO396">
        <v>-1.7466525668958514E-2</v>
      </c>
      <c r="AP396">
        <v>6.1724938272940788E-2</v>
      </c>
      <c r="AQ396">
        <v>4.4258412603982285E-2</v>
      </c>
      <c r="AR396">
        <v>74.981295366168126</v>
      </c>
      <c r="AS396">
        <v>-29.59127187691081</v>
      </c>
      <c r="AT396">
        <v>104.57256724307896</v>
      </c>
      <c r="AU396">
        <v>-9.5594361927452756E-2</v>
      </c>
      <c r="AV396">
        <v>0.29985010956985364</v>
      </c>
      <c r="AW396">
        <v>0.2042557476424009</v>
      </c>
      <c r="AX396" s="40">
        <v>-2.325956776198488E-2</v>
      </c>
      <c r="AY396" s="40">
        <v>8.6572708264797585E-2</v>
      </c>
      <c r="AZ396" s="40">
        <v>6.3313140502812712E-2</v>
      </c>
      <c r="BA396" s="40">
        <v>-1.7647872145130753E-2</v>
      </c>
      <c r="BB396" s="40">
        <v>7.7164672498014356E-2</v>
      </c>
      <c r="BC396" s="40">
        <v>5.9516800352883606E-2</v>
      </c>
      <c r="BD396" s="40">
        <v>100.83160520102533</v>
      </c>
      <c r="BE396" s="40">
        <v>-29.898503720383225</v>
      </c>
      <c r="BF396" s="40">
        <v>130.73010892140857</v>
      </c>
      <c r="BG396" s="40">
        <v>-9.6577315267733208E-2</v>
      </c>
      <c r="BH396" s="40">
        <v>0.41032401129491264</v>
      </c>
      <c r="BI396" s="40">
        <v>0.31374669602717942</v>
      </c>
      <c r="BJ396">
        <v>-1.6292834068357964E-2</v>
      </c>
      <c r="BK396">
        <v>-3.3461853972925656E-2</v>
      </c>
      <c r="BL396">
        <v>-9.1044106774603992E-2</v>
      </c>
      <c r="BM396">
        <v>-9.1941488843596819E-2</v>
      </c>
      <c r="BN396">
        <v>-1.4123091090099319E-2</v>
      </c>
      <c r="BO396">
        <v>-2.8687116371357423E-2</v>
      </c>
      <c r="BP396">
        <v>-8.0441490651089104E-2</v>
      </c>
      <c r="BQ396">
        <v>-8.1276675686974192E-2</v>
      </c>
      <c r="BR396">
        <v>12319347.147769192</v>
      </c>
      <c r="BS396">
        <v>-8.1276675686974192E-2</v>
      </c>
    </row>
    <row r="397" spans="2:71" hidden="1">
      <c r="B397" t="s">
        <v>227</v>
      </c>
      <c r="C397" t="s">
        <v>228</v>
      </c>
      <c r="D397" t="s">
        <v>228</v>
      </c>
      <c r="E397" t="s">
        <v>228</v>
      </c>
      <c r="F397" t="s">
        <v>24</v>
      </c>
      <c r="G397" t="str">
        <f t="shared" si="6"/>
        <v>Euro areaTransport services</v>
      </c>
      <c r="H397">
        <v>553545.17211772641</v>
      </c>
      <c r="I397">
        <v>7819.2486249945132</v>
      </c>
      <c r="J397">
        <v>348479.06609334867</v>
      </c>
      <c r="K397">
        <v>49277388.591076732</v>
      </c>
      <c r="L397">
        <v>677668.18513885431</v>
      </c>
      <c r="M397">
        <v>25525262.166680343</v>
      </c>
      <c r="N397">
        <v>-2.7606708272029266E-3</v>
      </c>
      <c r="O397">
        <v>3.2807076901044787E-3</v>
      </c>
      <c r="P397">
        <v>5.2003686290155184E-4</v>
      </c>
      <c r="Q397">
        <v>-2.5877880435937911E-3</v>
      </c>
      <c r="R397">
        <v>3.2010417640522862E-3</v>
      </c>
      <c r="S397">
        <v>6.1325372045849518E-4</v>
      </c>
      <c r="T397">
        <v>1.0389563394318968</v>
      </c>
      <c r="U397">
        <v>-4.3841540675655768</v>
      </c>
      <c r="V397">
        <v>5.4231104069974734</v>
      </c>
      <c r="W397">
        <v>-9.9603669291623564E-3</v>
      </c>
      <c r="X397">
        <v>6.6960733785623372E-3</v>
      </c>
      <c r="Y397">
        <v>-3.2642935506000197E-3</v>
      </c>
      <c r="Z397">
        <v>-4.4006769809151695E-3</v>
      </c>
      <c r="AA397">
        <v>7.6561389159344167E-3</v>
      </c>
      <c r="AB397">
        <v>3.2554619350192459E-3</v>
      </c>
      <c r="AC397">
        <v>-4.1507142835498457E-3</v>
      </c>
      <c r="AD397">
        <v>7.5417764261484386E-3</v>
      </c>
      <c r="AE397">
        <v>3.3910621425985925E-3</v>
      </c>
      <c r="AF397">
        <v>5.7450373196696551</v>
      </c>
      <c r="AG397">
        <v>-7.0320175389078576</v>
      </c>
      <c r="AH397">
        <v>12.777054858577511</v>
      </c>
      <c r="AI397">
        <v>-1.5368484622314037E-2</v>
      </c>
      <c r="AJ397">
        <v>1.2786996658717874E-2</v>
      </c>
      <c r="AK397">
        <v>-2.5814879635961607E-3</v>
      </c>
      <c r="AL397">
        <v>-9.1409225376855915E-3</v>
      </c>
      <c r="AM397">
        <v>9.1815597066546625E-3</v>
      </c>
      <c r="AN397">
        <v>4.0637168969070124E-5</v>
      </c>
      <c r="AO397">
        <v>-8.6865161883961234E-3</v>
      </c>
      <c r="AP397">
        <v>8.8654945900196146E-3</v>
      </c>
      <c r="AQ397">
        <v>1.789784016234901E-4</v>
      </c>
      <c r="AR397">
        <v>0.30321992151810861</v>
      </c>
      <c r="AS397">
        <v>-14.716439151424192</v>
      </c>
      <c r="AT397">
        <v>15.0196590729423</v>
      </c>
      <c r="AU397">
        <v>-3.0931310914346609E-2</v>
      </c>
      <c r="AV397">
        <v>2.1311616010263844E-2</v>
      </c>
      <c r="AW397">
        <v>-9.6196949040827651E-3</v>
      </c>
      <c r="AX397" s="40">
        <v>-9.1879625925345761E-3</v>
      </c>
      <c r="AY397" s="40">
        <v>1.0049781721744122E-2</v>
      </c>
      <c r="AZ397" s="40">
        <v>8.6181912920954529E-4</v>
      </c>
      <c r="BA397" s="40">
        <v>-8.7313766214809924E-3</v>
      </c>
      <c r="BB397" s="40">
        <v>9.8321075951140133E-3</v>
      </c>
      <c r="BC397" s="40">
        <v>1.1007309736330195E-3</v>
      </c>
      <c r="BD397" s="40">
        <v>1.8648259030700305</v>
      </c>
      <c r="BE397" s="40">
        <v>-14.792440372107107</v>
      </c>
      <c r="BF397" s="40">
        <v>16.657266275177136</v>
      </c>
      <c r="BG397" s="40">
        <v>-3.1053544811502375E-2</v>
      </c>
      <c r="BH397" s="40">
        <v>2.062952675331204E-2</v>
      </c>
      <c r="BI397" s="40">
        <v>-1.0424018058190331E-2</v>
      </c>
      <c r="BJ397">
        <v>-6.1439723430193535E-2</v>
      </c>
      <c r="BK397">
        <v>-9.7938650978895841E-2</v>
      </c>
      <c r="BL397">
        <v>-0.20343452289864158</v>
      </c>
      <c r="BM397">
        <v>-0.20448141625933647</v>
      </c>
      <c r="BN397">
        <v>-5.6068738542875696E-2</v>
      </c>
      <c r="BO397">
        <v>-8.9932138958080415E-2</v>
      </c>
      <c r="BP397">
        <v>-0.18820784268686069</v>
      </c>
      <c r="BQ397">
        <v>-0.1891798186953991</v>
      </c>
      <c r="BR397">
        <v>12319347.147769192</v>
      </c>
      <c r="BS397">
        <v>-0.1891798186953991</v>
      </c>
    </row>
    <row r="398" spans="2:71" hidden="1">
      <c r="B398" t="s">
        <v>227</v>
      </c>
      <c r="C398" t="s">
        <v>228</v>
      </c>
      <c r="D398" t="s">
        <v>228</v>
      </c>
      <c r="E398" t="s">
        <v>228</v>
      </c>
      <c r="F398" t="s">
        <v>287</v>
      </c>
      <c r="G398" t="str">
        <f t="shared" si="6"/>
        <v>Euro area_All</v>
      </c>
      <c r="H398">
        <v>12319347.147769187</v>
      </c>
      <c r="I398">
        <v>169417.04628471355</v>
      </c>
      <c r="J398">
        <v>6381315.541670084</v>
      </c>
      <c r="K398">
        <v>12319347.147769187</v>
      </c>
      <c r="L398">
        <v>169417.04628471355</v>
      </c>
      <c r="M398">
        <v>6381315.541670084</v>
      </c>
      <c r="N398">
        <v>-1.4716480697862617E-2</v>
      </c>
      <c r="O398">
        <v>4.8414335237330713E-2</v>
      </c>
      <c r="P398">
        <v>3.3697854539468095E-2</v>
      </c>
      <c r="Q398">
        <v>-1.3972416826942209E-2</v>
      </c>
      <c r="R398">
        <v>4.5441567067111485E-2</v>
      </c>
      <c r="S398">
        <v>3.1469150240169275E-2</v>
      </c>
      <c r="T398">
        <v>53.314104827793628</v>
      </c>
      <c r="U398">
        <v>-23.671655882793786</v>
      </c>
      <c r="V398">
        <v>76.985760710587414</v>
      </c>
      <c r="W398">
        <v>-3.8122474272900643E-2</v>
      </c>
      <c r="X398">
        <v>0.15713951784656804</v>
      </c>
      <c r="Y398">
        <v>0.11901704357366741</v>
      </c>
      <c r="Z398">
        <v>-2.7022423955893434E-2</v>
      </c>
      <c r="AA398">
        <v>0.13522273441146429</v>
      </c>
      <c r="AB398">
        <v>0.10820031045557085</v>
      </c>
      <c r="AC398">
        <v>-2.5330277651449316E-2</v>
      </c>
      <c r="AD398">
        <v>0.12849496765696053</v>
      </c>
      <c r="AE398">
        <v>0.10316469000551121</v>
      </c>
      <c r="AF398">
        <v>174.77857061611786</v>
      </c>
      <c r="AG398">
        <v>-42.913808212802266</v>
      </c>
      <c r="AH398">
        <v>217.69237882892014</v>
      </c>
      <c r="AI398">
        <v>-7.1141823601847023E-2</v>
      </c>
      <c r="AJ398">
        <v>0.43774610612762072</v>
      </c>
      <c r="AK398">
        <v>0.36660428252577371</v>
      </c>
      <c r="AL398">
        <v>-6.3235364808813491E-2</v>
      </c>
      <c r="AM398">
        <v>0.12125885535165318</v>
      </c>
      <c r="AN398">
        <v>5.8023490542839687E-2</v>
      </c>
      <c r="AO398">
        <v>-5.8501881283824081E-2</v>
      </c>
      <c r="AP398">
        <v>0.11947111132910991</v>
      </c>
      <c r="AQ398">
        <v>6.096923004528583E-2</v>
      </c>
      <c r="AR398">
        <v>103.29226868525537</v>
      </c>
      <c r="AS398">
        <v>-99.112159292044396</v>
      </c>
      <c r="AT398">
        <v>202.40442797729975</v>
      </c>
      <c r="AU398">
        <v>-0.1666340989448554</v>
      </c>
      <c r="AV398">
        <v>0.37356643127708122</v>
      </c>
      <c r="AW398">
        <v>0.20693233233222583</v>
      </c>
      <c r="AX398" s="40">
        <v>-6.3817764175405578E-2</v>
      </c>
      <c r="AY398" s="40">
        <v>0.15362040452122042</v>
      </c>
      <c r="AZ398" s="40">
        <v>8.9802640345814838E-2</v>
      </c>
      <c r="BA398" s="40">
        <v>-5.9070762253510212E-2</v>
      </c>
      <c r="BB398" s="40">
        <v>0.1453652099579909</v>
      </c>
      <c r="BC398" s="40">
        <v>8.6294447704480692E-2</v>
      </c>
      <c r="BD398" s="40">
        <v>146.19750440863794</v>
      </c>
      <c r="BE398" s="40">
        <v>-100.07594062776246</v>
      </c>
      <c r="BF398" s="40">
        <v>246.2734450364004</v>
      </c>
      <c r="BG398" s="40">
        <v>-0.16814455489808025</v>
      </c>
      <c r="BH398" s="40">
        <v>0.48624747177573741</v>
      </c>
      <c r="BI398" s="40">
        <v>0.31810291687765713</v>
      </c>
      <c r="BJ398">
        <v>-1.4716480697862624E-2</v>
      </c>
      <c r="BK398">
        <v>-2.7022423955893445E-2</v>
      </c>
      <c r="BL398">
        <v>-6.3235364808813518E-2</v>
      </c>
      <c r="BM398">
        <v>-6.3817764175405606E-2</v>
      </c>
      <c r="BN398">
        <v>-1.3972416826942209E-2</v>
      </c>
      <c r="BO398">
        <v>-2.5330277651449275E-2</v>
      </c>
      <c r="BP398">
        <v>-5.8501881283824067E-2</v>
      </c>
      <c r="BQ398">
        <v>-5.9070762253510191E-2</v>
      </c>
      <c r="BR398">
        <v>12319347.147769192</v>
      </c>
      <c r="BS398">
        <v>-5.9070762253510191E-2</v>
      </c>
    </row>
    <row r="399" spans="2:71" hidden="1">
      <c r="B399" t="s">
        <v>229</v>
      </c>
      <c r="C399" t="s">
        <v>230</v>
      </c>
      <c r="D399" t="s">
        <v>230</v>
      </c>
      <c r="E399" t="s">
        <v>230</v>
      </c>
      <c r="F399" t="s">
        <v>20</v>
      </c>
      <c r="G399" t="str">
        <f t="shared" si="6"/>
        <v>European UnionAgriculture, Mining and Quarrying</v>
      </c>
      <c r="H399">
        <v>360224.42127139331</v>
      </c>
      <c r="I399">
        <v>15285.424578008488</v>
      </c>
      <c r="J399">
        <v>233410.36819216207</v>
      </c>
      <c r="K399">
        <v>33621335.940119796</v>
      </c>
      <c r="L399">
        <v>536499.37988626026</v>
      </c>
      <c r="M399">
        <v>16779530.009692378</v>
      </c>
      <c r="N399">
        <v>-3.8827518786432841E-4</v>
      </c>
      <c r="O399">
        <v>1.7428046772289367E-3</v>
      </c>
      <c r="P399">
        <v>1.3545294893646084E-3</v>
      </c>
      <c r="Q399">
        <v>-6.1573908606216707E-4</v>
      </c>
      <c r="R399">
        <v>3.5095296562241995E-3</v>
      </c>
      <c r="S399">
        <v>2.8937905701620324E-3</v>
      </c>
      <c r="T399">
        <v>7.7625842320631895</v>
      </c>
      <c r="U399">
        <v>-1.6517181892204262</v>
      </c>
      <c r="V399">
        <v>9.4143024212836153</v>
      </c>
      <c r="W399">
        <v>-6.9603756137407357E-4</v>
      </c>
      <c r="X399">
        <v>3.8783405798462002E-3</v>
      </c>
      <c r="Y399">
        <v>3.1823030184721266E-3</v>
      </c>
      <c r="Z399">
        <v>-7.3779572875690516E-4</v>
      </c>
      <c r="AA399">
        <v>3.4319880104323255E-3</v>
      </c>
      <c r="AB399">
        <v>2.6941922816754206E-3</v>
      </c>
      <c r="AC399">
        <v>-1.2306063853831837E-3</v>
      </c>
      <c r="AD399">
        <v>5.8032885786771515E-3</v>
      </c>
      <c r="AE399">
        <v>4.5726821932939683E-3</v>
      </c>
      <c r="AF399">
        <v>12.26620580559579</v>
      </c>
      <c r="AG399">
        <v>-3.3010978132107511</v>
      </c>
      <c r="AH399">
        <v>15.567303618806543</v>
      </c>
      <c r="AI399">
        <v>-1.3210525974456976E-3</v>
      </c>
      <c r="AJ399">
        <v>6.2846021279357907E-3</v>
      </c>
      <c r="AK399">
        <v>4.9635495304900922E-3</v>
      </c>
      <c r="AL399">
        <v>-1.4417239621139499E-3</v>
      </c>
      <c r="AM399">
        <v>3.5774391955427816E-3</v>
      </c>
      <c r="AN399">
        <v>2.1357152334288321E-3</v>
      </c>
      <c r="AO399">
        <v>-2.2238127600516682E-3</v>
      </c>
      <c r="AP399">
        <v>6.0160538028248148E-3</v>
      </c>
      <c r="AQ399">
        <v>3.7922410427731462E-3</v>
      </c>
      <c r="AR399">
        <v>10.172674839135089</v>
      </c>
      <c r="AS399">
        <v>-5.9653708337543652</v>
      </c>
      <c r="AT399">
        <v>16.138045672889454</v>
      </c>
      <c r="AU399">
        <v>-2.5849966832293307E-3</v>
      </c>
      <c r="AV399">
        <v>6.629003985167155E-3</v>
      </c>
      <c r="AW399">
        <v>4.0440073019378242E-3</v>
      </c>
      <c r="AX399" s="40">
        <v>-1.4768313929153054E-3</v>
      </c>
      <c r="AY399" s="40">
        <v>3.8015058425115264E-3</v>
      </c>
      <c r="AZ399" s="40">
        <v>2.324674449596221E-3</v>
      </c>
      <c r="BA399" s="40">
        <v>-2.2796638663109847E-3</v>
      </c>
      <c r="BB399" s="40">
        <v>6.3278173191410516E-3</v>
      </c>
      <c r="BC399" s="40">
        <v>4.0481534528300674E-3</v>
      </c>
      <c r="BD399" s="40">
        <v>10.859159085638773</v>
      </c>
      <c r="BE399" s="40">
        <v>-6.1151912531247898</v>
      </c>
      <c r="BF399" s="40">
        <v>16.974350338763561</v>
      </c>
      <c r="BG399" s="40">
        <v>-2.6467360250817971E-3</v>
      </c>
      <c r="BH399" s="40">
        <v>6.9474438417538387E-3</v>
      </c>
      <c r="BI399" s="40">
        <v>4.3007078166720416E-3</v>
      </c>
      <c r="BJ399">
        <v>-1.8119718927335798E-2</v>
      </c>
      <c r="BK399">
        <v>-3.4430866686066201E-2</v>
      </c>
      <c r="BL399">
        <v>-6.7281231922133145E-2</v>
      </c>
      <c r="BM399">
        <v>-6.891959769533762E-2</v>
      </c>
      <c r="BN399">
        <v>-1.0805837814912865E-2</v>
      </c>
      <c r="BO399">
        <v>-2.159637631499043E-2</v>
      </c>
      <c r="BP399">
        <v>-3.902653016480085E-2</v>
      </c>
      <c r="BQ399">
        <v>-4.0006682326134822E-2</v>
      </c>
      <c r="BR399">
        <v>16810667.970059883</v>
      </c>
      <c r="BS399">
        <v>-4.0006682326134822E-2</v>
      </c>
    </row>
    <row r="400" spans="2:71" hidden="1">
      <c r="B400" t="s">
        <v>229</v>
      </c>
      <c r="C400" t="s">
        <v>230</v>
      </c>
      <c r="D400" t="s">
        <v>230</v>
      </c>
      <c r="E400" t="s">
        <v>230</v>
      </c>
      <c r="F400" t="s">
        <v>21</v>
      </c>
      <c r="G400" t="str">
        <f t="shared" si="6"/>
        <v>European UnionBusiness, Trade, Personal, and Public Services</v>
      </c>
      <c r="H400">
        <v>10263764.188101733</v>
      </c>
      <c r="I400">
        <v>152387.36012459014</v>
      </c>
      <c r="J400">
        <v>2077548.2029392764</v>
      </c>
      <c r="K400">
        <v>168106679.70059898</v>
      </c>
      <c r="L400">
        <v>2682496.8994313013</v>
      </c>
      <c r="M400">
        <v>83897650.048461869</v>
      </c>
      <c r="N400">
        <v>-5.8794793111211731E-3</v>
      </c>
      <c r="O400">
        <v>1.3869376296787713E-2</v>
      </c>
      <c r="P400">
        <v>7.9898969856665412E-3</v>
      </c>
      <c r="Q400">
        <v>-5.0744536751574261E-3</v>
      </c>
      <c r="R400">
        <v>1.2499905952206052E-2</v>
      </c>
      <c r="S400">
        <v>7.4254522770486279E-3</v>
      </c>
      <c r="T400">
        <v>19.91875271005804</v>
      </c>
      <c r="U400">
        <v>-13.612206249917568</v>
      </c>
      <c r="V400">
        <v>33.530958959975607</v>
      </c>
      <c r="W400">
        <v>-6.3292970521672326E-3</v>
      </c>
      <c r="X400">
        <v>1.0869577717710802E-2</v>
      </c>
      <c r="Y400">
        <v>4.5402806655435732E-3</v>
      </c>
      <c r="Z400">
        <v>-1.0758027431018115E-2</v>
      </c>
      <c r="AA400">
        <v>3.8085787492722727E-2</v>
      </c>
      <c r="AB400">
        <v>2.7327760061704624E-2</v>
      </c>
      <c r="AC400">
        <v>-9.3539965547535971E-3</v>
      </c>
      <c r="AD400">
        <v>3.4153787604741741E-2</v>
      </c>
      <c r="AE400">
        <v>2.4799791049988147E-2</v>
      </c>
      <c r="AF400">
        <v>66.52536259813732</v>
      </c>
      <c r="AG400">
        <v>-25.092066755417598</v>
      </c>
      <c r="AH400">
        <v>91.61742935355494</v>
      </c>
      <c r="AI400">
        <v>-1.2188056204405252E-2</v>
      </c>
      <c r="AJ400">
        <v>3.0298647442617743E-2</v>
      </c>
      <c r="AK400">
        <v>1.811059123821249E-2</v>
      </c>
      <c r="AL400">
        <v>-2.3961455263146161E-2</v>
      </c>
      <c r="AM400">
        <v>3.6165850299676262E-2</v>
      </c>
      <c r="AN400">
        <v>1.22043950365301E-2</v>
      </c>
      <c r="AO400">
        <v>-2.0886576862188155E-2</v>
      </c>
      <c r="AP400">
        <v>3.2435722087563693E-2</v>
      </c>
      <c r="AQ400">
        <v>1.1549145225375534E-2</v>
      </c>
      <c r="AR400">
        <v>30.980546258151687</v>
      </c>
      <c r="AS400">
        <v>-56.028177672553305</v>
      </c>
      <c r="AT400">
        <v>87.008723930704974</v>
      </c>
      <c r="AU400">
        <v>-2.5689447838749161E-2</v>
      </c>
      <c r="AV400">
        <v>3.358493166256081E-2</v>
      </c>
      <c r="AW400">
        <v>7.8954838238116422E-3</v>
      </c>
      <c r="AX400" s="40">
        <v>-2.4190653383395367E-2</v>
      </c>
      <c r="AY400" s="40">
        <v>4.4802100468911359E-2</v>
      </c>
      <c r="AZ400" s="40">
        <v>2.0611447085515992E-2</v>
      </c>
      <c r="BA400" s="40">
        <v>-2.1091003492817284E-2</v>
      </c>
      <c r="BB400" s="40">
        <v>4.0022291073773586E-2</v>
      </c>
      <c r="BC400" s="40">
        <v>1.8931287580956312E-2</v>
      </c>
      <c r="BD400" s="40">
        <v>50.783120238157601</v>
      </c>
      <c r="BE400" s="40">
        <v>-56.576551475377109</v>
      </c>
      <c r="BF400" s="40">
        <v>107.35967171353472</v>
      </c>
      <c r="BG400" s="40">
        <v>-2.5958701310238756E-2</v>
      </c>
      <c r="BH400" s="40">
        <v>3.7183969995534485E-2</v>
      </c>
      <c r="BI400" s="40">
        <v>1.1225268685295732E-2</v>
      </c>
      <c r="BJ400">
        <v>-9.6297978718833353E-3</v>
      </c>
      <c r="BK400">
        <v>-1.7620204813872449E-2</v>
      </c>
      <c r="BL400">
        <v>-3.9245647223184368E-2</v>
      </c>
      <c r="BM400">
        <v>-3.9621042977437744E-2</v>
      </c>
      <c r="BN400">
        <v>-8.9326347269146119E-3</v>
      </c>
      <c r="BO400">
        <v>-1.6465976400472201E-2</v>
      </c>
      <c r="BP400">
        <v>-3.6766945517492607E-2</v>
      </c>
      <c r="BQ400">
        <v>-3.7126800693391353E-2</v>
      </c>
      <c r="BR400">
        <v>16810667.970059883</v>
      </c>
      <c r="BS400">
        <v>-3.7126800693391353E-2</v>
      </c>
    </row>
    <row r="401" spans="2:71" hidden="1">
      <c r="B401" t="s">
        <v>229</v>
      </c>
      <c r="C401" t="s">
        <v>230</v>
      </c>
      <c r="D401" t="s">
        <v>230</v>
      </c>
      <c r="E401" t="s">
        <v>230</v>
      </c>
      <c r="F401" t="s">
        <v>23</v>
      </c>
      <c r="G401" t="str">
        <f t="shared" si="6"/>
        <v>European UnionHotel and restaurants and Other Personal Services</v>
      </c>
      <c r="H401">
        <v>1268068.7632254246</v>
      </c>
      <c r="I401">
        <v>27649.846970858845</v>
      </c>
      <c r="J401">
        <v>178320.72597476916</v>
      </c>
      <c r="K401">
        <v>50432003.91017969</v>
      </c>
      <c r="L401">
        <v>804749.06982939038</v>
      </c>
      <c r="M401">
        <v>25169295.014538568</v>
      </c>
      <c r="N401">
        <v>-1.5280313665182903E-3</v>
      </c>
      <c r="O401">
        <v>1.5360963662813542E-3</v>
      </c>
      <c r="P401">
        <v>8.0649997630638391E-6</v>
      </c>
      <c r="Q401">
        <v>-2.0539069306877338E-3</v>
      </c>
      <c r="R401">
        <v>2.0614547050353412E-3</v>
      </c>
      <c r="S401">
        <v>7.5477743476073745E-6</v>
      </c>
      <c r="T401">
        <v>2.0246881285063897E-2</v>
      </c>
      <c r="U401">
        <v>-5.5095989732903066</v>
      </c>
      <c r="V401">
        <v>5.5298458545753704</v>
      </c>
      <c r="W401">
        <v>-3.8246379752888819E-3</v>
      </c>
      <c r="X401">
        <v>2.2337199522872169E-3</v>
      </c>
      <c r="Y401">
        <v>-1.5909180230016646E-3</v>
      </c>
      <c r="Z401">
        <v>-2.4681222557418015E-3</v>
      </c>
      <c r="AA401">
        <v>5.2828122514356445E-3</v>
      </c>
      <c r="AB401">
        <v>2.8146899956938433E-3</v>
      </c>
      <c r="AC401">
        <v>-3.2876899365876459E-3</v>
      </c>
      <c r="AD401">
        <v>6.6524716572210294E-3</v>
      </c>
      <c r="AE401">
        <v>3.3647817206333835E-3</v>
      </c>
      <c r="AF401">
        <v>9.0260165328621706</v>
      </c>
      <c r="AG401">
        <v>-8.8192180611878523</v>
      </c>
      <c r="AH401">
        <v>17.845234594050023</v>
      </c>
      <c r="AI401">
        <v>-5.9791983362026107E-3</v>
      </c>
      <c r="AJ401">
        <v>9.1879109952795884E-3</v>
      </c>
      <c r="AK401">
        <v>3.2087126590769786E-3</v>
      </c>
      <c r="AL401">
        <v>-5.0352874920947229E-3</v>
      </c>
      <c r="AM401">
        <v>6.0465952233310308E-3</v>
      </c>
      <c r="AN401">
        <v>1.0113077312363086E-3</v>
      </c>
      <c r="AO401">
        <v>-6.7266230154717421E-3</v>
      </c>
      <c r="AP401">
        <v>7.7596689294204815E-3</v>
      </c>
      <c r="AQ401">
        <v>1.0330459139487398E-3</v>
      </c>
      <c r="AR401">
        <v>2.7711424611376692</v>
      </c>
      <c r="AS401">
        <v>-18.044145382646178</v>
      </c>
      <c r="AT401">
        <v>20.815287843783846</v>
      </c>
      <c r="AU401">
        <v>-1.1726744526286954E-2</v>
      </c>
      <c r="AV401">
        <v>1.1905270780112706E-2</v>
      </c>
      <c r="AW401">
        <v>1.7852625382575325E-4</v>
      </c>
      <c r="AX401" s="40">
        <v>-5.0658120900555076E-3</v>
      </c>
      <c r="AY401" s="40">
        <v>6.5816571685924996E-3</v>
      </c>
      <c r="AZ401" s="40">
        <v>1.5158450785369912E-3</v>
      </c>
      <c r="BA401" s="40">
        <v>-6.7730294147854576E-3</v>
      </c>
      <c r="BB401" s="40">
        <v>8.3951413963199353E-3</v>
      </c>
      <c r="BC401" s="40">
        <v>1.622111981534477E-3</v>
      </c>
      <c r="BD401" s="40">
        <v>4.3513103609965995</v>
      </c>
      <c r="BE401" s="40">
        <v>-18.168630404918993</v>
      </c>
      <c r="BF401" s="40">
        <v>22.519940765915592</v>
      </c>
      <c r="BG401" s="40">
        <v>-1.1783172900861189E-2</v>
      </c>
      <c r="BH401" s="40">
        <v>1.2089898277608879E-2</v>
      </c>
      <c r="BI401" s="40">
        <v>3.067253767476894E-4</v>
      </c>
      <c r="BJ401">
        <v>-2.0256967678186896E-2</v>
      </c>
      <c r="BK401">
        <v>-3.271966391259086E-2</v>
      </c>
      <c r="BL401">
        <v>-6.6752331275864954E-2</v>
      </c>
      <c r="BM401">
        <v>-6.7156992991475012E-2</v>
      </c>
      <c r="BN401">
        <v>-1.9926327184006005E-2</v>
      </c>
      <c r="BO401">
        <v>-3.1896082717863643E-2</v>
      </c>
      <c r="BP401">
        <v>-6.5259476487025556E-2</v>
      </c>
      <c r="BQ401">
        <v>-6.5709696057513645E-2</v>
      </c>
      <c r="BR401">
        <v>16810667.970059883</v>
      </c>
      <c r="BS401">
        <v>-6.5709696057513645E-2</v>
      </c>
    </row>
    <row r="402" spans="2:71" hidden="1">
      <c r="B402" t="s">
        <v>229</v>
      </c>
      <c r="C402" t="s">
        <v>230</v>
      </c>
      <c r="D402" t="s">
        <v>230</v>
      </c>
      <c r="E402" t="s">
        <v>230</v>
      </c>
      <c r="F402" t="s">
        <v>22</v>
      </c>
      <c r="G402" t="str">
        <f t="shared" si="6"/>
        <v>European UnionLight/Heavy Manufacturing, Utilities, and Construction</v>
      </c>
      <c r="H402">
        <v>4163054.8200898096</v>
      </c>
      <c r="I402">
        <v>59184.833891909955</v>
      </c>
      <c r="J402">
        <v>5403072.3901433581</v>
      </c>
      <c r="K402">
        <v>268970687.52095836</v>
      </c>
      <c r="L402">
        <v>4291995.039090082</v>
      </c>
      <c r="M402">
        <v>134236240.077539</v>
      </c>
      <c r="N402">
        <v>-3.9117083613193892E-3</v>
      </c>
      <c r="O402">
        <v>2.6062889423560043E-2</v>
      </c>
      <c r="P402">
        <v>2.2151181062240659E-2</v>
      </c>
      <c r="Q402">
        <v>-2.9413110279625301E-3</v>
      </c>
      <c r="R402">
        <v>2.3097224772059506E-2</v>
      </c>
      <c r="S402">
        <v>2.0155913744096973E-2</v>
      </c>
      <c r="T402">
        <v>54.068176123744884</v>
      </c>
      <c r="U402">
        <v>-7.8900577127725802</v>
      </c>
      <c r="V402">
        <v>61.958233836517465</v>
      </c>
      <c r="W402">
        <v>-1.6407460372956855E-2</v>
      </c>
      <c r="X402">
        <v>0.13090570699404055</v>
      </c>
      <c r="Y402">
        <v>0.1144982466210837</v>
      </c>
      <c r="Z402">
        <v>-7.983830977380162E-3</v>
      </c>
      <c r="AA402">
        <v>7.5804668950870527E-2</v>
      </c>
      <c r="AB402">
        <v>6.7820837973490367E-2</v>
      </c>
      <c r="AC402">
        <v>-5.920526209721182E-3</v>
      </c>
      <c r="AD402">
        <v>7.031380769295506E-2</v>
      </c>
      <c r="AE402">
        <v>6.439328148323388E-2</v>
      </c>
      <c r="AF402">
        <v>172.73477792298189</v>
      </c>
      <c r="AG402">
        <v>-15.881793200578826</v>
      </c>
      <c r="AH402">
        <v>188.61657112356073</v>
      </c>
      <c r="AI402">
        <v>-3.4348572381291888E-2</v>
      </c>
      <c r="AJ402">
        <v>0.37418754400164278</v>
      </c>
      <c r="AK402">
        <v>0.33983897162035082</v>
      </c>
      <c r="AL402">
        <v>-2.117635620550596E-2</v>
      </c>
      <c r="AM402">
        <v>6.106097113632096E-2</v>
      </c>
      <c r="AN402">
        <v>3.9884614930814993E-2</v>
      </c>
      <c r="AO402">
        <v>-1.6044821639635463E-2</v>
      </c>
      <c r="AP402">
        <v>6.0453354631674817E-2</v>
      </c>
      <c r="AQ402">
        <v>4.4408532992039354E-2</v>
      </c>
      <c r="AR402">
        <v>119.12575205943823</v>
      </c>
      <c r="AS402">
        <v>-43.040184300250374</v>
      </c>
      <c r="AT402">
        <v>162.16593635968857</v>
      </c>
      <c r="AU402">
        <v>-8.9107117596247398E-2</v>
      </c>
      <c r="AV402">
        <v>0.29048958509486761</v>
      </c>
      <c r="AW402">
        <v>0.20138246749862018</v>
      </c>
      <c r="AX402" s="40">
        <v>-2.1379676142317887E-2</v>
      </c>
      <c r="AY402" s="40">
        <v>8.2502591533339401E-2</v>
      </c>
      <c r="AZ402" s="40">
        <v>6.1122915391021521E-2</v>
      </c>
      <c r="BA402" s="40">
        <v>-1.6201581349932846E-2</v>
      </c>
      <c r="BB402" s="40">
        <v>7.5454335263060876E-2</v>
      </c>
      <c r="BC402" s="40">
        <v>5.9252753913128037E-2</v>
      </c>
      <c r="BD402" s="40">
        <v>158.94532865473187</v>
      </c>
      <c r="BE402" s="40">
        <v>-43.460691737078861</v>
      </c>
      <c r="BF402" s="40">
        <v>202.40602039181073</v>
      </c>
      <c r="BG402" s="40">
        <v>-8.9994478952339627E-2</v>
      </c>
      <c r="BH402" s="40">
        <v>0.40201049728716653</v>
      </c>
      <c r="BI402" s="40">
        <v>0.31201601833482689</v>
      </c>
      <c r="BJ402">
        <v>-1.5795715718302426E-2</v>
      </c>
      <c r="BK402">
        <v>-3.2239193930893563E-2</v>
      </c>
      <c r="BL402">
        <v>-8.551141130031964E-2</v>
      </c>
      <c r="BM402">
        <v>-8.633242954224736E-2</v>
      </c>
      <c r="BN402">
        <v>-1.3331215438033159E-2</v>
      </c>
      <c r="BO402">
        <v>-2.683422788612359E-2</v>
      </c>
      <c r="BP402">
        <v>-7.2721644161163362E-2</v>
      </c>
      <c r="BQ402">
        <v>-7.3432142795993471E-2</v>
      </c>
      <c r="BR402">
        <v>16810667.970059883</v>
      </c>
      <c r="BS402">
        <v>-7.3432142795993471E-2</v>
      </c>
    </row>
    <row r="403" spans="2:71" hidden="1">
      <c r="B403" t="s">
        <v>229</v>
      </c>
      <c r="C403" t="s">
        <v>230</v>
      </c>
      <c r="D403" t="s">
        <v>230</v>
      </c>
      <c r="E403" t="s">
        <v>230</v>
      </c>
      <c r="F403" t="s">
        <v>24</v>
      </c>
      <c r="G403" t="str">
        <f t="shared" si="6"/>
        <v>European UnionTransport services</v>
      </c>
      <c r="H403">
        <v>755555.77737153869</v>
      </c>
      <c r="I403">
        <v>13742.224377762659</v>
      </c>
      <c r="J403">
        <v>497413.31759662332</v>
      </c>
      <c r="K403">
        <v>67242671.880239591</v>
      </c>
      <c r="L403">
        <v>1072998.7597725205</v>
      </c>
      <c r="M403">
        <v>33559060.019384757</v>
      </c>
      <c r="N403">
        <v>-2.6254323460311274E-3</v>
      </c>
      <c r="O403">
        <v>3.0448258725215612E-3</v>
      </c>
      <c r="P403">
        <v>4.1939352649043366E-4</v>
      </c>
      <c r="Q403">
        <v>-2.6377777673648149E-3</v>
      </c>
      <c r="R403">
        <v>3.1619635041663409E-3</v>
      </c>
      <c r="S403">
        <v>5.2418573680152586E-4</v>
      </c>
      <c r="T403">
        <v>1.4061266136962052</v>
      </c>
      <c r="U403">
        <v>-7.075830682344936</v>
      </c>
      <c r="V403">
        <v>8.4819572960411413</v>
      </c>
      <c r="W403">
        <v>-9.9843854907953698E-3</v>
      </c>
      <c r="X403">
        <v>6.7799955213981803E-3</v>
      </c>
      <c r="Y403">
        <v>-3.2043899693971895E-3</v>
      </c>
      <c r="Z403">
        <v>-4.1895924404431132E-3</v>
      </c>
      <c r="AA403">
        <v>7.1181916850542575E-3</v>
      </c>
      <c r="AB403">
        <v>2.9285992446111439E-3</v>
      </c>
      <c r="AC403">
        <v>-4.2219122092789357E-3</v>
      </c>
      <c r="AD403">
        <v>7.488552227880395E-3</v>
      </c>
      <c r="AE403">
        <v>3.2666400186014588E-3</v>
      </c>
      <c r="AF403">
        <v>8.7627517214566222</v>
      </c>
      <c r="AG403">
        <v>-11.3252664110619</v>
      </c>
      <c r="AH403">
        <v>20.088018132518524</v>
      </c>
      <c r="AI403">
        <v>-1.5473285646724927E-2</v>
      </c>
      <c r="AJ403">
        <v>1.301925919479506E-2</v>
      </c>
      <c r="AK403">
        <v>-2.454026451929867E-3</v>
      </c>
      <c r="AL403">
        <v>-8.6634475523111824E-3</v>
      </c>
      <c r="AM403">
        <v>8.6059292665835348E-3</v>
      </c>
      <c r="AN403">
        <v>-5.7518285727648573E-5</v>
      </c>
      <c r="AO403">
        <v>-8.7755823708360516E-3</v>
      </c>
      <c r="AP403">
        <v>8.872967077365148E-3</v>
      </c>
      <c r="AQ403">
        <v>9.7384706529095159E-5</v>
      </c>
      <c r="AR403">
        <v>0.26123417331632492</v>
      </c>
      <c r="AS403">
        <v>-23.540472500471697</v>
      </c>
      <c r="AT403">
        <v>23.801706673788026</v>
      </c>
      <c r="AU403">
        <v>-3.1075390138235445E-2</v>
      </c>
      <c r="AV403">
        <v>2.1591588265165211E-2</v>
      </c>
      <c r="AW403">
        <v>-9.4838018730702342E-3</v>
      </c>
      <c r="AX403" s="40">
        <v>-8.7080102341437812E-3</v>
      </c>
      <c r="AY403" s="40">
        <v>9.3774005819045915E-3</v>
      </c>
      <c r="AZ403" s="40">
        <v>6.6939034776081088E-4</v>
      </c>
      <c r="BA403" s="40">
        <v>-8.8192160152486977E-3</v>
      </c>
      <c r="BB403" s="40">
        <v>9.7872041308652742E-3</v>
      </c>
      <c r="BC403" s="40">
        <v>9.6798811561657732E-4</v>
      </c>
      <c r="BD403" s="40">
        <v>2.5966251188278169</v>
      </c>
      <c r="BE403" s="40">
        <v>-23.657519616319505</v>
      </c>
      <c r="BF403" s="40">
        <v>26.254144735147324</v>
      </c>
      <c r="BG403" s="40">
        <v>-3.1198009435913006E-2</v>
      </c>
      <c r="BH403" s="40">
        <v>2.08816210893891E-2</v>
      </c>
      <c r="BI403" s="40">
        <v>-1.031638834652391E-2</v>
      </c>
      <c r="BJ403">
        <v>-5.841431270703059E-2</v>
      </c>
      <c r="BK403">
        <v>-9.3215947194761159E-2</v>
      </c>
      <c r="BL403">
        <v>-0.19275657024896886</v>
      </c>
      <c r="BM403">
        <v>-0.19374806349219353</v>
      </c>
      <c r="BN403">
        <v>-5.1489704198069114E-2</v>
      </c>
      <c r="BO403">
        <v>-8.2412177968715E-2</v>
      </c>
      <c r="BP403">
        <v>-0.17130030665606311</v>
      </c>
      <c r="BQ403">
        <v>-0.17215204006275389</v>
      </c>
      <c r="BR403">
        <v>16810667.970059883</v>
      </c>
      <c r="BS403">
        <v>-0.17215204006275389</v>
      </c>
    </row>
    <row r="404" spans="2:71" hidden="1">
      <c r="B404" t="s">
        <v>229</v>
      </c>
      <c r="C404" t="s">
        <v>230</v>
      </c>
      <c r="D404" t="s">
        <v>230</v>
      </c>
      <c r="E404" t="s">
        <v>230</v>
      </c>
      <c r="F404" t="s">
        <v>287</v>
      </c>
      <c r="G404" t="str">
        <f t="shared" si="6"/>
        <v>European Union_All</v>
      </c>
      <c r="H404">
        <v>16810667.970059901</v>
      </c>
      <c r="I404">
        <v>268249.68994313013</v>
      </c>
      <c r="J404">
        <v>8389765.0048462003</v>
      </c>
      <c r="K404">
        <v>16810667.970059901</v>
      </c>
      <c r="L404">
        <v>268249.68994313013</v>
      </c>
      <c r="M404">
        <v>8389765.0048462003</v>
      </c>
      <c r="N404">
        <v>-1.433292657285431E-2</v>
      </c>
      <c r="O404">
        <v>4.625599263637966E-2</v>
      </c>
      <c r="P404">
        <v>3.1923066063525352E-2</v>
      </c>
      <c r="Q404">
        <v>-1.3323188487234669E-2</v>
      </c>
      <c r="R404">
        <v>4.433007858969143E-2</v>
      </c>
      <c r="S404">
        <v>3.1006890102456761E-2</v>
      </c>
      <c r="T404">
        <v>83.17588656084736</v>
      </c>
      <c r="U404">
        <v>-35.739411807545807</v>
      </c>
      <c r="V404">
        <v>118.91529836839317</v>
      </c>
      <c r="W404">
        <v>-3.7241818452582343E-2</v>
      </c>
      <c r="X404">
        <v>0.15466734076528255</v>
      </c>
      <c r="Y404">
        <v>0.1174255223127002</v>
      </c>
      <c r="Z404">
        <v>-2.6137368833340089E-2</v>
      </c>
      <c r="AA404">
        <v>0.12972344839051544</v>
      </c>
      <c r="AB404">
        <v>0.10358607955717536</v>
      </c>
      <c r="AC404">
        <v>-2.4014731295724574E-2</v>
      </c>
      <c r="AD404">
        <v>0.12441190776147555</v>
      </c>
      <c r="AE404">
        <v>0.10039717646575097</v>
      </c>
      <c r="AF404">
        <v>269.31511458103398</v>
      </c>
      <c r="AG404">
        <v>-64.419442241456949</v>
      </c>
      <c r="AH404">
        <v>333.7345568224909</v>
      </c>
      <c r="AI404">
        <v>-6.93101651660704E-2</v>
      </c>
      <c r="AJ404">
        <v>0.43297796376227093</v>
      </c>
      <c r="AK404">
        <v>0.36366779859620052</v>
      </c>
      <c r="AL404">
        <v>-6.0278270475171973E-2</v>
      </c>
      <c r="AM404">
        <v>0.11545678512145474</v>
      </c>
      <c r="AN404">
        <v>5.5178514646282768E-2</v>
      </c>
      <c r="AO404">
        <v>-5.4657416648183077E-2</v>
      </c>
      <c r="AP404">
        <v>0.11553776652884892</v>
      </c>
      <c r="AQ404">
        <v>6.0880349880665846E-2</v>
      </c>
      <c r="AR404">
        <v>163.31134979117894</v>
      </c>
      <c r="AS404">
        <v>-146.61835068967594</v>
      </c>
      <c r="AT404">
        <v>309.92970048085488</v>
      </c>
      <c r="AU404">
        <v>-0.16018369678274821</v>
      </c>
      <c r="AV404">
        <v>0.36420037978787356</v>
      </c>
      <c r="AW404">
        <v>0.20401668300512535</v>
      </c>
      <c r="AX404" s="40">
        <v>-6.0820983242827788E-2</v>
      </c>
      <c r="AY404" s="40">
        <v>0.14706525559525929</v>
      </c>
      <c r="AZ404" s="40">
        <v>8.6244272352431511E-2</v>
      </c>
      <c r="BA404" s="40">
        <v>-5.5164494139095216E-2</v>
      </c>
      <c r="BB404" s="40">
        <v>0.13998678918316071</v>
      </c>
      <c r="BC404" s="40">
        <v>8.4822295044065493E-2</v>
      </c>
      <c r="BD404" s="40">
        <v>227.53554345835266</v>
      </c>
      <c r="BE404" s="40">
        <v>-147.97858448681907</v>
      </c>
      <c r="BF404" s="40">
        <v>375.51412794517177</v>
      </c>
      <c r="BG404" s="40">
        <v>-0.16158109862443409</v>
      </c>
      <c r="BH404" s="40">
        <v>0.47911343049145233</v>
      </c>
      <c r="BI404" s="40">
        <v>0.31753233186701824</v>
      </c>
      <c r="BJ404">
        <v>-1.4332926572854295E-2</v>
      </c>
      <c r="BK404">
        <v>-2.6137368833340058E-2</v>
      </c>
      <c r="BL404">
        <v>-6.0278270475171904E-2</v>
      </c>
      <c r="BM404">
        <v>-6.0820983242827725E-2</v>
      </c>
      <c r="BN404">
        <v>-1.3323188487234669E-2</v>
      </c>
      <c r="BO404">
        <v>-2.4014731295724553E-2</v>
      </c>
      <c r="BP404">
        <v>-5.4657416648183091E-2</v>
      </c>
      <c r="BQ404">
        <v>-5.5164494139095209E-2</v>
      </c>
      <c r="BR404">
        <v>16810667.970059883</v>
      </c>
      <c r="BS404">
        <v>-5.5164494139095209E-2</v>
      </c>
    </row>
    <row r="405" spans="2:71" hidden="1">
      <c r="B405" t="s">
        <v>231</v>
      </c>
      <c r="C405" t="s">
        <v>232</v>
      </c>
      <c r="D405" t="s">
        <v>232</v>
      </c>
      <c r="E405" t="s">
        <v>232</v>
      </c>
      <c r="F405" t="s">
        <v>20</v>
      </c>
      <c r="G405" t="str">
        <f t="shared" si="6"/>
        <v>G3 economies: USA, EU, JPNAgriculture, Mining and Quarrying</v>
      </c>
      <c r="H405">
        <v>873548.34919281141</v>
      </c>
      <c r="I405">
        <v>12946.178785845506</v>
      </c>
      <c r="J405">
        <v>250537.95764527054</v>
      </c>
      <c r="K405">
        <v>75485565.787957773</v>
      </c>
      <c r="L405">
        <v>796254.14191647992</v>
      </c>
      <c r="M405">
        <v>18652790.593842123</v>
      </c>
      <c r="N405">
        <v>-5.5455779113970595E-4</v>
      </c>
      <c r="O405">
        <v>-4.9359119924163143E-3</v>
      </c>
      <c r="P405">
        <v>-5.49046978355602E-3</v>
      </c>
      <c r="Q405">
        <v>-6.753940218459021E-4</v>
      </c>
      <c r="R405">
        <v>-3.444058039628088E-3</v>
      </c>
      <c r="S405">
        <v>-4.11945206147399E-3</v>
      </c>
      <c r="T405">
        <v>-16.400653831875232</v>
      </c>
      <c r="U405">
        <v>-2.688926436602145</v>
      </c>
      <c r="V405">
        <v>-13.711727395273085</v>
      </c>
      <c r="W405">
        <v>-6.8211931215002004E-4</v>
      </c>
      <c r="X405">
        <v>-3.1882742002617315E-2</v>
      </c>
      <c r="Y405">
        <v>-3.2564861314767331E-2</v>
      </c>
      <c r="Z405">
        <v>-9.8184387550819766E-4</v>
      </c>
      <c r="AA405">
        <v>-2.8096033044602217E-3</v>
      </c>
      <c r="AB405">
        <v>-3.7914471799684194E-3</v>
      </c>
      <c r="AC405">
        <v>-1.2386160412199468E-3</v>
      </c>
      <c r="AD405">
        <v>6.7902869622091656E-4</v>
      </c>
      <c r="AE405">
        <v>-5.5958734499903027E-4</v>
      </c>
      <c r="AF405">
        <v>-2.2278687060976208</v>
      </c>
      <c r="AG405">
        <v>-4.9312657653278817</v>
      </c>
      <c r="AH405">
        <v>2.7033970592302614</v>
      </c>
      <c r="AI405">
        <v>-1.3354120865995264E-3</v>
      </c>
      <c r="AJ405">
        <v>-1.6059259411324286E-2</v>
      </c>
      <c r="AK405">
        <v>-1.7394671497923814E-2</v>
      </c>
      <c r="AL405">
        <v>-1.8350781738153206E-3</v>
      </c>
      <c r="AM405">
        <v>-3.3185697606479899E-3</v>
      </c>
      <c r="AN405">
        <v>-5.1536479344633105E-3</v>
      </c>
      <c r="AO405">
        <v>-2.2259069235391273E-3</v>
      </c>
      <c r="AP405">
        <v>4.7997553403017566E-4</v>
      </c>
      <c r="AQ405">
        <v>-1.7459313895089516E-3</v>
      </c>
      <c r="AR405">
        <v>-6.951025501992488</v>
      </c>
      <c r="AS405">
        <v>-8.8619380369429983</v>
      </c>
      <c r="AT405">
        <v>1.9109125349505085</v>
      </c>
      <c r="AU405">
        <v>-2.3691849645243795E-3</v>
      </c>
      <c r="AV405">
        <v>-1.6133437426927612E-2</v>
      </c>
      <c r="AW405">
        <v>-1.8502622391451992E-2</v>
      </c>
      <c r="AX405" s="40">
        <v>-1.8982973608373381E-3</v>
      </c>
      <c r="AY405" s="40">
        <v>-2.3513765617956517E-3</v>
      </c>
      <c r="AZ405" s="40">
        <v>-4.2496739226329898E-3</v>
      </c>
      <c r="BA405" s="40">
        <v>-2.2991710387098162E-3</v>
      </c>
      <c r="BB405" s="40">
        <v>1.2093061949658508E-3</v>
      </c>
      <c r="BC405" s="40">
        <v>-1.0898648437439654E-3</v>
      </c>
      <c r="BD405" s="40">
        <v>-4.3390469798014468</v>
      </c>
      <c r="BE405" s="40">
        <v>-9.1536223127355321</v>
      </c>
      <c r="BF405" s="40">
        <v>4.8145753329340844</v>
      </c>
      <c r="BG405" s="40">
        <v>-2.4555851467628394E-3</v>
      </c>
      <c r="BH405" s="40">
        <v>-1.5499172881242631E-2</v>
      </c>
      <c r="BI405" s="40">
        <v>-1.7954758028005471E-2</v>
      </c>
      <c r="BJ405">
        <v>-2.3960384485290399E-2</v>
      </c>
      <c r="BK405">
        <v>-4.2421830758802626E-2</v>
      </c>
      <c r="BL405">
        <v>-7.9286918888680433E-2</v>
      </c>
      <c r="BM405">
        <v>-8.2018385387026715E-2</v>
      </c>
      <c r="BN405">
        <v>-2.0770039415352728E-2</v>
      </c>
      <c r="BO405">
        <v>-3.8090511856049766E-2</v>
      </c>
      <c r="BP405">
        <v>-6.8452152434601427E-2</v>
      </c>
      <c r="BQ405">
        <v>-7.0705205483053396E-2</v>
      </c>
      <c r="BR405">
        <v>37742782.893979013</v>
      </c>
      <c r="BS405">
        <v>-7.0705205483053396E-2</v>
      </c>
    </row>
    <row r="406" spans="2:71" hidden="1">
      <c r="B406" t="s">
        <v>231</v>
      </c>
      <c r="C406" t="s">
        <v>232</v>
      </c>
      <c r="D406" t="s">
        <v>232</v>
      </c>
      <c r="E406" t="s">
        <v>232</v>
      </c>
      <c r="F406" t="s">
        <v>21</v>
      </c>
      <c r="G406" t="str">
        <f t="shared" si="6"/>
        <v>G3 economies: USA, EU, JPNBusiness, Trade, Personal, and Public Services</v>
      </c>
      <c r="H406">
        <v>24405733.84255401</v>
      </c>
      <c r="I406">
        <v>241846.17237723159</v>
      </c>
      <c r="J406">
        <v>2269331.3090318381</v>
      </c>
      <c r="K406">
        <v>377427828.93978888</v>
      </c>
      <c r="L406">
        <v>3981270.7095823996</v>
      </c>
      <c r="M406">
        <v>93263952.96921061</v>
      </c>
      <c r="N406">
        <v>-5.7814619063371094E-3</v>
      </c>
      <c r="O406">
        <v>2.7084489705548726E-3</v>
      </c>
      <c r="P406">
        <v>-3.0730129357822364E-3</v>
      </c>
      <c r="Q406">
        <v>-5.3665346168579424E-3</v>
      </c>
      <c r="R406">
        <v>5.491820842041026E-3</v>
      </c>
      <c r="S406">
        <v>1.2528622518308386E-4</v>
      </c>
      <c r="T406">
        <v>0.49879837863555654</v>
      </c>
      <c r="U406">
        <v>-21.365627082056534</v>
      </c>
      <c r="V406">
        <v>21.864425460692086</v>
      </c>
      <c r="W406">
        <v>-5.8574428370327739E-3</v>
      </c>
      <c r="X406">
        <v>6.4051966669331443E-3</v>
      </c>
      <c r="Y406">
        <v>5.4775382990037043E-4</v>
      </c>
      <c r="Z406">
        <v>-9.7346479035873203E-3</v>
      </c>
      <c r="AA406">
        <v>1.7158038894679262E-2</v>
      </c>
      <c r="AB406">
        <v>7.4233909910919396E-3</v>
      </c>
      <c r="AC406">
        <v>-9.1823318430131144E-3</v>
      </c>
      <c r="AD406">
        <v>2.1197066578575958E-2</v>
      </c>
      <c r="AE406">
        <v>1.2014734735562846E-2</v>
      </c>
      <c r="AF406">
        <v>47.833911486098607</v>
      </c>
      <c r="AG406">
        <v>-36.557348812253899</v>
      </c>
      <c r="AH406">
        <v>84.391260298352506</v>
      </c>
      <c r="AI406">
        <v>-1.1101877098771211E-2</v>
      </c>
      <c r="AJ406">
        <v>2.1725480579644716E-2</v>
      </c>
      <c r="AK406">
        <v>1.0623603480873505E-2</v>
      </c>
      <c r="AL406">
        <v>-2.1044013749506214E-2</v>
      </c>
      <c r="AM406">
        <v>8.1554146286693047E-4</v>
      </c>
      <c r="AN406">
        <v>-2.0228472286639286E-2</v>
      </c>
      <c r="AO406">
        <v>-2.0076655229753528E-2</v>
      </c>
      <c r="AP406">
        <v>8.9011415214696431E-3</v>
      </c>
      <c r="AQ406">
        <v>-1.1175513708283883E-2</v>
      </c>
      <c r="AR406">
        <v>-44.492745391327205</v>
      </c>
      <c r="AS406">
        <v>-79.930599412602021</v>
      </c>
      <c r="AT406">
        <v>35.437854021274809</v>
      </c>
      <c r="AU406">
        <v>-2.3089273037020706E-2</v>
      </c>
      <c r="AV406">
        <v>1.8926794303644631E-2</v>
      </c>
      <c r="AW406">
        <v>-4.1624787333760785E-3</v>
      </c>
      <c r="AX406" s="40">
        <v>-2.1320030968541799E-2</v>
      </c>
      <c r="AY406" s="40">
        <v>2.2950730427156507E-2</v>
      </c>
      <c r="AZ406" s="40">
        <v>1.6306994586147033E-3</v>
      </c>
      <c r="BA406" s="40">
        <v>-2.033755136539073E-2</v>
      </c>
      <c r="BB406" s="40">
        <v>2.6774676339764773E-2</v>
      </c>
      <c r="BC406" s="40">
        <v>6.4371249743740439E-3</v>
      </c>
      <c r="BD406" s="40">
        <v>25.627937114396726</v>
      </c>
      <c r="BE406" s="40">
        <v>-80.969297555657633</v>
      </c>
      <c r="BF406" s="40">
        <v>106.59723467005438</v>
      </c>
      <c r="BG406" s="40">
        <v>-2.3664073825574176E-2</v>
      </c>
      <c r="BH406" s="40">
        <v>2.800657894304619E-2</v>
      </c>
      <c r="BI406" s="40">
        <v>4.3425051174720182E-3</v>
      </c>
      <c r="BJ406">
        <v>-8.9408686888251543E-3</v>
      </c>
      <c r="BK406">
        <v>-1.5054359960846609E-2</v>
      </c>
      <c r="BL406">
        <v>-3.2543977054303758E-2</v>
      </c>
      <c r="BM406">
        <v>-3.2970829942246656E-2</v>
      </c>
      <c r="BN406">
        <v>-8.8343871114612612E-3</v>
      </c>
      <c r="BO406">
        <v>-1.511595095879035E-2</v>
      </c>
      <c r="BP406">
        <v>-3.3050181703072931E-2</v>
      </c>
      <c r="BQ406">
        <v>-3.3479668815829651E-2</v>
      </c>
      <c r="BR406">
        <v>37742782.893979013</v>
      </c>
      <c r="BS406">
        <v>-3.3479668815829651E-2</v>
      </c>
    </row>
    <row r="407" spans="2:71" hidden="1">
      <c r="B407" t="s">
        <v>231</v>
      </c>
      <c r="C407" t="s">
        <v>232</v>
      </c>
      <c r="D407" t="s">
        <v>232</v>
      </c>
      <c r="E407" t="s">
        <v>232</v>
      </c>
      <c r="F407" t="s">
        <v>23</v>
      </c>
      <c r="G407" t="str">
        <f t="shared" si="6"/>
        <v>G3 economies: USA, EU, JPNHotel and restaurants and Other Personal Services</v>
      </c>
      <c r="H407">
        <v>2694719.3264121674</v>
      </c>
      <c r="I407">
        <v>52840.782571273165</v>
      </c>
      <c r="J407">
        <v>167278.95299662426</v>
      </c>
      <c r="K407">
        <v>113228348.68193665</v>
      </c>
      <c r="L407">
        <v>1194381.2128747199</v>
      </c>
      <c r="M407">
        <v>27979185.890763186</v>
      </c>
      <c r="N407">
        <v>-2.3085746741017864E-3</v>
      </c>
      <c r="O407">
        <v>1.2604351775966605E-3</v>
      </c>
      <c r="P407">
        <v>-1.0481394965051254E-3</v>
      </c>
      <c r="Q407">
        <v>-4.9090857405792261E-3</v>
      </c>
      <c r="R407">
        <v>2.8099272335598007E-3</v>
      </c>
      <c r="S407">
        <v>-2.0991585070194258E-3</v>
      </c>
      <c r="T407">
        <v>-8.3573182787671598</v>
      </c>
      <c r="U407">
        <v>-19.544399269796699</v>
      </c>
      <c r="V407">
        <v>11.187080991029536</v>
      </c>
      <c r="W407">
        <v>-1.2538813322923035E-2</v>
      </c>
      <c r="X407">
        <v>6.4071576235062069E-3</v>
      </c>
      <c r="Y407">
        <v>-6.1316556994168272E-3</v>
      </c>
      <c r="Z407">
        <v>-3.4915104290020229E-3</v>
      </c>
      <c r="AA407">
        <v>3.6613898076070404E-3</v>
      </c>
      <c r="AB407">
        <v>1.6987937860501721E-4</v>
      </c>
      <c r="AC407">
        <v>-7.3999820185888816E-3</v>
      </c>
      <c r="AD407">
        <v>7.4060328315744411E-3</v>
      </c>
      <c r="AE407">
        <v>6.0508129855600689E-6</v>
      </c>
      <c r="AF407">
        <v>2.4089924508571336E-2</v>
      </c>
      <c r="AG407">
        <v>-29.461331662044362</v>
      </c>
      <c r="AH407">
        <v>29.485421586552931</v>
      </c>
      <c r="AI407">
        <v>-1.8637382567832768E-2</v>
      </c>
      <c r="AJ407">
        <v>1.4375175666805091E-2</v>
      </c>
      <c r="AK407">
        <v>-4.2622069010276745E-3</v>
      </c>
      <c r="AL407">
        <v>-6.9809360535850531E-3</v>
      </c>
      <c r="AM407">
        <v>3.7819994325572681E-3</v>
      </c>
      <c r="AN407">
        <v>-3.1989366210277851E-3</v>
      </c>
      <c r="AO407">
        <v>-1.4771974205154217E-2</v>
      </c>
      <c r="AP407">
        <v>8.308409630404856E-3</v>
      </c>
      <c r="AQ407">
        <v>-6.4635645747493616E-3</v>
      </c>
      <c r="AR407">
        <v>-25.73320032094405</v>
      </c>
      <c r="AS407">
        <v>-58.811228225687231</v>
      </c>
      <c r="AT407">
        <v>33.07802790474318</v>
      </c>
      <c r="AU407">
        <v>-3.6471359052441303E-2</v>
      </c>
      <c r="AV407">
        <v>2.2969097854640914E-2</v>
      </c>
      <c r="AW407">
        <v>-1.3502261197800389E-2</v>
      </c>
      <c r="AX407" s="40">
        <v>-7.0182602239585593E-3</v>
      </c>
      <c r="AY407" s="40">
        <v>5.424764705085309E-3</v>
      </c>
      <c r="AZ407" s="40">
        <v>-1.5934955188732509E-3</v>
      </c>
      <c r="BA407" s="40">
        <v>-1.4849850040080631E-2</v>
      </c>
      <c r="BB407" s="40">
        <v>1.1130966842320317E-2</v>
      </c>
      <c r="BC407" s="40">
        <v>-3.7188831977603143E-3</v>
      </c>
      <c r="BD407" s="40">
        <v>-14.805880747601266</v>
      </c>
      <c r="BE407" s="40">
        <v>-59.121273006264026</v>
      </c>
      <c r="BF407" s="40">
        <v>44.315392258662762</v>
      </c>
      <c r="BG407" s="40">
        <v>-3.6616658084808719E-2</v>
      </c>
      <c r="BH407" s="40">
        <v>2.336481342529307E-2</v>
      </c>
      <c r="BI407" s="40">
        <v>-1.3251844659515651E-2</v>
      </c>
      <c r="BJ407">
        <v>-3.2334362939079209E-2</v>
      </c>
      <c r="BK407">
        <v>-4.8902799932541374E-2</v>
      </c>
      <c r="BL407">
        <v>-9.777639967351133E-2</v>
      </c>
      <c r="BM407">
        <v>-9.8299169538742806E-2</v>
      </c>
      <c r="BN407">
        <v>-3.6987338791651413E-2</v>
      </c>
      <c r="BO407">
        <v>-5.5754911695916072E-2</v>
      </c>
      <c r="BP407">
        <v>-0.11129893495873373</v>
      </c>
      <c r="BQ407">
        <v>-0.11188568777632987</v>
      </c>
      <c r="BR407">
        <v>37742782.893979013</v>
      </c>
      <c r="BS407">
        <v>-0.11188568777632987</v>
      </c>
    </row>
    <row r="408" spans="2:71" hidden="1">
      <c r="B408" t="s">
        <v>231</v>
      </c>
      <c r="C408" t="s">
        <v>232</v>
      </c>
      <c r="D408" t="s">
        <v>232</v>
      </c>
      <c r="E408" t="s">
        <v>232</v>
      </c>
      <c r="F408" t="s">
        <v>22</v>
      </c>
      <c r="G408" t="str">
        <f t="shared" si="6"/>
        <v>G3 economies: USA, EU, JPNLight/Heavy Manufacturing, Utilities, and Construction</v>
      </c>
      <c r="H408">
        <v>8449325.56908812</v>
      </c>
      <c r="I408">
        <v>74599.904719275029</v>
      </c>
      <c r="J408">
        <v>6114052.8356205393</v>
      </c>
      <c r="K408">
        <v>603884526.30366218</v>
      </c>
      <c r="L408">
        <v>6370033.1353318393</v>
      </c>
      <c r="M408">
        <v>149222324.75073698</v>
      </c>
      <c r="N408">
        <v>-4.0697745618555421E-3</v>
      </c>
      <c r="O408">
        <v>3.5177437861128695E-3</v>
      </c>
      <c r="P408">
        <v>-5.5203077574267258E-4</v>
      </c>
      <c r="Q408">
        <v>-2.8140968782442237E-3</v>
      </c>
      <c r="R408">
        <v>7.2703145487086991E-3</v>
      </c>
      <c r="S408">
        <v>4.4562176704644732E-3</v>
      </c>
      <c r="T408">
        <v>17.74140888694372</v>
      </c>
      <c r="U408">
        <v>-11.203681475280996</v>
      </c>
      <c r="V408">
        <v>28.945090362224722</v>
      </c>
      <c r="W408">
        <v>-1.8985812193018665E-2</v>
      </c>
      <c r="X408">
        <v>3.1379316046048801E-3</v>
      </c>
      <c r="Y408">
        <v>-1.5847880588413778E-2</v>
      </c>
      <c r="Z408">
        <v>-7.5345779027589403E-3</v>
      </c>
      <c r="AA408">
        <v>3.0577187820186438E-2</v>
      </c>
      <c r="AB408">
        <v>2.3042609917427494E-2</v>
      </c>
      <c r="AC408">
        <v>-5.3555618570731807E-3</v>
      </c>
      <c r="AD408">
        <v>3.70071722349282E-2</v>
      </c>
      <c r="AE408">
        <v>3.1651610377855015E-2</v>
      </c>
      <c r="AF408">
        <v>126.01362930846855</v>
      </c>
      <c r="AG408">
        <v>-21.321941554922184</v>
      </c>
      <c r="AH408">
        <v>147.3355708633907</v>
      </c>
      <c r="AI408">
        <v>-3.9125169565506226E-2</v>
      </c>
      <c r="AJ408">
        <v>0.14593360885933893</v>
      </c>
      <c r="AK408">
        <v>0.10680843929383269</v>
      </c>
      <c r="AL408">
        <v>-1.9510584857686513E-2</v>
      </c>
      <c r="AM408">
        <v>-3.0458656725441745E-2</v>
      </c>
      <c r="AN408">
        <v>-4.9969241583128259E-2</v>
      </c>
      <c r="AO408">
        <v>-1.4554000418882065E-2</v>
      </c>
      <c r="AP408">
        <v>-1.2115228457375874E-3</v>
      </c>
      <c r="AQ408">
        <v>-1.5765523264619653E-2</v>
      </c>
      <c r="AR408">
        <v>-62.766815994670118</v>
      </c>
      <c r="AS408">
        <v>-57.943415574945135</v>
      </c>
      <c r="AT408">
        <v>-4.8234004197249751</v>
      </c>
      <c r="AU408">
        <v>-0.10762660160994268</v>
      </c>
      <c r="AV408">
        <v>-0.34777076544604762</v>
      </c>
      <c r="AW408">
        <v>-0.45539736705599032</v>
      </c>
      <c r="AX408" s="40">
        <v>-1.974491718056369E-2</v>
      </c>
      <c r="AY408" s="40">
        <v>3.6682357459088814E-2</v>
      </c>
      <c r="AZ408" s="40">
        <v>1.6937440278525132E-2</v>
      </c>
      <c r="BA408" s="40">
        <v>-1.4716633519585397E-2</v>
      </c>
      <c r="BB408" s="40">
        <v>4.1687708066184326E-2</v>
      </c>
      <c r="BC408" s="40">
        <v>2.6971074546598924E-2</v>
      </c>
      <c r="BD408" s="40">
        <v>107.37914909833768</v>
      </c>
      <c r="BE408" s="40">
        <v>-58.590901975183883</v>
      </c>
      <c r="BF408" s="40">
        <v>165.97005107352157</v>
      </c>
      <c r="BG408" s="40">
        <v>-0.10878626152772115</v>
      </c>
      <c r="BH408" s="40">
        <v>0.18076415484044633</v>
      </c>
      <c r="BI408" s="40">
        <v>7.197789331272518E-2</v>
      </c>
      <c r="BJ408">
        <v>-1.8179512253322937E-2</v>
      </c>
      <c r="BK408">
        <v>-3.3656643439328754E-2</v>
      </c>
      <c r="BL408">
        <v>-8.7152964150449888E-2</v>
      </c>
      <c r="BM408">
        <v>-8.8199716807224313E-2</v>
      </c>
      <c r="BN408">
        <v>-1.5018358960968221E-2</v>
      </c>
      <c r="BO408">
        <v>-2.8581727597586391E-2</v>
      </c>
      <c r="BP408">
        <v>-7.7672238045062528E-2</v>
      </c>
      <c r="BQ408">
        <v>-7.8540183389865972E-2</v>
      </c>
      <c r="BR408">
        <v>37742782.893979013</v>
      </c>
      <c r="BS408">
        <v>-7.8540183389865972E-2</v>
      </c>
    </row>
    <row r="409" spans="2:71" hidden="1">
      <c r="B409" t="s">
        <v>231</v>
      </c>
      <c r="C409" t="s">
        <v>232</v>
      </c>
      <c r="D409" t="s">
        <v>232</v>
      </c>
      <c r="E409" t="s">
        <v>232</v>
      </c>
      <c r="F409" t="s">
        <v>24</v>
      </c>
      <c r="G409" t="str">
        <f t="shared" si="6"/>
        <v>G3 economies: USA, EU, JPNTransport services</v>
      </c>
      <c r="H409">
        <v>1319455.8067317922</v>
      </c>
      <c r="I409">
        <v>15894.032504614614</v>
      </c>
      <c r="J409">
        <v>525194.24162679061</v>
      </c>
      <c r="K409">
        <v>150971131.57591555</v>
      </c>
      <c r="L409">
        <v>1592508.2838329598</v>
      </c>
      <c r="M409">
        <v>37305581.187684245</v>
      </c>
      <c r="N409">
        <v>-7.3384483941213415E-3</v>
      </c>
      <c r="O409">
        <v>3.8904370297446066E-3</v>
      </c>
      <c r="P409">
        <v>-3.4480113643767345E-3</v>
      </c>
      <c r="Q409">
        <v>-6.9745477163582065E-3</v>
      </c>
      <c r="R409">
        <v>3.9659328763398732E-3</v>
      </c>
      <c r="S409">
        <v>-3.0086148400183328E-3</v>
      </c>
      <c r="T409">
        <v>-11.978110138979924</v>
      </c>
      <c r="U409">
        <v>-27.767562535721737</v>
      </c>
      <c r="V409">
        <v>15.789452396741813</v>
      </c>
      <c r="W409">
        <v>-4.8281533098071823E-2</v>
      </c>
      <c r="X409">
        <v>2.5061935716773284E-2</v>
      </c>
      <c r="Y409">
        <v>-2.3219597381298536E-2</v>
      </c>
      <c r="Z409">
        <v>-1.0971237079310622E-2</v>
      </c>
      <c r="AA409">
        <v>7.5723563995490116E-3</v>
      </c>
      <c r="AB409">
        <v>-3.3988806797616111E-3</v>
      </c>
      <c r="AC409">
        <v>-1.0508015564859915E-2</v>
      </c>
      <c r="AD409">
        <v>8.0570433283460377E-3</v>
      </c>
      <c r="AE409">
        <v>-2.4509722365138771E-3</v>
      </c>
      <c r="AF409">
        <v>-9.7579839752323672</v>
      </c>
      <c r="AG409">
        <v>-41.835254584212748</v>
      </c>
      <c r="AH409">
        <v>32.077270608980385</v>
      </c>
      <c r="AI409">
        <v>-7.165714163092976E-2</v>
      </c>
      <c r="AJ409">
        <v>3.9792239190709469E-2</v>
      </c>
      <c r="AK409">
        <v>-3.1864902440220284E-2</v>
      </c>
      <c r="AL409">
        <v>-2.1715840032960943E-2</v>
      </c>
      <c r="AM409">
        <v>1.0670650341713E-2</v>
      </c>
      <c r="AN409">
        <v>-1.1045189691247945E-2</v>
      </c>
      <c r="AO409">
        <v>-2.0967287481519551E-2</v>
      </c>
      <c r="AP409">
        <v>1.0828955481973155E-2</v>
      </c>
      <c r="AQ409">
        <v>-1.0138331999546394E-2</v>
      </c>
      <c r="AR409">
        <v>-40.363444233816011</v>
      </c>
      <c r="AS409">
        <v>-83.476447509567507</v>
      </c>
      <c r="AT409">
        <v>43.113003275751474</v>
      </c>
      <c r="AU409">
        <v>-0.14013547490035122</v>
      </c>
      <c r="AV409">
        <v>7.2889637812095093E-2</v>
      </c>
      <c r="AW409">
        <v>-6.7245837088256114E-2</v>
      </c>
      <c r="AX409" s="40">
        <v>-2.177653124140597E-2</v>
      </c>
      <c r="AY409" s="40">
        <v>1.2975003480596686E-2</v>
      </c>
      <c r="AZ409" s="40">
        <v>-8.8015277608092853E-3</v>
      </c>
      <c r="BA409" s="40">
        <v>-2.1014594193282152E-2</v>
      </c>
      <c r="BB409" s="40">
        <v>1.3310332642557158E-2</v>
      </c>
      <c r="BC409" s="40">
        <v>-7.704261550724993E-3</v>
      </c>
      <c r="BD409" s="40">
        <v>-30.672750850863284</v>
      </c>
      <c r="BE409" s="40">
        <v>-83.664788335474583</v>
      </c>
      <c r="BF409" s="40">
        <v>52.992037484611302</v>
      </c>
      <c r="BG409" s="40">
        <v>-0.14043476911465391</v>
      </c>
      <c r="BH409" s="40">
        <v>7.4181052932571545E-2</v>
      </c>
      <c r="BI409" s="40">
        <v>-6.6253716182082353E-2</v>
      </c>
      <c r="BJ409">
        <v>-0.20991492333800577</v>
      </c>
      <c r="BK409">
        <v>-0.31383015410607451</v>
      </c>
      <c r="BL409">
        <v>-0.62117748206706525</v>
      </c>
      <c r="BM409">
        <v>-0.62291354256429987</v>
      </c>
      <c r="BN409">
        <v>-0.17470432709672518</v>
      </c>
      <c r="BO409">
        <v>-0.26321359649960741</v>
      </c>
      <c r="BP409">
        <v>-0.52520622117345783</v>
      </c>
      <c r="BQ409">
        <v>-0.5263911994088577</v>
      </c>
      <c r="BR409">
        <v>37742782.893979013</v>
      </c>
      <c r="BS409">
        <v>-0.5263911994088577</v>
      </c>
    </row>
    <row r="410" spans="2:71" hidden="1">
      <c r="B410" t="s">
        <v>231</v>
      </c>
      <c r="C410" t="s">
        <v>232</v>
      </c>
      <c r="D410" t="s">
        <v>232</v>
      </c>
      <c r="E410" t="s">
        <v>232</v>
      </c>
      <c r="F410" t="s">
        <v>287</v>
      </c>
      <c r="G410" t="str">
        <f t="shared" si="6"/>
        <v>G3 economies: USA, EU, JPN_All</v>
      </c>
      <c r="H410">
        <v>37742782.893978946</v>
      </c>
      <c r="I410">
        <v>398127.07095824025</v>
      </c>
      <c r="J410">
        <v>9326395.2969210744</v>
      </c>
      <c r="K410">
        <v>37742782.893978946</v>
      </c>
      <c r="L410">
        <v>398127.07095824025</v>
      </c>
      <c r="M410">
        <v>9326395.2969210744</v>
      </c>
      <c r="N410">
        <v>-2.0052817327555476E-2</v>
      </c>
      <c r="O410">
        <v>6.4411529715926877E-3</v>
      </c>
      <c r="P410">
        <v>-1.361166435596279E-2</v>
      </c>
      <c r="Q410">
        <v>-2.073965897388548E-2</v>
      </c>
      <c r="R410">
        <v>1.6093937461021297E-2</v>
      </c>
      <c r="S410">
        <v>-4.6457215128641836E-3</v>
      </c>
      <c r="T410">
        <v>-18.49587498404302</v>
      </c>
      <c r="U410">
        <v>-82.570196799458088</v>
      </c>
      <c r="V410">
        <v>64.074321815415061</v>
      </c>
      <c r="W410">
        <v>-8.6345720763196201E-2</v>
      </c>
      <c r="X410">
        <v>9.1294796092003111E-3</v>
      </c>
      <c r="Y410">
        <v>-7.721624115399589E-2</v>
      </c>
      <c r="Z410">
        <v>-3.2713817190167124E-2</v>
      </c>
      <c r="AA410">
        <v>5.6159369617561475E-2</v>
      </c>
      <c r="AB410">
        <v>2.3445552427394351E-2</v>
      </c>
      <c r="AC410">
        <v>-3.3684507324755072E-2</v>
      </c>
      <c r="AD410">
        <v>7.4346343669645557E-2</v>
      </c>
      <c r="AE410">
        <v>4.0661836344890484E-2</v>
      </c>
      <c r="AF410">
        <v>161.88577803774552</v>
      </c>
      <c r="AG410">
        <v>-134.10714237876115</v>
      </c>
      <c r="AH410">
        <v>295.99292041650671</v>
      </c>
      <c r="AI410">
        <v>-0.1418569829496395</v>
      </c>
      <c r="AJ410">
        <v>0.20576724488517376</v>
      </c>
      <c r="AK410">
        <v>6.3910261935534257E-2</v>
      </c>
      <c r="AL410">
        <v>-7.1086452867553912E-2</v>
      </c>
      <c r="AM410">
        <v>-1.8509035248952522E-2</v>
      </c>
      <c r="AN410">
        <v>-8.959548811650643E-2</v>
      </c>
      <c r="AO410">
        <v>-7.2595824258848543E-2</v>
      </c>
      <c r="AP410">
        <v>2.7306959322140265E-2</v>
      </c>
      <c r="AQ410">
        <v>-4.5288864936708279E-2</v>
      </c>
      <c r="AR410">
        <v>-180.3072314427499</v>
      </c>
      <c r="AS410">
        <v>-289.02362875974489</v>
      </c>
      <c r="AT410">
        <v>108.71639731699501</v>
      </c>
      <c r="AU410">
        <v>-0.30969189356428062</v>
      </c>
      <c r="AV410">
        <v>-0.2491186729025951</v>
      </c>
      <c r="AW410">
        <v>-0.55881056646687566</v>
      </c>
      <c r="AX410" s="40">
        <v>-7.1758036975307277E-2</v>
      </c>
      <c r="AY410" s="40">
        <v>7.5681479510131627E-2</v>
      </c>
      <c r="AZ410" s="40">
        <v>3.9234425348243507E-3</v>
      </c>
      <c r="BA410" s="40">
        <v>-7.3217800157048721E-2</v>
      </c>
      <c r="BB410" s="40">
        <v>9.4112990085792353E-2</v>
      </c>
      <c r="BC410" s="40">
        <v>2.0895189928743632E-2</v>
      </c>
      <c r="BD410" s="40">
        <v>83.189407634468196</v>
      </c>
      <c r="BE410" s="40">
        <v>-291.49988318531581</v>
      </c>
      <c r="BF410" s="40">
        <v>374.68929081978399</v>
      </c>
      <c r="BG410" s="40">
        <v>-0.31195734769952038</v>
      </c>
      <c r="BH410" s="40">
        <v>0.29081742726011423</v>
      </c>
      <c r="BI410" s="40">
        <v>-2.1139920439406157E-2</v>
      </c>
      <c r="BJ410">
        <v>-2.0052817327555511E-2</v>
      </c>
      <c r="BK410">
        <v>-3.271381719016718E-2</v>
      </c>
      <c r="BL410">
        <v>-7.1086452867554037E-2</v>
      </c>
      <c r="BM410">
        <v>-7.1758036975307402E-2</v>
      </c>
      <c r="BN410">
        <v>-2.073965897388548E-2</v>
      </c>
      <c r="BO410">
        <v>-3.3684507324755045E-2</v>
      </c>
      <c r="BP410">
        <v>-7.2595824258848432E-2</v>
      </c>
      <c r="BQ410">
        <v>-7.3217800157048707E-2</v>
      </c>
      <c r="BR410">
        <v>37742782.893979013</v>
      </c>
      <c r="BS410">
        <v>-7.3217800157048707E-2</v>
      </c>
    </row>
    <row r="411" spans="2:71" hidden="1">
      <c r="B411" t="s">
        <v>233</v>
      </c>
      <c r="C411" t="s">
        <v>234</v>
      </c>
      <c r="D411" t="s">
        <v>234</v>
      </c>
      <c r="E411" t="s">
        <v>234</v>
      </c>
      <c r="F411" t="s">
        <v>20</v>
      </c>
      <c r="G411" t="str">
        <f t="shared" si="6"/>
        <v>Rest of developing AsiaAgriculture, Mining and Quarrying</v>
      </c>
      <c r="H411">
        <v>590872.68097446568</v>
      </c>
      <c r="I411">
        <v>356779.13986056636</v>
      </c>
      <c r="J411">
        <v>67249.484362157295</v>
      </c>
      <c r="K411">
        <v>6909857.1501445957</v>
      </c>
      <c r="L411">
        <v>1520163.4795812133</v>
      </c>
      <c r="M411">
        <v>1173062.1743051684</v>
      </c>
      <c r="N411">
        <v>-3.1813822815035279E-3</v>
      </c>
      <c r="O411">
        <v>1.0118817605243718E-2</v>
      </c>
      <c r="P411">
        <v>6.9374353237401914E-3</v>
      </c>
      <c r="Q411">
        <v>-5.4026469848942466E-3</v>
      </c>
      <c r="R411">
        <v>2.3793959830171657E-2</v>
      </c>
      <c r="S411">
        <v>1.8391312845277407E-2</v>
      </c>
      <c r="T411">
        <v>139.78901064471785</v>
      </c>
      <c r="U411">
        <v>-41.064533197528945</v>
      </c>
      <c r="V411">
        <v>180.85354384224681</v>
      </c>
      <c r="W411">
        <v>-6.8691139360479748E-3</v>
      </c>
      <c r="X411">
        <v>2.5896980793576795E-2</v>
      </c>
      <c r="Y411">
        <v>1.9027866857528823E-2</v>
      </c>
      <c r="Z411">
        <v>-5.3496561455398644E-3</v>
      </c>
      <c r="AA411">
        <v>2.4043176131076881E-2</v>
      </c>
      <c r="AB411">
        <v>1.8693519985537015E-2</v>
      </c>
      <c r="AC411">
        <v>-9.290014342409815E-3</v>
      </c>
      <c r="AD411">
        <v>5.7913646343417349E-2</v>
      </c>
      <c r="AE411">
        <v>4.8623632001007534E-2</v>
      </c>
      <c r="AF411">
        <v>369.57934806264018</v>
      </c>
      <c r="AG411">
        <v>-70.611702640585392</v>
      </c>
      <c r="AH411">
        <v>440.19105070322559</v>
      </c>
      <c r="AI411">
        <v>-1.2212725265634224E-2</v>
      </c>
      <c r="AJ411">
        <v>2.7007336118879271E-2</v>
      </c>
      <c r="AK411">
        <v>1.4794610853245047E-2</v>
      </c>
      <c r="AL411">
        <v>-1.1295889889680825E-2</v>
      </c>
      <c r="AM411">
        <v>2.6669689547945803E-2</v>
      </c>
      <c r="AN411">
        <v>1.5373799658264978E-2</v>
      </c>
      <c r="AO411">
        <v>-1.7396447274805375E-2</v>
      </c>
      <c r="AP411">
        <v>6.1562596949813704E-2</v>
      </c>
      <c r="AQ411">
        <v>4.4166149675008336E-2</v>
      </c>
      <c r="AR411">
        <v>335.69883884832677</v>
      </c>
      <c r="AS411">
        <v>-132.22721910809625</v>
      </c>
      <c r="AT411">
        <v>467.92605795642299</v>
      </c>
      <c r="AU411">
        <v>-3.3986040858749136E-2</v>
      </c>
      <c r="AV411">
        <v>3.6731526456642419E-2</v>
      </c>
      <c r="AW411">
        <v>2.7454855978932859E-3</v>
      </c>
      <c r="AX411" s="40">
        <v>-1.150336745624014E-2</v>
      </c>
      <c r="AY411" s="40">
        <v>2.7120031786427024E-2</v>
      </c>
      <c r="AZ411" s="40">
        <v>1.5616664330186882E-2</v>
      </c>
      <c r="BA411" s="40">
        <v>-1.7825440512429326E-2</v>
      </c>
      <c r="BB411" s="40">
        <v>6.2181359428427105E-2</v>
      </c>
      <c r="BC411" s="40">
        <v>4.4355918915997779E-2</v>
      </c>
      <c r="BD411" s="40">
        <v>337.14124019682669</v>
      </c>
      <c r="BE411" s="40">
        <v>-135.48791837221242</v>
      </c>
      <c r="BF411" s="40">
        <v>472.62915856903908</v>
      </c>
      <c r="BG411" s="40">
        <v>-3.4242226581178509E-2</v>
      </c>
      <c r="BH411" s="40">
        <v>3.802208677665142E-2</v>
      </c>
      <c r="BI411" s="40">
        <v>3.7798601954729108E-3</v>
      </c>
      <c r="BJ411">
        <v>-1.8602059134749931E-2</v>
      </c>
      <c r="BK411">
        <v>-3.1280308735132614E-2</v>
      </c>
      <c r="BL411">
        <v>-6.6048903625678154E-2</v>
      </c>
      <c r="BM411">
        <v>-6.7262058669858002E-2</v>
      </c>
      <c r="BN411">
        <v>-1.1509790962996733E-2</v>
      </c>
      <c r="BO411">
        <v>-1.9791432500280513E-2</v>
      </c>
      <c r="BP411">
        <v>-3.7061364955297632E-2</v>
      </c>
      <c r="BQ411">
        <v>-3.7975291499711204E-2</v>
      </c>
      <c r="BR411">
        <v>3454928.5750722983</v>
      </c>
      <c r="BS411">
        <v>-3.7975291499711204E-2</v>
      </c>
    </row>
    <row r="412" spans="2:71" hidden="1">
      <c r="B412" t="s">
        <v>233</v>
      </c>
      <c r="C412" t="s">
        <v>234</v>
      </c>
      <c r="D412" t="s">
        <v>234</v>
      </c>
      <c r="E412" t="s">
        <v>234</v>
      </c>
      <c r="F412" t="s">
        <v>21</v>
      </c>
      <c r="G412" t="str">
        <f t="shared" si="6"/>
        <v>Rest of developing AsiaBusiness, Trade, Personal, and Public Services</v>
      </c>
      <c r="H412">
        <v>1714095.6515629841</v>
      </c>
      <c r="I412">
        <v>169148.83496189112</v>
      </c>
      <c r="J412">
        <v>130479.22724183067</v>
      </c>
      <c r="K412">
        <v>34549285.750722967</v>
      </c>
      <c r="L412">
        <v>7600817.397906065</v>
      </c>
      <c r="M412">
        <v>5865310.8715258436</v>
      </c>
      <c r="N412">
        <v>-5.8842449257590392E-3</v>
      </c>
      <c r="O412">
        <v>1.4494355589131775E-2</v>
      </c>
      <c r="P412">
        <v>8.6101106633727394E-3</v>
      </c>
      <c r="Q412">
        <v>-3.8361131645793501E-3</v>
      </c>
      <c r="R412">
        <v>7.7834208317041709E-3</v>
      </c>
      <c r="S412">
        <v>3.9473076671248204E-3</v>
      </c>
      <c r="T412">
        <v>30.002764791170343</v>
      </c>
      <c r="U412">
        <v>-29.157595681671218</v>
      </c>
      <c r="V412">
        <v>59.16036047284156</v>
      </c>
      <c r="W412">
        <v>-6.7987339544870583E-3</v>
      </c>
      <c r="X412">
        <v>1.0214198470561818E-2</v>
      </c>
      <c r="Y412">
        <v>3.4154645160747597E-3</v>
      </c>
      <c r="Z412">
        <v>-9.0309478537983698E-3</v>
      </c>
      <c r="AA412">
        <v>4.5101360125098876E-2</v>
      </c>
      <c r="AB412">
        <v>3.6070412271300506E-2</v>
      </c>
      <c r="AC412">
        <v>-5.728919674540164E-3</v>
      </c>
      <c r="AD412">
        <v>2.3478511906042963E-2</v>
      </c>
      <c r="AE412">
        <v>1.7749592231502798E-2</v>
      </c>
      <c r="AF412">
        <v>134.91140943894482</v>
      </c>
      <c r="AG412">
        <v>-43.544472333451225</v>
      </c>
      <c r="AH412">
        <v>178.45588177239603</v>
      </c>
      <c r="AI412">
        <v>-1.0755080142476144E-2</v>
      </c>
      <c r="AJ412">
        <v>3.0046321602934002E-2</v>
      </c>
      <c r="AK412">
        <v>1.929124146045786E-2</v>
      </c>
      <c r="AL412">
        <v>-1.7729179314741043E-2</v>
      </c>
      <c r="AM412">
        <v>4.8986549451645114E-2</v>
      </c>
      <c r="AN412">
        <v>3.1257370136904064E-2</v>
      </c>
      <c r="AO412">
        <v>-1.0966799693704758E-2</v>
      </c>
      <c r="AP412">
        <v>2.6033998566392914E-2</v>
      </c>
      <c r="AQ412">
        <v>1.5067198872688158E-2</v>
      </c>
      <c r="AR412">
        <v>114.52302732923883</v>
      </c>
      <c r="AS412">
        <v>-83.356641911262059</v>
      </c>
      <c r="AT412">
        <v>197.87966924050087</v>
      </c>
      <c r="AU412">
        <v>-2.0988224266396127E-2</v>
      </c>
      <c r="AV412">
        <v>3.5752483766289506E-2</v>
      </c>
      <c r="AW412">
        <v>1.4764259499893382E-2</v>
      </c>
      <c r="AX412" s="40">
        <v>-1.7963334866144015E-2</v>
      </c>
      <c r="AY412" s="40">
        <v>4.9567553631271702E-2</v>
      </c>
      <c r="AZ412" s="40">
        <v>3.160421876512768E-2</v>
      </c>
      <c r="BA412" s="40">
        <v>-1.1084336825964608E-2</v>
      </c>
      <c r="BB412" s="40">
        <v>2.6156220481755178E-2</v>
      </c>
      <c r="BC412" s="40">
        <v>1.5071883655790579E-2</v>
      </c>
      <c r="BD412" s="40">
        <v>114.55863551014909</v>
      </c>
      <c r="BE412" s="40">
        <v>-84.250020191042694</v>
      </c>
      <c r="BF412" s="40">
        <v>198.80865570119175</v>
      </c>
      <c r="BG412" s="40">
        <v>-2.1298143889902785E-2</v>
      </c>
      <c r="BH412" s="40">
        <v>3.5317853476647322E-2</v>
      </c>
      <c r="BI412" s="40">
        <v>1.401970958674454E-2</v>
      </c>
      <c r="BJ412">
        <v>-1.1860275077526541E-2</v>
      </c>
      <c r="BK412">
        <v>-1.820276468913809E-2</v>
      </c>
      <c r="BL412">
        <v>-3.5734906725436499E-2</v>
      </c>
      <c r="BM412">
        <v>-3.6206870296907126E-2</v>
      </c>
      <c r="BN412">
        <v>-1.7237834176180029E-2</v>
      </c>
      <c r="BO412">
        <v>-2.5743288355052341E-2</v>
      </c>
      <c r="BP412">
        <v>-4.9280056779606042E-2</v>
      </c>
      <c r="BQ412">
        <v>-4.9808217839646403E-2</v>
      </c>
      <c r="BR412">
        <v>3454928.5750722983</v>
      </c>
      <c r="BS412">
        <v>-4.9808217839646403E-2</v>
      </c>
    </row>
    <row r="413" spans="2:71" hidden="1">
      <c r="B413" t="s">
        <v>233</v>
      </c>
      <c r="C413" t="s">
        <v>234</v>
      </c>
      <c r="D413" t="s">
        <v>234</v>
      </c>
      <c r="E413" t="s">
        <v>234</v>
      </c>
      <c r="F413" t="s">
        <v>23</v>
      </c>
      <c r="G413" t="str">
        <f t="shared" si="6"/>
        <v>Rest of developing AsiaHotel and restaurants and Other Personal Services</v>
      </c>
      <c r="H413">
        <v>168897.09463077283</v>
      </c>
      <c r="I413">
        <v>33873.025445379601</v>
      </c>
      <c r="J413">
        <v>19405.920339302524</v>
      </c>
      <c r="K413">
        <v>10364785.725216893</v>
      </c>
      <c r="L413">
        <v>2280245.2193718199</v>
      </c>
      <c r="M413">
        <v>1759593.2614577527</v>
      </c>
      <c r="N413">
        <v>-7.7488137454981409E-3</v>
      </c>
      <c r="O413">
        <v>5.0267001634341354E-3</v>
      </c>
      <c r="P413">
        <v>-2.7221135820640059E-3</v>
      </c>
      <c r="Q413">
        <v>-5.137607815799165E-3</v>
      </c>
      <c r="R413">
        <v>3.689935207857964E-3</v>
      </c>
      <c r="S413">
        <v>-1.4476726079412005E-3</v>
      </c>
      <c r="T413">
        <v>-11.003495144911525</v>
      </c>
      <c r="U413">
        <v>-39.050018869944473</v>
      </c>
      <c r="V413">
        <v>28.046523725032952</v>
      </c>
      <c r="W413">
        <v>-7.6276420270889198E-2</v>
      </c>
      <c r="X413">
        <v>3.9387963587177541E-2</v>
      </c>
      <c r="Y413">
        <v>-3.6888456683711657E-2</v>
      </c>
      <c r="Z413">
        <v>-1.2592210654091985E-2</v>
      </c>
      <c r="AA413">
        <v>1.1126207899731349E-2</v>
      </c>
      <c r="AB413">
        <v>-1.4660027543606355E-3</v>
      </c>
      <c r="AC413">
        <v>-8.7702280349197404E-3</v>
      </c>
      <c r="AD413">
        <v>9.0922781216243118E-3</v>
      </c>
      <c r="AE413">
        <v>3.2205008670457114E-4</v>
      </c>
      <c r="AF413">
        <v>2.447843902021261</v>
      </c>
      <c r="AG413">
        <v>-66.660901831421484</v>
      </c>
      <c r="AH413">
        <v>69.108745733442746</v>
      </c>
      <c r="AI413">
        <v>-0.12084597015219507</v>
      </c>
      <c r="AJ413">
        <v>6.9110719481818322E-2</v>
      </c>
      <c r="AK413">
        <v>-5.1735250670376751E-2</v>
      </c>
      <c r="AL413">
        <v>-2.3507203909192639E-2</v>
      </c>
      <c r="AM413">
        <v>1.6466183375246909E-2</v>
      </c>
      <c r="AN413">
        <v>-7.041020533945729E-3</v>
      </c>
      <c r="AO413">
        <v>-1.5833252273831106E-2</v>
      </c>
      <c r="AP413">
        <v>1.2480010387652892E-2</v>
      </c>
      <c r="AQ413">
        <v>-3.353241886178214E-3</v>
      </c>
      <c r="AR413">
        <v>-25.48737926785072</v>
      </c>
      <c r="AS413">
        <v>-120.34565934837126</v>
      </c>
      <c r="AT413">
        <v>94.85828008052053</v>
      </c>
      <c r="AU413">
        <v>-0.22931204404436842</v>
      </c>
      <c r="AV413">
        <v>0.12344723685419533</v>
      </c>
      <c r="AW413">
        <v>-0.10586480719017309</v>
      </c>
      <c r="AX413" s="40">
        <v>-2.3528935430086925E-2</v>
      </c>
      <c r="AY413" s="40">
        <v>1.6594570287728823E-2</v>
      </c>
      <c r="AZ413" s="40">
        <v>-6.9343651423581058E-3</v>
      </c>
      <c r="BA413" s="40">
        <v>-1.58561100756387E-2</v>
      </c>
      <c r="BB413" s="40">
        <v>1.2635219141983792E-2</v>
      </c>
      <c r="BC413" s="40">
        <v>-3.2208909336549083E-3</v>
      </c>
      <c r="BD413" s="40">
        <v>-24.481403845282138</v>
      </c>
      <c r="BE413" s="40">
        <v>-120.51939732602828</v>
      </c>
      <c r="BF413" s="40">
        <v>96.037993480746152</v>
      </c>
      <c r="BG413" s="40">
        <v>-0.22943407743427713</v>
      </c>
      <c r="BH413" s="40">
        <v>0.12340477312285934</v>
      </c>
      <c r="BI413" s="40">
        <v>-0.10602930431141777</v>
      </c>
      <c r="BJ413">
        <v>-0.15850833959435548</v>
      </c>
      <c r="BK413">
        <v>-0.25758399519695263</v>
      </c>
      <c r="BL413">
        <v>-0.48085913309205908</v>
      </c>
      <c r="BM413">
        <v>-0.48130366917292877</v>
      </c>
      <c r="BN413">
        <v>-0.11528352828392253</v>
      </c>
      <c r="BO413">
        <v>-0.19679642120811583</v>
      </c>
      <c r="BP413">
        <v>-0.35528464837730289</v>
      </c>
      <c r="BQ413">
        <v>-0.35579755791335005</v>
      </c>
      <c r="BR413">
        <v>3454928.5750722983</v>
      </c>
      <c r="BS413">
        <v>-0.35579755791335005</v>
      </c>
    </row>
    <row r="414" spans="2:71" hidden="1">
      <c r="B414" t="s">
        <v>233</v>
      </c>
      <c r="C414" t="s">
        <v>234</v>
      </c>
      <c r="D414" t="s">
        <v>234</v>
      </c>
      <c r="E414" t="s">
        <v>234</v>
      </c>
      <c r="F414" t="s">
        <v>22</v>
      </c>
      <c r="G414" t="str">
        <f t="shared" si="6"/>
        <v>Rest of developing AsiaLight/Heavy Manufacturing, Utilities, and Construction</v>
      </c>
      <c r="H414">
        <v>759589.86780558084</v>
      </c>
      <c r="I414">
        <v>169011.50582559983</v>
      </c>
      <c r="J414">
        <v>344621.79865966167</v>
      </c>
      <c r="K414">
        <v>55278857.201156743</v>
      </c>
      <c r="L414">
        <v>12161307.836649707</v>
      </c>
      <c r="M414">
        <v>9384497.3944413494</v>
      </c>
      <c r="N414">
        <v>-3.2560157463859874E-3</v>
      </c>
      <c r="O414">
        <v>1.9147716867110982E-2</v>
      </c>
      <c r="P414">
        <v>1.5891701120724997E-2</v>
      </c>
      <c r="Q414">
        <v>-2.2173897797420168E-3</v>
      </c>
      <c r="R414">
        <v>2.2234480330996117E-2</v>
      </c>
      <c r="S414">
        <v>2.0017090551254099E-2</v>
      </c>
      <c r="T414">
        <v>152.14625011743334</v>
      </c>
      <c r="U414">
        <v>-16.853974815802225</v>
      </c>
      <c r="V414">
        <v>169.00022493323553</v>
      </c>
      <c r="W414">
        <v>-1.5397017550385923E-2</v>
      </c>
      <c r="X414">
        <v>0.30770897904517369</v>
      </c>
      <c r="Y414">
        <v>0.29231196149478778</v>
      </c>
      <c r="Z414">
        <v>-5.2699162424482502E-3</v>
      </c>
      <c r="AA414">
        <v>6.8150051063286241E-2</v>
      </c>
      <c r="AB414">
        <v>6.2880134820837985E-2</v>
      </c>
      <c r="AC414">
        <v>-3.7303318277788367E-3</v>
      </c>
      <c r="AD414">
        <v>8.9748940990223847E-2</v>
      </c>
      <c r="AE414">
        <v>8.6018609162445039E-2</v>
      </c>
      <c r="AF414">
        <v>653.81174106559411</v>
      </c>
      <c r="AG414">
        <v>-28.353571056544112</v>
      </c>
      <c r="AH414">
        <v>682.1653121221384</v>
      </c>
      <c r="AI414">
        <v>-2.5907048465863638E-2</v>
      </c>
      <c r="AJ414">
        <v>1.1132387429046573</v>
      </c>
      <c r="AK414">
        <v>1.0873316944387934</v>
      </c>
      <c r="AL414">
        <v>-1.0915952464897644E-2</v>
      </c>
      <c r="AM414">
        <v>6.8832846971946138E-2</v>
      </c>
      <c r="AN414">
        <v>5.7916894507048504E-2</v>
      </c>
      <c r="AO414">
        <v>-7.3901670870182845E-3</v>
      </c>
      <c r="AP414">
        <v>9.0267031991142596E-2</v>
      </c>
      <c r="AQ414">
        <v>8.2876864904124312E-2</v>
      </c>
      <c r="AR414">
        <v>629.93191664717904</v>
      </c>
      <c r="AS414">
        <v>-56.171310568441356</v>
      </c>
      <c r="AT414">
        <v>686.10322721562011</v>
      </c>
      <c r="AU414">
        <v>-5.1396378293608345E-2</v>
      </c>
      <c r="AV414">
        <v>1.1010736093636559</v>
      </c>
      <c r="AW414">
        <v>1.0496772310700475</v>
      </c>
      <c r="AX414" s="40">
        <v>-1.1110819259906613E-2</v>
      </c>
      <c r="AY414" s="40">
        <v>7.1070502572015415E-2</v>
      </c>
      <c r="AZ414" s="40">
        <v>5.9959683312108797E-2</v>
      </c>
      <c r="BA414" s="40">
        <v>-7.5553573484411418E-3</v>
      </c>
      <c r="BB414" s="40">
        <v>9.1661453750554969E-2</v>
      </c>
      <c r="BC414" s="40">
        <v>8.4106096402113861E-2</v>
      </c>
      <c r="BD414" s="40">
        <v>639.27508080315181</v>
      </c>
      <c r="BE414" s="40">
        <v>-57.426891581428876</v>
      </c>
      <c r="BF414" s="40">
        <v>696.7019723845807</v>
      </c>
      <c r="BG414" s="40">
        <v>-5.4092460850047999E-2</v>
      </c>
      <c r="BH414" s="40">
        <v>1.1273314490967492</v>
      </c>
      <c r="BI414" s="40">
        <v>1.0732389882467013</v>
      </c>
      <c r="BJ414">
        <v>-1.480970497351815E-2</v>
      </c>
      <c r="BK414">
        <v>-2.39697565567479E-2</v>
      </c>
      <c r="BL414">
        <v>-4.9650262192226506E-2</v>
      </c>
      <c r="BM414">
        <v>-5.0536596893285955E-2</v>
      </c>
      <c r="BN414">
        <v>-9.9720872454645559E-3</v>
      </c>
      <c r="BO414">
        <v>-1.6776118831697582E-2</v>
      </c>
      <c r="BP414">
        <v>-3.3235199162359751E-2</v>
      </c>
      <c r="BQ414">
        <v>-3.3978095929567499E-2</v>
      </c>
      <c r="BR414">
        <v>3454928.5750722983</v>
      </c>
      <c r="BS414">
        <v>-3.3978095929567499E-2</v>
      </c>
    </row>
    <row r="415" spans="2:71" hidden="1">
      <c r="B415" t="s">
        <v>233</v>
      </c>
      <c r="C415" t="s">
        <v>234</v>
      </c>
      <c r="D415" t="s">
        <v>234</v>
      </c>
      <c r="E415" t="s">
        <v>234</v>
      </c>
      <c r="F415" t="s">
        <v>24</v>
      </c>
      <c r="G415" t="str">
        <f t="shared" si="6"/>
        <v>Rest of developing AsiaTransport services</v>
      </c>
      <c r="H415">
        <v>221473.28009849432</v>
      </c>
      <c r="I415">
        <v>31269.23369716974</v>
      </c>
      <c r="J415">
        <v>24774.656549632178</v>
      </c>
      <c r="K415">
        <v>13819714.300289191</v>
      </c>
      <c r="L415">
        <v>3040326.9591624266</v>
      </c>
      <c r="M415">
        <v>2346124.3486103369</v>
      </c>
      <c r="N415">
        <v>-7.6001050765051731E-3</v>
      </c>
      <c r="O415">
        <v>5.6492379664776502E-3</v>
      </c>
      <c r="P415">
        <v>-1.9508671100275229E-3</v>
      </c>
      <c r="Q415">
        <v>-1.731598647308619E-3</v>
      </c>
      <c r="R415">
        <v>2.1466049714000336E-3</v>
      </c>
      <c r="S415">
        <v>4.1500632409141477E-4</v>
      </c>
      <c r="T415">
        <v>3.154387288395069</v>
      </c>
      <c r="U415">
        <v>-13.161565124653963</v>
      </c>
      <c r="V415">
        <v>16.315952413049033</v>
      </c>
      <c r="W415">
        <v>-7.293056608896005E-2</v>
      </c>
      <c r="X415">
        <v>3.7706444846760216E-2</v>
      </c>
      <c r="Y415">
        <v>-3.5224121242199848E-2</v>
      </c>
      <c r="Z415">
        <v>-1.0333214862477636E-2</v>
      </c>
      <c r="AA415">
        <v>1.1696501788684942E-2</v>
      </c>
      <c r="AB415">
        <v>1.3632869262073044E-3</v>
      </c>
      <c r="AC415">
        <v>-2.3996110919200135E-3</v>
      </c>
      <c r="AD415">
        <v>5.7640744585524687E-3</v>
      </c>
      <c r="AE415">
        <v>3.3644633666324543E-3</v>
      </c>
      <c r="AF415">
        <v>25.572671691717574</v>
      </c>
      <c r="AG415">
        <v>-18.239005735674013</v>
      </c>
      <c r="AH415">
        <v>43.811677427391587</v>
      </c>
      <c r="AI415">
        <v>-9.7035997623252018E-2</v>
      </c>
      <c r="AJ415">
        <v>5.2869143828554135E-2</v>
      </c>
      <c r="AK415">
        <v>-4.4166853794697876E-2</v>
      </c>
      <c r="AL415">
        <v>-1.8442570952503314E-2</v>
      </c>
      <c r="AM415">
        <v>1.5727642794954855E-2</v>
      </c>
      <c r="AN415">
        <v>-2.7149281575484566E-3</v>
      </c>
      <c r="AO415">
        <v>-4.3401773479452479E-3</v>
      </c>
      <c r="AP415">
        <v>6.6941716667323512E-3</v>
      </c>
      <c r="AQ415">
        <v>2.3539943187871034E-3</v>
      </c>
      <c r="AR415">
        <v>17.892280972809051</v>
      </c>
      <c r="AS415">
        <v>-32.988895496260049</v>
      </c>
      <c r="AT415">
        <v>50.881176469069111</v>
      </c>
      <c r="AU415">
        <v>-0.16788675312233814</v>
      </c>
      <c r="AV415">
        <v>8.853367604359938E-2</v>
      </c>
      <c r="AW415">
        <v>-7.935307707873876E-2</v>
      </c>
      <c r="AX415" s="40">
        <v>-1.848175146211636E-2</v>
      </c>
      <c r="AY415" s="40">
        <v>1.5770770088504305E-2</v>
      </c>
      <c r="AZ415" s="40">
        <v>-2.7109813736120557E-3</v>
      </c>
      <c r="BA415" s="40">
        <v>-4.3639901988314937E-3</v>
      </c>
      <c r="BB415" s="40">
        <v>6.7462640120082087E-3</v>
      </c>
      <c r="BC415" s="40">
        <v>2.3822738131767155E-3</v>
      </c>
      <c r="BD415" s="40">
        <v>18.107228245769605</v>
      </c>
      <c r="BE415" s="40">
        <v>-33.169892627569965</v>
      </c>
      <c r="BF415" s="40">
        <v>51.27712087333957</v>
      </c>
      <c r="BG415" s="40">
        <v>-0.16797545495823143</v>
      </c>
      <c r="BH415" s="40">
        <v>8.8338872496043858E-2</v>
      </c>
      <c r="BI415" s="40">
        <v>-7.9636582462187577E-2</v>
      </c>
      <c r="BJ415">
        <v>-0.11855976572294544</v>
      </c>
      <c r="BK415">
        <v>-0.16119560465650259</v>
      </c>
      <c r="BL415">
        <v>-0.28769956065700231</v>
      </c>
      <c r="BM415">
        <v>-0.28831076694874014</v>
      </c>
      <c r="BN415">
        <v>-4.2091102238444845E-2</v>
      </c>
      <c r="BO415">
        <v>-5.8328918170210464E-2</v>
      </c>
      <c r="BP415">
        <v>-0.1054995329138685</v>
      </c>
      <c r="BQ415">
        <v>-0.10607836747394375</v>
      </c>
      <c r="BR415">
        <v>3454928.5750722983</v>
      </c>
      <c r="BS415">
        <v>-0.10607836747394375</v>
      </c>
    </row>
    <row r="416" spans="2:71" hidden="1">
      <c r="B416" t="s">
        <v>233</v>
      </c>
      <c r="C416" t="s">
        <v>234</v>
      </c>
      <c r="D416" t="s">
        <v>234</v>
      </c>
      <c r="E416" t="s">
        <v>234</v>
      </c>
      <c r="F416" t="s">
        <v>287</v>
      </c>
      <c r="G416" t="str">
        <f t="shared" si="6"/>
        <v>Rest of developing Asia_All</v>
      </c>
      <c r="H416">
        <v>3454928.5750722997</v>
      </c>
      <c r="I416">
        <v>760081.73979060585</v>
      </c>
      <c r="J416">
        <v>586531.08715258457</v>
      </c>
      <c r="K416">
        <v>3454928.5750722997</v>
      </c>
      <c r="L416">
        <v>760081.73979060585</v>
      </c>
      <c r="M416">
        <v>586531.08715258457</v>
      </c>
      <c r="N416">
        <v>-2.7670561775651838E-2</v>
      </c>
      <c r="O416">
        <v>5.4436828191398223E-2</v>
      </c>
      <c r="P416">
        <v>2.6766266415746386E-2</v>
      </c>
      <c r="Q416">
        <v>-1.8325356392323411E-2</v>
      </c>
      <c r="R416">
        <v>5.9648401172130015E-2</v>
      </c>
      <c r="S416">
        <v>4.1323044779806604E-2</v>
      </c>
      <c r="T416">
        <v>314.08891769680514</v>
      </c>
      <c r="U416">
        <v>-139.28768768960077</v>
      </c>
      <c r="V416">
        <v>453.37660538640597</v>
      </c>
      <c r="W416">
        <v>-0.17827185180077004</v>
      </c>
      <c r="X416">
        <v>0.42091456674324984</v>
      </c>
      <c r="Y416">
        <v>0.2426427149424798</v>
      </c>
      <c r="Z416">
        <v>-4.2575945758356097E-2</v>
      </c>
      <c r="AA416">
        <v>0.16011729700787822</v>
      </c>
      <c r="AB416">
        <v>0.11754135124952211</v>
      </c>
      <c r="AC416">
        <v>-2.9919104971568574E-2</v>
      </c>
      <c r="AD416">
        <v>0.18599745181986083</v>
      </c>
      <c r="AE416">
        <v>0.15607834684829225</v>
      </c>
      <c r="AF416">
        <v>1186.3230141609165</v>
      </c>
      <c r="AG416">
        <v>-227.40965359767617</v>
      </c>
      <c r="AH416">
        <v>1413.7326677585927</v>
      </c>
      <c r="AI416">
        <v>-0.26675682164942155</v>
      </c>
      <c r="AJ416">
        <v>1.2922722639368438</v>
      </c>
      <c r="AK416">
        <v>1.0255154422874222</v>
      </c>
      <c r="AL416">
        <v>-8.189079653101547E-2</v>
      </c>
      <c r="AM416">
        <v>0.1766829121417389</v>
      </c>
      <c r="AN416">
        <v>9.4792115610723426E-2</v>
      </c>
      <c r="AO416">
        <v>-5.5926843677304834E-2</v>
      </c>
      <c r="AP416">
        <v>0.19703780956173469</v>
      </c>
      <c r="AQ416">
        <v>0.14111096588442987</v>
      </c>
      <c r="AR416">
        <v>1072.5586845297034</v>
      </c>
      <c r="AS416">
        <v>-425.08972643243129</v>
      </c>
      <c r="AT416">
        <v>1497.6484109621347</v>
      </c>
      <c r="AU416">
        <v>-0.50356944058546038</v>
      </c>
      <c r="AV416">
        <v>1.3855385324843814</v>
      </c>
      <c r="AW416">
        <v>0.88196909189892103</v>
      </c>
      <c r="AX416" s="40">
        <v>-8.2588208474494093E-2</v>
      </c>
      <c r="AY416" s="40">
        <v>0.18012342836594733</v>
      </c>
      <c r="AZ416" s="40">
        <v>9.7535219891453237E-2</v>
      </c>
      <c r="BA416" s="40">
        <v>-5.6685234961305259E-2</v>
      </c>
      <c r="BB416" s="40">
        <v>0.19938051681472913</v>
      </c>
      <c r="BC416" s="40">
        <v>0.14269528185342387</v>
      </c>
      <c r="BD416" s="40">
        <v>1084.6007809106145</v>
      </c>
      <c r="BE416" s="40">
        <v>-430.85412009828241</v>
      </c>
      <c r="BF416" s="40">
        <v>1515.454901008897</v>
      </c>
      <c r="BG416" s="40">
        <v>-0.50704236371363798</v>
      </c>
      <c r="BH416" s="40">
        <v>1.4124150349689517</v>
      </c>
      <c r="BI416" s="40">
        <v>0.90537267125531373</v>
      </c>
      <c r="BJ416">
        <v>-2.7670561775651824E-2</v>
      </c>
      <c r="BK416">
        <v>-4.2575945758356083E-2</v>
      </c>
      <c r="BL416">
        <v>-8.1890796531015442E-2</v>
      </c>
      <c r="BM416">
        <v>-8.2588208474494065E-2</v>
      </c>
      <c r="BN416">
        <v>-1.8325356392323411E-2</v>
      </c>
      <c r="BO416">
        <v>-2.9919104971568584E-2</v>
      </c>
      <c r="BP416">
        <v>-5.5926843677304862E-2</v>
      </c>
      <c r="BQ416">
        <v>-5.6685234961305342E-2</v>
      </c>
      <c r="BR416">
        <v>3454928.5750722983</v>
      </c>
      <c r="BS416">
        <v>-5.6685234961305342E-2</v>
      </c>
    </row>
    <row r="417" spans="2:71" hidden="1">
      <c r="B417" t="s">
        <v>235</v>
      </c>
      <c r="C417" t="s">
        <v>236</v>
      </c>
      <c r="D417" t="s">
        <v>236</v>
      </c>
      <c r="E417" t="s">
        <v>236</v>
      </c>
      <c r="F417" t="s">
        <v>20</v>
      </c>
      <c r="G417" t="str">
        <f t="shared" si="6"/>
        <v>Rest of developing Asia - Other (excl. BAN, CAM, IND, PAK, SRI)Agriculture, Mining and Quarrying</v>
      </c>
      <c r="H417">
        <v>56885.963889569888</v>
      </c>
      <c r="I417">
        <v>20078.620966106559</v>
      </c>
      <c r="J417">
        <v>38589.662449091724</v>
      </c>
      <c r="K417">
        <v>467825.1743868835</v>
      </c>
      <c r="L417">
        <v>78325.126317378308</v>
      </c>
      <c r="M417">
        <v>173275.4016192267</v>
      </c>
      <c r="N417">
        <v>-1.2870190675087375E-2</v>
      </c>
      <c r="O417">
        <v>1.976833080474593E-2</v>
      </c>
      <c r="P417">
        <v>6.8981401296585535E-3</v>
      </c>
      <c r="Q417">
        <v>-9.2527488831118665E-3</v>
      </c>
      <c r="R417">
        <v>1.7293572234492658E-2</v>
      </c>
      <c r="S417">
        <v>8.0408233513807915E-3</v>
      </c>
      <c r="T417">
        <v>3.1489925234631286</v>
      </c>
      <c r="U417">
        <v>-3.62361362526359</v>
      </c>
      <c r="V417">
        <v>6.7726061487267177</v>
      </c>
      <c r="W417">
        <v>-3.0539545105250178E-2</v>
      </c>
      <c r="X417">
        <v>6.1881380925607958E-2</v>
      </c>
      <c r="Y417">
        <v>3.1341835820357787E-2</v>
      </c>
      <c r="Z417">
        <v>-2.2614953936433015E-2</v>
      </c>
      <c r="AA417">
        <v>2.7806489047337454E-2</v>
      </c>
      <c r="AB417">
        <v>5.191535110904439E-3</v>
      </c>
      <c r="AC417">
        <v>-1.5624063958938783E-2</v>
      </c>
      <c r="AD417">
        <v>3.2532175056784969E-2</v>
      </c>
      <c r="AE417">
        <v>1.6908111097846186E-2</v>
      </c>
      <c r="AF417">
        <v>6.6216496876353377</v>
      </c>
      <c r="AG417">
        <v>-6.1187839158733848</v>
      </c>
      <c r="AH417">
        <v>12.740433603508722</v>
      </c>
      <c r="AI417">
        <v>-5.6851113613262311E-2</v>
      </c>
      <c r="AJ417">
        <v>4.5840877635927674E-2</v>
      </c>
      <c r="AK417">
        <v>-1.1010235977334634E-2</v>
      </c>
      <c r="AL417">
        <v>-6.1522423946625826E-2</v>
      </c>
      <c r="AM417">
        <v>4.4440819500621578E-2</v>
      </c>
      <c r="AN417">
        <v>-1.7081604446004248E-2</v>
      </c>
      <c r="AO417">
        <v>-4.156640089604631E-2</v>
      </c>
      <c r="AP417">
        <v>4.5555801048355549E-2</v>
      </c>
      <c r="AQ417">
        <v>3.9894001523092387E-3</v>
      </c>
      <c r="AR417">
        <v>1.5623513543009468</v>
      </c>
      <c r="AS417">
        <v>-16.278468003708063</v>
      </c>
      <c r="AT417">
        <v>17.840819358009011</v>
      </c>
      <c r="AU417">
        <v>-0.18040259896898542</v>
      </c>
      <c r="AV417">
        <v>0.10028476206873546</v>
      </c>
      <c r="AW417">
        <v>-8.0117836900249956E-2</v>
      </c>
      <c r="AX417" s="40">
        <v>-6.1920926793256226E-2</v>
      </c>
      <c r="AY417" s="40">
        <v>4.7459475475749066E-2</v>
      </c>
      <c r="AZ417" s="40">
        <v>-1.4461451317507163E-2</v>
      </c>
      <c r="BA417" s="40">
        <v>-4.1818664315415692E-2</v>
      </c>
      <c r="BB417" s="40">
        <v>4.562947523502342E-2</v>
      </c>
      <c r="BC417" s="40">
        <v>3.8108109196077298E-3</v>
      </c>
      <c r="BD417" s="40">
        <v>1.4924112332495998</v>
      </c>
      <c r="BE417" s="40">
        <v>-16.377260824644868</v>
      </c>
      <c r="BF417" s="40">
        <v>17.869672057894466</v>
      </c>
      <c r="BG417" s="40">
        <v>-0.18115481602724534</v>
      </c>
      <c r="BH417" s="40">
        <v>0.1079927288429192</v>
      </c>
      <c r="BI417" s="40">
        <v>-7.3162087184326124E-2</v>
      </c>
      <c r="BJ417">
        <v>-5.2921659274803586E-2</v>
      </c>
      <c r="BK417">
        <v>-9.2991698177087107E-2</v>
      </c>
      <c r="BL417">
        <v>-0.25297750748679138</v>
      </c>
      <c r="BM417">
        <v>-0.25461613370467917</v>
      </c>
      <c r="BN417">
        <v>-1.804712401006215E-2</v>
      </c>
      <c r="BO417">
        <v>-3.0474124324584413E-2</v>
      </c>
      <c r="BP417">
        <v>-8.1073635640548758E-2</v>
      </c>
      <c r="BQ417">
        <v>-8.1565665551883659E-2</v>
      </c>
      <c r="BR417">
        <v>233912.58719344187</v>
      </c>
      <c r="BS417">
        <v>-8.1565665551883659E-2</v>
      </c>
    </row>
    <row r="418" spans="2:71" hidden="1">
      <c r="B418" t="s">
        <v>235</v>
      </c>
      <c r="C418" t="s">
        <v>236</v>
      </c>
      <c r="D418" t="s">
        <v>236</v>
      </c>
      <c r="E418" t="s">
        <v>236</v>
      </c>
      <c r="F418" t="s">
        <v>21</v>
      </c>
      <c r="G418" t="str">
        <f t="shared" si="6"/>
        <v>Rest of developing Asia - Other (excl. BAN, CAM, IND, PAK, SRI)Business, Trade, Personal, and Public Services</v>
      </c>
      <c r="H418">
        <v>100710.085886314</v>
      </c>
      <c r="I418">
        <v>10787.797396243508</v>
      </c>
      <c r="J418">
        <v>15629.714439080866</v>
      </c>
      <c r="K418">
        <v>2339125.8719344176</v>
      </c>
      <c r="L418">
        <v>391625.6315868916</v>
      </c>
      <c r="M418">
        <v>866377.00809613348</v>
      </c>
      <c r="N418">
        <v>-1.4092773659122823E-2</v>
      </c>
      <c r="O418">
        <v>1.234582523313299E-2</v>
      </c>
      <c r="P418">
        <v>-1.7469484259898308E-3</v>
      </c>
      <c r="Q418">
        <v>-1.0163416226720245E-2</v>
      </c>
      <c r="R418">
        <v>7.8545434539178081E-3</v>
      </c>
      <c r="S418">
        <v>-2.3088727728024332E-3</v>
      </c>
      <c r="T418">
        <v>-0.90421375790253045</v>
      </c>
      <c r="U418">
        <v>-3.9802542988697778</v>
      </c>
      <c r="V418">
        <v>3.0760405409672478</v>
      </c>
      <c r="W418">
        <v>-8.8746031623978486E-3</v>
      </c>
      <c r="X418">
        <v>9.0752393879300081E-3</v>
      </c>
      <c r="Y418">
        <v>2.0063622553215989E-4</v>
      </c>
      <c r="Z418">
        <v>-2.1590330705673622E-2</v>
      </c>
      <c r="AA418">
        <v>2.2251431170876738E-2</v>
      </c>
      <c r="AB418">
        <v>6.6110046520311482E-4</v>
      </c>
      <c r="AC418">
        <v>-1.5158073915127112E-2</v>
      </c>
      <c r="AD418">
        <v>1.6050695750688456E-2</v>
      </c>
      <c r="AE418">
        <v>8.926218355613391E-4</v>
      </c>
      <c r="AF418">
        <v>0.34957359011995964</v>
      </c>
      <c r="AG418">
        <v>-5.936290270652437</v>
      </c>
      <c r="AH418">
        <v>6.2858638607723964</v>
      </c>
      <c r="AI418">
        <v>-1.4303856377166978E-2</v>
      </c>
      <c r="AJ418">
        <v>1.8196002135194442E-2</v>
      </c>
      <c r="AK418">
        <v>3.8921457580274664E-3</v>
      </c>
      <c r="AL418">
        <v>-4.6092030645420876E-2</v>
      </c>
      <c r="AM418">
        <v>3.4578009962233945E-2</v>
      </c>
      <c r="AN418">
        <v>-1.1514020683186936E-2</v>
      </c>
      <c r="AO418">
        <v>-3.0785586639093664E-2</v>
      </c>
      <c r="AP418">
        <v>2.4399024841633844E-2</v>
      </c>
      <c r="AQ418">
        <v>-6.3865617974598185E-3</v>
      </c>
      <c r="AR418">
        <v>-2.501141297598914</v>
      </c>
      <c r="AS418">
        <v>-12.056424811308018</v>
      </c>
      <c r="AT418">
        <v>9.5552835137091066</v>
      </c>
      <c r="AU418">
        <v>-3.1021009239891404E-2</v>
      </c>
      <c r="AV418">
        <v>2.6559902955933481E-2</v>
      </c>
      <c r="AW418">
        <v>-4.4611062839579208E-3</v>
      </c>
      <c r="AX418" s="40">
        <v>-4.6229408216232233E-2</v>
      </c>
      <c r="AY418" s="40">
        <v>3.4570969926156034E-2</v>
      </c>
      <c r="AZ418" s="40">
        <v>-1.1658438290076187E-2</v>
      </c>
      <c r="BA418" s="40">
        <v>-3.0857450753313854E-2</v>
      </c>
      <c r="BB418" s="40">
        <v>2.3900384169781821E-2</v>
      </c>
      <c r="BC418" s="40">
        <v>-6.9570665835320339E-3</v>
      </c>
      <c r="BD418" s="40">
        <v>-2.7245655947677898</v>
      </c>
      <c r="BE418" s="40">
        <v>-12.084568640427936</v>
      </c>
      <c r="BF418" s="40">
        <v>9.3600030456601466</v>
      </c>
      <c r="BG418" s="40">
        <v>-3.1153550819520461E-2</v>
      </c>
      <c r="BH418" s="40">
        <v>2.6620849356371188E-2</v>
      </c>
      <c r="BI418" s="40">
        <v>-4.5327014631492699E-3</v>
      </c>
      <c r="BJ418">
        <v>-3.2732343720352074E-2</v>
      </c>
      <c r="BK418">
        <v>-5.0146418497021956E-2</v>
      </c>
      <c r="BL418">
        <v>-0.10705487978076443</v>
      </c>
      <c r="BM418">
        <v>-0.10737395748512772</v>
      </c>
      <c r="BN418">
        <v>-3.689589406133794E-2</v>
      </c>
      <c r="BO418">
        <v>-5.5027824982322643E-2</v>
      </c>
      <c r="BP418">
        <v>-0.111759837235229</v>
      </c>
      <c r="BQ418">
        <v>-0.11202072301279949</v>
      </c>
      <c r="BR418">
        <v>233912.58719344187</v>
      </c>
      <c r="BS418">
        <v>-0.11202072301279949</v>
      </c>
    </row>
    <row r="419" spans="2:71" hidden="1">
      <c r="B419" t="s">
        <v>235</v>
      </c>
      <c r="C419" t="s">
        <v>236</v>
      </c>
      <c r="D419" t="s">
        <v>236</v>
      </c>
      <c r="E419" t="s">
        <v>236</v>
      </c>
      <c r="F419" t="s">
        <v>23</v>
      </c>
      <c r="G419" t="str">
        <f t="shared" si="6"/>
        <v>Rest of developing Asia - Other (excl. BAN, CAM, IND, PAK, SRI)Hotel and restaurants and Other Personal Services</v>
      </c>
      <c r="H419">
        <v>10033.33571857811</v>
      </c>
      <c r="I419">
        <v>1058.1060076637218</v>
      </c>
      <c r="J419">
        <v>4175.6012226973162</v>
      </c>
      <c r="K419">
        <v>701737.7615803252</v>
      </c>
      <c r="L419">
        <v>117487.68947606746</v>
      </c>
      <c r="M419">
        <v>259913.10242884007</v>
      </c>
      <c r="N419">
        <v>-2.397741710925045E-2</v>
      </c>
      <c r="O419">
        <v>1.2304063016140118E-2</v>
      </c>
      <c r="P419">
        <v>-1.1673354093110334E-2</v>
      </c>
      <c r="Q419">
        <v>-1.2898689237311075E-2</v>
      </c>
      <c r="R419">
        <v>6.6976286253160721E-3</v>
      </c>
      <c r="S419">
        <v>-6.2010606119950028E-3</v>
      </c>
      <c r="T419">
        <v>-2.4284942786811388</v>
      </c>
      <c r="U419">
        <v>-5.0514573192049896</v>
      </c>
      <c r="V419">
        <v>2.6229630405238509</v>
      </c>
      <c r="W419">
        <v>-0.15727640372120769</v>
      </c>
      <c r="X419">
        <v>7.9902438012672702E-2</v>
      </c>
      <c r="Y419">
        <v>-7.7373965708534984E-2</v>
      </c>
      <c r="Z419">
        <v>-3.5073194375257896E-2</v>
      </c>
      <c r="AA419">
        <v>1.8384452499719747E-2</v>
      </c>
      <c r="AB419">
        <v>-1.6688741875538145E-2</v>
      </c>
      <c r="AC419">
        <v>-1.8388818989954658E-2</v>
      </c>
      <c r="AD419">
        <v>9.7894082110378828E-3</v>
      </c>
      <c r="AE419">
        <v>-8.5994107789167749E-3</v>
      </c>
      <c r="AF419">
        <v>-3.367749677568403</v>
      </c>
      <c r="AG419">
        <v>-7.2015328510780119</v>
      </c>
      <c r="AH419">
        <v>3.8337831735096097</v>
      </c>
      <c r="AI419">
        <v>-0.23144227575295118</v>
      </c>
      <c r="AJ419">
        <v>0.11956259334031608</v>
      </c>
      <c r="AK419">
        <v>-0.11187968241263511</v>
      </c>
      <c r="AL419">
        <v>-6.8210168193418741E-2</v>
      </c>
      <c r="AM419">
        <v>3.5179283013550444E-2</v>
      </c>
      <c r="AN419">
        <v>-3.3030885179868297E-2</v>
      </c>
      <c r="AO419">
        <v>-3.4882416440728085E-2</v>
      </c>
      <c r="AP419">
        <v>1.8072956442499011E-2</v>
      </c>
      <c r="AQ419">
        <v>-1.6809459998229075E-2</v>
      </c>
      <c r="AR419">
        <v>-6.5830153884410469</v>
      </c>
      <c r="AS419">
        <v>-13.660848369877101</v>
      </c>
      <c r="AT419">
        <v>7.0778329814360532</v>
      </c>
      <c r="AU419">
        <v>-0.45288142805942611</v>
      </c>
      <c r="AV419">
        <v>0.23183857610838682</v>
      </c>
      <c r="AW419">
        <v>-0.22104285195103929</v>
      </c>
      <c r="AX419" s="40">
        <v>-6.8234665920759469E-2</v>
      </c>
      <c r="AY419" s="40">
        <v>3.496518827247054E-2</v>
      </c>
      <c r="AZ419" s="40">
        <v>-3.3269477648288928E-2</v>
      </c>
      <c r="BA419" s="40">
        <v>-3.4895758193506779E-2</v>
      </c>
      <c r="BB419" s="40">
        <v>1.8042877812813943E-2</v>
      </c>
      <c r="BC419" s="40">
        <v>-1.6852880380692839E-2</v>
      </c>
      <c r="BD419" s="40">
        <v>-6.6000199231471646</v>
      </c>
      <c r="BE419" s="40">
        <v>-13.666073342235535</v>
      </c>
      <c r="BF419" s="40">
        <v>7.0660534190883713</v>
      </c>
      <c r="BG419" s="40">
        <v>-0.45297763438874533</v>
      </c>
      <c r="BH419" s="40">
        <v>0.23033027265821315</v>
      </c>
      <c r="BI419" s="40">
        <v>-0.22264736173053218</v>
      </c>
      <c r="BJ419">
        <v>-0.55899850533815343</v>
      </c>
      <c r="BK419">
        <v>-0.81768036748377637</v>
      </c>
      <c r="BL419">
        <v>-1.590220576939243</v>
      </c>
      <c r="BM419">
        <v>-1.5907917057186798</v>
      </c>
      <c r="BN419">
        <v>-0.47740559855231451</v>
      </c>
      <c r="BO419">
        <v>-0.68060598833370778</v>
      </c>
      <c r="BP419">
        <v>-1.291066138074388</v>
      </c>
      <c r="BQ419">
        <v>-1.2915599423171189</v>
      </c>
      <c r="BR419">
        <v>233912.58719344187</v>
      </c>
      <c r="BS419">
        <v>-1.2915599423171189</v>
      </c>
    </row>
    <row r="420" spans="2:71" hidden="1">
      <c r="B420" t="s">
        <v>235</v>
      </c>
      <c r="C420" t="s">
        <v>236</v>
      </c>
      <c r="D420" t="s">
        <v>236</v>
      </c>
      <c r="E420" t="s">
        <v>236</v>
      </c>
      <c r="F420" t="s">
        <v>22</v>
      </c>
      <c r="G420" t="str">
        <f t="shared" si="6"/>
        <v>Rest of developing Asia - Other (excl. BAN, CAM, IND, PAK, SRI)Light/Heavy Manufacturing, Utilities, and Construction</v>
      </c>
      <c r="H420">
        <v>49271.144681893777</v>
      </c>
      <c r="I420">
        <v>6210.2973694813381</v>
      </c>
      <c r="J420">
        <v>23252.634111718093</v>
      </c>
      <c r="K420">
        <v>3742601.3950950671</v>
      </c>
      <c r="L420">
        <v>626601.0105390267</v>
      </c>
      <c r="M420">
        <v>1386203.2129538136</v>
      </c>
      <c r="N420">
        <v>-1.1054606154338373E-2</v>
      </c>
      <c r="O420">
        <v>1.3793530189267419E-2</v>
      </c>
      <c r="P420">
        <v>2.7389240349290482E-3</v>
      </c>
      <c r="Q420">
        <v>-6.2522779074990521E-3</v>
      </c>
      <c r="R420">
        <v>2.1679503370014216E-2</v>
      </c>
      <c r="S420">
        <v>1.5427225462515173E-2</v>
      </c>
      <c r="T420">
        <v>6.0416969153908786</v>
      </c>
      <c r="U420">
        <v>-2.4485522843810852</v>
      </c>
      <c r="V420">
        <v>8.4902491997719629</v>
      </c>
      <c r="W420">
        <v>-1.6198856431915536E-2</v>
      </c>
      <c r="X420">
        <v>4.3345987665698339E-2</v>
      </c>
      <c r="Y420">
        <v>2.7147131233782804E-2</v>
      </c>
      <c r="Z420">
        <v>-1.7567109303696371E-2</v>
      </c>
      <c r="AA420">
        <v>3.7489280139665251E-2</v>
      </c>
      <c r="AB420">
        <v>1.9922170835968887E-2</v>
      </c>
      <c r="AC420">
        <v>-9.5649270837041625E-3</v>
      </c>
      <c r="AD420">
        <v>0.12634224590145107</v>
      </c>
      <c r="AE420">
        <v>0.1167773188177469</v>
      </c>
      <c r="AF420">
        <v>45.732991237023889</v>
      </c>
      <c r="AG420">
        <v>-3.7458706102382058</v>
      </c>
      <c r="AH420">
        <v>49.478861847262095</v>
      </c>
      <c r="AI420">
        <v>-2.6483815206078738E-2</v>
      </c>
      <c r="AJ420">
        <v>0.14113166587408138</v>
      </c>
      <c r="AK420">
        <v>0.11464785066800263</v>
      </c>
      <c r="AL420">
        <v>-3.9785182918220849E-2</v>
      </c>
      <c r="AM420">
        <v>4.9045867679679299E-2</v>
      </c>
      <c r="AN420">
        <v>9.26068476145845E-3</v>
      </c>
      <c r="AO420">
        <v>-2.0166070732651184E-2</v>
      </c>
      <c r="AP420">
        <v>0.13597417877750545</v>
      </c>
      <c r="AQ420">
        <v>0.11580810804485427</v>
      </c>
      <c r="AR420">
        <v>45.353423455949013</v>
      </c>
      <c r="AS420">
        <v>-7.8975501873004452</v>
      </c>
      <c r="AT420">
        <v>53.250973643249459</v>
      </c>
      <c r="AU420">
        <v>-6.3687066835349221E-2</v>
      </c>
      <c r="AV420">
        <v>0.1634725062878912</v>
      </c>
      <c r="AW420">
        <v>9.9785439452541966E-2</v>
      </c>
      <c r="AX420" s="40">
        <v>-3.99252238853132E-2</v>
      </c>
      <c r="AY420" s="40">
        <v>4.866833743047367E-2</v>
      </c>
      <c r="AZ420" s="40">
        <v>8.7431135451604726E-3</v>
      </c>
      <c r="BA420" s="40">
        <v>-2.0226637934201906E-2</v>
      </c>
      <c r="BB420" s="40">
        <v>0.1316731013266999</v>
      </c>
      <c r="BC420" s="40">
        <v>0.11144646339249799</v>
      </c>
      <c r="BD420" s="40">
        <v>43.645291614212404</v>
      </c>
      <c r="BE420" s="40">
        <v>-7.9212698558611967</v>
      </c>
      <c r="BF420" s="40">
        <v>51.566561470073601</v>
      </c>
      <c r="BG420" s="40">
        <v>-6.4058306750037444E-2</v>
      </c>
      <c r="BH420" s="40">
        <v>0.15991891164606076</v>
      </c>
      <c r="BI420" s="40">
        <v>9.5860604896023313E-2</v>
      </c>
      <c r="BJ420">
        <v>-5.248125536072782E-2</v>
      </c>
      <c r="BK420">
        <v>-8.339907694995452E-2</v>
      </c>
      <c r="BL420">
        <v>-0.18887840192162703</v>
      </c>
      <c r="BM420">
        <v>-0.18954324023900593</v>
      </c>
      <c r="BN420">
        <v>-3.9427295324274941E-2</v>
      </c>
      <c r="BO420">
        <v>-6.0317089301491003E-2</v>
      </c>
      <c r="BP420">
        <v>-0.12716863166827744</v>
      </c>
      <c r="BQ420">
        <v>-0.12755057261489483</v>
      </c>
      <c r="BR420">
        <v>233912.58719344187</v>
      </c>
      <c r="BS420">
        <v>-0.12755057261489483</v>
      </c>
    </row>
    <row r="421" spans="2:71" hidden="1">
      <c r="B421" t="s">
        <v>235</v>
      </c>
      <c r="C421" t="s">
        <v>236</v>
      </c>
      <c r="D421" t="s">
        <v>236</v>
      </c>
      <c r="E421" t="s">
        <v>236</v>
      </c>
      <c r="F421" t="s">
        <v>24</v>
      </c>
      <c r="G421" t="str">
        <f t="shared" si="6"/>
        <v>Rest of developing Asia - Other (excl. BAN, CAM, IND, PAK, SRI)Transport services</v>
      </c>
      <c r="H421">
        <v>17012.057017085976</v>
      </c>
      <c r="I421">
        <v>1027.7414191940111</v>
      </c>
      <c r="J421">
        <v>4990.0885870253405</v>
      </c>
      <c r="K421">
        <v>935650.34877376701</v>
      </c>
      <c r="L421">
        <v>156650.25263475662</v>
      </c>
      <c r="M421">
        <v>346550.8032384534</v>
      </c>
      <c r="N421">
        <v>-2.7136421200647014E-2</v>
      </c>
      <c r="O421">
        <v>1.4767023756704344E-2</v>
      </c>
      <c r="P421">
        <v>-1.2369397443942668E-2</v>
      </c>
      <c r="Q421">
        <v>-1.6510130293938531E-2</v>
      </c>
      <c r="R421">
        <v>8.939861245239265E-3</v>
      </c>
      <c r="S421">
        <v>-7.5702690486992652E-3</v>
      </c>
      <c r="T421">
        <v>-2.9647113974795465</v>
      </c>
      <c r="U421">
        <v>-6.4657902039455477</v>
      </c>
      <c r="V421">
        <v>3.5010788064660012</v>
      </c>
      <c r="W421">
        <v>-0.15650409848685382</v>
      </c>
      <c r="X421">
        <v>7.9541339008528306E-2</v>
      </c>
      <c r="Y421">
        <v>-7.696275947832551E-2</v>
      </c>
      <c r="Z421">
        <v>-3.6613190807601913E-2</v>
      </c>
      <c r="AA421">
        <v>2.0688271740054227E-2</v>
      </c>
      <c r="AB421">
        <v>-1.5924919067547682E-2</v>
      </c>
      <c r="AC421">
        <v>-2.1783426667989211E-2</v>
      </c>
      <c r="AD421">
        <v>1.3055269214183084E-2</v>
      </c>
      <c r="AE421">
        <v>-8.7281574538061266E-3</v>
      </c>
      <c r="AF421">
        <v>-3.4181701754366576</v>
      </c>
      <c r="AG421">
        <v>-8.5309482269780048</v>
      </c>
      <c r="AH421">
        <v>5.1127780515413477</v>
      </c>
      <c r="AI421">
        <v>-0.20687996479512766</v>
      </c>
      <c r="AJ421">
        <v>0.10627682733073504</v>
      </c>
      <c r="AK421">
        <v>-0.10060313746439259</v>
      </c>
      <c r="AL421">
        <v>-6.5250659487936125E-2</v>
      </c>
      <c r="AM421">
        <v>3.4920592279100202E-2</v>
      </c>
      <c r="AN421">
        <v>-3.033006720883592E-2</v>
      </c>
      <c r="AO421">
        <v>-3.7743174579398138E-2</v>
      </c>
      <c r="AP421">
        <v>2.096254442725454E-2</v>
      </c>
      <c r="AQ421">
        <v>-1.6780630152143608E-2</v>
      </c>
      <c r="AR421">
        <v>-6.5717248817592733</v>
      </c>
      <c r="AS421">
        <v>-14.781194582751102</v>
      </c>
      <c r="AT421">
        <v>8.2094697009918285</v>
      </c>
      <c r="AU421">
        <v>-0.35558190954098257</v>
      </c>
      <c r="AV421">
        <v>0.18058539481422931</v>
      </c>
      <c r="AW421">
        <v>-0.17499651472675326</v>
      </c>
      <c r="AX421" s="40">
        <v>-6.5288530411171289E-2</v>
      </c>
      <c r="AY421" s="40">
        <v>3.5025941541838919E-2</v>
      </c>
      <c r="AZ421" s="40">
        <v>-3.0262588869332366E-2</v>
      </c>
      <c r="BA421" s="40">
        <v>-3.7766842084598601E-2</v>
      </c>
      <c r="BB421" s="40">
        <v>2.1046976922487783E-2</v>
      </c>
      <c r="BC421" s="40">
        <v>-1.6719865162110825E-2</v>
      </c>
      <c r="BD421" s="40">
        <v>-6.5479277541593142</v>
      </c>
      <c r="BE421" s="40">
        <v>-14.790463384423319</v>
      </c>
      <c r="BF421" s="40">
        <v>8.2425356302640047</v>
      </c>
      <c r="BG421" s="40">
        <v>-0.35563475455153948</v>
      </c>
      <c r="BH421" s="40">
        <v>0.18065422220894098</v>
      </c>
      <c r="BI421" s="40">
        <v>-0.17498053234259853</v>
      </c>
      <c r="BJ421">
        <v>-0.3731206922148908</v>
      </c>
      <c r="BK421">
        <v>-0.50342449349962848</v>
      </c>
      <c r="BL421">
        <v>-0.89718430649345782</v>
      </c>
      <c r="BM421">
        <v>-0.89770502457149182</v>
      </c>
      <c r="BN421">
        <v>-0.6291261676518044</v>
      </c>
      <c r="BO421">
        <v>-0.83006757027154332</v>
      </c>
      <c r="BP421">
        <v>-1.4382211621229595</v>
      </c>
      <c r="BQ421">
        <v>-1.4391230233790218</v>
      </c>
      <c r="BR421">
        <v>233912.58719344187</v>
      </c>
      <c r="BS421">
        <v>-1.4391230233790218</v>
      </c>
    </row>
    <row r="422" spans="2:71" hidden="1">
      <c r="B422" t="s">
        <v>235</v>
      </c>
      <c r="C422" t="s">
        <v>236</v>
      </c>
      <c r="D422" t="s">
        <v>236</v>
      </c>
      <c r="E422" t="s">
        <v>236</v>
      </c>
      <c r="F422" t="s">
        <v>287</v>
      </c>
      <c r="G422" t="str">
        <f t="shared" si="6"/>
        <v>Rest of developing Asia - Other (excl. BAN, CAM, IND, PAK, SRI)_All</v>
      </c>
      <c r="H422">
        <v>233912.58719344172</v>
      </c>
      <c r="I422">
        <v>39162.563158689103</v>
      </c>
      <c r="J422">
        <v>86637.700809613336</v>
      </c>
      <c r="K422">
        <v>233912.58719344172</v>
      </c>
      <c r="L422">
        <v>39162.563158689103</v>
      </c>
      <c r="M422">
        <v>86637.700809613336</v>
      </c>
      <c r="N422">
        <v>-8.9131408798446041E-2</v>
      </c>
      <c r="O422">
        <v>7.297877299999081E-2</v>
      </c>
      <c r="P422">
        <v>-1.6152635798455231E-2</v>
      </c>
      <c r="Q422">
        <v>-5.5077262548580835E-2</v>
      </c>
      <c r="R422">
        <v>6.24651089289801E-2</v>
      </c>
      <c r="S422">
        <v>7.3878463803992642E-3</v>
      </c>
      <c r="T422">
        <v>2.8932700047907884</v>
      </c>
      <c r="U422">
        <v>-21.569667731664989</v>
      </c>
      <c r="V422">
        <v>24.462937736455778</v>
      </c>
      <c r="W422">
        <v>-0.36939350690762501</v>
      </c>
      <c r="X422">
        <v>0.27374638500043724</v>
      </c>
      <c r="Y422">
        <v>-9.5647121907187771E-2</v>
      </c>
      <c r="Z422">
        <v>-0.13345877912866283</v>
      </c>
      <c r="AA422">
        <v>0.12661992459765345</v>
      </c>
      <c r="AB422">
        <v>-6.8388545310093807E-3</v>
      </c>
      <c r="AC422">
        <v>-8.0519310615713907E-2</v>
      </c>
      <c r="AD422">
        <v>0.19776979413414536</v>
      </c>
      <c r="AE422">
        <v>0.11725048351843145</v>
      </c>
      <c r="AF422">
        <v>45.918294661774105</v>
      </c>
      <c r="AG422">
        <v>-31.53342587482004</v>
      </c>
      <c r="AH422">
        <v>77.451720536594152</v>
      </c>
      <c r="AI422">
        <v>-0.53596102574458659</v>
      </c>
      <c r="AJ422">
        <v>0.43100796631625438</v>
      </c>
      <c r="AK422">
        <v>-0.10495305942833222</v>
      </c>
      <c r="AL422">
        <v>-0.28086046519162261</v>
      </c>
      <c r="AM422">
        <v>0.19816457243518557</v>
      </c>
      <c r="AN422">
        <v>-8.2695892756437045E-2</v>
      </c>
      <c r="AO422">
        <v>-0.16514364928791744</v>
      </c>
      <c r="AP422">
        <v>0.24496450553724847</v>
      </c>
      <c r="AQ422">
        <v>7.9820856249331024E-2</v>
      </c>
      <c r="AR422">
        <v>31.25989324245073</v>
      </c>
      <c r="AS422">
        <v>-64.674485954944757</v>
      </c>
      <c r="AT422">
        <v>95.934379197395486</v>
      </c>
      <c r="AU422">
        <v>-1.0835740126446347</v>
      </c>
      <c r="AV422">
        <v>0.70274114223517636</v>
      </c>
      <c r="AW422">
        <v>-0.38083287040945835</v>
      </c>
      <c r="AX422" s="40">
        <v>-0.28159875522673206</v>
      </c>
      <c r="AY422" s="40">
        <v>0.20068991264668803</v>
      </c>
      <c r="AZ422" s="40">
        <v>-8.0908842580044021E-2</v>
      </c>
      <c r="BA422" s="40">
        <v>-0.16556535328103686</v>
      </c>
      <c r="BB422" s="40">
        <v>0.24029281546680686</v>
      </c>
      <c r="BC422" s="40">
        <v>7.4727462185770005E-2</v>
      </c>
      <c r="BD422" s="40">
        <v>29.265189575387716</v>
      </c>
      <c r="BE422" s="40">
        <v>-64.839636047592847</v>
      </c>
      <c r="BF422" s="40">
        <v>94.104825622980556</v>
      </c>
      <c r="BG422" s="40">
        <v>-1.0849790625370881</v>
      </c>
      <c r="BH422" s="40">
        <v>0.70551698471250512</v>
      </c>
      <c r="BI422" s="40">
        <v>-0.37946207782458297</v>
      </c>
      <c r="BJ422">
        <v>-8.9131408798446096E-2</v>
      </c>
      <c r="BK422">
        <v>-0.13345877912866291</v>
      </c>
      <c r="BL422">
        <v>-0.28086046519162278</v>
      </c>
      <c r="BM422">
        <v>-0.28159875522673222</v>
      </c>
      <c r="BN422">
        <v>-5.5077262548580835E-2</v>
      </c>
      <c r="BO422">
        <v>-8.0519310615713963E-2</v>
      </c>
      <c r="BP422">
        <v>-0.16514364928791758</v>
      </c>
      <c r="BQ422">
        <v>-0.16556535328103697</v>
      </c>
      <c r="BR422">
        <v>233912.58719344187</v>
      </c>
      <c r="BS422">
        <v>-0.16556535328103697</v>
      </c>
    </row>
    <row r="423" spans="2:71" hidden="1">
      <c r="B423" t="s">
        <v>237</v>
      </c>
      <c r="C423" t="s">
        <v>238</v>
      </c>
      <c r="D423" t="s">
        <v>238</v>
      </c>
      <c r="E423" t="s">
        <v>238</v>
      </c>
      <c r="F423" t="s">
        <v>20</v>
      </c>
      <c r="G423" t="str">
        <f t="shared" si="6"/>
        <v>WorldAgriculture, Mining and Quarrying</v>
      </c>
      <c r="H423">
        <v>6766490.6420515366</v>
      </c>
      <c r="I423">
        <v>1408814.7491714526</v>
      </c>
      <c r="J423">
        <v>2348113.3962465948</v>
      </c>
      <c r="K423">
        <v>164665900.86986959</v>
      </c>
      <c r="L423">
        <v>8259970.362711818</v>
      </c>
      <c r="M423">
        <v>48794691.279619046</v>
      </c>
      <c r="N423">
        <v>-1.2746808169376289E-2</v>
      </c>
      <c r="O423">
        <v>4.2391351075536385E-3</v>
      </c>
      <c r="P423">
        <v>-8.5076730618226497E-3</v>
      </c>
      <c r="Q423">
        <v>-4.0604118056937762E-2</v>
      </c>
      <c r="R423">
        <v>2.7643870538428494E-2</v>
      </c>
      <c r="S423">
        <v>-1.2960247518509268E-2</v>
      </c>
      <c r="T423">
        <v>-535.25630198147974</v>
      </c>
      <c r="U423">
        <v>-1676.9440587717884</v>
      </c>
      <c r="V423">
        <v>1141.6877567903086</v>
      </c>
      <c r="W423">
        <v>-8.0976302939504211E-3</v>
      </c>
      <c r="X423">
        <v>6.5869677025645924E-3</v>
      </c>
      <c r="Y423">
        <v>-1.5106625913858284E-3</v>
      </c>
      <c r="Z423">
        <v>-2.9549753780377601E-2</v>
      </c>
      <c r="AA423">
        <v>5.6267584995981041E-3</v>
      </c>
      <c r="AB423">
        <v>-2.3922995280779496E-2</v>
      </c>
      <c r="AC423">
        <v>-0.10023924217498369</v>
      </c>
      <c r="AD423">
        <v>4.2024873378293914E-2</v>
      </c>
      <c r="AE423">
        <v>-5.8214368796689779E-2</v>
      </c>
      <c r="AF423">
        <v>-2404.244804723166</v>
      </c>
      <c r="AG423">
        <v>-4139.8658477302888</v>
      </c>
      <c r="AH423">
        <v>1735.6210430071228</v>
      </c>
      <c r="AI423">
        <v>-1.4878893475543348E-2</v>
      </c>
      <c r="AJ423">
        <v>1.5430781611541211E-2</v>
      </c>
      <c r="AK423">
        <v>5.5188813599786092E-4</v>
      </c>
      <c r="AL423">
        <v>-5.2851333251872218E-2</v>
      </c>
      <c r="AM423">
        <v>1.6334844929736483E-2</v>
      </c>
      <c r="AN423">
        <v>-3.6516488322135728E-2</v>
      </c>
      <c r="AO423">
        <v>-0.146589187508644</v>
      </c>
      <c r="AP423">
        <v>6.5012268641625084E-2</v>
      </c>
      <c r="AQ423">
        <v>-8.1576918867018899E-2</v>
      </c>
      <c r="AR423">
        <v>-3369.1146606146131</v>
      </c>
      <c r="AS423">
        <v>-6054.1117215770228</v>
      </c>
      <c r="AT423">
        <v>2684.9970609624102</v>
      </c>
      <c r="AU423">
        <v>-3.3831480126539332E-2</v>
      </c>
      <c r="AV423">
        <v>2.3938224461224369E-2</v>
      </c>
      <c r="AW423">
        <v>-9.8932556653149647E-3</v>
      </c>
      <c r="AX423" s="40">
        <v>-5.3679583848275259E-2</v>
      </c>
      <c r="AY423" s="40">
        <v>1.7691673533546934E-2</v>
      </c>
      <c r="AZ423" s="40">
        <v>-3.5987910314728325E-2</v>
      </c>
      <c r="BA423" s="40">
        <v>-0.15125556879398491</v>
      </c>
      <c r="BB423" s="40">
        <v>6.753303668779452E-2</v>
      </c>
      <c r="BC423" s="40">
        <v>-8.3722532106190392E-2</v>
      </c>
      <c r="BD423" s="40">
        <v>-3457.728169441607</v>
      </c>
      <c r="BE423" s="40">
        <v>-6246.8325771671707</v>
      </c>
      <c r="BF423" s="40">
        <v>2789.1044077255633</v>
      </c>
      <c r="BG423" s="40">
        <v>-3.4450668797377564E-2</v>
      </c>
      <c r="BH423" s="40">
        <v>2.5216669272458317E-2</v>
      </c>
      <c r="BI423" s="40">
        <v>-9.2339995249192484E-3</v>
      </c>
      <c r="BJ423">
        <v>-0.1550999448208335</v>
      </c>
      <c r="BK423">
        <v>-0.35955394636099236</v>
      </c>
      <c r="BL423">
        <v>-0.64308168461861781</v>
      </c>
      <c r="BM423">
        <v>-0.65315962884535828</v>
      </c>
      <c r="BN423">
        <v>-0.11903226167656372</v>
      </c>
      <c r="BO423">
        <v>-0.29385452204876567</v>
      </c>
      <c r="BP423">
        <v>-0.42973085887534518</v>
      </c>
      <c r="BQ423">
        <v>-0.44341050381826547</v>
      </c>
      <c r="BR423">
        <v>82332950.434934765</v>
      </c>
      <c r="BS423">
        <v>-0.44341050381826547</v>
      </c>
    </row>
    <row r="424" spans="2:71" hidden="1">
      <c r="B424" t="s">
        <v>237</v>
      </c>
      <c r="C424" t="s">
        <v>238</v>
      </c>
      <c r="D424" t="s">
        <v>238</v>
      </c>
      <c r="E424" t="s">
        <v>238</v>
      </c>
      <c r="F424" t="s">
        <v>21</v>
      </c>
      <c r="G424" t="str">
        <f t="shared" si="6"/>
        <v>WorldBusiness, Trade, Personal, and Public Services</v>
      </c>
      <c r="H424">
        <v>45817073.114637598</v>
      </c>
      <c r="I424">
        <v>1264097.8230182466</v>
      </c>
      <c r="J424">
        <v>5015011.7173325671</v>
      </c>
      <c r="K424">
        <v>823329504.34934807</v>
      </c>
      <c r="L424">
        <v>41299851.813559093</v>
      </c>
      <c r="M424">
        <v>243973456.39809522</v>
      </c>
      <c r="N424">
        <v>-2.8336778871600903E-2</v>
      </c>
      <c r="O424">
        <v>1.5649293595340875E-2</v>
      </c>
      <c r="P424">
        <v>-1.2687485276260034E-2</v>
      </c>
      <c r="Q424">
        <v>-2.1211503025055454E-2</v>
      </c>
      <c r="R424">
        <v>1.206699360003342E-2</v>
      </c>
      <c r="S424">
        <v>-9.144509425022037E-3</v>
      </c>
      <c r="T424">
        <v>-377.66688416110458</v>
      </c>
      <c r="U424">
        <v>-876.03193167765062</v>
      </c>
      <c r="V424">
        <v>498.36504751654616</v>
      </c>
      <c r="W424">
        <v>-1.14355891107196E-2</v>
      </c>
      <c r="X424">
        <v>9.1008007642903004E-3</v>
      </c>
      <c r="Y424">
        <v>-2.3347883464292993E-3</v>
      </c>
      <c r="Z424">
        <v>-6.450523454849294E-2</v>
      </c>
      <c r="AA424">
        <v>3.4200254024317596E-2</v>
      </c>
      <c r="AB424">
        <v>-3.0304980524175348E-2</v>
      </c>
      <c r="AC424">
        <v>-4.8144569336884976E-2</v>
      </c>
      <c r="AD424">
        <v>2.4122214342959469E-2</v>
      </c>
      <c r="AE424">
        <v>-2.4022354993925504E-2</v>
      </c>
      <c r="AF424">
        <v>-992.11970146183432</v>
      </c>
      <c r="AG424">
        <v>-1988.36357924097</v>
      </c>
      <c r="AH424">
        <v>996.2438777791358</v>
      </c>
      <c r="AI424">
        <v>-2.0857042636885575E-2</v>
      </c>
      <c r="AJ424">
        <v>2.2744233330292789E-2</v>
      </c>
      <c r="AK424">
        <v>1.887190693407217E-3</v>
      </c>
      <c r="AL424">
        <v>-0.14307466500178759</v>
      </c>
      <c r="AM424">
        <v>5.9580201090189459E-2</v>
      </c>
      <c r="AN424">
        <v>-8.3494463911598121E-2</v>
      </c>
      <c r="AO424">
        <v>-0.10407067450333946</v>
      </c>
      <c r="AP424">
        <v>4.993831936918796E-2</v>
      </c>
      <c r="AQ424">
        <v>-5.4132355134151509E-2</v>
      </c>
      <c r="AR424">
        <v>-2235.6582453594119</v>
      </c>
      <c r="AS424">
        <v>-4298.1034351250619</v>
      </c>
      <c r="AT424">
        <v>2062.44518976565</v>
      </c>
      <c r="AU424">
        <v>-4.5883457017820539E-2</v>
      </c>
      <c r="AV424">
        <v>3.0948757862784778E-2</v>
      </c>
      <c r="AW424">
        <v>-1.4934699155035759E-2</v>
      </c>
      <c r="AX424" s="40">
        <v>-0.1458362193068829</v>
      </c>
      <c r="AY424" s="40">
        <v>7.4865746403512567E-2</v>
      </c>
      <c r="AZ424" s="40">
        <v>-7.0970472903370302E-2</v>
      </c>
      <c r="BA424" s="40">
        <v>-0.10987583420146707</v>
      </c>
      <c r="BB424" s="40">
        <v>5.4987846775250503E-2</v>
      </c>
      <c r="BC424" s="40">
        <v>-5.4887987426216547E-2</v>
      </c>
      <c r="BD424" s="40">
        <v>-2266.8657470472385</v>
      </c>
      <c r="BE424" s="40">
        <v>-4537.8556704117782</v>
      </c>
      <c r="BF424" s="40">
        <v>2270.9899233645392</v>
      </c>
      <c r="BG424" s="40">
        <v>-4.6896974941768178E-2</v>
      </c>
      <c r="BH424" s="40">
        <v>3.5764199482734085E-2</v>
      </c>
      <c r="BI424" s="40">
        <v>-1.113277545903409E-2</v>
      </c>
      <c r="BJ424">
        <v>-5.0920987564695895E-2</v>
      </c>
      <c r="BK424">
        <v>-0.11591544194860816</v>
      </c>
      <c r="BL424">
        <v>-0.25710414265471021</v>
      </c>
      <c r="BM424">
        <v>-0.26206663585360801</v>
      </c>
      <c r="BN424">
        <v>-6.9300960394503078E-2</v>
      </c>
      <c r="BO424">
        <v>-0.15729507187136965</v>
      </c>
      <c r="BP424">
        <v>-0.34001351452869488</v>
      </c>
      <c r="BQ424">
        <v>-0.35897978683144022</v>
      </c>
      <c r="BR424">
        <v>82332950.434934765</v>
      </c>
      <c r="BS424">
        <v>-0.35897978683144022</v>
      </c>
    </row>
    <row r="425" spans="2:71" hidden="1">
      <c r="B425" t="s">
        <v>237</v>
      </c>
      <c r="C425" t="s">
        <v>238</v>
      </c>
      <c r="D425" t="s">
        <v>238</v>
      </c>
      <c r="E425" t="s">
        <v>238</v>
      </c>
      <c r="F425" t="s">
        <v>23</v>
      </c>
      <c r="G425" t="str">
        <f t="shared" si="6"/>
        <v>WorldHotel and restaurants and Other Personal Services</v>
      </c>
      <c r="H425">
        <v>5161938.9957735296</v>
      </c>
      <c r="I425">
        <v>413573.81613578048</v>
      </c>
      <c r="J425">
        <v>606564.9179490183</v>
      </c>
      <c r="K425">
        <v>246998851.30480438</v>
      </c>
      <c r="L425">
        <v>12389955.544067727</v>
      </c>
      <c r="M425">
        <v>73192036.919428572</v>
      </c>
      <c r="N425">
        <v>-1.518537421259511E-2</v>
      </c>
      <c r="O425">
        <v>7.566455351246084E-3</v>
      </c>
      <c r="P425">
        <v>-7.6189188613490274E-3</v>
      </c>
      <c r="Q425">
        <v>-6.0706978572441679E-2</v>
      </c>
      <c r="R425">
        <v>2.8178911387506528E-2</v>
      </c>
      <c r="S425">
        <v>-3.2528067184935151E-2</v>
      </c>
      <c r="T425">
        <v>-1343.404354519316</v>
      </c>
      <c r="U425">
        <v>-2507.1892190907483</v>
      </c>
      <c r="V425">
        <v>1163.7848645714323</v>
      </c>
      <c r="W425">
        <v>-6.9012361267660222E-2</v>
      </c>
      <c r="X425">
        <v>3.4763518516601505E-2</v>
      </c>
      <c r="Y425">
        <v>-3.424884275105871E-2</v>
      </c>
      <c r="Z425">
        <v>-2.5690542926627896E-2</v>
      </c>
      <c r="AA425">
        <v>1.2468582469866303E-2</v>
      </c>
      <c r="AB425">
        <v>-1.3221960456761593E-2</v>
      </c>
      <c r="AC425">
        <v>-0.10805143502009822</v>
      </c>
      <c r="AD425">
        <v>3.6665438904971447E-2</v>
      </c>
      <c r="AE425">
        <v>-7.1385996115126762E-2</v>
      </c>
      <c r="AF425">
        <v>-2948.2310611180401</v>
      </c>
      <c r="AG425">
        <v>-4462.5082545724654</v>
      </c>
      <c r="AH425">
        <v>1514.2771934544251</v>
      </c>
      <c r="AI425">
        <v>-9.5968671148348339E-2</v>
      </c>
      <c r="AJ425">
        <v>4.8785761158096672E-2</v>
      </c>
      <c r="AK425">
        <v>-4.7182909990251667E-2</v>
      </c>
      <c r="AL425">
        <v>-4.5041594613664047E-2</v>
      </c>
      <c r="AM425">
        <v>2.1183365046685998E-2</v>
      </c>
      <c r="AN425">
        <v>-2.3858229566978056E-2</v>
      </c>
      <c r="AO425">
        <v>-0.181294887848089</v>
      </c>
      <c r="AP425">
        <v>7.2319492522179465E-2</v>
      </c>
      <c r="AQ425">
        <v>-0.10897539532590955</v>
      </c>
      <c r="AR425">
        <v>-4500.6676782840841</v>
      </c>
      <c r="AS425">
        <v>-7487.45200268189</v>
      </c>
      <c r="AT425">
        <v>2986.7843243978064</v>
      </c>
      <c r="AU425">
        <v>-0.17342611212939824</v>
      </c>
      <c r="AV425">
        <v>8.7399250551298741E-2</v>
      </c>
      <c r="AW425">
        <v>-8.6026861578099481E-2</v>
      </c>
      <c r="AX425" s="40">
        <v>-4.5318548535352533E-2</v>
      </c>
      <c r="AY425" s="40">
        <v>2.2282585274228623E-2</v>
      </c>
      <c r="AZ425" s="40">
        <v>-2.3035963261123914E-2</v>
      </c>
      <c r="BA425" s="40">
        <v>-0.18205173663064081</v>
      </c>
      <c r="BB425" s="40">
        <v>7.3665589710242757E-2</v>
      </c>
      <c r="BC425" s="40">
        <v>-0.10838614692039805</v>
      </c>
      <c r="BD425" s="40">
        <v>-4476.331806455084</v>
      </c>
      <c r="BE425" s="40">
        <v>-7518.7097452465532</v>
      </c>
      <c r="BF425" s="40">
        <v>3042.3779387914692</v>
      </c>
      <c r="BG425" s="40">
        <v>-0.17373957075995458</v>
      </c>
      <c r="BH425" s="40">
        <v>8.7671210963899779E-2</v>
      </c>
      <c r="BI425" s="40">
        <v>-8.6068359796054789E-2</v>
      </c>
      <c r="BJ425">
        <v>-0.24220678768292489</v>
      </c>
      <c r="BK425">
        <v>-0.40976427640010377</v>
      </c>
      <c r="BL425">
        <v>-0.71841363872637409</v>
      </c>
      <c r="BM425">
        <v>-0.72283105503559597</v>
      </c>
      <c r="BN425">
        <v>-0.60622532696016052</v>
      </c>
      <c r="BO425">
        <v>-1.0790113107903763</v>
      </c>
      <c r="BP425">
        <v>-1.8104269928499739</v>
      </c>
      <c r="BQ425">
        <v>-1.8179849526010816</v>
      </c>
      <c r="BR425">
        <v>82332950.434934765</v>
      </c>
      <c r="BS425">
        <v>-1.8179849526010816</v>
      </c>
    </row>
    <row r="426" spans="2:71" hidden="1">
      <c r="B426" t="s">
        <v>237</v>
      </c>
      <c r="C426" t="s">
        <v>238</v>
      </c>
      <c r="D426" t="s">
        <v>238</v>
      </c>
      <c r="E426" t="s">
        <v>238</v>
      </c>
      <c r="F426" t="s">
        <v>22</v>
      </c>
      <c r="G426" t="str">
        <f t="shared" si="6"/>
        <v>WorldLight/Heavy Manufacturing, Utilities, and Construction</v>
      </c>
      <c r="H426">
        <v>21047556.343080539</v>
      </c>
      <c r="I426">
        <v>864509.46672860323</v>
      </c>
      <c r="J426">
        <v>15043279.09097795</v>
      </c>
      <c r="K426">
        <v>1317327206.9589572</v>
      </c>
      <c r="L426">
        <v>66079762.901694544</v>
      </c>
      <c r="M426">
        <v>390357530.23695248</v>
      </c>
      <c r="N426">
        <v>-1.6813228189853695E-2</v>
      </c>
      <c r="O426">
        <v>9.0551776520897704E-3</v>
      </c>
      <c r="P426">
        <v>-7.7580505377639218E-3</v>
      </c>
      <c r="Q426">
        <v>-1.3337185607237619E-2</v>
      </c>
      <c r="R426">
        <v>1.0048478533392288E-2</v>
      </c>
      <c r="S426">
        <v>-3.288707073845331E-3</v>
      </c>
      <c r="T426">
        <v>-135.82311480801576</v>
      </c>
      <c r="U426">
        <v>-550.82378918884672</v>
      </c>
      <c r="V426">
        <v>415.00067438083107</v>
      </c>
      <c r="W426">
        <v>-3.8464648312667646E-2</v>
      </c>
      <c r="X426">
        <v>1.663945541659826E-2</v>
      </c>
      <c r="Y426">
        <v>-2.1825192896069379E-2</v>
      </c>
      <c r="Z426">
        <v>-3.7209188722095145E-2</v>
      </c>
      <c r="AA426">
        <v>2.449718538748755E-2</v>
      </c>
      <c r="AB426">
        <v>-1.27120033346076E-2</v>
      </c>
      <c r="AC426">
        <v>-2.9895508969781492E-2</v>
      </c>
      <c r="AD426">
        <v>2.8346661230100451E-2</v>
      </c>
      <c r="AE426">
        <v>-1.5488477396810476E-3</v>
      </c>
      <c r="AF426">
        <v>-63.967182130593145</v>
      </c>
      <c r="AG426">
        <v>-1234.6800903429023</v>
      </c>
      <c r="AH426">
        <v>1170.712908212309</v>
      </c>
      <c r="AI426">
        <v>-7.8578307506587744E-2</v>
      </c>
      <c r="AJ426">
        <v>5.3533077772714911E-2</v>
      </c>
      <c r="AK426">
        <v>-2.5045229733872847E-2</v>
      </c>
      <c r="AL426">
        <v>-0.11449255281817601</v>
      </c>
      <c r="AM426">
        <v>2.4156028221338152E-2</v>
      </c>
      <c r="AN426">
        <v>-9.0336524596837844E-2</v>
      </c>
      <c r="AO426">
        <v>-0.12525746257157649</v>
      </c>
      <c r="AP426">
        <v>7.2137730054037688E-2</v>
      </c>
      <c r="AQ426">
        <v>-5.3119732517538806E-2</v>
      </c>
      <c r="AR426">
        <v>-2193.8370813502488</v>
      </c>
      <c r="AS426">
        <v>-5173.1146427485328</v>
      </c>
      <c r="AT426">
        <v>2979.277561398284</v>
      </c>
      <c r="AU426">
        <v>-0.21210185062585318</v>
      </c>
      <c r="AV426">
        <v>-0.16326144877898344</v>
      </c>
      <c r="AW426">
        <v>-0.37536329940483665</v>
      </c>
      <c r="AX426" s="40">
        <v>-0.11591483140718953</v>
      </c>
      <c r="AY426" s="40">
        <v>6.3850006730034728E-2</v>
      </c>
      <c r="AZ426" s="40">
        <v>-5.2064824677154786E-2</v>
      </c>
      <c r="BA426" s="40">
        <v>-0.12687499832140289</v>
      </c>
      <c r="BB426" s="40">
        <v>7.6836405905911148E-2</v>
      </c>
      <c r="BC426" s="40">
        <v>-5.0038592415491759E-2</v>
      </c>
      <c r="BD426" s="40">
        <v>-2066.5864517188916</v>
      </c>
      <c r="BE426" s="40">
        <v>-5239.9186295194995</v>
      </c>
      <c r="BF426" s="40">
        <v>3173.3321778006075</v>
      </c>
      <c r="BG426" s="40">
        <v>-0.21496941895480379</v>
      </c>
      <c r="BH426" s="40">
        <v>0.12172863349682292</v>
      </c>
      <c r="BI426" s="40">
        <v>-9.3240785457980896E-2</v>
      </c>
      <c r="BJ426">
        <v>-6.5769282696875181E-2</v>
      </c>
      <c r="BK426">
        <v>-0.14555334789672836</v>
      </c>
      <c r="BL426">
        <v>-0.44786717862603731</v>
      </c>
      <c r="BM426">
        <v>-0.45343078851333979</v>
      </c>
      <c r="BN426">
        <v>-6.3715183047471202E-2</v>
      </c>
      <c r="BO426">
        <v>-0.14281857375316717</v>
      </c>
      <c r="BP426">
        <v>-0.59838727530933289</v>
      </c>
      <c r="BQ426">
        <v>-0.60611466168761752</v>
      </c>
      <c r="BR426">
        <v>82332950.434934765</v>
      </c>
      <c r="BS426">
        <v>-0.60611466168761752</v>
      </c>
    </row>
    <row r="427" spans="2:71" hidden="1">
      <c r="B427" t="s">
        <v>237</v>
      </c>
      <c r="C427" t="s">
        <v>238</v>
      </c>
      <c r="D427" t="s">
        <v>238</v>
      </c>
      <c r="E427" t="s">
        <v>238</v>
      </c>
      <c r="F427" t="s">
        <v>24</v>
      </c>
      <c r="G427" t="str">
        <f t="shared" si="6"/>
        <v>WorldTransport services</v>
      </c>
      <c r="H427">
        <v>3539891.3393916106</v>
      </c>
      <c r="I427">
        <v>178989.32630182675</v>
      </c>
      <c r="J427">
        <v>1384376.5173033958</v>
      </c>
      <c r="K427">
        <v>329331801.73973918</v>
      </c>
      <c r="L427">
        <v>16519940.725423636</v>
      </c>
      <c r="M427">
        <v>97589382.559238091</v>
      </c>
      <c r="N427">
        <v>-1.6189321992775868E-2</v>
      </c>
      <c r="O427">
        <v>8.0361601645410324E-3</v>
      </c>
      <c r="P427">
        <v>-8.1531618282348357E-3</v>
      </c>
      <c r="Q427">
        <v>-1.6132728127424729E-2</v>
      </c>
      <c r="R427">
        <v>8.0670564150665067E-3</v>
      </c>
      <c r="S427">
        <v>-8.0656717123582192E-3</v>
      </c>
      <c r="T427">
        <v>-333.11104649720988</v>
      </c>
      <c r="U427">
        <v>-666.27928101107796</v>
      </c>
      <c r="V427">
        <v>333.16823451386796</v>
      </c>
      <c r="W427">
        <v>-0.10994991374415942</v>
      </c>
      <c r="X427">
        <v>5.5998375764584246E-2</v>
      </c>
      <c r="Y427">
        <v>-5.3951537979575179E-2</v>
      </c>
      <c r="Z427">
        <v>-2.4570541554036648E-2</v>
      </c>
      <c r="AA427">
        <v>1.1626844921764285E-2</v>
      </c>
      <c r="AB427">
        <v>-1.2943696632272361E-2</v>
      </c>
      <c r="AC427">
        <v>-2.509034333106902E-2</v>
      </c>
      <c r="AD427">
        <v>1.1713396569114205E-2</v>
      </c>
      <c r="AE427">
        <v>-1.3376946761954812E-2</v>
      </c>
      <c r="AF427">
        <v>-552.46591898660279</v>
      </c>
      <c r="AG427">
        <v>-1036.227461524471</v>
      </c>
      <c r="AH427">
        <v>483.76154253786802</v>
      </c>
      <c r="AI427">
        <v>-0.15152163657795581</v>
      </c>
      <c r="AJ427">
        <v>7.8823611811615735E-2</v>
      </c>
      <c r="AK427">
        <v>-7.2698024766340075E-2</v>
      </c>
      <c r="AL427">
        <v>-4.8422680292936081E-2</v>
      </c>
      <c r="AM427">
        <v>2.2181271048523511E-2</v>
      </c>
      <c r="AN427">
        <v>-2.6241409244412574E-2</v>
      </c>
      <c r="AO427">
        <v>-5.0341221905116348E-2</v>
      </c>
      <c r="AP427">
        <v>2.4782876847037835E-2</v>
      </c>
      <c r="AQ427">
        <v>-2.555834505807851E-2</v>
      </c>
      <c r="AR427">
        <v>-1055.5558634984527</v>
      </c>
      <c r="AS427">
        <v>-2079.0850047947997</v>
      </c>
      <c r="AT427">
        <v>1023.5291412963471</v>
      </c>
      <c r="AU427">
        <v>-0.27478177972696527</v>
      </c>
      <c r="AV427">
        <v>0.14026958334286432</v>
      </c>
      <c r="AW427">
        <v>-0.13451219638410095</v>
      </c>
      <c r="AX427" s="40">
        <v>-4.8707482860347512E-2</v>
      </c>
      <c r="AY427" s="40">
        <v>2.3695315574919718E-2</v>
      </c>
      <c r="AZ427" s="40">
        <v>-2.5012167285427791E-2</v>
      </c>
      <c r="BA427" s="40">
        <v>-5.088174404123192E-2</v>
      </c>
      <c r="BB427" s="40">
        <v>2.4609096924195654E-2</v>
      </c>
      <c r="BC427" s="40">
        <v>-2.6272647117036259E-2</v>
      </c>
      <c r="BD427" s="40">
        <v>-1085.0564326835281</v>
      </c>
      <c r="BE427" s="40">
        <v>-2101.4084889183214</v>
      </c>
      <c r="BF427" s="40">
        <v>1016.3520562347935</v>
      </c>
      <c r="BG427" s="40">
        <v>-0.27511396474926925</v>
      </c>
      <c r="BH427" s="40">
        <v>0.1406197758972724</v>
      </c>
      <c r="BI427" s="40">
        <v>-0.13449418885199682</v>
      </c>
      <c r="BJ427">
        <v>-0.3765411187552154</v>
      </c>
      <c r="BK427">
        <v>-0.57147663190014319</v>
      </c>
      <c r="BL427">
        <v>-1.1262442132390973</v>
      </c>
      <c r="BM427">
        <v>-1.1328683249471301</v>
      </c>
      <c r="BN427">
        <v>-0.37224525885277776</v>
      </c>
      <c r="BO427">
        <v>-0.57893254471336331</v>
      </c>
      <c r="BP427">
        <v>-1.1615692665879265</v>
      </c>
      <c r="BQ427">
        <v>-1.1740412304668664</v>
      </c>
      <c r="BR427">
        <v>82332950.434934765</v>
      </c>
      <c r="BS427">
        <v>-1.1740412304668664</v>
      </c>
    </row>
    <row r="428" spans="2:71" hidden="1">
      <c r="B428" t="s">
        <v>237</v>
      </c>
      <c r="C428" t="s">
        <v>238</v>
      </c>
      <c r="D428" t="s">
        <v>238</v>
      </c>
      <c r="E428" t="s">
        <v>238</v>
      </c>
      <c r="F428" t="s">
        <v>287</v>
      </c>
      <c r="G428" t="str">
        <f t="shared" si="6"/>
        <v>World_All</v>
      </c>
      <c r="H428">
        <v>82332950.434934735</v>
      </c>
      <c r="I428">
        <v>4129985.1813559076</v>
      </c>
      <c r="J428">
        <v>24397345.63980953</v>
      </c>
      <c r="K428">
        <v>82332950.434934735</v>
      </c>
      <c r="L428">
        <v>4129985.1813559076</v>
      </c>
      <c r="M428">
        <v>24397345.63980953</v>
      </c>
      <c r="N428">
        <v>-8.9271511436201892E-2</v>
      </c>
      <c r="O428">
        <v>4.4546221870771424E-2</v>
      </c>
      <c r="P428">
        <v>-4.4725289565430468E-2</v>
      </c>
      <c r="Q428">
        <v>-0.15199251338909753</v>
      </c>
      <c r="R428">
        <v>8.600531047442736E-2</v>
      </c>
      <c r="S428">
        <v>-6.5987202914670168E-2</v>
      </c>
      <c r="T428">
        <v>-2725.2617019671316</v>
      </c>
      <c r="U428">
        <v>-6277.2682797401212</v>
      </c>
      <c r="V428">
        <v>3552.0065777729906</v>
      </c>
      <c r="W428">
        <v>-0.23696014272915736</v>
      </c>
      <c r="X428">
        <v>0.12308911816463894</v>
      </c>
      <c r="Y428">
        <v>-0.11387102456451842</v>
      </c>
      <c r="Z428">
        <v>-0.18152526153163018</v>
      </c>
      <c r="AA428">
        <v>8.8419625303033822E-2</v>
      </c>
      <c r="AB428">
        <v>-9.3105636228596356E-2</v>
      </c>
      <c r="AC428">
        <v>-0.31142109883281649</v>
      </c>
      <c r="AD428">
        <v>0.1428725844254389</v>
      </c>
      <c r="AE428">
        <v>-0.16854851440737759</v>
      </c>
      <c r="AF428">
        <v>-6961.0286684202219</v>
      </c>
      <c r="AG428">
        <v>-12861.645233411058</v>
      </c>
      <c r="AH428">
        <v>5900.6165649908353</v>
      </c>
      <c r="AI428">
        <v>-0.36180455134532058</v>
      </c>
      <c r="AJ428">
        <v>0.21931746568426116</v>
      </c>
      <c r="AK428">
        <v>-0.14248708566105941</v>
      </c>
      <c r="AL428">
        <v>-0.40388282597843617</v>
      </c>
      <c r="AM428">
        <v>0.14343571033647332</v>
      </c>
      <c r="AN428">
        <v>-0.26044711564196288</v>
      </c>
      <c r="AO428">
        <v>-0.60755343433676567</v>
      </c>
      <c r="AP428">
        <v>0.28419068743406856</v>
      </c>
      <c r="AQ428">
        <v>-0.32336274690269712</v>
      </c>
      <c r="AR428">
        <v>-13354.833529106798</v>
      </c>
      <c r="AS428">
        <v>-25091.866806927315</v>
      </c>
      <c r="AT428">
        <v>11737.033277820516</v>
      </c>
      <c r="AU428">
        <v>-0.74002467962657803</v>
      </c>
      <c r="AV428">
        <v>0.11929436743919127</v>
      </c>
      <c r="AW428">
        <v>-0.62073031218738672</v>
      </c>
      <c r="AX428" s="40">
        <v>-0.40945666595804953</v>
      </c>
      <c r="AY428" s="40">
        <v>0.2023853275162435</v>
      </c>
      <c r="AZ428" s="40">
        <v>-0.20707133844180603</v>
      </c>
      <c r="BA428" s="40">
        <v>-0.62093988198872996</v>
      </c>
      <c r="BB428" s="40">
        <v>0.29763197600339564</v>
      </c>
      <c r="BC428" s="40">
        <v>-0.32330790598533432</v>
      </c>
      <c r="BD428" s="40">
        <v>-13352.568607346398</v>
      </c>
      <c r="BE428" s="40">
        <v>-25644.725111263408</v>
      </c>
      <c r="BF428" s="40">
        <v>12292.156503917011</v>
      </c>
      <c r="BG428" s="40">
        <v>-0.74517059820317222</v>
      </c>
      <c r="BH428" s="40">
        <v>0.41100048911318693</v>
      </c>
      <c r="BI428" s="40">
        <v>-0.33417010908998529</v>
      </c>
      <c r="BJ428">
        <v>-8.927151143620192E-2</v>
      </c>
      <c r="BK428">
        <v>-0.18152526153163023</v>
      </c>
      <c r="BL428">
        <v>-0.40388282597843633</v>
      </c>
      <c r="BM428">
        <v>-0.40945666595804969</v>
      </c>
      <c r="BN428">
        <v>-0.15199251338909753</v>
      </c>
      <c r="BO428">
        <v>-0.31142109883281655</v>
      </c>
      <c r="BP428">
        <v>-0.60755343433676556</v>
      </c>
      <c r="BQ428">
        <v>-0.62093988198872996</v>
      </c>
      <c r="BR428">
        <v>82332950.434934765</v>
      </c>
      <c r="BS428">
        <v>-0.62093988198872996</v>
      </c>
    </row>
    <row r="429" spans="2:71" hidden="1">
      <c r="B429" t="s">
        <v>239</v>
      </c>
      <c r="C429" t="s">
        <v>239</v>
      </c>
      <c r="D429" t="s">
        <v>239</v>
      </c>
      <c r="E429" t="s">
        <v>239</v>
      </c>
      <c r="F429" t="s">
        <v>20</v>
      </c>
      <c r="G429" t="str">
        <f t="shared" si="6"/>
        <v>asean5Agriculture, Mining and Quarrying</v>
      </c>
      <c r="H429">
        <v>381682.47385619988</v>
      </c>
      <c r="I429">
        <v>96238.030052979462</v>
      </c>
      <c r="J429">
        <v>84099.903878753466</v>
      </c>
      <c r="K429">
        <v>4730918.3175342018</v>
      </c>
      <c r="L429">
        <v>570694.87118715246</v>
      </c>
      <c r="M429">
        <v>1978697.4279945944</v>
      </c>
      <c r="N429">
        <v>-2.5274408779921965E-2</v>
      </c>
      <c r="O429">
        <v>2.521965706568282E-2</v>
      </c>
      <c r="P429">
        <v>-5.475171423914571E-5</v>
      </c>
      <c r="Q429">
        <v>-5.1127964795158021E-2</v>
      </c>
      <c r="R429">
        <v>5.3450624486008194E-2</v>
      </c>
      <c r="S429">
        <v>2.3226596908501717E-3</v>
      </c>
      <c r="T429">
        <v>6.6276498654066494</v>
      </c>
      <c r="U429">
        <v>-145.89233641416985</v>
      </c>
      <c r="V429">
        <v>152.5199862795765</v>
      </c>
      <c r="W429">
        <v>-1.6654627932101106E-2</v>
      </c>
      <c r="X429">
        <v>2.5111713757838973E-2</v>
      </c>
      <c r="Y429">
        <v>8.4570858257378666E-3</v>
      </c>
      <c r="Z429">
        <v>-3.6061181798270232E-2</v>
      </c>
      <c r="AA429">
        <v>5.6925487182349771E-2</v>
      </c>
      <c r="AB429">
        <v>2.0864305384079539E-2</v>
      </c>
      <c r="AC429">
        <v>-7.5397632162903447E-2</v>
      </c>
      <c r="AD429">
        <v>0.11945580144025955</v>
      </c>
      <c r="AE429">
        <v>4.4058169277356105E-2</v>
      </c>
      <c r="AF429">
        <v>125.71885620241247</v>
      </c>
      <c r="AG429">
        <v>-215.14520987512242</v>
      </c>
      <c r="AH429">
        <v>340.86406607753486</v>
      </c>
      <c r="AI429">
        <v>-2.5657771876654245E-2</v>
      </c>
      <c r="AJ429">
        <v>5.2376100368178143E-2</v>
      </c>
      <c r="AK429">
        <v>2.6718328491523897E-2</v>
      </c>
      <c r="AL429">
        <v>-6.4350527785890108E-2</v>
      </c>
      <c r="AM429">
        <v>6.9839193106593561E-2</v>
      </c>
      <c r="AN429">
        <v>5.4886653207034432E-3</v>
      </c>
      <c r="AO429">
        <v>-0.12884107056860231</v>
      </c>
      <c r="AP429">
        <v>0.14312009714597801</v>
      </c>
      <c r="AQ429">
        <v>1.4279026577375689E-2</v>
      </c>
      <c r="AR429">
        <v>40.744836166266737</v>
      </c>
      <c r="AS429">
        <v>-367.64469085881666</v>
      </c>
      <c r="AT429">
        <v>408.3895270250834</v>
      </c>
      <c r="AU429">
        <v>-4.7980669619186747E-2</v>
      </c>
      <c r="AV429">
        <v>6.2687592039445017E-2</v>
      </c>
      <c r="AW429">
        <v>1.4706922420258277E-2</v>
      </c>
      <c r="AX429" s="40">
        <v>-8.3868760136194473E-2</v>
      </c>
      <c r="AY429" s="40">
        <v>8.0829276351311902E-2</v>
      </c>
      <c r="AZ429" s="40">
        <v>-3.0394837848825747E-3</v>
      </c>
      <c r="BA429" s="40">
        <v>-0.18766152803434888</v>
      </c>
      <c r="BB429" s="40">
        <v>0.17558774937598226</v>
      </c>
      <c r="BC429" s="40">
        <v>-1.2073778658366625E-2</v>
      </c>
      <c r="BD429" s="40">
        <v>-34.452217780893655</v>
      </c>
      <c r="BE429" s="40">
        <v>-535.48735784173471</v>
      </c>
      <c r="BF429" s="40">
        <v>501.03514006084094</v>
      </c>
      <c r="BG429" s="40">
        <v>-5.0835206025373621E-2</v>
      </c>
      <c r="BH429" s="40">
        <v>6.496481744253782E-2</v>
      </c>
      <c r="BI429" s="40">
        <v>1.4129611417164199E-2</v>
      </c>
      <c r="BJ429">
        <v>-0.15663695827284563</v>
      </c>
      <c r="BK429">
        <v>-0.2234874761182285</v>
      </c>
      <c r="BL429">
        <v>-0.3988093657661092</v>
      </c>
      <c r="BM429">
        <v>-0.51977269166764473</v>
      </c>
      <c r="BN429">
        <v>-0.15159530627742013</v>
      </c>
      <c r="BO429">
        <v>-0.22355529280543673</v>
      </c>
      <c r="BP429">
        <v>-0.38201601867414225</v>
      </c>
      <c r="BQ429">
        <v>-0.55641969972467908</v>
      </c>
      <c r="BR429">
        <v>2365459.1587671023</v>
      </c>
      <c r="BS429">
        <v>-0.55641969972467908</v>
      </c>
    </row>
    <row r="430" spans="2:71" hidden="1">
      <c r="B430" t="s">
        <v>239</v>
      </c>
      <c r="C430" t="s">
        <v>239</v>
      </c>
      <c r="D430" t="s">
        <v>239</v>
      </c>
      <c r="E430" t="s">
        <v>239</v>
      </c>
      <c r="F430" t="s">
        <v>21</v>
      </c>
      <c r="G430" t="str">
        <f t="shared" si="6"/>
        <v>asean5Business, Trade, Personal, and Public Services</v>
      </c>
      <c r="H430">
        <v>965444.95251668664</v>
      </c>
      <c r="I430">
        <v>95515.390300420433</v>
      </c>
      <c r="J430">
        <v>124267.41252572626</v>
      </c>
      <c r="K430">
        <v>23654591.587671008</v>
      </c>
      <c r="L430">
        <v>2853474.3559357622</v>
      </c>
      <c r="M430">
        <v>9893487.1399729718</v>
      </c>
      <c r="N430">
        <v>-5.6975987072213893E-2</v>
      </c>
      <c r="O430">
        <v>5.1327687086151985E-2</v>
      </c>
      <c r="P430">
        <v>-5.6482999860619047E-3</v>
      </c>
      <c r="Q430">
        <v>-3.9922387351098362E-2</v>
      </c>
      <c r="R430">
        <v>3.5443626013197685E-2</v>
      </c>
      <c r="S430">
        <v>-4.4787613379006757E-3</v>
      </c>
      <c r="T430">
        <v>-12.780030624056121</v>
      </c>
      <c r="U430">
        <v>-113.9175085340934</v>
      </c>
      <c r="V430">
        <v>101.13747791003728</v>
      </c>
      <c r="W430">
        <v>-3.238763941662804E-2</v>
      </c>
      <c r="X430">
        <v>3.0332172441372984E-2</v>
      </c>
      <c r="Y430">
        <v>-2.0554669752550574E-3</v>
      </c>
      <c r="Z430">
        <v>-8.1672293487435821E-2</v>
      </c>
      <c r="AA430">
        <v>0.14979384975059454</v>
      </c>
      <c r="AB430">
        <v>6.8121556263158731E-2</v>
      </c>
      <c r="AC430">
        <v>-5.6812667786108079E-2</v>
      </c>
      <c r="AD430">
        <v>0.10206441576238866</v>
      </c>
      <c r="AE430">
        <v>4.5251747976280565E-2</v>
      </c>
      <c r="AF430">
        <v>129.12470241158459</v>
      </c>
      <c r="AG430">
        <v>-162.11349061995716</v>
      </c>
      <c r="AH430">
        <v>291.23819303154175</v>
      </c>
      <c r="AI430">
        <v>-4.8318785860852705E-2</v>
      </c>
      <c r="AJ430">
        <v>9.3252640100021877E-2</v>
      </c>
      <c r="AK430">
        <v>4.4933854239169187E-2</v>
      </c>
      <c r="AL430">
        <v>-0.15320352709910759</v>
      </c>
      <c r="AM430">
        <v>0.18455302000719065</v>
      </c>
      <c r="AN430">
        <v>3.134949290808306E-2</v>
      </c>
      <c r="AO430">
        <v>-0.1056836998977537</v>
      </c>
      <c r="AP430">
        <v>0.12522997943620348</v>
      </c>
      <c r="AQ430">
        <v>1.9546279538449781E-2</v>
      </c>
      <c r="AR430">
        <v>55.774807416918371</v>
      </c>
      <c r="AS430">
        <v>-301.5657274986512</v>
      </c>
      <c r="AT430">
        <v>357.34053491556955</v>
      </c>
      <c r="AU430">
        <v>-9.0732589709106276E-2</v>
      </c>
      <c r="AV430">
        <v>0.11430692060507232</v>
      </c>
      <c r="AW430">
        <v>2.3574330895966059E-2</v>
      </c>
      <c r="AX430" s="40">
        <v>-0.23787740338316044</v>
      </c>
      <c r="AY430" s="40">
        <v>0.22789640469845682</v>
      </c>
      <c r="AZ430" s="40">
        <v>-9.9809986847036146E-3</v>
      </c>
      <c r="BA430" s="40">
        <v>-0.18636557677450716</v>
      </c>
      <c r="BB430" s="40">
        <v>0.16684087025658817</v>
      </c>
      <c r="BC430" s="40">
        <v>-1.9524706517918992E-2</v>
      </c>
      <c r="BD430" s="40">
        <v>-55.713249356053673</v>
      </c>
      <c r="BE430" s="40">
        <v>-531.78939415523371</v>
      </c>
      <c r="BF430" s="40">
        <v>476.07614479917999</v>
      </c>
      <c r="BG430" s="40">
        <v>-0.10198676611784921</v>
      </c>
      <c r="BH430" s="40">
        <v>0.12008663022852009</v>
      </c>
      <c r="BI430" s="40">
        <v>1.8099864110670889E-2</v>
      </c>
      <c r="BJ430">
        <v>-0.13959819262448828</v>
      </c>
      <c r="BK430">
        <v>-0.20010718803155242</v>
      </c>
      <c r="BL430">
        <v>-0.37536752912460264</v>
      </c>
      <c r="BM430">
        <v>-0.58282896505868664</v>
      </c>
      <c r="BN430">
        <v>-0.11926612891995057</v>
      </c>
      <c r="BO430">
        <v>-0.16972499417116821</v>
      </c>
      <c r="BP430">
        <v>-0.31572475027338476</v>
      </c>
      <c r="BQ430">
        <v>-0.55675780885427939</v>
      </c>
      <c r="BR430">
        <v>2365459.1587671023</v>
      </c>
      <c r="BS430">
        <v>-0.55675780885427939</v>
      </c>
    </row>
    <row r="431" spans="2:71" hidden="1">
      <c r="B431" t="s">
        <v>239</v>
      </c>
      <c r="C431" t="s">
        <v>239</v>
      </c>
      <c r="D431" t="s">
        <v>239</v>
      </c>
      <c r="E431" t="s">
        <v>239</v>
      </c>
      <c r="F431" t="s">
        <v>23</v>
      </c>
      <c r="G431" t="str">
        <f t="shared" si="6"/>
        <v>asean5Hotel and restaurants and Other Personal Services</v>
      </c>
      <c r="H431">
        <v>155224.82662298114</v>
      </c>
      <c r="I431">
        <v>24210.714948303696</v>
      </c>
      <c r="J431">
        <v>53529.668214280297</v>
      </c>
      <c r="K431">
        <v>7096377.4763013031</v>
      </c>
      <c r="L431">
        <v>856042.30678072874</v>
      </c>
      <c r="M431">
        <v>2968046.1419918919</v>
      </c>
      <c r="N431">
        <v>-0.10863255342979114</v>
      </c>
      <c r="O431">
        <v>5.5390499118642647E-2</v>
      </c>
      <c r="P431">
        <v>-5.3242054311148486E-2</v>
      </c>
      <c r="Q431">
        <v>-0.12252044484278538</v>
      </c>
      <c r="R431">
        <v>6.230971939822029E-2</v>
      </c>
      <c r="S431">
        <v>-6.0210725444565079E-2</v>
      </c>
      <c r="T431">
        <v>-171.80976100835534</v>
      </c>
      <c r="U431">
        <v>-349.60894743673003</v>
      </c>
      <c r="V431">
        <v>177.7991864283747</v>
      </c>
      <c r="W431">
        <v>-0.46067335857501224</v>
      </c>
      <c r="X431">
        <v>0.23150642652178166</v>
      </c>
      <c r="Y431">
        <v>-0.22916693205323058</v>
      </c>
      <c r="Z431">
        <v>-0.15660448205655611</v>
      </c>
      <c r="AA431">
        <v>8.434568220441957E-2</v>
      </c>
      <c r="AB431">
        <v>-7.225879985213654E-2</v>
      </c>
      <c r="AC431">
        <v>-0.16778270644342899</v>
      </c>
      <c r="AD431">
        <v>9.0897712133856945E-2</v>
      </c>
      <c r="AE431">
        <v>-7.6884994309572047E-2</v>
      </c>
      <c r="AF431">
        <v>-219.38935961863078</v>
      </c>
      <c r="AG431">
        <v>-478.7636502058225</v>
      </c>
      <c r="AH431">
        <v>259.37429058719169</v>
      </c>
      <c r="AI431">
        <v>-0.6526281033662199</v>
      </c>
      <c r="AJ431">
        <v>0.3362722647336237</v>
      </c>
      <c r="AK431">
        <v>-0.3163558386325962</v>
      </c>
      <c r="AL431">
        <v>-0.29942757978208417</v>
      </c>
      <c r="AM431">
        <v>0.15561264585343085</v>
      </c>
      <c r="AN431">
        <v>-0.1438149339286533</v>
      </c>
      <c r="AO431">
        <v>-0.30242690767832542</v>
      </c>
      <c r="AP431">
        <v>0.15800509328019063</v>
      </c>
      <c r="AQ431">
        <v>-0.14442181439813478</v>
      </c>
      <c r="AR431">
        <v>-412.10394382279196</v>
      </c>
      <c r="AS431">
        <v>-862.9674256050539</v>
      </c>
      <c r="AT431">
        <v>450.86348178226206</v>
      </c>
      <c r="AU431">
        <v>-1.2212212812580228</v>
      </c>
      <c r="AV431">
        <v>0.62036909497469883</v>
      </c>
      <c r="AW431">
        <v>-0.60085218628332382</v>
      </c>
      <c r="AX431" s="40">
        <v>-0.30731157048789715</v>
      </c>
      <c r="AY431" s="40">
        <v>0.15969922642009007</v>
      </c>
      <c r="AZ431" s="40">
        <v>-0.14761234406780704</v>
      </c>
      <c r="BA431" s="40">
        <v>-0.31232556572248521</v>
      </c>
      <c r="BB431" s="40">
        <v>0.16316914177338507</v>
      </c>
      <c r="BC431" s="40">
        <v>-0.14915642394910017</v>
      </c>
      <c r="BD431" s="40">
        <v>-425.61403076184013</v>
      </c>
      <c r="BE431" s="40">
        <v>-891.21299249224114</v>
      </c>
      <c r="BF431" s="40">
        <v>465.59896173040102</v>
      </c>
      <c r="BG431" s="40">
        <v>-1.2243799538138971</v>
      </c>
      <c r="BH431" s="40">
        <v>0.62214818995746235</v>
      </c>
      <c r="BI431" s="40">
        <v>-0.60223176385643473</v>
      </c>
      <c r="BJ431">
        <v>-1.655443101733264</v>
      </c>
      <c r="BK431">
        <v>-2.3864836214918657</v>
      </c>
      <c r="BL431">
        <v>-4.5629537902678283</v>
      </c>
      <c r="BM431">
        <v>-4.6830973164577223</v>
      </c>
      <c r="BN431">
        <v>-1.4440257059043402</v>
      </c>
      <c r="BO431">
        <v>-1.9774866261822917</v>
      </c>
      <c r="BP431">
        <v>-3.5644028994918919</v>
      </c>
      <c r="BQ431">
        <v>-3.6810684624358156</v>
      </c>
      <c r="BR431">
        <v>2365459.1587671023</v>
      </c>
      <c r="BS431">
        <v>-3.6810684624358156</v>
      </c>
    </row>
    <row r="432" spans="2:71" hidden="1">
      <c r="B432" t="s">
        <v>239</v>
      </c>
      <c r="C432" t="s">
        <v>239</v>
      </c>
      <c r="D432" t="s">
        <v>239</v>
      </c>
      <c r="E432" t="s">
        <v>239</v>
      </c>
      <c r="F432" t="s">
        <v>22</v>
      </c>
      <c r="G432" t="str">
        <f t="shared" si="6"/>
        <v>asean5Light/Heavy Manufacturing, Utilities, and Construction</v>
      </c>
      <c r="H432">
        <v>758886.59154150961</v>
      </c>
      <c r="I432">
        <v>58222.757017676013</v>
      </c>
      <c r="J432">
        <v>697636.17194535234</v>
      </c>
      <c r="K432">
        <v>37847346.540273614</v>
      </c>
      <c r="L432">
        <v>4565558.9694972197</v>
      </c>
      <c r="M432">
        <v>15829579.423956754</v>
      </c>
      <c r="N432">
        <v>-3.497324953780237E-2</v>
      </c>
      <c r="O432">
        <v>8.6051119457734998E-2</v>
      </c>
      <c r="P432">
        <v>5.1077869919932628E-2</v>
      </c>
      <c r="Q432">
        <v>-2.1258617286350354E-2</v>
      </c>
      <c r="R432">
        <v>7.0877358767241536E-2</v>
      </c>
      <c r="S432">
        <v>4.9618741480891168E-2</v>
      </c>
      <c r="T432">
        <v>141.58580638952898</v>
      </c>
      <c r="U432">
        <v>-60.660919269253441</v>
      </c>
      <c r="V432">
        <v>202.24672565878245</v>
      </c>
      <c r="W432">
        <v>-9.8115543199045446E-2</v>
      </c>
      <c r="X432">
        <v>0.50659023113208179</v>
      </c>
      <c r="Y432">
        <v>0.40847468793303637</v>
      </c>
      <c r="Z432">
        <v>-5.2390215566691871E-2</v>
      </c>
      <c r="AA432">
        <v>0.40054336949217906</v>
      </c>
      <c r="AB432">
        <v>0.34815315392548724</v>
      </c>
      <c r="AC432">
        <v>-3.217484392802037E-2</v>
      </c>
      <c r="AD432">
        <v>0.34091855233935825</v>
      </c>
      <c r="AE432">
        <v>0.30874370841133786</v>
      </c>
      <c r="AF432">
        <v>880.99225450826088</v>
      </c>
      <c r="AG432">
        <v>-91.810092054841604</v>
      </c>
      <c r="AH432">
        <v>972.80234656310256</v>
      </c>
      <c r="AI432">
        <v>-0.15596249297629736</v>
      </c>
      <c r="AJ432">
        <v>2.9036719569834499</v>
      </c>
      <c r="AK432">
        <v>2.7477094640071527</v>
      </c>
      <c r="AL432">
        <v>-0.10131701113904044</v>
      </c>
      <c r="AM432">
        <v>0.41899272523706976</v>
      </c>
      <c r="AN432">
        <v>0.3176757140980293</v>
      </c>
      <c r="AO432">
        <v>-6.2446178584910216E-2</v>
      </c>
      <c r="AP432">
        <v>0.34877519514441713</v>
      </c>
      <c r="AQ432">
        <v>0.28632901655950688</v>
      </c>
      <c r="AR432">
        <v>817.03250611285921</v>
      </c>
      <c r="AS432">
        <v>-178.18856921822635</v>
      </c>
      <c r="AT432">
        <v>995.22107533108544</v>
      </c>
      <c r="AU432">
        <v>-0.3077038538466913</v>
      </c>
      <c r="AV432">
        <v>2.9512894633249056</v>
      </c>
      <c r="AW432">
        <v>2.6435856094782135</v>
      </c>
      <c r="AX432" s="40">
        <v>-0.13886170104703613</v>
      </c>
      <c r="AY432" s="40">
        <v>0.44377911223235117</v>
      </c>
      <c r="AZ432" s="40">
        <v>0.30491741118531507</v>
      </c>
      <c r="BA432" s="40">
        <v>-8.1814661646008285E-2</v>
      </c>
      <c r="BB432" s="40">
        <v>0.36573846119835213</v>
      </c>
      <c r="BC432" s="40">
        <v>0.28392379955234381</v>
      </c>
      <c r="BD432" s="40">
        <v>810.16928106245882</v>
      </c>
      <c r="BE432" s="40">
        <v>-233.45603894644583</v>
      </c>
      <c r="BF432" s="40">
        <v>1043.6253200089045</v>
      </c>
      <c r="BG432" s="40">
        <v>-0.33124869370824261</v>
      </c>
      <c r="BH432" s="40">
        <v>2.9913150573494209</v>
      </c>
      <c r="BI432" s="40">
        <v>2.6600663636411785</v>
      </c>
      <c r="BJ432">
        <v>-0.10901206366421469</v>
      </c>
      <c r="BK432">
        <v>-0.16330096831765611</v>
      </c>
      <c r="BL432">
        <v>-0.3158064124587221</v>
      </c>
      <c r="BM432">
        <v>-0.43283368846519432</v>
      </c>
      <c r="BN432">
        <v>-0.10418764479125785</v>
      </c>
      <c r="BO432">
        <v>-0.15768764098025917</v>
      </c>
      <c r="BP432">
        <v>-0.30604625810510755</v>
      </c>
      <c r="BQ432">
        <v>-0.40097042961323565</v>
      </c>
      <c r="BR432">
        <v>2365459.1587671023</v>
      </c>
      <c r="BS432">
        <v>-0.40097042961323565</v>
      </c>
    </row>
    <row r="433" spans="2:71" hidden="1">
      <c r="B433" t="s">
        <v>239</v>
      </c>
      <c r="C433" t="s">
        <v>239</v>
      </c>
      <c r="D433" t="s">
        <v>239</v>
      </c>
      <c r="E433" t="s">
        <v>239</v>
      </c>
      <c r="F433" t="s">
        <v>24</v>
      </c>
      <c r="G433" t="str">
        <f t="shared" si="6"/>
        <v>asean5Transport services</v>
      </c>
      <c r="H433">
        <v>104220.31422972371</v>
      </c>
      <c r="I433">
        <v>11160.543274196578</v>
      </c>
      <c r="J433">
        <v>29815.557433185109</v>
      </c>
      <c r="K433">
        <v>9461836.6350684036</v>
      </c>
      <c r="L433">
        <v>1141389.7423743049</v>
      </c>
      <c r="M433">
        <v>3957394.8559891889</v>
      </c>
      <c r="N433">
        <v>-6.9934078392097032E-2</v>
      </c>
      <c r="O433">
        <v>3.7098713448085976E-2</v>
      </c>
      <c r="P433">
        <v>-3.2835364944011056E-2</v>
      </c>
      <c r="Q433">
        <v>-6.6698167740353698E-2</v>
      </c>
      <c r="R433">
        <v>3.58818814665091E-2</v>
      </c>
      <c r="S433">
        <v>-3.0816286273844598E-2</v>
      </c>
      <c r="T433">
        <v>-87.933482627590777</v>
      </c>
      <c r="U433">
        <v>-190.3215112350012</v>
      </c>
      <c r="V433">
        <v>102.3880286074104</v>
      </c>
      <c r="W433">
        <v>-0.40772028054108794</v>
      </c>
      <c r="X433">
        <v>0.20685607406481166</v>
      </c>
      <c r="Y433">
        <v>-0.20086420647627623</v>
      </c>
      <c r="Z433">
        <v>-9.5944611240396674E-2</v>
      </c>
      <c r="AA433">
        <v>5.9356921104493449E-2</v>
      </c>
      <c r="AB433">
        <v>-3.6587690135903225E-2</v>
      </c>
      <c r="AC433">
        <v>-9.2660927475114313E-2</v>
      </c>
      <c r="AD433">
        <v>6.0081730344733075E-2</v>
      </c>
      <c r="AE433">
        <v>-3.2579197130381238E-2</v>
      </c>
      <c r="AF433">
        <v>-92.963903548518815</v>
      </c>
      <c r="AG433">
        <v>-264.40558034746215</v>
      </c>
      <c r="AH433">
        <v>171.44167679894332</v>
      </c>
      <c r="AI433">
        <v>-0.55878914903391419</v>
      </c>
      <c r="AJ433">
        <v>0.29667293916217863</v>
      </c>
      <c r="AK433">
        <v>-0.26211620987173562</v>
      </c>
      <c r="AL433">
        <v>-0.1736836901904722</v>
      </c>
      <c r="AM433">
        <v>9.8077309478899102E-2</v>
      </c>
      <c r="AN433">
        <v>-7.5606380711573079E-2</v>
      </c>
      <c r="AO433">
        <v>-0.17021500741456858</v>
      </c>
      <c r="AP433">
        <v>9.8519646838346464E-2</v>
      </c>
      <c r="AQ433">
        <v>-7.1695360576222097E-2</v>
      </c>
      <c r="AR433">
        <v>-204.58087284381764</v>
      </c>
      <c r="AS433">
        <v>-485.70415865288714</v>
      </c>
      <c r="AT433">
        <v>281.1232858090695</v>
      </c>
      <c r="AU433">
        <v>-1.0098239026894322</v>
      </c>
      <c r="AV433">
        <v>0.52210842186317985</v>
      </c>
      <c r="AW433">
        <v>-0.48771548082625221</v>
      </c>
      <c r="AX433" s="40">
        <v>-0.18112975676919832</v>
      </c>
      <c r="AY433" s="40">
        <v>0.10194949386889425</v>
      </c>
      <c r="AZ433" s="40">
        <v>-7.9180262900304055E-2</v>
      </c>
      <c r="BA433" s="40">
        <v>-0.1767228800459068</v>
      </c>
      <c r="BB433" s="40">
        <v>0.10211270663012932</v>
      </c>
      <c r="BC433" s="40">
        <v>-7.4610173415777498E-2</v>
      </c>
      <c r="BD433" s="40">
        <v>-212.89821653384118</v>
      </c>
      <c r="BE433" s="40">
        <v>-504.27420631810691</v>
      </c>
      <c r="BF433" s="40">
        <v>291.3759897842657</v>
      </c>
      <c r="BG433" s="40">
        <v>-1.0109791173866856</v>
      </c>
      <c r="BH433" s="40">
        <v>0.52276792333856426</v>
      </c>
      <c r="BI433" s="40">
        <v>-0.48821119404812119</v>
      </c>
      <c r="BJ433">
        <v>-1.5872741074056631</v>
      </c>
      <c r="BK433">
        <v>-2.1776278556663402</v>
      </c>
      <c r="BL433">
        <v>-3.9420498654795653</v>
      </c>
      <c r="BM433">
        <v>-4.1110511443148381</v>
      </c>
      <c r="BN433">
        <v>-1.7053068704552108</v>
      </c>
      <c r="BO433">
        <v>-2.3691103009185377</v>
      </c>
      <c r="BP433">
        <v>-4.3519759452556928</v>
      </c>
      <c r="BQ433">
        <v>-4.5183661218715043</v>
      </c>
      <c r="BR433">
        <v>2365459.1587671023</v>
      </c>
      <c r="BS433">
        <v>-4.5183661218715043</v>
      </c>
    </row>
    <row r="434" spans="2:71" hidden="1">
      <c r="B434" t="s">
        <v>239</v>
      </c>
      <c r="C434" t="s">
        <v>239</v>
      </c>
      <c r="D434" t="s">
        <v>239</v>
      </c>
      <c r="E434" t="s">
        <v>239</v>
      </c>
      <c r="F434" t="s">
        <v>287</v>
      </c>
      <c r="G434" t="str">
        <f t="shared" si="6"/>
        <v>asean5_All</v>
      </c>
      <c r="H434">
        <v>2365459.1587671014</v>
      </c>
      <c r="I434">
        <v>285347.4355935764</v>
      </c>
      <c r="J434">
        <v>989348.71399729722</v>
      </c>
      <c r="K434">
        <v>2365459.1587671014</v>
      </c>
      <c r="L434">
        <v>285347.4355935764</v>
      </c>
      <c r="M434">
        <v>989348.71399729722</v>
      </c>
      <c r="N434">
        <v>-0.29579027721182638</v>
      </c>
      <c r="O434">
        <v>0.25508767617629841</v>
      </c>
      <c r="P434">
        <v>-4.0702601035527974E-2</v>
      </c>
      <c r="Q434">
        <v>-0.30152758201574553</v>
      </c>
      <c r="R434">
        <v>0.25796321013117662</v>
      </c>
      <c r="S434">
        <v>-4.3564371884568909E-2</v>
      </c>
      <c r="T434">
        <v>-124.30981800506638</v>
      </c>
      <c r="U434">
        <v>-860.40122288924772</v>
      </c>
      <c r="V434">
        <v>736.09140488418132</v>
      </c>
      <c r="W434">
        <v>-1.0155514496638747</v>
      </c>
      <c r="X434">
        <v>1.0003966179178871</v>
      </c>
      <c r="Y434">
        <v>-1.5154831745987529E-2</v>
      </c>
      <c r="Z434">
        <v>-0.42267278414935083</v>
      </c>
      <c r="AA434">
        <v>0.75096530973403675</v>
      </c>
      <c r="AB434">
        <v>0.32829252558468591</v>
      </c>
      <c r="AC434">
        <v>-0.42482877779557515</v>
      </c>
      <c r="AD434">
        <v>0.7134182120205963</v>
      </c>
      <c r="AE434">
        <v>0.28858943422502115</v>
      </c>
      <c r="AF434">
        <v>823.48254995510808</v>
      </c>
      <c r="AG434">
        <v>-1212.2380231032057</v>
      </c>
      <c r="AH434">
        <v>2035.7205730583137</v>
      </c>
      <c r="AI434">
        <v>-1.4413563031139383</v>
      </c>
      <c r="AJ434">
        <v>3.6822459013474513</v>
      </c>
      <c r="AK434">
        <v>2.2408895982335131</v>
      </c>
      <c r="AL434">
        <v>-0.79198233599659451</v>
      </c>
      <c r="AM434">
        <v>0.92707489368318385</v>
      </c>
      <c r="AN434">
        <v>0.13509255768658934</v>
      </c>
      <c r="AO434">
        <v>-0.76961286414415964</v>
      </c>
      <c r="AP434">
        <v>0.87365001184513524</v>
      </c>
      <c r="AQ434">
        <v>0.10403714770097561</v>
      </c>
      <c r="AR434">
        <v>296.86733302943526</v>
      </c>
      <c r="AS434">
        <v>-2196.0705718336339</v>
      </c>
      <c r="AT434">
        <v>2492.9379048630694</v>
      </c>
      <c r="AU434">
        <v>-2.6774622971224398</v>
      </c>
      <c r="AV434">
        <v>4.2707614928073037</v>
      </c>
      <c r="AW434">
        <v>1.5932991956848639</v>
      </c>
      <c r="AX434" s="40">
        <v>-0.94904919182348668</v>
      </c>
      <c r="AY434" s="40">
        <v>1.0141535135711039</v>
      </c>
      <c r="AZ434" s="40">
        <v>6.5104321747617266E-2</v>
      </c>
      <c r="BA434" s="40">
        <v>-0.94489021222325609</v>
      </c>
      <c r="BB434" s="40">
        <v>0.97344892923443682</v>
      </c>
      <c r="BC434" s="40">
        <v>2.8558717011180734E-2</v>
      </c>
      <c r="BD434" s="40">
        <v>81.491566629830672</v>
      </c>
      <c r="BE434" s="40">
        <v>-2696.2199897537625</v>
      </c>
      <c r="BF434" s="40">
        <v>2777.7115563835932</v>
      </c>
      <c r="BG434" s="40">
        <v>-2.7194297370520522</v>
      </c>
      <c r="BH434" s="40">
        <v>4.3212826183165101</v>
      </c>
      <c r="BI434" s="40">
        <v>1.6018528812644579</v>
      </c>
      <c r="BJ434">
        <v>-0.29579027721182649</v>
      </c>
      <c r="BK434">
        <v>-0.422672784149351</v>
      </c>
      <c r="BL434">
        <v>-0.79198233599659484</v>
      </c>
      <c r="BM434">
        <v>-0.94904919182348702</v>
      </c>
      <c r="BN434">
        <v>-0.30152758201574553</v>
      </c>
      <c r="BO434">
        <v>-0.42482877779557482</v>
      </c>
      <c r="BP434">
        <v>-0.76961286414415941</v>
      </c>
      <c r="BQ434">
        <v>-0.94489021222325598</v>
      </c>
      <c r="BR434">
        <v>2365459.1587671023</v>
      </c>
      <c r="BS434">
        <v>-0.94489021222325598</v>
      </c>
    </row>
    <row r="435" spans="2:71" hidden="1">
      <c r="B435" t="s">
        <v>240</v>
      </c>
      <c r="C435" t="s">
        <v>240</v>
      </c>
      <c r="D435" t="s">
        <v>240</v>
      </c>
      <c r="E435" t="s">
        <v>240</v>
      </c>
      <c r="F435" t="s">
        <v>20</v>
      </c>
      <c r="G435" t="str">
        <f t="shared" si="6"/>
        <v>niesAgriculture, Mining and Quarrying</v>
      </c>
      <c r="H435">
        <v>44880.448068376354</v>
      </c>
      <c r="I435">
        <v>2144.1421455246063</v>
      </c>
      <c r="J435">
        <v>2757.1092704537468</v>
      </c>
      <c r="K435">
        <v>5457302.5937180603</v>
      </c>
      <c r="L435">
        <v>101674.78511788596</v>
      </c>
      <c r="M435">
        <v>3539289.7741965675</v>
      </c>
      <c r="N435">
        <v>-9.9178965700146048E-4</v>
      </c>
      <c r="O435">
        <v>4.4945091926962373E-3</v>
      </c>
      <c r="P435">
        <v>3.5027195356947764E-3</v>
      </c>
      <c r="Q435">
        <v>-2.2451444196340867E-3</v>
      </c>
      <c r="R435">
        <v>9.3134792853812771E-3</v>
      </c>
      <c r="S435">
        <v>7.06833486574719E-3</v>
      </c>
      <c r="T435">
        <v>3.5933571430805342</v>
      </c>
      <c r="U435">
        <v>-1.1413728821245828</v>
      </c>
      <c r="V435">
        <v>4.734730025205117</v>
      </c>
      <c r="W435">
        <v>-1.8132589392582415E-4</v>
      </c>
      <c r="X435">
        <v>6.3070115931144529E-3</v>
      </c>
      <c r="Y435">
        <v>6.1256856991886294E-3</v>
      </c>
      <c r="Z435">
        <v>-1.6079316659972655E-3</v>
      </c>
      <c r="AA435">
        <v>7.8803437998923066E-3</v>
      </c>
      <c r="AB435">
        <v>6.2724121338950415E-3</v>
      </c>
      <c r="AC435">
        <v>-3.6775459853763248E-3</v>
      </c>
      <c r="AD435">
        <v>1.6905812074704322E-2</v>
      </c>
      <c r="AE435">
        <v>1.3228266089327999E-2</v>
      </c>
      <c r="AF435">
        <v>6.7249055605732098</v>
      </c>
      <c r="AG435">
        <v>-1.8695684891214102</v>
      </c>
      <c r="AH435">
        <v>8.5944740496946217</v>
      </c>
      <c r="AI435">
        <v>-3.2629592560319798E-4</v>
      </c>
      <c r="AJ435">
        <v>7.1444556515507015E-3</v>
      </c>
      <c r="AK435">
        <v>6.8181597259475042E-3</v>
      </c>
      <c r="AL435">
        <v>-2.9551382288948214E-3</v>
      </c>
      <c r="AM435">
        <v>8.065925581268037E-3</v>
      </c>
      <c r="AN435">
        <v>5.1107873523732151E-3</v>
      </c>
      <c r="AO435">
        <v>-6.5894075056506275E-3</v>
      </c>
      <c r="AP435">
        <v>1.7295005129076196E-2</v>
      </c>
      <c r="AQ435">
        <v>1.0705597623425569E-2</v>
      </c>
      <c r="AR435">
        <v>5.4424466896017263</v>
      </c>
      <c r="AS435">
        <v>-3.3498829609560623</v>
      </c>
      <c r="AT435">
        <v>8.7923296505577895</v>
      </c>
      <c r="AU435">
        <v>-4.9222169461098347E-4</v>
      </c>
      <c r="AV435">
        <v>7.1853663278651711E-3</v>
      </c>
      <c r="AW435">
        <v>6.6931446332541868E-3</v>
      </c>
      <c r="AX435" s="40">
        <v>-3.2076688207452898E-3</v>
      </c>
      <c r="AY435" s="40">
        <v>8.6802123772663185E-3</v>
      </c>
      <c r="AZ435" s="40">
        <v>5.4725435565210288E-3</v>
      </c>
      <c r="BA435" s="40">
        <v>-7.3079917072464565E-3</v>
      </c>
      <c r="BB435" s="40">
        <v>1.8721034935639397E-2</v>
      </c>
      <c r="BC435" s="40">
        <v>1.1413043228392939E-2</v>
      </c>
      <c r="BD435" s="40">
        <v>5.8020935889399761</v>
      </c>
      <c r="BE435" s="40">
        <v>-3.7151924323878793</v>
      </c>
      <c r="BF435" s="40">
        <v>9.5172860213278554</v>
      </c>
      <c r="BG435" s="40">
        <v>-8.3736394053474659E-4</v>
      </c>
      <c r="BH435" s="40">
        <v>7.3999896590164777E-3</v>
      </c>
      <c r="BI435" s="40">
        <v>6.5626257184817297E-3</v>
      </c>
      <c r="BJ435">
        <v>-6.0299044467323024E-2</v>
      </c>
      <c r="BK435">
        <v>-9.775938107836421E-2</v>
      </c>
      <c r="BL435">
        <v>-0.1796671403187991</v>
      </c>
      <c r="BM435">
        <v>-0.19502055046968592</v>
      </c>
      <c r="BN435">
        <v>-5.3232146222531508E-2</v>
      </c>
      <c r="BO435">
        <v>-8.7194241903396918E-2</v>
      </c>
      <c r="BP435">
        <v>-0.15623418288512994</v>
      </c>
      <c r="BQ435">
        <v>-0.17327174134151843</v>
      </c>
      <c r="BR435">
        <v>2728651.2968590297</v>
      </c>
      <c r="BS435">
        <v>-0.17327174134151843</v>
      </c>
    </row>
    <row r="436" spans="2:71" hidden="1">
      <c r="B436" t="s">
        <v>240</v>
      </c>
      <c r="C436" t="s">
        <v>240</v>
      </c>
      <c r="D436" t="s">
        <v>240</v>
      </c>
      <c r="E436" t="s">
        <v>240</v>
      </c>
      <c r="F436" t="s">
        <v>21</v>
      </c>
      <c r="G436" t="str">
        <f t="shared" si="6"/>
        <v>niesBusiness, Trade, Personal, and Public Services</v>
      </c>
      <c r="H436">
        <v>1492616.8165038128</v>
      </c>
      <c r="I436">
        <v>23788.24001262417</v>
      </c>
      <c r="J436">
        <v>453727.41924961435</v>
      </c>
      <c r="K436">
        <v>27286512.968590301</v>
      </c>
      <c r="L436">
        <v>508373.92558942968</v>
      </c>
      <c r="M436">
        <v>17696448.870982841</v>
      </c>
      <c r="N436">
        <v>-5.6327120552885274E-2</v>
      </c>
      <c r="O436">
        <v>4.5862601763165124E-2</v>
      </c>
      <c r="P436">
        <v>-1.0464518789720148E-2</v>
      </c>
      <c r="Q436">
        <v>-3.9854047123803894E-2</v>
      </c>
      <c r="R436">
        <v>3.8407790526935728E-2</v>
      </c>
      <c r="S436">
        <v>-1.4462565968681672E-3</v>
      </c>
      <c r="T436">
        <v>-0.73523914355947972</v>
      </c>
      <c r="U436">
        <v>-20.260758386954308</v>
      </c>
      <c r="V436">
        <v>19.525519243394832</v>
      </c>
      <c r="W436">
        <v>-4.1126176133189134E-2</v>
      </c>
      <c r="X436">
        <v>3.2678364008525258E-2</v>
      </c>
      <c r="Y436">
        <v>-8.4478121246638668E-3</v>
      </c>
      <c r="Z436">
        <v>-7.9907002114708997E-2</v>
      </c>
      <c r="AA436">
        <v>0.12613175575033247</v>
      </c>
      <c r="AB436">
        <v>4.6224753635623485E-2</v>
      </c>
      <c r="AC436">
        <v>-5.8722960178754183E-2</v>
      </c>
      <c r="AD436">
        <v>0.12059234583874352</v>
      </c>
      <c r="AE436">
        <v>6.1869385659989354E-2</v>
      </c>
      <c r="AF436">
        <v>31.452782461775165</v>
      </c>
      <c r="AG436">
        <v>-29.853221788305028</v>
      </c>
      <c r="AH436">
        <v>61.306004250080193</v>
      </c>
      <c r="AI436">
        <v>-5.9354574528257452E-2</v>
      </c>
      <c r="AJ436">
        <v>8.5409514933418723E-2</v>
      </c>
      <c r="AK436">
        <v>2.6054940405161271E-2</v>
      </c>
      <c r="AL436">
        <v>-0.15270622008008536</v>
      </c>
      <c r="AM436">
        <v>0.14682165568689895</v>
      </c>
      <c r="AN436">
        <v>-5.884564393186408E-3</v>
      </c>
      <c r="AO436">
        <v>-0.11932019441870985</v>
      </c>
      <c r="AP436">
        <v>0.12877743066963793</v>
      </c>
      <c r="AQ436">
        <v>9.4572362509280569E-3</v>
      </c>
      <c r="AR436">
        <v>4.8078123181109582</v>
      </c>
      <c r="AS436">
        <v>-60.659275638733497</v>
      </c>
      <c r="AT436">
        <v>65.467087956844466</v>
      </c>
      <c r="AU436">
        <v>-0.11344860701501863</v>
      </c>
      <c r="AV436">
        <v>0.11064066339592188</v>
      </c>
      <c r="AW436">
        <v>-2.8079436190967368E-3</v>
      </c>
      <c r="AX436" s="40">
        <v>-0.15391490382686671</v>
      </c>
      <c r="AY436" s="40">
        <v>0.16313570660641133</v>
      </c>
      <c r="AZ436" s="40">
        <v>9.2208027795446131E-3</v>
      </c>
      <c r="BA436" s="40">
        <v>-0.12054865756360314</v>
      </c>
      <c r="BB436" s="40">
        <v>0.15150519453116804</v>
      </c>
      <c r="BC436" s="40">
        <v>3.09565369675649E-2</v>
      </c>
      <c r="BD436" s="40">
        <v>15.737496220855263</v>
      </c>
      <c r="BE436" s="40">
        <v>-61.283794270144824</v>
      </c>
      <c r="BF436" s="40">
        <v>77.021290491000087</v>
      </c>
      <c r="BG436" s="40">
        <v>-0.11490676713792485</v>
      </c>
      <c r="BH436" s="40">
        <v>0.11318561123825244</v>
      </c>
      <c r="BI436" s="40">
        <v>-1.7211558996724106E-3</v>
      </c>
      <c r="BJ436">
        <v>-0.10297155227352532</v>
      </c>
      <c r="BK436">
        <v>-0.14607790997500195</v>
      </c>
      <c r="BL436">
        <v>-0.27916208691522604</v>
      </c>
      <c r="BM436">
        <v>-0.28137168045368854</v>
      </c>
      <c r="BN436">
        <v>-8.5171321527789098E-2</v>
      </c>
      <c r="BO436">
        <v>-0.12549571457351294</v>
      </c>
      <c r="BP436">
        <v>-0.25499690438024103</v>
      </c>
      <c r="BQ436">
        <v>-0.2576222294613732</v>
      </c>
      <c r="BR436">
        <v>2728651.2968590297</v>
      </c>
      <c r="BS436">
        <v>-0.2576222294613732</v>
      </c>
    </row>
    <row r="437" spans="2:71" hidden="1">
      <c r="B437" t="s">
        <v>240</v>
      </c>
      <c r="C437" t="s">
        <v>240</v>
      </c>
      <c r="D437" t="s">
        <v>240</v>
      </c>
      <c r="E437" t="s">
        <v>240</v>
      </c>
      <c r="F437" t="s">
        <v>23</v>
      </c>
      <c r="G437" t="str">
        <f t="shared" si="6"/>
        <v>niesHotel and restaurants and Other Personal Services</v>
      </c>
      <c r="H437">
        <v>192886.01971287566</v>
      </c>
      <c r="I437">
        <v>8676.6593330757387</v>
      </c>
      <c r="J437">
        <v>15575.333787205289</v>
      </c>
      <c r="K437">
        <v>8185953.8905770909</v>
      </c>
      <c r="L437">
        <v>152512.17767682893</v>
      </c>
      <c r="M437">
        <v>5308934.6612948515</v>
      </c>
      <c r="N437">
        <v>-6.4361193354494375E-2</v>
      </c>
      <c r="O437">
        <v>3.4593859489481495E-2</v>
      </c>
      <c r="P437">
        <v>-2.976733386501287E-2</v>
      </c>
      <c r="Q437">
        <v>-0.10915568593114006</v>
      </c>
      <c r="R437">
        <v>6.0255711565990314E-2</v>
      </c>
      <c r="S437">
        <v>-4.8899974365149743E-2</v>
      </c>
      <c r="T437">
        <v>-24.859471929233663</v>
      </c>
      <c r="U437">
        <v>-55.491904557220565</v>
      </c>
      <c r="V437">
        <v>30.632432627986905</v>
      </c>
      <c r="W437">
        <v>-0.15472797955322384</v>
      </c>
      <c r="X437">
        <v>7.7676365817983359E-2</v>
      </c>
      <c r="Y437">
        <v>-7.7051613735240485E-2</v>
      </c>
      <c r="Z437">
        <v>-8.704563834584339E-2</v>
      </c>
      <c r="AA437">
        <v>5.5839963742329288E-2</v>
      </c>
      <c r="AB437">
        <v>-3.1205674603514106E-2</v>
      </c>
      <c r="AC437">
        <v>-0.15147678379582655</v>
      </c>
      <c r="AD437">
        <v>0.10343666204120884</v>
      </c>
      <c r="AE437">
        <v>-4.80401217546177E-2</v>
      </c>
      <c r="AF437">
        <v>-24.42234528218917</v>
      </c>
      <c r="AG437">
        <v>-77.006847213945676</v>
      </c>
      <c r="AH437">
        <v>52.584501931756506</v>
      </c>
      <c r="AI437">
        <v>-0.20799839405108408</v>
      </c>
      <c r="AJ437">
        <v>0.11146530215271601</v>
      </c>
      <c r="AK437">
        <v>-9.653309189836809E-2</v>
      </c>
      <c r="AL437">
        <v>-0.1551425750896834</v>
      </c>
      <c r="AM437">
        <v>8.7589807155239174E-2</v>
      </c>
      <c r="AN437">
        <v>-6.755276793444423E-2</v>
      </c>
      <c r="AO437">
        <v>-0.27872369652491497</v>
      </c>
      <c r="AP437">
        <v>0.16123101331855844</v>
      </c>
      <c r="AQ437">
        <v>-0.11749268320635657</v>
      </c>
      <c r="AR437">
        <v>-59.730216589650766</v>
      </c>
      <c r="AS437">
        <v>-141.69585975716794</v>
      </c>
      <c r="AT437">
        <v>81.9656431675172</v>
      </c>
      <c r="AU437">
        <v>-0.36612953879078292</v>
      </c>
      <c r="AV437">
        <v>0.19032236192701688</v>
      </c>
      <c r="AW437">
        <v>-0.17580717686376604</v>
      </c>
      <c r="AX437" s="40">
        <v>-0.15536567543426377</v>
      </c>
      <c r="AY437" s="40">
        <v>8.9999982286539479E-2</v>
      </c>
      <c r="AZ437" s="40">
        <v>-6.5365693147724294E-2</v>
      </c>
      <c r="BA437" s="40">
        <v>-0.27939727141050169</v>
      </c>
      <c r="BB437" s="40">
        <v>0.16739690584854641</v>
      </c>
      <c r="BC437" s="40">
        <v>-0.11200036556195526</v>
      </c>
      <c r="BD437" s="40">
        <v>-56.938065508182369</v>
      </c>
      <c r="BE437" s="40">
        <v>-142.0382876659321</v>
      </c>
      <c r="BF437" s="40">
        <v>85.100222157749698</v>
      </c>
      <c r="BG437" s="40">
        <v>-0.36651491699927208</v>
      </c>
      <c r="BH437" s="40">
        <v>0.19072356362681001</v>
      </c>
      <c r="BI437" s="40">
        <v>-0.1757913533724621</v>
      </c>
      <c r="BJ437">
        <v>-0.91048202443887538</v>
      </c>
      <c r="BK437">
        <v>-1.2313862576036803</v>
      </c>
      <c r="BL437">
        <v>-2.1947157670974304</v>
      </c>
      <c r="BM437">
        <v>-2.1978718436522535</v>
      </c>
      <c r="BN437">
        <v>-0.63955380091602099</v>
      </c>
      <c r="BO437">
        <v>-0.8875172374279211</v>
      </c>
      <c r="BP437">
        <v>-1.6330692991139828</v>
      </c>
      <c r="BQ437">
        <v>-1.6370158400074208</v>
      </c>
      <c r="BR437">
        <v>2728651.2968590297</v>
      </c>
      <c r="BS437">
        <v>-1.6370158400074208</v>
      </c>
    </row>
    <row r="438" spans="2:71" hidden="1">
      <c r="B438" t="s">
        <v>240</v>
      </c>
      <c r="C438" t="s">
        <v>240</v>
      </c>
      <c r="D438" t="s">
        <v>240</v>
      </c>
      <c r="E438" t="s">
        <v>240</v>
      </c>
      <c r="F438" t="s">
        <v>22</v>
      </c>
      <c r="G438" t="str">
        <f t="shared" si="6"/>
        <v>niesLight/Heavy Manufacturing, Utilities, and Construction</v>
      </c>
      <c r="H438">
        <v>889284.36433864059</v>
      </c>
      <c r="I438">
        <v>13686.203480426006</v>
      </c>
      <c r="J438">
        <v>1171533.1516923632</v>
      </c>
      <c r="K438">
        <v>43658420.74974449</v>
      </c>
      <c r="L438">
        <v>813398.28094308777</v>
      </c>
      <c r="M438">
        <v>28314318.193572536</v>
      </c>
      <c r="N438">
        <v>-3.0573468680687988E-2</v>
      </c>
      <c r="O438">
        <v>7.9015447922950871E-2</v>
      </c>
      <c r="P438">
        <v>4.8441979242262893E-2</v>
      </c>
      <c r="Q438">
        <v>-2.0837579607862852E-2</v>
      </c>
      <c r="R438">
        <v>7.2709410701006935E-2</v>
      </c>
      <c r="S438">
        <v>5.1871831093144083E-2</v>
      </c>
      <c r="T438">
        <v>26.370286400333498</v>
      </c>
      <c r="U438">
        <v>-10.593282145031489</v>
      </c>
      <c r="V438">
        <v>36.963568545364993</v>
      </c>
      <c r="W438">
        <v>-8.5035983210127092E-2</v>
      </c>
      <c r="X438">
        <v>0.32989509022651031</v>
      </c>
      <c r="Y438">
        <v>0.24485910701638322</v>
      </c>
      <c r="Z438">
        <v>-5.2602489142312941E-2</v>
      </c>
      <c r="AA438">
        <v>0.41007946333895529</v>
      </c>
      <c r="AB438">
        <v>0.35747697419664232</v>
      </c>
      <c r="AC438">
        <v>-3.5979783586891328E-2</v>
      </c>
      <c r="AD438">
        <v>0.36894399763572439</v>
      </c>
      <c r="AE438">
        <v>0.33296421404883308</v>
      </c>
      <c r="AF438">
        <v>169.27032457680446</v>
      </c>
      <c r="AG438">
        <v>-18.291183823926087</v>
      </c>
      <c r="AH438">
        <v>187.56150840073053</v>
      </c>
      <c r="AI438">
        <v>-0.14885859506525917</v>
      </c>
      <c r="AJ438">
        <v>1.7041389907923699</v>
      </c>
      <c r="AK438">
        <v>1.5552803957271106</v>
      </c>
      <c r="AL438">
        <v>-0.13610620765852219</v>
      </c>
      <c r="AM438">
        <v>0.37919925378489333</v>
      </c>
      <c r="AN438">
        <v>0.24309304612637112</v>
      </c>
      <c r="AO438">
        <v>-9.3575729400697097E-2</v>
      </c>
      <c r="AP438">
        <v>0.34351441890568896</v>
      </c>
      <c r="AQ438">
        <v>0.24993868950499193</v>
      </c>
      <c r="AR438">
        <v>127.06231274033033</v>
      </c>
      <c r="AS438">
        <v>-47.571460895326624</v>
      </c>
      <c r="AT438">
        <v>174.63377363565698</v>
      </c>
      <c r="AU438">
        <v>-0.39398983030989027</v>
      </c>
      <c r="AV438">
        <v>1.5528314759270336</v>
      </c>
      <c r="AW438">
        <v>1.1588416456171435</v>
      </c>
      <c r="AX438" s="40">
        <v>-0.13772902777896479</v>
      </c>
      <c r="AY438" s="40">
        <v>0.45264273265728122</v>
      </c>
      <c r="AZ438" s="40">
        <v>0.31491370487831644</v>
      </c>
      <c r="BA438" s="40">
        <v>-9.4942944458817749E-2</v>
      </c>
      <c r="BB438" s="40">
        <v>0.39842557807168766</v>
      </c>
      <c r="BC438" s="40">
        <v>0.30348263361286998</v>
      </c>
      <c r="BD438" s="40">
        <v>154.28265779799335</v>
      </c>
      <c r="BE438" s="40">
        <v>-48.266517381548361</v>
      </c>
      <c r="BF438" s="40">
        <v>202.54917517954169</v>
      </c>
      <c r="BG438" s="40">
        <v>-0.40020059536866692</v>
      </c>
      <c r="BH438" s="40">
        <v>1.8298099909440739</v>
      </c>
      <c r="BI438" s="40">
        <v>1.4296093955754068</v>
      </c>
      <c r="BJ438">
        <v>-9.3810639555189701E-2</v>
      </c>
      <c r="BK438">
        <v>-0.16140377136050418</v>
      </c>
      <c r="BL438">
        <v>-0.41762387255531075</v>
      </c>
      <c r="BM438">
        <v>-0.42260328117170742</v>
      </c>
      <c r="BN438">
        <v>-7.7401173818451477E-2</v>
      </c>
      <c r="BO438">
        <v>-0.13364687913697995</v>
      </c>
      <c r="BP438">
        <v>-0.34758697664668858</v>
      </c>
      <c r="BQ438">
        <v>-0.35266549595422197</v>
      </c>
      <c r="BR438">
        <v>2728651.2968590297</v>
      </c>
      <c r="BS438">
        <v>-0.35266549595422197</v>
      </c>
    </row>
    <row r="439" spans="2:71" hidden="1">
      <c r="B439" t="s">
        <v>240</v>
      </c>
      <c r="C439" t="s">
        <v>240</v>
      </c>
      <c r="D439" t="s">
        <v>240</v>
      </c>
      <c r="E439" t="s">
        <v>240</v>
      </c>
      <c r="F439" t="s">
        <v>24</v>
      </c>
      <c r="G439" t="str">
        <f t="shared" si="6"/>
        <v>niesTransport services</v>
      </c>
      <c r="H439">
        <v>108983.64823532505</v>
      </c>
      <c r="I439">
        <v>2542.1475872924602</v>
      </c>
      <c r="J439">
        <v>126051.87309864718</v>
      </c>
      <c r="K439">
        <v>10914605.187436121</v>
      </c>
      <c r="L439">
        <v>203349.57023577191</v>
      </c>
      <c r="M439">
        <v>7078579.548393135</v>
      </c>
      <c r="N439">
        <v>-9.3528759836417369E-2</v>
      </c>
      <c r="O439">
        <v>4.9194417620875605E-2</v>
      </c>
      <c r="P439">
        <v>-4.4334342215541764E-2</v>
      </c>
      <c r="Q439">
        <v>-0.10749965462130044</v>
      </c>
      <c r="R439">
        <v>5.669931273906674E-2</v>
      </c>
      <c r="S439">
        <v>-5.0800341882233709E-2</v>
      </c>
      <c r="T439">
        <v>-25.825569223956272</v>
      </c>
      <c r="U439">
        <v>-54.650021419338401</v>
      </c>
      <c r="V439">
        <v>28.824452195382122</v>
      </c>
      <c r="W439">
        <v>-0.40130113709336979</v>
      </c>
      <c r="X439">
        <v>0.20280713058978184</v>
      </c>
      <c r="Y439">
        <v>-0.19849400650358789</v>
      </c>
      <c r="Z439">
        <v>-0.12309718672609041</v>
      </c>
      <c r="AA439">
        <v>7.2168110792373188E-2</v>
      </c>
      <c r="AB439">
        <v>-5.0929075933717212E-2</v>
      </c>
      <c r="AC439">
        <v>-0.14218279733306272</v>
      </c>
      <c r="AD439">
        <v>8.398838920378135E-2</v>
      </c>
      <c r="AE439">
        <v>-5.8194408129281359E-2</v>
      </c>
      <c r="AF439">
        <v>-29.584519708036193</v>
      </c>
      <c r="AG439">
        <v>-72.282026831495401</v>
      </c>
      <c r="AH439">
        <v>42.697507123459211</v>
      </c>
      <c r="AI439">
        <v>-0.52388584108685166</v>
      </c>
      <c r="AJ439">
        <v>0.27062221410543219</v>
      </c>
      <c r="AK439">
        <v>-0.25326362698141947</v>
      </c>
      <c r="AL439">
        <v>-0.21221383419814099</v>
      </c>
      <c r="AM439">
        <v>0.11490388298224996</v>
      </c>
      <c r="AN439">
        <v>-9.7309951215891033E-2</v>
      </c>
      <c r="AO439">
        <v>-0.24669116179896217</v>
      </c>
      <c r="AP439">
        <v>0.13448241342944831</v>
      </c>
      <c r="AQ439">
        <v>-0.11220874836951385</v>
      </c>
      <c r="AR439">
        <v>-57.044001894086286</v>
      </c>
      <c r="AS439">
        <v>-125.41135433195556</v>
      </c>
      <c r="AT439">
        <v>68.367352437869286</v>
      </c>
      <c r="AU439">
        <v>-0.88915178972811604</v>
      </c>
      <c r="AV439">
        <v>0.45501272095119921</v>
      </c>
      <c r="AW439">
        <v>-0.43413906877691677</v>
      </c>
      <c r="AX439" s="40">
        <v>-0.21244514703341633</v>
      </c>
      <c r="AY439" s="40">
        <v>0.11684209094603615</v>
      </c>
      <c r="AZ439" s="40">
        <v>-9.5603056087380178E-2</v>
      </c>
      <c r="BA439" s="40">
        <v>-0.24703197086397219</v>
      </c>
      <c r="BB439" s="40">
        <v>0.1364129759692361</v>
      </c>
      <c r="BC439" s="40">
        <v>-0.1106189948947361</v>
      </c>
      <c r="BD439" s="40">
        <v>-56.235812679394073</v>
      </c>
      <c r="BE439" s="40">
        <v>-125.58461277421117</v>
      </c>
      <c r="BF439" s="40">
        <v>69.348800094817079</v>
      </c>
      <c r="BG439" s="40">
        <v>-0.88978378800752422</v>
      </c>
      <c r="BH439" s="40">
        <v>0.45357118756576847</v>
      </c>
      <c r="BI439" s="40">
        <v>-0.4362126004417558</v>
      </c>
      <c r="BJ439">
        <v>-2.3417033284680979</v>
      </c>
      <c r="BK439">
        <v>-3.0820155467228374</v>
      </c>
      <c r="BL439">
        <v>-5.3132516966751133</v>
      </c>
      <c r="BM439">
        <v>-5.3190431349153835</v>
      </c>
      <c r="BN439">
        <v>-2.1497580113963388</v>
      </c>
      <c r="BO439">
        <v>-2.8433450202818515</v>
      </c>
      <c r="BP439">
        <v>-4.9332837699453238</v>
      </c>
      <c r="BQ439">
        <v>-4.9400992059617721</v>
      </c>
      <c r="BR439">
        <v>2728651.2968590297</v>
      </c>
      <c r="BS439">
        <v>-4.9400992059617721</v>
      </c>
    </row>
    <row r="440" spans="2:71" hidden="1">
      <c r="B440" t="s">
        <v>240</v>
      </c>
      <c r="C440" t="s">
        <v>240</v>
      </c>
      <c r="D440" t="s">
        <v>240</v>
      </c>
      <c r="E440" t="s">
        <v>240</v>
      </c>
      <c r="F440" t="s">
        <v>287</v>
      </c>
      <c r="G440" t="str">
        <f t="shared" si="6"/>
        <v>nies_All</v>
      </c>
      <c r="H440">
        <v>2728651.2968590292</v>
      </c>
      <c r="I440">
        <v>50837.392558943015</v>
      </c>
      <c r="J440">
        <v>1769644.8870982833</v>
      </c>
      <c r="K440">
        <v>2728651.2968590292</v>
      </c>
      <c r="L440">
        <v>50837.392558943015</v>
      </c>
      <c r="M440">
        <v>1769644.8870982833</v>
      </c>
      <c r="N440">
        <v>-0.24578233208148648</v>
      </c>
      <c r="O440">
        <v>0.21316083598916943</v>
      </c>
      <c r="P440">
        <v>-3.2621496092317043E-2</v>
      </c>
      <c r="Q440">
        <v>-0.27959211170374121</v>
      </c>
      <c r="R440">
        <v>0.23738570481838087</v>
      </c>
      <c r="S440">
        <v>-4.2206406885360342E-2</v>
      </c>
      <c r="T440">
        <v>-21.456636753335392</v>
      </c>
      <c r="U440">
        <v>-142.13733939066938</v>
      </c>
      <c r="V440">
        <v>120.68070263733398</v>
      </c>
      <c r="W440">
        <v>-0.68237260188383564</v>
      </c>
      <c r="X440">
        <v>0.64936396223591542</v>
      </c>
      <c r="Y440">
        <v>-3.3008639647920224E-2</v>
      </c>
      <c r="Z440">
        <v>-0.34426024799495314</v>
      </c>
      <c r="AA440">
        <v>0.67209963742388312</v>
      </c>
      <c r="AB440">
        <v>0.32783938942892998</v>
      </c>
      <c r="AC440">
        <v>-0.39203987087991127</v>
      </c>
      <c r="AD440">
        <v>0.69386720679416258</v>
      </c>
      <c r="AE440">
        <v>0.30182733591425132</v>
      </c>
      <c r="AF440">
        <v>153.44114760892739</v>
      </c>
      <c r="AG440">
        <v>-199.30284814679362</v>
      </c>
      <c r="AH440">
        <v>352.74399575572102</v>
      </c>
      <c r="AI440">
        <v>-0.94042370065705527</v>
      </c>
      <c r="AJ440">
        <v>2.1787804776354869</v>
      </c>
      <c r="AK440">
        <v>1.2383567769784316</v>
      </c>
      <c r="AL440">
        <v>-0.65912397525532662</v>
      </c>
      <c r="AM440">
        <v>0.73658052519054928</v>
      </c>
      <c r="AN440">
        <v>7.7456549935222663E-2</v>
      </c>
      <c r="AO440">
        <v>-0.74490018964893412</v>
      </c>
      <c r="AP440">
        <v>0.78530028145240915</v>
      </c>
      <c r="AQ440">
        <v>4.0400091803475036E-2</v>
      </c>
      <c r="AR440">
        <v>20.538353264305968</v>
      </c>
      <c r="AS440">
        <v>-378.6878335841397</v>
      </c>
      <c r="AT440">
        <v>399.22618684844565</v>
      </c>
      <c r="AU440">
        <v>-1.7632119875384191</v>
      </c>
      <c r="AV440">
        <v>2.3159925885290384</v>
      </c>
      <c r="AW440">
        <v>0.55278060099061932</v>
      </c>
      <c r="AX440" s="40">
        <v>-0.6626624228942567</v>
      </c>
      <c r="AY440" s="40">
        <v>0.83130072487353457</v>
      </c>
      <c r="AZ440" s="40">
        <v>0.16863830197927787</v>
      </c>
      <c r="BA440" s="40">
        <v>-0.74922883600414081</v>
      </c>
      <c r="BB440" s="40">
        <v>0.87246168935627733</v>
      </c>
      <c r="BC440" s="40">
        <v>0.12323285335213652</v>
      </c>
      <c r="BD440" s="40">
        <v>62.648369420212184</v>
      </c>
      <c r="BE440" s="40">
        <v>-380.88840452422431</v>
      </c>
      <c r="BF440" s="40">
        <v>443.5367739444365</v>
      </c>
      <c r="BG440" s="40">
        <v>-1.7722434314539226</v>
      </c>
      <c r="BH440" s="40">
        <v>2.5946903430339212</v>
      </c>
      <c r="BI440" s="40">
        <v>0.82244691157999861</v>
      </c>
      <c r="BJ440">
        <v>-0.24578233208148653</v>
      </c>
      <c r="BK440">
        <v>-0.34426024799495319</v>
      </c>
      <c r="BL440">
        <v>-0.65912397525532673</v>
      </c>
      <c r="BM440">
        <v>-0.66266242289425681</v>
      </c>
      <c r="BN440">
        <v>-0.27959211170374121</v>
      </c>
      <c r="BO440">
        <v>-0.39203987087991093</v>
      </c>
      <c r="BP440">
        <v>-0.74490018964893423</v>
      </c>
      <c r="BQ440">
        <v>-0.74922883600414047</v>
      </c>
      <c r="BR440">
        <v>2728651.2968590297</v>
      </c>
      <c r="BS440">
        <v>-0.74922883600414047</v>
      </c>
    </row>
    <row r="444" spans="2:71">
      <c r="H444" s="68">
        <f>H345/H$350</f>
        <v>0.25631759569355267</v>
      </c>
      <c r="I444" s="68">
        <f>I345/I$350</f>
        <v>0.53793142528101656</v>
      </c>
      <c r="K444">
        <f>I345/H345</f>
        <v>0.91179074574197194</v>
      </c>
      <c r="BE444" s="69"/>
    </row>
    <row r="445" spans="2:71">
      <c r="H445" s="68">
        <f t="shared" ref="H445:I449" si="7">H346/H$350</f>
        <v>0.2771654744254598</v>
      </c>
      <c r="I445" s="68">
        <f t="shared" si="7"/>
        <v>0.28455233314672712</v>
      </c>
      <c r="K445">
        <f t="shared" ref="K445:K448" si="8">I346/H346</f>
        <v>0.44603578682160844</v>
      </c>
    </row>
    <row r="446" spans="2:71">
      <c r="H446" s="68">
        <f t="shared" si="7"/>
        <v>8.0721479199565405E-2</v>
      </c>
      <c r="I446" s="68">
        <f t="shared" si="7"/>
        <v>2.7356189006058129E-2</v>
      </c>
      <c r="K446">
        <f t="shared" si="8"/>
        <v>0.14723571466786892</v>
      </c>
    </row>
    <row r="447" spans="2:71">
      <c r="H447" s="68">
        <f t="shared" si="7"/>
        <v>0.32753889813696713</v>
      </c>
      <c r="I447" s="68">
        <f t="shared" si="7"/>
        <v>0.14790456898005952</v>
      </c>
      <c r="K447">
        <f t="shared" si="8"/>
        <v>0.19618481584600841</v>
      </c>
    </row>
    <row r="448" spans="2:71">
      <c r="H448" s="68">
        <f t="shared" si="7"/>
        <v>5.8256552544455158E-2</v>
      </c>
      <c r="I448" s="68">
        <f t="shared" si="7"/>
        <v>2.2554835861384546E-3</v>
      </c>
      <c r="K448">
        <f t="shared" si="8"/>
        <v>1.6820603549012304E-2</v>
      </c>
    </row>
    <row r="449" spans="8:9">
      <c r="H449">
        <f t="shared" si="7"/>
        <v>1</v>
      </c>
      <c r="I449">
        <f t="shared" si="7"/>
        <v>1</v>
      </c>
    </row>
  </sheetData>
  <autoFilter ref="A2:BS440" xr:uid="{00000000-0009-0000-0000-000006000000}">
    <filterColumn colId="4">
      <filters>
        <filter val="CHN"/>
        <filter val="dasia_xchn"/>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Read Me</vt:lpstr>
      <vt:lpstr>main</vt:lpstr>
      <vt:lpstr>Scenario matrix</vt:lpstr>
      <vt:lpstr>Datasheet</vt:lpstr>
      <vt:lpstr>DMC list</vt:lpstr>
      <vt:lpstr>Country data sheet</vt:lpstr>
      <vt:lpstr>Sector5 datasheet</vt:lpstr>
    </vt:vector>
  </TitlesOfParts>
  <Manager/>
  <Company>Asian Development Bank</Company>
  <LinksUpToDate>false</LinksUpToDate>
  <SharedDoc>false</SharedDoc>
  <HyperlinkBase>https://data.adb.org/dataset/covid-19-economic-impact-assessment-template</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COVID-19 Economic Impact Assessment Template</dc:title>
  <dc:subject>This template looks at the potential economy- and sector-specific economic impact of the COVID-19 outbreak.</dc:subject>
  <dc:creator>Asian Development Bank</dc:creator>
  <cp:keywords>covid 19, corona virus, epidemic, effects, asia, pacific</cp:keywords>
  <dc:description/>
  <cp:lastModifiedBy>Microsoft Office User</cp:lastModifiedBy>
  <dcterms:created xsi:type="dcterms:W3CDTF">2020-02-19T06:38:04Z</dcterms:created>
  <dcterms:modified xsi:type="dcterms:W3CDTF">2020-03-10T01:26:58Z</dcterms:modified>
  <cp:category>Economics</cp:category>
</cp:coreProperties>
</file>