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ED7C9AA3-10ED-FA4D-AB57-8DB2E8FD9AA4}" xr6:coauthVersionLast="43" xr6:coauthVersionMax="43" xr10:uidLastSave="{00000000-0000-0000-0000-000000000000}"/>
  <bookViews>
    <workbookView xWindow="10200" yWindow="2300" windowWidth="25440" windowHeight="15400" xr2:uid="{00000000-000D-0000-FFFF-FFFF00000000}"/>
  </bookViews>
  <sheets>
    <sheet name="Grants" sheetId="3" r:id="rId1"/>
  </sheets>
  <definedNames>
    <definedName name="_xlnm.Print_Area" localSheetId="0">Grants!$A$1:$F$311</definedName>
    <definedName name="_xlnm.Print_Titles" localSheetId="0">Grants!$9:$10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7" i="3" l="1"/>
  <c r="D304" i="3" s="1"/>
  <c r="F302" i="3"/>
  <c r="F294" i="3"/>
  <c r="D294" i="3"/>
  <c r="F289" i="3"/>
  <c r="D289" i="3"/>
  <c r="F283" i="3"/>
  <c r="D279" i="3"/>
  <c r="F275" i="3"/>
  <c r="D275" i="3"/>
  <c r="F268" i="3"/>
  <c r="F260" i="3"/>
  <c r="F256" i="3"/>
  <c r="D256" i="3"/>
  <c r="D250" i="3"/>
  <c r="F243" i="3"/>
  <c r="D238" i="3"/>
  <c r="F233" i="3"/>
  <c r="D233" i="3"/>
  <c r="D217" i="3"/>
  <c r="D211" i="3"/>
  <c r="F207" i="3"/>
  <c r="D207" i="3"/>
  <c r="F197" i="3"/>
  <c r="D197" i="3"/>
  <c r="D186" i="3"/>
  <c r="F180" i="3"/>
  <c r="D180" i="3"/>
  <c r="D174" i="3"/>
  <c r="F168" i="3"/>
  <c r="D168" i="3"/>
  <c r="F162" i="3"/>
  <c r="D162" i="3"/>
  <c r="F143" i="3"/>
  <c r="D143" i="3"/>
  <c r="F119" i="3"/>
  <c r="F113" i="3"/>
  <c r="D113" i="3"/>
  <c r="D107" i="3"/>
  <c r="D101" i="3"/>
  <c r="D85" i="3"/>
  <c r="D79" i="3"/>
  <c r="F75" i="3"/>
  <c r="D75" i="3"/>
  <c r="D68" i="3"/>
  <c r="D64" i="3"/>
  <c r="F60" i="3"/>
  <c r="D60" i="3"/>
  <c r="F52" i="3"/>
  <c r="D52" i="3"/>
  <c r="D47" i="3"/>
  <c r="D43" i="3"/>
  <c r="D39" i="3"/>
  <c r="D35" i="3"/>
  <c r="F31" i="3"/>
  <c r="D31" i="3"/>
  <c r="F240" i="3" l="1"/>
  <c r="D240" i="3"/>
  <c r="F11" i="3"/>
  <c r="D11" i="3"/>
  <c r="D176" i="3"/>
  <c r="D81" i="3"/>
  <c r="F81" i="3"/>
  <c r="F176" i="3"/>
  <c r="D309" i="3" l="1"/>
  <c r="F309" i="3"/>
</calcChain>
</file>

<file path=xl/sharedStrings.xml><?xml version="1.0" encoding="utf-8"?>
<sst xmlns="http://schemas.openxmlformats.org/spreadsheetml/2006/main" count="435" uniqueCount="229">
  <si>
    <t>Project Name</t>
  </si>
  <si>
    <t>Afghanistan</t>
  </si>
  <si>
    <t>New Zealand</t>
  </si>
  <si>
    <t>Australia</t>
  </si>
  <si>
    <t>Bangladesh</t>
  </si>
  <si>
    <t>India</t>
  </si>
  <si>
    <t>Nepal</t>
  </si>
  <si>
    <t>United Kingdom</t>
  </si>
  <si>
    <t>Cambodia</t>
  </si>
  <si>
    <t>Indonesia</t>
  </si>
  <si>
    <t>Philippines</t>
  </si>
  <si>
    <t>Viet Nam</t>
  </si>
  <si>
    <t>TOTAL</t>
  </si>
  <si>
    <t>Pakistan</t>
  </si>
  <si>
    <t>Global Environment Facility</t>
  </si>
  <si>
    <t>Tonga</t>
  </si>
  <si>
    <t>Myanmar</t>
  </si>
  <si>
    <t>Regional</t>
  </si>
  <si>
    <t>Source of Cofinancing</t>
  </si>
  <si>
    <t>Japan Fund for Poverty Reduction</t>
  </si>
  <si>
    <t>Technical Assistance</t>
  </si>
  <si>
    <t>Project Component</t>
  </si>
  <si>
    <t>Kiribati</t>
  </si>
  <si>
    <t>Nauru</t>
  </si>
  <si>
    <t>Solomon Islands</t>
  </si>
  <si>
    <t>World Bank</t>
  </si>
  <si>
    <t xml:space="preserve">Amount </t>
  </si>
  <si>
    <t>Mongolia</t>
  </si>
  <si>
    <t>Netherlands Trust Fund under the Water Financing Partnership Facility</t>
  </si>
  <si>
    <t>France</t>
  </si>
  <si>
    <t>United States</t>
  </si>
  <si>
    <t>Asian Investment Facility</t>
  </si>
  <si>
    <t>Clean Technology Fund</t>
  </si>
  <si>
    <t>Global Partnership for Education</t>
  </si>
  <si>
    <t>($’000)</t>
  </si>
  <si>
    <t>Subtotal</t>
  </si>
  <si>
    <t>Norway</t>
  </si>
  <si>
    <t>Uzbekistan</t>
  </si>
  <si>
    <t>Supporting Fourth Primary Education Development Program</t>
  </si>
  <si>
    <t>Sri Lanka</t>
  </si>
  <si>
    <t xml:space="preserve">Afghanistan Infrastructure Trust Fund </t>
  </si>
  <si>
    <t>Carbon Capture and Storage Fund under the Clean Energy Financing Partnership Facility</t>
  </si>
  <si>
    <t xml:space="preserve">Clean Energy Fund under the Clean Energy Financing Partnership Facility </t>
  </si>
  <si>
    <t>Multidonor Trust Fund under the Water Financing Partnership Facility</t>
  </si>
  <si>
    <t>Project Readiness Improvement Trust Fund</t>
  </si>
  <si>
    <t>Urban Climate Change Resilience Trust Fund under the Urban Financing Partnership Facility</t>
  </si>
  <si>
    <t>European Union</t>
  </si>
  <si>
    <t>Papua New Guinea</t>
  </si>
  <si>
    <t>Green Climate Fund</t>
  </si>
  <si>
    <t>Fiji</t>
  </si>
  <si>
    <t>Strategic Climate Fund (Scaling Up Renewable Energy Program in Low-Income Countries)</t>
  </si>
  <si>
    <t>Sanitation Financing Partnership Trust Fund under the Water Financing Partnership Facility</t>
  </si>
  <si>
    <t>Expansion of Financial Services (Supplementary)</t>
  </si>
  <si>
    <t>Austria</t>
  </si>
  <si>
    <t>Canada</t>
  </si>
  <si>
    <t>Germany</t>
  </si>
  <si>
    <t>Korea, Republic of</t>
  </si>
  <si>
    <t>Energy Supply Improvement Investment Program – Tranche 4</t>
  </si>
  <si>
    <t>Kazakhstan</t>
  </si>
  <si>
    <t>Sector and Thematic Analyses in Policy Development 
   (Supplementary)</t>
  </si>
  <si>
    <t>Promoting Sustainable Energy for All in Asia and the Pacific – 
   Sustainable Energy for All Regional Hub for Asia and the 
   Pacific (Subproject C) (Supplementary)</t>
  </si>
  <si>
    <t>Urban Primary Health Care Services Delivery Project – 
   Additional Financing</t>
  </si>
  <si>
    <t>BILATERALS, Project Specific</t>
  </si>
  <si>
    <t>Supporting Public Financial Management</t>
  </si>
  <si>
    <t>Sustainable and Climate-Resilient Connectivity</t>
  </si>
  <si>
    <t>Power Sector Development Investment Program</t>
  </si>
  <si>
    <t>Support for Water and Sanitation Sector Management</t>
  </si>
  <si>
    <t xml:space="preserve">Improved Fiscal Sustainability Reform Program </t>
  </si>
  <si>
    <t>Outer Island Renewable Energy – Additional Financing</t>
  </si>
  <si>
    <t>Mekong Business Initiative (Supplementary)</t>
  </si>
  <si>
    <t>Mekong Tourisn Innovation</t>
  </si>
  <si>
    <t>Sustainable Infrastructure for Asia and the Pacific</t>
  </si>
  <si>
    <t>Support to Primary Education Development (Supplementary)</t>
  </si>
  <si>
    <t>Establishing a Support Facility for Article 6 of the Paris Agreement</t>
  </si>
  <si>
    <t>Skills for Employment Investment Program—Tranche 2</t>
  </si>
  <si>
    <t>Agricultural Value Chain Development in Selected Asian Countries</t>
  </si>
  <si>
    <t>Improving Internet Connectivity for the South Pacific</t>
  </si>
  <si>
    <t>Sweden</t>
  </si>
  <si>
    <t>Support for Strengthening Business Climate (Supplementary)</t>
  </si>
  <si>
    <t>Electricity Transmission and Distribution; Renewable Energy Generation - Biomass and Waste</t>
  </si>
  <si>
    <t>SINGLE-DONOR TRUST FUNDS</t>
  </si>
  <si>
    <t>Canada - Canadian Climate Fund for the Private Sector under the Clean Energy Facility</t>
  </si>
  <si>
    <t>Sermsang Khunsight Kundi Solar</t>
  </si>
  <si>
    <t>Knowledge Solutions for Inclusive and Sustainable Development</t>
  </si>
  <si>
    <t>Revitalizing the Ecosystem of Ravi River Basin</t>
  </si>
  <si>
    <t>Water and Sanitation Strategy Development and Capacity Building</t>
  </si>
  <si>
    <t>Enhancing Regional Knowledge Sharing Partnerships</t>
  </si>
  <si>
    <t>Strengthening Knowledge and Actions for Air Quality Improvement</t>
  </si>
  <si>
    <t>Green Finance Catalyzing Facility</t>
  </si>
  <si>
    <t>Integrated Flood Risk Management Sector Project</t>
  </si>
  <si>
    <t>Japan Fund for the Joint Crediting Mechanism</t>
  </si>
  <si>
    <t>Southwest Transmission Grid Expansion</t>
  </si>
  <si>
    <t>Provincial Water Supply and Sanitation</t>
  </si>
  <si>
    <t>Upscaling Renewable Energy Sector</t>
  </si>
  <si>
    <t>Rupsha 800-Megawatt Combined Cycle Power Plant</t>
  </si>
  <si>
    <t>Agricultural Value Chain Infrastructure Improvement</t>
  </si>
  <si>
    <t>Madhya Pradesh Skills Development</t>
  </si>
  <si>
    <t>West Bengal Drinking Water Sector Improvement</t>
  </si>
  <si>
    <t>Astana Integrated Water Master Plan</t>
  </si>
  <si>
    <t>Maldives</t>
  </si>
  <si>
    <t>Combating Domestic Violence Against Women and Children</t>
  </si>
  <si>
    <t>Green Urban Planning</t>
  </si>
  <si>
    <t>Climate Resilient Water Resources Management</t>
  </si>
  <si>
    <t>Railway Projects Implementation Support Strengthening</t>
  </si>
  <si>
    <t>Supporting Trade Logistics Facilitation</t>
  </si>
  <si>
    <t>Turkmenistan</t>
  </si>
  <si>
    <t>Improving Energy Efficiency and Capacity</t>
  </si>
  <si>
    <t>Power Sector Reform and Sustainability Support Program</t>
  </si>
  <si>
    <t>Supporting Logistics Sector Development</t>
  </si>
  <si>
    <t>Policy and Capacity Building for Elderly Care</t>
  </si>
  <si>
    <t>Supporting Project Preparation (Supplementary)</t>
  </si>
  <si>
    <t>Northeast Asia Regional Development Studies</t>
  </si>
  <si>
    <t>Water Efficiency Improvement in Drought-Affected Provinces</t>
  </si>
  <si>
    <t>The United Kingdom Fund for Asia Regional Trade and Connectivity under the Regional Cooperation and Integration Financing Partnership Facility</t>
  </si>
  <si>
    <t>MULTI-DONOR TRUST FUNDS</t>
  </si>
  <si>
    <t>Power System Efficiency Improvement</t>
  </si>
  <si>
    <t>Scaling Up Energy Efficiency</t>
  </si>
  <si>
    <t>Advanced Renewable Energy Technology Demostration</t>
  </si>
  <si>
    <t>Disaster Resilience of Schools</t>
  </si>
  <si>
    <t>Floating Solar Energy Development</t>
  </si>
  <si>
    <t>Capacity Building for Vientiane Sustainable Urban Transport</t>
  </si>
  <si>
    <t>Pacific Renewable Energy Investment Facility (Supplementary)</t>
  </si>
  <si>
    <t>Southeast Asia urban Services Facility</t>
  </si>
  <si>
    <t>Preparing the Second Mandalay Urban Services Improvement</t>
  </si>
  <si>
    <t>Secondary Green Cities Development</t>
  </si>
  <si>
    <t>Southeast Asia Urban Services Facility</t>
  </si>
  <si>
    <t>Strengthening Integrated Flood Risk Management</t>
  </si>
  <si>
    <t>Urban Environmental Infrastructure Fund under the Urban Financing Partnership Facility</t>
  </si>
  <si>
    <t>Shaanxi Transport and Logistics Port</t>
  </si>
  <si>
    <t>Preparation of the ADB Ventures Facility</t>
  </si>
  <si>
    <t>Global Agriculture and Food Security Program</t>
  </si>
  <si>
    <t>Climate-Friendly Agribusiness Value Chains Sector</t>
  </si>
  <si>
    <t>Tajikistan</t>
  </si>
  <si>
    <t xml:space="preserve">Demand-Side Energy Efficiency Sector </t>
  </si>
  <si>
    <t>National Education Planning and Management (Supplementary)</t>
  </si>
  <si>
    <t>Strategic Climate Fund (Pilot Program for Climate Resilience)</t>
  </si>
  <si>
    <t>Women Entrepreneurs Finance Initiative</t>
  </si>
  <si>
    <t>Emergency Assistance</t>
  </si>
  <si>
    <t>Improving Internet Connectivity for Micronesia</t>
  </si>
  <si>
    <t>PRIVATE SECTOR</t>
  </si>
  <si>
    <t>Southeast Asia Urban Services Facility (Supplementary)</t>
  </si>
  <si>
    <r>
      <t>MULTILATERALS</t>
    </r>
    <r>
      <rPr>
        <b/>
        <vertAlign val="superscript"/>
        <sz val="9"/>
        <rFont val="Arial"/>
        <family val="2"/>
      </rPr>
      <t>a</t>
    </r>
  </si>
  <si>
    <t>Sustainable Infrastructure Assistance Program – Technical 
   Assistance Cluster Management Facility (Subproject 1) 
   (Supplementary)</t>
  </si>
  <si>
    <t>Sustainable Infrastructure Assistance Program – Strengthening 
   State Procurement Systems for Faster Infrastructure Delivery 
   (Subproject 12)</t>
  </si>
  <si>
    <t>Sustainable Infrastructure Assistance Program – Supporting 
   Sustainable and Universal Electricity Access in Indonesia 
   (Subproject 13)</t>
  </si>
  <si>
    <t>Sustainable Infrastructure Assistance Program – Indonesia 
   Energy Sector Assessment and Priorities 2020–2024 
   (Subproject 14)</t>
  </si>
  <si>
    <t>Sustainable Infrastructure Assistance Program – Preparation 
   of the Enhanced Water Security Investment (Subproject 15)</t>
  </si>
  <si>
    <t>Sustainable Infrastructure Assistance Program – Municipal Bond 
   Issuance and Infrastructure Finance (Subproject 16)</t>
  </si>
  <si>
    <t>Strengthening Economic Management Reform Program – 
   Subprogram 2</t>
  </si>
  <si>
    <t>Promoting Sustainable Energy for All in Asia and the Pacific – 
   Energy Access for Urban Poor (Subproject B)</t>
  </si>
  <si>
    <t>Integrated Resource Planning with Strategic Environmental 
   Assessment for Sustainable Power Sector Development 
   in the Greater Mekong Subregion (Supplementary)</t>
  </si>
  <si>
    <t>Pacific Private Sector Development Initiative, Phase III 
   (Supplementary)</t>
  </si>
  <si>
    <t>Supporting Policies and Implementation in the School Sector 
   (Supplementary)</t>
  </si>
  <si>
    <t>Strengthening the Federal Public–Private Partnership Framework 
   and Enabling Reforms for Infrastructure Financing Support</t>
  </si>
  <si>
    <t>Supporting Economic Corridor Development through Strategic 
   Planning Frameworks</t>
  </si>
  <si>
    <t>Electricity Transmission and Distribution; Renewable Energy 
   Generation – Biomass and Waste</t>
  </si>
  <si>
    <t>Olam International Limited: Inclusive, Sustainable, and Connected 
   Coffee Value Chain (Subproject 2)</t>
  </si>
  <si>
    <t>Assessing Economic Corridor Development Potential Among 
   Kazakhstan, Uzbekistan, and Tajikistan</t>
  </si>
  <si>
    <t>Capacity Building Support for Asia-Pacific Economic Cooperation 
   Financial Regulators Training Initiative</t>
  </si>
  <si>
    <t>Enhancing Effectiveness of Subregional Programs to Advance 
   Regional Cooperation and Integration in Southeast Asia</t>
  </si>
  <si>
    <t>Modernizing Sanitary and Phytosanitary Measures to Facilitate 
   Trade</t>
  </si>
  <si>
    <t>Railway Sector Development in Central Asia Regional Economic 
   Cooperation Countries</t>
  </si>
  <si>
    <t>Strengthening Institutions for Localizing Agenda 2030 
   for Sustainable Development (Supplementary)</t>
  </si>
  <si>
    <t>Capacity Development for Renewable Energy Investment 
   Programming and Implementation</t>
  </si>
  <si>
    <t>Supporting Sustainable Integrated Urban Public Transport 
   Development</t>
  </si>
  <si>
    <t>Implementing Innovative Approaches for Improved Water 
   Governance</t>
  </si>
  <si>
    <t>Preparing the Aimag and Soum Centers Regional 
   Development Investment Program</t>
  </si>
  <si>
    <t>Promoting Employment Opportunities for People 
   with Disabilities</t>
  </si>
  <si>
    <t>Emergency Assistance for Reconstruction and Recovery 
   of Marawi</t>
  </si>
  <si>
    <t>Skills Sector Enhancement Program – Additional Financing</t>
  </si>
  <si>
    <t>South Asia Subregional Economic Cooperation Regional 
   Energy Cooperation</t>
  </si>
  <si>
    <t>Knowledge Solutions for Inclusive and Sustainable 
   Development</t>
  </si>
  <si>
    <t>Fourth Greater Mekong Subregion Corridor Towns 
   Development</t>
  </si>
  <si>
    <t>Energy Storage Option for Accelerating Reneable Energy 
   Penetration</t>
  </si>
  <si>
    <t>Jiaozuo National Pilot Project for the Standardization 
   of Public Employment Services (Supplementary)</t>
  </si>
  <si>
    <t>Demonstrating Innovative Employment Solutions 
   through Regional Knowledge-Sharing Partnerships 
   with Youth Organizations (Supplementary)</t>
  </si>
  <si>
    <t>Implementation of Sustainable Transport for All 
   (Supplementary)</t>
  </si>
  <si>
    <t>Innovation in Education Sector Development in Asia 
   and the Pacific (Supplementary)</t>
  </si>
  <si>
    <t>Supporting Knowledge Solutions for New Development 
   Strategies in South Asia</t>
  </si>
  <si>
    <t>Sustainable Rural Infrastructure and Watershed Management 
   Sector (Supplementary)</t>
  </si>
  <si>
    <t>Promoting Investments and Economic Growth in Central 
   and West Asia, East Asia, and South Asia Subregions</t>
  </si>
  <si>
    <t>Railway Sector Development in Central Asia Regional 
   Economic Cooperation Countries</t>
  </si>
  <si>
    <t>Second Support for Infrastructure Investments and Policy 
   (Supplementary)</t>
  </si>
  <si>
    <t>Pilot Carbon Capture and Storage Activity in the Natural Gas 
   Processing Sector</t>
  </si>
  <si>
    <t>Promoting and Scaling Up Carbon Capture and Storage 
   Demonstration – Capacity Development Support to the 
   National and Local Joint Engineering Research Center 
   on Carbon Capture, Utilization, and Sequestration 
   at Northwest University (Subproject 1)</t>
  </si>
  <si>
    <t>Prefeasibility Analysis for Carbon Capture, Utilization 
   and Storage</t>
  </si>
  <si>
    <t>People’s Republic of China Poverty Reduction and Regional Cooperation Fund</t>
  </si>
  <si>
    <t>Strenthening Asia’s Financial Safety Nets and Resolution 
   Mechanisms</t>
  </si>
  <si>
    <t>Strengthening Asia’s Financial Safety Nets and Resolution 
   Mechanisms</t>
  </si>
  <si>
    <t>Knowledge and Innovation Support for ADB’s Water Financing 
   Program (Supplementary)</t>
  </si>
  <si>
    <t>Promoting Sustainable Energy for All in Asia and the Pacific – 
   Project Development and Investment Facilitation 
   (Subproject D) (Supplementary)</t>
  </si>
  <si>
    <t>Southeast Asia Energy Sector Development, Investment 
   Planning and Capacity Building Facility</t>
  </si>
  <si>
    <t>Greater Male Environmental Improvement and Waste 
   Management (Supplementary)</t>
  </si>
  <si>
    <t>Ulaanbaatar Green Affordable Housing and Resilient Urban 
   Renewal Sector</t>
  </si>
  <si>
    <t>Second Power Transmission Enhancement Investment Program – 
   Tranche 3</t>
  </si>
  <si>
    <t>Strengthening Financial Sector Operations in Asia 
   and the Pacific</t>
  </si>
  <si>
    <t>Southeast Asia Agriculture, Natural Resources 
   and Rural Development Facility</t>
  </si>
  <si>
    <t>Strenthening Smart Water Management and Climate 
   and Disaster Resilience in Selected Districts 
   of West Bengal</t>
  </si>
  <si>
    <t>Ho Chi Minh City Wastewater and Drainage System 
   Improvement</t>
  </si>
  <si>
    <t>Advancing Inclusive and Resilient Urban Development 
   Targeted at the Urban Poor</t>
  </si>
  <si>
    <t>Capacity Building for Enhanced Safeguards, Anti-Corruption 
   and Integrity Measures, Gender Equity Policies 
   and Digitization of Trade Finance Program Banks</t>
  </si>
  <si>
    <t>Revitalization of Informal Settlements and Their Environments 
   Using a Water-Sensitive Approach</t>
  </si>
  <si>
    <t>Strengthening Knowledge and Actions for Air Quality 
   Improvement</t>
  </si>
  <si>
    <t>Revitalization of Information Settlements and their Environments 
   Using a Water-Sensitive Approach</t>
  </si>
  <si>
    <t>Southeast Asia Energy Sector Development, Investment 
   Planning and Capacity Building Activity</t>
  </si>
  <si>
    <t>Renewable Energy Sector Project – Additional Financing</t>
  </si>
  <si>
    <t>Ulaanbaatar Green Affordable Housing and Resilient 
   Urban Renewal Sector</t>
  </si>
  <si>
    <t>Water Resources Management in the Pyanj River Basin – 
   Additional Financing</t>
  </si>
  <si>
    <t>Establishing a Pilot Center to Facilitate Climate Technology 
   Investment in Asia and the Pacific – Promotion of Investment 
   in Climate Technology Products Through Venture Capital 
   Funds (Subproject C) (Supplementary)</t>
  </si>
  <si>
    <t>Building Climate Resilience to Climate Change 
   in Papua New Guinea (Additional Financing)</t>
  </si>
  <si>
    <t>Promoting and Scaling Up Solar Photovoltaic Power 
   through Knowledge Management and Pilot Testing 
   in Bangladesh and Nepal (Supplementary)</t>
  </si>
  <si>
    <t>Cluster Development and Small and Medium-Sized Enterprise 
   Finance Innovation (Supplementary)</t>
  </si>
  <si>
    <t>Small and Medium-Sized Enterprises Line of Credit – 
   Additional Financing</t>
  </si>
  <si>
    <t>Secondary Education Sector Investment Program – Tranche 3</t>
  </si>
  <si>
    <r>
      <rPr>
        <vertAlign val="superscript"/>
        <sz val="7"/>
        <rFont val="Arial"/>
        <family val="2"/>
      </rPr>
      <t xml:space="preserve">a  </t>
    </r>
    <r>
      <rPr>
        <sz val="7"/>
        <rFont val="Arial"/>
        <family val="2"/>
      </rPr>
      <t>Includes project-specific cofinancing from multilateral organizations and global funds.</t>
    </r>
  </si>
  <si>
    <t>Projects Involving Direct Value-Added Official and Other Concessional Grant Cofinancing, 2018</t>
  </si>
  <si>
    <t>Timor-Leste</t>
  </si>
  <si>
    <t>Building Resilience to Climate Change in Papua New Guinea – 
   Additional Financing</t>
  </si>
  <si>
    <t>Cook Islands</t>
  </si>
  <si>
    <t>Enhancing Public–Private Partnerhsips in Punjab</t>
  </si>
  <si>
    <t>France - Cooperation Fund for Project Preparation in the Greater Mekong Subregion and in Other Specific Asian Countries</t>
  </si>
  <si>
    <t xml:space="preserve">Japan - Asian Clean Energy Fund under the Clean Energy Financing Partnership Facility </t>
  </si>
  <si>
    <t>Republic of Korea - e-Asia and Knowledge Partnership Fund</t>
  </si>
  <si>
    <t>Supporting the Preparation of a Compreheansive Master Plan 
   for the Chennai–Kanyakumari Industrial Corridor</t>
  </si>
  <si>
    <t>High-Level Technology Fund</t>
  </si>
  <si>
    <t>Greater Malé Environment Improvement and Waste 
   Management</t>
  </si>
  <si>
    <t>Tamil Nadu Urban Flagship Investment Program—Tranche 1</t>
  </si>
  <si>
    <t>People’s Republic 
of China</t>
  </si>
  <si>
    <t>Lao People’s Democratic 
Republic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</si>
</sst>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quot;$&quot;* #,##0.00_);_(&quot;$&quot;* \(#,##0.00\);_(&quot;$&quot;* &quot;-&quot;??_);_(@_)"/>
  </numFmts>
  <fonts count="17"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9"/>
      <name val="Arial"/>
      <family val="2"/>
    </font>
    <font>
      <sz val="9"/>
      <name val="Arial"/>
      <family val="2"/>
    </font>
    <font>
      <b/>
      <sz val="9"/>
      <color rgb="FF007DB7"/>
      <name val="Arial"/>
      <family val="2"/>
    </font>
    <font>
      <sz val="9"/>
      <color rgb="FF007DB7"/>
      <name val="Arial"/>
      <family val="2"/>
    </font>
    <font>
      <b/>
      <sz val="9"/>
      <name val="Arial"/>
      <family val="2"/>
    </font>
    <font>
      <sz val="9"/>
      <name val="Arial"/>
      <family val="2"/>
    </font>
    <font>
      <sz val="7"/>
      <name val="Arial"/>
      <family val="2"/>
    </font>
    <font>
      <vertAlign val="superscript"/>
      <sz val="7"/>
      <name val="Arial"/>
      <family val="2"/>
    </font>
    <font>
      <sz val="10"/>
      <color theme="1"/>
      <name val="Tahoma"/>
      <family val="2"/>
    </font>
    <font>
      <sz val="10"/>
      <name val="Arial"/>
      <family val="2"/>
    </font>
    <font>
      <sz val="9"/>
      <color rgb="FFFF0000"/>
      <name val="Arial"/>
      <family val="2"/>
    </font>
    <font>
      <b/>
      <vertAlign val="superscript"/>
      <sz val="9"/>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s>
  <cellStyleXfs count="185">
    <xf numFmtId="0" fontId="0" fillId="0" borderId="0"/>
    <xf numFmtId="43"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43" fontId="13" fillId="0" borderId="0" applyFont="0" applyFill="0" applyBorder="0" applyAlignment="0" applyProtection="0"/>
    <xf numFmtId="0" fontId="14" fillId="0" borderId="0">
      <alignment vertical="top"/>
    </xf>
    <xf numFmtId="0" fontId="14" fillId="0" borderId="0">
      <alignment vertical="top"/>
    </xf>
    <xf numFmtId="43" fontId="1" fillId="0" borderId="0" applyFont="0" applyFill="0" applyBorder="0" applyAlignment="0" applyProtection="0"/>
    <xf numFmtId="0" fontId="1" fillId="0" borderId="0"/>
  </cellStyleXfs>
  <cellXfs count="52">
    <xf numFmtId="0" fontId="0" fillId="0" borderId="0" xfId="0"/>
    <xf numFmtId="0" fontId="5" fillId="0" borderId="0" xfId="0" applyFont="1"/>
    <xf numFmtId="0" fontId="6" fillId="0" borderId="0" xfId="0" applyFont="1"/>
    <xf numFmtId="0" fontId="6" fillId="0" borderId="0" xfId="0" applyFont="1" applyAlignment="1">
      <alignment wrapText="1"/>
    </xf>
    <xf numFmtId="0" fontId="7" fillId="0" borderId="0" xfId="0" applyFont="1"/>
    <xf numFmtId="0" fontId="8" fillId="0" borderId="0" xfId="0" applyFont="1"/>
    <xf numFmtId="0" fontId="10" fillId="0" borderId="0" xfId="0" applyFont="1" applyAlignment="1">
      <alignment vertical="top"/>
    </xf>
    <xf numFmtId="0" fontId="11" fillId="0" borderId="0" xfId="0" applyFont="1"/>
    <xf numFmtId="0" fontId="10" fillId="0" borderId="0" xfId="0" applyFont="1"/>
    <xf numFmtId="164" fontId="10" fillId="0" borderId="0" xfId="2" applyFont="1"/>
    <xf numFmtId="0" fontId="9" fillId="0" borderId="3" xfId="2" applyNumberFormat="1" applyFont="1" applyBorder="1" applyAlignment="1">
      <alignment horizontal="center" wrapText="1"/>
    </xf>
    <xf numFmtId="4" fontId="6" fillId="0" borderId="0" xfId="1" applyNumberFormat="1" applyFont="1"/>
    <xf numFmtId="4" fontId="6" fillId="0" borderId="0" xfId="0" applyNumberFormat="1" applyFont="1"/>
    <xf numFmtId="0" fontId="5" fillId="2" borderId="0" xfId="0" applyFont="1" applyFill="1" applyAlignment="1">
      <alignment vertical="top"/>
    </xf>
    <xf numFmtId="0" fontId="6" fillId="2" borderId="0" xfId="0" applyFont="1" applyFill="1" applyAlignment="1">
      <alignment vertical="top"/>
    </xf>
    <xf numFmtId="43" fontId="5" fillId="2" borderId="0" xfId="0" applyNumberFormat="1" applyFont="1" applyFill="1" applyAlignment="1">
      <alignment vertical="top"/>
    </xf>
    <xf numFmtId="0" fontId="6" fillId="2" borderId="0" xfId="0" applyFont="1" applyFill="1" applyAlignment="1">
      <alignment vertical="top" wrapText="1"/>
    </xf>
    <xf numFmtId="0" fontId="5" fillId="2" borderId="0" xfId="0" applyFont="1" applyFill="1" applyAlignment="1">
      <alignment horizontal="center" vertical="top" wrapText="1"/>
    </xf>
    <xf numFmtId="0" fontId="6" fillId="2" borderId="2" xfId="0" applyFont="1" applyFill="1" applyBorder="1" applyAlignment="1">
      <alignment vertical="top"/>
    </xf>
    <xf numFmtId="0" fontId="5" fillId="2" borderId="2" xfId="0" applyFont="1" applyFill="1" applyBorder="1" applyAlignment="1">
      <alignment vertical="top"/>
    </xf>
    <xf numFmtId="43" fontId="5" fillId="2" borderId="2" xfId="0" applyNumberFormat="1" applyFont="1" applyFill="1" applyBorder="1" applyAlignment="1">
      <alignment vertical="top"/>
    </xf>
    <xf numFmtId="0" fontId="5" fillId="2" borderId="0" xfId="0" applyFont="1" applyFill="1" applyAlignment="1">
      <alignment vertical="top" wrapText="1"/>
    </xf>
    <xf numFmtId="0" fontId="11" fillId="0" borderId="0" xfId="0" applyFont="1" applyAlignment="1">
      <alignment vertical="top"/>
    </xf>
    <xf numFmtId="43" fontId="6" fillId="2" borderId="0" xfId="180" applyFont="1" applyFill="1" applyAlignment="1">
      <alignment vertical="top"/>
    </xf>
    <xf numFmtId="43" fontId="6" fillId="2" borderId="0" xfId="1" applyFont="1" applyFill="1" applyAlignment="1">
      <alignment vertical="top"/>
    </xf>
    <xf numFmtId="43" fontId="6" fillId="2" borderId="0" xfId="0" applyNumberFormat="1" applyFont="1" applyFill="1" applyAlignment="1">
      <alignment vertical="top"/>
    </xf>
    <xf numFmtId="43" fontId="6" fillId="2" borderId="0" xfId="183" applyFont="1" applyFill="1" applyAlignment="1">
      <alignment vertical="top"/>
    </xf>
    <xf numFmtId="4" fontId="6" fillId="2" borderId="0" xfId="0" applyNumberFormat="1" applyFont="1" applyFill="1" applyAlignment="1">
      <alignment vertical="top"/>
    </xf>
    <xf numFmtId="0" fontId="15" fillId="2" borderId="0" xfId="0" applyFont="1" applyFill="1" applyAlignment="1">
      <alignment vertical="top"/>
    </xf>
    <xf numFmtId="43" fontId="6" fillId="2" borderId="2" xfId="183" applyFont="1" applyFill="1" applyBorder="1" applyAlignment="1">
      <alignment vertical="top"/>
    </xf>
    <xf numFmtId="0" fontId="6" fillId="2" borderId="0" xfId="0" applyFont="1" applyFill="1" applyAlignment="1">
      <alignment horizontal="left" vertical="top" wrapText="1"/>
    </xf>
    <xf numFmtId="0" fontId="5" fillId="2" borderId="0" xfId="184" applyFont="1" applyFill="1" applyAlignment="1">
      <alignment vertical="top"/>
    </xf>
    <xf numFmtId="0" fontId="6" fillId="2" borderId="0" xfId="184" applyFont="1" applyFill="1" applyAlignment="1">
      <alignment vertical="top"/>
    </xf>
    <xf numFmtId="43" fontId="15" fillId="2" borderId="0" xfId="180" applyFont="1" applyFill="1" applyAlignment="1">
      <alignment vertical="top"/>
    </xf>
    <xf numFmtId="43" fontId="6" fillId="2" borderId="2" xfId="180" applyFont="1" applyFill="1" applyBorder="1" applyAlignment="1">
      <alignment vertical="top"/>
    </xf>
    <xf numFmtId="0" fontId="6" fillId="2" borderId="0" xfId="184" applyFont="1" applyFill="1" applyAlignment="1">
      <alignment vertical="top" wrapText="1"/>
    </xf>
    <xf numFmtId="0" fontId="6" fillId="2" borderId="0" xfId="184" applyFont="1" applyFill="1" applyAlignment="1">
      <alignment horizontal="left" vertical="top" wrapText="1"/>
    </xf>
    <xf numFmtId="0" fontId="6" fillId="2" borderId="0" xfId="0" applyFont="1" applyFill="1" applyAlignment="1">
      <alignment wrapText="1"/>
    </xf>
    <xf numFmtId="43" fontId="6" fillId="2" borderId="0" xfId="1" applyFont="1" applyFill="1" applyAlignment="1">
      <alignment horizontal="center" vertical="top" wrapText="1"/>
    </xf>
    <xf numFmtId="0" fontId="5" fillId="2" borderId="0" xfId="0" applyFont="1" applyFill="1" applyAlignment="1">
      <alignment horizontal="left" vertical="top" wrapText="1"/>
    </xf>
    <xf numFmtId="43" fontId="6" fillId="2" borderId="2" xfId="1" applyFont="1" applyFill="1" applyBorder="1" applyAlignment="1">
      <alignment vertical="top"/>
    </xf>
    <xf numFmtId="43" fontId="6" fillId="2" borderId="2" xfId="0" applyNumberFormat="1" applyFont="1" applyFill="1" applyBorder="1" applyAlignment="1">
      <alignment vertical="top"/>
    </xf>
    <xf numFmtId="0" fontId="11" fillId="2" borderId="0" xfId="0" applyFont="1" applyFill="1" applyAlignment="1">
      <alignment vertical="center"/>
    </xf>
    <xf numFmtId="0" fontId="6" fillId="0" borderId="0" xfId="184" applyFont="1" applyAlignment="1">
      <alignment vertical="top" wrapText="1"/>
    </xf>
    <xf numFmtId="0" fontId="6" fillId="0" borderId="0" xfId="184" applyFont="1" applyFill="1" applyAlignment="1">
      <alignment vertical="top" wrapText="1"/>
    </xf>
    <xf numFmtId="43" fontId="6" fillId="2" borderId="0" xfId="183" applyFont="1" applyFill="1" applyBorder="1" applyAlignment="1">
      <alignment vertical="top"/>
    </xf>
    <xf numFmtId="164" fontId="9" fillId="0" borderId="1" xfId="2" applyFont="1" applyBorder="1" applyAlignment="1">
      <alignment horizontal="center" wrapText="1"/>
    </xf>
    <xf numFmtId="164" fontId="9" fillId="0" borderId="3" xfId="2" applyFont="1" applyBorder="1" applyAlignment="1">
      <alignment horizontal="center" wrapText="1"/>
    </xf>
    <xf numFmtId="0" fontId="9" fillId="0" borderId="2" xfId="0" applyFont="1" applyBorder="1" applyAlignment="1">
      <alignment horizontal="center"/>
    </xf>
    <xf numFmtId="0" fontId="9" fillId="0" borderId="1" xfId="2" applyNumberFormat="1" applyFont="1" applyBorder="1" applyAlignment="1">
      <alignment horizontal="left" wrapText="1"/>
    </xf>
    <xf numFmtId="0" fontId="9" fillId="0" borderId="3" xfId="2" applyNumberFormat="1" applyFont="1" applyBorder="1" applyAlignment="1">
      <alignment horizontal="left" wrapText="1"/>
    </xf>
    <xf numFmtId="0" fontId="5" fillId="2" borderId="0" xfId="0" applyFont="1" applyFill="1" applyAlignment="1">
      <alignment horizontal="left" vertical="top" wrapText="1"/>
    </xf>
  </cellXfs>
  <cellStyles count="185">
    <cellStyle name="Comma" xfId="1" builtinId="3"/>
    <cellStyle name="Comma 3" xfId="180" xr:uid="{00000000-0005-0000-0000-000001000000}"/>
    <cellStyle name="Comma 5" xfId="183" xr:uid="{00000000-0005-0000-0000-000002000000}"/>
    <cellStyle name="Currency" xfId="2"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Normal" xfId="0" builtinId="0"/>
    <cellStyle name="Normal 2" xfId="182" xr:uid="{00000000-0005-0000-0000-0000B5000000}"/>
    <cellStyle name="Normal 3" xfId="179" xr:uid="{00000000-0005-0000-0000-0000B6000000}"/>
    <cellStyle name="Normal 3 4" xfId="184" xr:uid="{00000000-0005-0000-0000-0000B7000000}"/>
    <cellStyle name="Normal 4" xfId="181" xr:uid="{00000000-0005-0000-0000-0000B8000000}"/>
  </cellStyles>
  <dxfs count="0"/>
  <tableStyles count="0" defaultTableStyle="TableStyleMedium9" defaultPivotStyle="PivotStyleLight16"/>
  <colors>
    <mruColors>
      <color rgb="FF00A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289074</xdr:colOff>
      <xdr:row>0</xdr:row>
      <xdr:rowOff>28021</xdr:rowOff>
    </xdr:from>
    <xdr:to>
      <xdr:col>3</xdr:col>
      <xdr:colOff>64533</xdr:colOff>
      <xdr:row>5</xdr:row>
      <xdr:rowOff>40317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41058" y="28021"/>
          <a:ext cx="4452285" cy="717852"/>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32845</xdr:colOff>
      <xdr:row>0</xdr:row>
      <xdr:rowOff>54759</xdr:rowOff>
    </xdr:from>
    <xdr:to>
      <xdr:col>1</xdr:col>
      <xdr:colOff>204689</xdr:colOff>
      <xdr:row>3</xdr:row>
      <xdr:rowOff>100006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32845" y="54759"/>
          <a:ext cx="391652" cy="506843"/>
        </a:xfrm>
        <a:prstGeom prst="rect">
          <a:avLst/>
        </a:prstGeom>
        <a:ln w="3175">
          <a:solidFill>
            <a:schemeClr val="tx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Sittie Moreina M. Olalia" id="{7E2A1B81-D5D3-4431-AB2F-A6A80D800BE3}" userId="S::solalia@adb.org::b42e7221-8e9b-420c-8089-885f8ecddf2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1"/>
  <sheetViews>
    <sheetView tabSelected="1" zoomScale="160" zoomScaleNormal="160" zoomScalePageLayoutView="126" workbookViewId="0">
      <selection activeCell="A5" sqref="A5"/>
    </sheetView>
  </sheetViews>
  <sheetFormatPr baseColWidth="10" defaultColWidth="8.83203125" defaultRowHeight="12" x14ac:dyDescent="0.15"/>
  <cols>
    <col min="1" max="1" width="3.33203125" style="2" customWidth="1"/>
    <col min="2" max="2" width="15.83203125" style="3" customWidth="1"/>
    <col min="3" max="3" width="49.6640625" style="3" customWidth="1"/>
    <col min="4" max="4" width="12.33203125" style="11" customWidth="1"/>
    <col min="5" max="5" width="1.83203125" style="12" customWidth="1"/>
    <col min="6" max="6" width="12.33203125" style="12" customWidth="1"/>
    <col min="7" max="16384" width="8.83203125" style="2"/>
  </cols>
  <sheetData>
    <row r="1" spans="1:6" x14ac:dyDescent="0.15">
      <c r="A1" s="2">
        <v>4</v>
      </c>
    </row>
    <row r="4" spans="1:6" x14ac:dyDescent="0.15">
      <c r="A4" s="1"/>
    </row>
    <row r="5" spans="1:6" x14ac:dyDescent="0.15">
      <c r="A5" s="1"/>
    </row>
    <row r="6" spans="1:6" x14ac:dyDescent="0.15">
      <c r="A6" s="1"/>
    </row>
    <row r="7" spans="1:6" x14ac:dyDescent="0.15">
      <c r="A7" s="4" t="s">
        <v>215</v>
      </c>
    </row>
    <row r="8" spans="1:6" x14ac:dyDescent="0.15">
      <c r="A8" s="5" t="s">
        <v>34</v>
      </c>
    </row>
    <row r="9" spans="1:6" s="8" customFormat="1" x14ac:dyDescent="0.15">
      <c r="A9" s="49" t="s">
        <v>18</v>
      </c>
      <c r="B9" s="49"/>
      <c r="C9" s="46" t="s">
        <v>0</v>
      </c>
      <c r="D9" s="48" t="s">
        <v>26</v>
      </c>
      <c r="E9" s="48"/>
      <c r="F9" s="48"/>
    </row>
    <row r="10" spans="1:6" s="9" customFormat="1" ht="26" x14ac:dyDescent="0.15">
      <c r="A10" s="50"/>
      <c r="B10" s="50"/>
      <c r="C10" s="47"/>
      <c r="D10" s="10" t="s">
        <v>20</v>
      </c>
      <c r="E10" s="10"/>
      <c r="F10" s="10" t="s">
        <v>21</v>
      </c>
    </row>
    <row r="11" spans="1:6" s="9" customFormat="1" x14ac:dyDescent="0.15">
      <c r="A11" s="13" t="s">
        <v>62</v>
      </c>
      <c r="B11" s="14"/>
      <c r="C11" s="14"/>
      <c r="D11" s="15">
        <f>SUM(D31,D35,D39,D43,D47,D52,D60,D64,D68,D75,D79)</f>
        <v>32364.981</v>
      </c>
      <c r="E11" s="14"/>
      <c r="F11" s="15">
        <f>SUM(F31,F52,F60,F75)</f>
        <v>61772.001000000004</v>
      </c>
    </row>
    <row r="12" spans="1:6" s="9" customFormat="1" x14ac:dyDescent="0.15">
      <c r="A12" s="13" t="s">
        <v>3</v>
      </c>
      <c r="B12" s="14"/>
      <c r="C12" s="14"/>
      <c r="D12" s="25"/>
      <c r="E12" s="14"/>
      <c r="F12" s="14"/>
    </row>
    <row r="13" spans="1:6" s="9" customFormat="1" ht="13" x14ac:dyDescent="0.15">
      <c r="A13" s="14"/>
      <c r="B13" s="16" t="s">
        <v>49</v>
      </c>
      <c r="C13" s="16" t="s">
        <v>63</v>
      </c>
      <c r="D13" s="26">
        <v>302</v>
      </c>
      <c r="E13" s="14"/>
      <c r="F13" s="26"/>
    </row>
    <row r="14" spans="1:6" s="9" customFormat="1" ht="39" x14ac:dyDescent="0.15">
      <c r="A14" s="14"/>
      <c r="B14" s="16" t="s">
        <v>9</v>
      </c>
      <c r="C14" s="16" t="s">
        <v>142</v>
      </c>
      <c r="D14" s="26">
        <v>1058</v>
      </c>
      <c r="E14" s="14"/>
      <c r="F14" s="26"/>
    </row>
    <row r="15" spans="1:6" s="9" customFormat="1" ht="36.75" customHeight="1" x14ac:dyDescent="0.15">
      <c r="A15" s="14"/>
      <c r="B15" s="16" t="s">
        <v>9</v>
      </c>
      <c r="C15" s="16" t="s">
        <v>143</v>
      </c>
      <c r="D15" s="26">
        <v>750</v>
      </c>
      <c r="E15" s="14"/>
      <c r="F15" s="26"/>
    </row>
    <row r="16" spans="1:6" s="9" customFormat="1" ht="39" x14ac:dyDescent="0.15">
      <c r="A16" s="14"/>
      <c r="B16" s="16" t="s">
        <v>9</v>
      </c>
      <c r="C16" s="16" t="s">
        <v>144</v>
      </c>
      <c r="D16" s="26">
        <v>1500</v>
      </c>
      <c r="E16" s="14"/>
      <c r="F16" s="26"/>
    </row>
    <row r="17" spans="1:6" s="9" customFormat="1" ht="39" x14ac:dyDescent="0.15">
      <c r="A17" s="14"/>
      <c r="B17" s="16" t="s">
        <v>9</v>
      </c>
      <c r="C17" s="16" t="s">
        <v>145</v>
      </c>
      <c r="D17" s="26">
        <v>1000</v>
      </c>
      <c r="E17" s="14"/>
      <c r="F17" s="26"/>
    </row>
    <row r="18" spans="1:6" s="9" customFormat="1" ht="23.25" customHeight="1" x14ac:dyDescent="0.15">
      <c r="A18" s="14"/>
      <c r="B18" s="16" t="s">
        <v>9</v>
      </c>
      <c r="C18" s="16" t="s">
        <v>146</v>
      </c>
      <c r="D18" s="26">
        <v>1000</v>
      </c>
      <c r="E18" s="14"/>
      <c r="F18" s="26"/>
    </row>
    <row r="19" spans="1:6" s="9" customFormat="1" ht="23.25" customHeight="1" x14ac:dyDescent="0.15">
      <c r="A19" s="13"/>
      <c r="B19" s="16" t="s">
        <v>9</v>
      </c>
      <c r="C19" s="16" t="s">
        <v>147</v>
      </c>
      <c r="D19" s="24">
        <v>530</v>
      </c>
      <c r="E19" s="14"/>
      <c r="F19" s="27"/>
    </row>
    <row r="20" spans="1:6" s="9" customFormat="1" ht="26" x14ac:dyDescent="0.15">
      <c r="A20" s="13"/>
      <c r="B20" s="16" t="s">
        <v>22</v>
      </c>
      <c r="C20" s="16" t="s">
        <v>148</v>
      </c>
      <c r="D20" s="24"/>
      <c r="E20" s="14"/>
      <c r="F20" s="26">
        <v>360</v>
      </c>
    </row>
    <row r="21" spans="1:6" s="9" customFormat="1" ht="13" x14ac:dyDescent="0.15">
      <c r="A21" s="14"/>
      <c r="B21" s="16" t="s">
        <v>23</v>
      </c>
      <c r="C21" s="16" t="s">
        <v>64</v>
      </c>
      <c r="D21" s="26"/>
      <c r="E21" s="14"/>
      <c r="F21" s="26">
        <v>14077</v>
      </c>
    </row>
    <row r="22" spans="1:6" s="9" customFormat="1" ht="23.25" customHeight="1" x14ac:dyDescent="0.15">
      <c r="A22" s="14"/>
      <c r="B22" s="16" t="s">
        <v>47</v>
      </c>
      <c r="C22" s="16" t="s">
        <v>217</v>
      </c>
      <c r="D22" s="26"/>
      <c r="E22" s="14"/>
      <c r="F22" s="26">
        <v>2975.0010000000002</v>
      </c>
    </row>
    <row r="23" spans="1:6" s="9" customFormat="1" ht="12" customHeight="1" x14ac:dyDescent="0.15">
      <c r="A23" s="14"/>
      <c r="B23" s="16" t="s">
        <v>47</v>
      </c>
      <c r="C23" s="16" t="s">
        <v>65</v>
      </c>
      <c r="D23" s="26">
        <v>2000</v>
      </c>
      <c r="E23" s="14"/>
      <c r="F23" s="26"/>
    </row>
    <row r="24" spans="1:6" s="9" customFormat="1" ht="12" customHeight="1" x14ac:dyDescent="0.15">
      <c r="A24" s="14"/>
      <c r="B24" s="16" t="s">
        <v>47</v>
      </c>
      <c r="C24" s="16" t="s">
        <v>66</v>
      </c>
      <c r="D24" s="26">
        <v>738</v>
      </c>
      <c r="E24" s="14"/>
      <c r="F24" s="26"/>
    </row>
    <row r="25" spans="1:6" s="9" customFormat="1" ht="13" x14ac:dyDescent="0.15">
      <c r="A25" s="14"/>
      <c r="B25" s="16" t="s">
        <v>24</v>
      </c>
      <c r="C25" s="16" t="s">
        <v>67</v>
      </c>
      <c r="D25" s="26"/>
      <c r="E25" s="14"/>
      <c r="F25" s="26">
        <v>1500</v>
      </c>
    </row>
    <row r="26" spans="1:6" s="9" customFormat="1" ht="13" x14ac:dyDescent="0.15">
      <c r="A26" s="14"/>
      <c r="B26" s="16" t="s">
        <v>216</v>
      </c>
      <c r="C26" s="16" t="s">
        <v>52</v>
      </c>
      <c r="D26" s="26">
        <v>227.46</v>
      </c>
      <c r="E26" s="14"/>
      <c r="F26" s="26"/>
    </row>
    <row r="27" spans="1:6" s="9" customFormat="1" ht="13" x14ac:dyDescent="0.15">
      <c r="A27" s="14"/>
      <c r="B27" s="16" t="s">
        <v>15</v>
      </c>
      <c r="C27" s="16" t="s">
        <v>68</v>
      </c>
      <c r="D27" s="26"/>
      <c r="E27" s="14"/>
      <c r="F27" s="26">
        <v>740</v>
      </c>
    </row>
    <row r="28" spans="1:6" s="9" customFormat="1" ht="13" x14ac:dyDescent="0.15">
      <c r="A28" s="28"/>
      <c r="B28" s="16" t="s">
        <v>17</v>
      </c>
      <c r="C28" s="16" t="s">
        <v>69</v>
      </c>
      <c r="D28" s="26">
        <v>1300</v>
      </c>
      <c r="E28" s="14"/>
      <c r="F28" s="26"/>
    </row>
    <row r="29" spans="1:6" s="9" customFormat="1" ht="13" x14ac:dyDescent="0.15">
      <c r="A29" s="14"/>
      <c r="B29" s="16" t="s">
        <v>17</v>
      </c>
      <c r="C29" s="16" t="s">
        <v>70</v>
      </c>
      <c r="D29" s="26">
        <v>225</v>
      </c>
      <c r="E29" s="14"/>
      <c r="F29" s="26"/>
    </row>
    <row r="30" spans="1:6" s="9" customFormat="1" ht="13" x14ac:dyDescent="0.15">
      <c r="A30" s="14"/>
      <c r="B30" s="16" t="s">
        <v>17</v>
      </c>
      <c r="C30" s="16" t="s">
        <v>71</v>
      </c>
      <c r="D30" s="26">
        <v>250</v>
      </c>
      <c r="E30" s="14"/>
      <c r="F30" s="26"/>
    </row>
    <row r="31" spans="1:6" s="9" customFormat="1" ht="13" x14ac:dyDescent="0.15">
      <c r="A31" s="14"/>
      <c r="B31" s="16"/>
      <c r="C31" s="17" t="s">
        <v>35</v>
      </c>
      <c r="D31" s="29">
        <f>SUM(D13:D30)</f>
        <v>10880.46</v>
      </c>
      <c r="E31" s="14"/>
      <c r="F31" s="29">
        <f>SUM(F13:F30)</f>
        <v>19652.001</v>
      </c>
    </row>
    <row r="32" spans="1:6" s="9" customFormat="1" x14ac:dyDescent="0.15">
      <c r="A32" s="14"/>
      <c r="B32" s="16"/>
      <c r="C32" s="17"/>
      <c r="D32" s="26"/>
      <c r="E32" s="14"/>
      <c r="F32" s="26"/>
    </row>
    <row r="33" spans="1:6" s="9" customFormat="1" x14ac:dyDescent="0.15">
      <c r="A33" s="13" t="s">
        <v>53</v>
      </c>
      <c r="B33" s="21"/>
      <c r="C33" s="17"/>
      <c r="D33" s="26"/>
      <c r="E33" s="14"/>
      <c r="F33" s="26"/>
    </row>
    <row r="34" spans="1:6" s="9" customFormat="1" ht="23.25" customHeight="1" x14ac:dyDescent="0.15">
      <c r="A34" s="14"/>
      <c r="B34" s="16" t="s">
        <v>17</v>
      </c>
      <c r="C34" s="30" t="s">
        <v>149</v>
      </c>
      <c r="D34" s="26">
        <v>138.66300000000001</v>
      </c>
      <c r="E34" s="14"/>
      <c r="F34" s="26"/>
    </row>
    <row r="35" spans="1:6" s="9" customFormat="1" ht="13" x14ac:dyDescent="0.15">
      <c r="A35" s="14"/>
      <c r="B35" s="16"/>
      <c r="C35" s="17" t="s">
        <v>35</v>
      </c>
      <c r="D35" s="29">
        <f>SUM(D34:D34)</f>
        <v>138.66300000000001</v>
      </c>
      <c r="E35" s="14"/>
      <c r="F35" s="26"/>
    </row>
    <row r="36" spans="1:6" s="9" customFormat="1" x14ac:dyDescent="0.15">
      <c r="A36" s="14"/>
      <c r="B36" s="16"/>
      <c r="C36" s="30"/>
      <c r="D36" s="26"/>
      <c r="E36" s="14"/>
      <c r="F36" s="26"/>
    </row>
    <row r="37" spans="1:6" s="9" customFormat="1" x14ac:dyDescent="0.15">
      <c r="A37" s="13" t="s">
        <v>54</v>
      </c>
      <c r="B37" s="16"/>
      <c r="C37" s="30"/>
      <c r="D37" s="26"/>
      <c r="E37" s="14"/>
      <c r="F37" s="26"/>
    </row>
    <row r="38" spans="1:6" s="9" customFormat="1" ht="13" x14ac:dyDescent="0.15">
      <c r="A38" s="13"/>
      <c r="B38" s="16" t="s">
        <v>4</v>
      </c>
      <c r="C38" s="30" t="s">
        <v>72</v>
      </c>
      <c r="D38" s="26">
        <v>1168</v>
      </c>
      <c r="E38" s="14"/>
      <c r="F38" s="26"/>
    </row>
    <row r="39" spans="1:6" s="9" customFormat="1" ht="13" x14ac:dyDescent="0.15">
      <c r="A39" s="14"/>
      <c r="B39" s="16"/>
      <c r="C39" s="17" t="s">
        <v>35</v>
      </c>
      <c r="D39" s="29">
        <f>SUM(D38:D38)</f>
        <v>1168</v>
      </c>
      <c r="E39" s="14"/>
      <c r="F39" s="26"/>
    </row>
    <row r="40" spans="1:6" s="9" customFormat="1" x14ac:dyDescent="0.15">
      <c r="A40" s="14"/>
      <c r="B40" s="16"/>
      <c r="C40" s="17"/>
      <c r="D40" s="26"/>
      <c r="E40" s="14"/>
      <c r="F40" s="26"/>
    </row>
    <row r="41" spans="1:6" s="9" customFormat="1" x14ac:dyDescent="0.15">
      <c r="A41" s="13" t="s">
        <v>29</v>
      </c>
      <c r="B41" s="16"/>
      <c r="C41" s="17"/>
      <c r="D41" s="26"/>
      <c r="E41" s="14"/>
      <c r="F41" s="26"/>
    </row>
    <row r="42" spans="1:6" s="9" customFormat="1" ht="39" x14ac:dyDescent="0.15">
      <c r="A42" s="13"/>
      <c r="B42" s="16" t="s">
        <v>17</v>
      </c>
      <c r="C42" s="30" t="s">
        <v>150</v>
      </c>
      <c r="D42" s="26">
        <v>50</v>
      </c>
      <c r="E42" s="14"/>
      <c r="F42" s="26"/>
    </row>
    <row r="43" spans="1:6" s="9" customFormat="1" ht="13" x14ac:dyDescent="0.15">
      <c r="A43" s="14"/>
      <c r="B43" s="16"/>
      <c r="C43" s="17" t="s">
        <v>35</v>
      </c>
      <c r="D43" s="29">
        <f>SUM(D42:D42)</f>
        <v>50</v>
      </c>
      <c r="E43" s="14"/>
      <c r="F43" s="26"/>
    </row>
    <row r="44" spans="1:6" s="9" customFormat="1" x14ac:dyDescent="0.15">
      <c r="A44" s="14"/>
      <c r="B44" s="16"/>
      <c r="C44" s="17"/>
      <c r="D44" s="26"/>
      <c r="E44" s="14"/>
      <c r="F44" s="26"/>
    </row>
    <row r="45" spans="1:6" s="9" customFormat="1" x14ac:dyDescent="0.15">
      <c r="A45" s="13" t="s">
        <v>55</v>
      </c>
      <c r="B45" s="16"/>
      <c r="C45" s="17"/>
      <c r="D45" s="26"/>
      <c r="E45" s="14"/>
      <c r="F45" s="26"/>
    </row>
    <row r="46" spans="1:6" s="9" customFormat="1" ht="12" customHeight="1" x14ac:dyDescent="0.15">
      <c r="A46" s="13"/>
      <c r="B46" s="16" t="s">
        <v>17</v>
      </c>
      <c r="C46" s="30" t="s">
        <v>73</v>
      </c>
      <c r="D46" s="26">
        <v>1500</v>
      </c>
      <c r="E46" s="14"/>
      <c r="F46" s="26"/>
    </row>
    <row r="47" spans="1:6" s="9" customFormat="1" ht="13" x14ac:dyDescent="0.15">
      <c r="A47" s="14"/>
      <c r="B47" s="16"/>
      <c r="C47" s="17" t="s">
        <v>35</v>
      </c>
      <c r="D47" s="29">
        <f>SUM(D46:D46)</f>
        <v>1500</v>
      </c>
      <c r="E47" s="14"/>
      <c r="F47" s="26"/>
    </row>
    <row r="48" spans="1:6" s="9" customFormat="1" x14ac:dyDescent="0.15">
      <c r="A48" s="14"/>
      <c r="B48" s="16"/>
      <c r="C48" s="17"/>
      <c r="D48" s="26"/>
      <c r="E48" s="14"/>
      <c r="F48" s="26"/>
    </row>
    <row r="49" spans="1:6" s="9" customFormat="1" x14ac:dyDescent="0.15">
      <c r="A49" s="13" t="s">
        <v>56</v>
      </c>
      <c r="B49" s="16"/>
      <c r="C49" s="17"/>
      <c r="D49" s="26"/>
      <c r="E49" s="14"/>
      <c r="F49" s="26"/>
    </row>
    <row r="50" spans="1:6" s="9" customFormat="1" ht="13" x14ac:dyDescent="0.15">
      <c r="A50" s="13"/>
      <c r="B50" s="16" t="s">
        <v>4</v>
      </c>
      <c r="C50" s="30" t="s">
        <v>74</v>
      </c>
      <c r="D50" s="26"/>
      <c r="E50" s="14"/>
      <c r="F50" s="26">
        <v>8500</v>
      </c>
    </row>
    <row r="51" spans="1:6" s="9" customFormat="1" ht="12" customHeight="1" x14ac:dyDescent="0.15">
      <c r="A51" s="13"/>
      <c r="B51" s="16" t="s">
        <v>17</v>
      </c>
      <c r="C51" s="30" t="s">
        <v>75</v>
      </c>
      <c r="D51" s="26">
        <v>1200</v>
      </c>
      <c r="E51" s="14"/>
      <c r="F51" s="26"/>
    </row>
    <row r="52" spans="1:6" s="9" customFormat="1" ht="13" x14ac:dyDescent="0.15">
      <c r="A52" s="14"/>
      <c r="B52" s="16"/>
      <c r="C52" s="17" t="s">
        <v>35</v>
      </c>
      <c r="D52" s="29">
        <f>SUM(D51)</f>
        <v>1200</v>
      </c>
      <c r="E52" s="14"/>
      <c r="F52" s="29">
        <f>SUM(F50:F51)</f>
        <v>8500</v>
      </c>
    </row>
    <row r="53" spans="1:6" s="9" customFormat="1" x14ac:dyDescent="0.15">
      <c r="A53" s="14"/>
      <c r="B53" s="16"/>
      <c r="C53" s="17"/>
      <c r="D53" s="26"/>
      <c r="E53" s="14"/>
      <c r="F53" s="26"/>
    </row>
    <row r="54" spans="1:6" s="9" customFormat="1" x14ac:dyDescent="0.15">
      <c r="A54" s="13" t="s">
        <v>2</v>
      </c>
      <c r="B54" s="14"/>
      <c r="C54" s="16"/>
      <c r="D54" s="26"/>
      <c r="E54" s="14"/>
      <c r="F54" s="26"/>
    </row>
    <row r="55" spans="1:6" s="9" customFormat="1" ht="13" x14ac:dyDescent="0.15">
      <c r="A55" s="13"/>
      <c r="B55" s="14" t="s">
        <v>218</v>
      </c>
      <c r="C55" s="16" t="s">
        <v>76</v>
      </c>
      <c r="D55" s="26"/>
      <c r="E55" s="14"/>
      <c r="F55" s="26">
        <v>10000</v>
      </c>
    </row>
    <row r="56" spans="1:6" s="9" customFormat="1" ht="26" x14ac:dyDescent="0.15">
      <c r="A56" s="13"/>
      <c r="B56" s="14" t="s">
        <v>22</v>
      </c>
      <c r="C56" s="16" t="s">
        <v>148</v>
      </c>
      <c r="D56" s="26"/>
      <c r="E56" s="14"/>
      <c r="F56" s="26">
        <v>2000</v>
      </c>
    </row>
    <row r="57" spans="1:6" s="9" customFormat="1" ht="13" x14ac:dyDescent="0.15">
      <c r="A57" s="13"/>
      <c r="B57" s="14" t="s">
        <v>24</v>
      </c>
      <c r="C57" s="16" t="s">
        <v>67</v>
      </c>
      <c r="D57" s="26"/>
      <c r="E57" s="14"/>
      <c r="F57" s="26">
        <v>2000</v>
      </c>
    </row>
    <row r="58" spans="1:6" s="9" customFormat="1" ht="26" x14ac:dyDescent="0.15">
      <c r="A58" s="13"/>
      <c r="B58" s="14" t="s">
        <v>17</v>
      </c>
      <c r="C58" s="16" t="s">
        <v>151</v>
      </c>
      <c r="D58" s="26">
        <v>410</v>
      </c>
      <c r="E58" s="14"/>
      <c r="F58" s="26"/>
    </row>
    <row r="59" spans="1:6" s="9" customFormat="1" ht="26" x14ac:dyDescent="0.15">
      <c r="A59" s="14"/>
      <c r="B59" s="16" t="s">
        <v>17</v>
      </c>
      <c r="C59" s="16" t="s">
        <v>59</v>
      </c>
      <c r="D59" s="26">
        <v>400</v>
      </c>
      <c r="E59" s="14"/>
      <c r="F59" s="26"/>
    </row>
    <row r="60" spans="1:6" s="9" customFormat="1" ht="13" x14ac:dyDescent="0.15">
      <c r="A60" s="14"/>
      <c r="B60" s="16"/>
      <c r="C60" s="17" t="s">
        <v>35</v>
      </c>
      <c r="D60" s="29">
        <f>SUM(D55:D59)</f>
        <v>810</v>
      </c>
      <c r="E60" s="14"/>
      <c r="F60" s="29">
        <f>SUM(F55:F59)</f>
        <v>14000</v>
      </c>
    </row>
    <row r="61" spans="1:6" s="9" customFormat="1" x14ac:dyDescent="0.15">
      <c r="A61" s="14"/>
      <c r="B61" s="16"/>
      <c r="C61" s="17"/>
      <c r="D61" s="26"/>
      <c r="E61" s="14"/>
      <c r="F61" s="26"/>
    </row>
    <row r="62" spans="1:6" s="9" customFormat="1" x14ac:dyDescent="0.15">
      <c r="A62" s="13" t="s">
        <v>36</v>
      </c>
      <c r="B62" s="14"/>
      <c r="C62" s="16"/>
      <c r="D62" s="26"/>
      <c r="E62" s="14"/>
      <c r="F62" s="26"/>
    </row>
    <row r="63" spans="1:6" s="9" customFormat="1" ht="26" x14ac:dyDescent="0.15">
      <c r="A63" s="14"/>
      <c r="B63" s="14" t="s">
        <v>6</v>
      </c>
      <c r="C63" s="16" t="s">
        <v>152</v>
      </c>
      <c r="D63" s="26">
        <v>594.85799999999995</v>
      </c>
      <c r="E63" s="14"/>
      <c r="F63" s="26"/>
    </row>
    <row r="64" spans="1:6" s="9" customFormat="1" ht="13" x14ac:dyDescent="0.15">
      <c r="A64" s="14"/>
      <c r="B64" s="14"/>
      <c r="C64" s="17" t="s">
        <v>35</v>
      </c>
      <c r="D64" s="29">
        <f>SUM(D63)</f>
        <v>594.85799999999995</v>
      </c>
      <c r="E64" s="14"/>
      <c r="F64" s="26"/>
    </row>
    <row r="65" spans="1:6" s="9" customFormat="1" x14ac:dyDescent="0.15">
      <c r="A65" s="14"/>
      <c r="B65" s="14"/>
      <c r="C65" s="17"/>
      <c r="D65" s="26"/>
      <c r="E65" s="14"/>
      <c r="F65" s="26"/>
    </row>
    <row r="66" spans="1:6" s="9" customFormat="1" x14ac:dyDescent="0.15">
      <c r="A66" s="13" t="s">
        <v>77</v>
      </c>
      <c r="B66" s="16"/>
      <c r="C66" s="17"/>
      <c r="D66" s="26"/>
      <c r="E66" s="14"/>
      <c r="F66" s="26"/>
    </row>
    <row r="67" spans="1:6" s="9" customFormat="1" ht="12" customHeight="1" x14ac:dyDescent="0.15">
      <c r="A67" s="13"/>
      <c r="B67" s="16" t="s">
        <v>17</v>
      </c>
      <c r="C67" s="30" t="s">
        <v>73</v>
      </c>
      <c r="D67" s="26">
        <v>1000</v>
      </c>
      <c r="E67" s="14"/>
      <c r="F67" s="26"/>
    </row>
    <row r="68" spans="1:6" s="9" customFormat="1" ht="13" x14ac:dyDescent="0.15">
      <c r="A68" s="14"/>
      <c r="B68" s="16"/>
      <c r="C68" s="17" t="s">
        <v>35</v>
      </c>
      <c r="D68" s="29">
        <f>SUM(D67:D67)</f>
        <v>1000</v>
      </c>
      <c r="E68" s="14"/>
      <c r="F68" s="26"/>
    </row>
    <row r="69" spans="1:6" s="9" customFormat="1" x14ac:dyDescent="0.15">
      <c r="A69" s="14"/>
      <c r="B69" s="16"/>
      <c r="C69" s="17"/>
      <c r="D69" s="26"/>
      <c r="E69" s="14"/>
      <c r="F69" s="26"/>
    </row>
    <row r="70" spans="1:6" s="9" customFormat="1" x14ac:dyDescent="0.15">
      <c r="A70" s="13" t="s">
        <v>7</v>
      </c>
      <c r="B70" s="14"/>
      <c r="C70" s="16"/>
      <c r="D70" s="26"/>
      <c r="E70" s="14"/>
      <c r="F70" s="26"/>
    </row>
    <row r="71" spans="1:6" s="9" customFormat="1" ht="13" x14ac:dyDescent="0.15">
      <c r="A71" s="13"/>
      <c r="B71" s="14" t="s">
        <v>16</v>
      </c>
      <c r="C71" s="16" t="s">
        <v>78</v>
      </c>
      <c r="D71" s="26">
        <v>5080</v>
      </c>
      <c r="E71" s="14"/>
      <c r="F71" s="26"/>
    </row>
    <row r="72" spans="1:6" s="9" customFormat="1" ht="24" customHeight="1" x14ac:dyDescent="0.15">
      <c r="A72" s="14"/>
      <c r="B72" s="16" t="s">
        <v>13</v>
      </c>
      <c r="C72" s="16" t="s">
        <v>153</v>
      </c>
      <c r="D72" s="26">
        <v>3266</v>
      </c>
      <c r="E72" s="14"/>
      <c r="F72" s="26"/>
    </row>
    <row r="73" spans="1:6" s="9" customFormat="1" ht="13" x14ac:dyDescent="0.15">
      <c r="A73" s="14"/>
      <c r="B73" s="16" t="s">
        <v>13</v>
      </c>
      <c r="C73" s="16" t="s">
        <v>219</v>
      </c>
      <c r="D73" s="26">
        <v>4009</v>
      </c>
      <c r="E73" s="14"/>
      <c r="F73" s="26">
        <v>19620</v>
      </c>
    </row>
    <row r="74" spans="1:6" s="9" customFormat="1" ht="23.25" customHeight="1" x14ac:dyDescent="0.15">
      <c r="A74" s="14"/>
      <c r="B74" s="16" t="s">
        <v>13</v>
      </c>
      <c r="C74" s="16" t="s">
        <v>154</v>
      </c>
      <c r="D74" s="26">
        <v>2418</v>
      </c>
      <c r="E74" s="14"/>
      <c r="F74" s="26"/>
    </row>
    <row r="75" spans="1:6" s="9" customFormat="1" ht="13" x14ac:dyDescent="0.15">
      <c r="A75" s="14"/>
      <c r="B75" s="16"/>
      <c r="C75" s="17" t="s">
        <v>35</v>
      </c>
      <c r="D75" s="29">
        <f>SUM(D71:D74)</f>
        <v>14773</v>
      </c>
      <c r="E75" s="14"/>
      <c r="F75" s="29">
        <f>SUM(F72:F74)</f>
        <v>19620</v>
      </c>
    </row>
    <row r="76" spans="1:6" s="9" customFormat="1" x14ac:dyDescent="0.15">
      <c r="A76" s="14"/>
      <c r="B76" s="14"/>
      <c r="C76" s="14"/>
      <c r="D76" s="14"/>
      <c r="E76" s="14"/>
      <c r="F76" s="14"/>
    </row>
    <row r="77" spans="1:6" s="9" customFormat="1" x14ac:dyDescent="0.15">
      <c r="A77" s="13" t="s">
        <v>30</v>
      </c>
      <c r="B77" s="16"/>
      <c r="C77" s="17"/>
      <c r="D77" s="26"/>
      <c r="E77" s="14"/>
      <c r="F77" s="26"/>
    </row>
    <row r="78" spans="1:6" s="9" customFormat="1" ht="26" x14ac:dyDescent="0.15">
      <c r="A78" s="13"/>
      <c r="B78" s="16" t="s">
        <v>17</v>
      </c>
      <c r="C78" s="30" t="s">
        <v>155</v>
      </c>
      <c r="D78" s="26">
        <v>250</v>
      </c>
      <c r="E78" s="14"/>
      <c r="F78" s="26"/>
    </row>
    <row r="79" spans="1:6" s="9" customFormat="1" ht="13" x14ac:dyDescent="0.15">
      <c r="A79" s="14"/>
      <c r="B79" s="16"/>
      <c r="C79" s="17" t="s">
        <v>35</v>
      </c>
      <c r="D79" s="29">
        <f>SUM(D78:D78)</f>
        <v>250</v>
      </c>
      <c r="E79" s="14"/>
      <c r="F79" s="26"/>
    </row>
    <row r="80" spans="1:6" s="9" customFormat="1" x14ac:dyDescent="0.15">
      <c r="A80" s="14"/>
      <c r="B80" s="16"/>
      <c r="C80" s="17"/>
      <c r="D80" s="26"/>
      <c r="E80" s="14"/>
      <c r="F80" s="26"/>
    </row>
    <row r="81" spans="1:6" s="9" customFormat="1" x14ac:dyDescent="0.15">
      <c r="A81" s="13" t="s">
        <v>80</v>
      </c>
      <c r="B81" s="14"/>
      <c r="C81" s="14"/>
      <c r="D81" s="15">
        <f>SUM(D85,D101,D107,D113,D143,D162,D168,D174)</f>
        <v>45435</v>
      </c>
      <c r="E81" s="15"/>
      <c r="F81" s="15">
        <f>SUM(F113,F119,F143,F162,F168)</f>
        <v>44250</v>
      </c>
    </row>
    <row r="82" spans="1:6" s="9" customFormat="1" x14ac:dyDescent="0.15">
      <c r="A82" s="31" t="s">
        <v>81</v>
      </c>
      <c r="B82" s="14"/>
      <c r="C82" s="14"/>
      <c r="D82" s="14"/>
      <c r="E82" s="14"/>
      <c r="F82" s="14"/>
    </row>
    <row r="83" spans="1:6" s="9" customFormat="1" ht="13" x14ac:dyDescent="0.15">
      <c r="A83" s="14"/>
      <c r="B83" s="32" t="s">
        <v>27</v>
      </c>
      <c r="C83" s="30" t="s">
        <v>82</v>
      </c>
      <c r="D83" s="23">
        <v>225</v>
      </c>
      <c r="E83" s="14"/>
      <c r="F83" s="33"/>
    </row>
    <row r="84" spans="1:6" s="9" customFormat="1" ht="23.25" customHeight="1" x14ac:dyDescent="0.15">
      <c r="A84" s="14"/>
      <c r="B84" s="32" t="s">
        <v>17</v>
      </c>
      <c r="C84" s="30" t="s">
        <v>156</v>
      </c>
      <c r="D84" s="23">
        <v>160</v>
      </c>
      <c r="E84" s="14"/>
      <c r="F84" s="33"/>
    </row>
    <row r="85" spans="1:6" s="9" customFormat="1" ht="13" x14ac:dyDescent="0.15">
      <c r="A85" s="14"/>
      <c r="B85" s="32"/>
      <c r="C85" s="17" t="s">
        <v>35</v>
      </c>
      <c r="D85" s="34">
        <f>SUM(D83:D84)</f>
        <v>385</v>
      </c>
      <c r="E85" s="14"/>
      <c r="F85" s="33"/>
    </row>
    <row r="86" spans="1:6" s="9" customFormat="1" x14ac:dyDescent="0.15">
      <c r="A86" s="14"/>
      <c r="B86" s="32"/>
      <c r="C86" s="17"/>
      <c r="D86" s="23"/>
      <c r="E86" s="14"/>
      <c r="F86" s="23"/>
    </row>
    <row r="87" spans="1:6" s="9" customFormat="1" x14ac:dyDescent="0.15">
      <c r="A87" s="31" t="s">
        <v>186</v>
      </c>
      <c r="B87" s="32"/>
      <c r="C87" s="35"/>
      <c r="D87" s="32"/>
      <c r="E87" s="14"/>
      <c r="F87" s="14"/>
    </row>
    <row r="88" spans="1:6" s="9" customFormat="1" ht="12" customHeight="1" x14ac:dyDescent="0.15">
      <c r="A88" s="31"/>
      <c r="B88" s="32" t="s">
        <v>4</v>
      </c>
      <c r="C88" s="35" t="s">
        <v>83</v>
      </c>
      <c r="D88" s="24">
        <v>500</v>
      </c>
      <c r="E88" s="14"/>
      <c r="F88" s="14"/>
    </row>
    <row r="89" spans="1:6" s="9" customFormat="1" ht="13" x14ac:dyDescent="0.15">
      <c r="A89" s="31"/>
      <c r="B89" s="32" t="s">
        <v>13</v>
      </c>
      <c r="C89" s="35" t="s">
        <v>84</v>
      </c>
      <c r="D89" s="24">
        <v>550</v>
      </c>
      <c r="E89" s="14"/>
      <c r="F89" s="14"/>
    </row>
    <row r="90" spans="1:6" s="9" customFormat="1" ht="12" customHeight="1" x14ac:dyDescent="0.15">
      <c r="A90" s="31"/>
      <c r="B90" s="32" t="s">
        <v>37</v>
      </c>
      <c r="C90" s="35" t="s">
        <v>85</v>
      </c>
      <c r="D90" s="24">
        <v>800</v>
      </c>
      <c r="E90" s="14"/>
      <c r="F90" s="14"/>
    </row>
    <row r="91" spans="1:6" s="9" customFormat="1" ht="23.25" customHeight="1" x14ac:dyDescent="0.15">
      <c r="A91" s="31"/>
      <c r="B91" s="32" t="s">
        <v>17</v>
      </c>
      <c r="C91" s="35" t="s">
        <v>157</v>
      </c>
      <c r="D91" s="24">
        <v>800</v>
      </c>
      <c r="E91" s="14"/>
      <c r="F91" s="14"/>
    </row>
    <row r="92" spans="1:6" s="9" customFormat="1" ht="23.25" customHeight="1" x14ac:dyDescent="0.15">
      <c r="A92" s="14"/>
      <c r="B92" s="32" t="s">
        <v>17</v>
      </c>
      <c r="C92" s="35" t="s">
        <v>158</v>
      </c>
      <c r="D92" s="23">
        <v>600</v>
      </c>
      <c r="E92" s="14"/>
      <c r="F92" s="14"/>
    </row>
    <row r="93" spans="1:6" s="9" customFormat="1" ht="26" x14ac:dyDescent="0.15">
      <c r="A93" s="14"/>
      <c r="B93" s="32" t="s">
        <v>17</v>
      </c>
      <c r="C93" s="35" t="s">
        <v>155</v>
      </c>
      <c r="D93" s="23">
        <v>700</v>
      </c>
      <c r="E93" s="14"/>
      <c r="F93" s="14"/>
    </row>
    <row r="94" spans="1:6" s="9" customFormat="1" ht="23.25" customHeight="1" x14ac:dyDescent="0.15">
      <c r="A94" s="14"/>
      <c r="B94" s="32" t="s">
        <v>17</v>
      </c>
      <c r="C94" s="35" t="s">
        <v>159</v>
      </c>
      <c r="D94" s="23">
        <v>700</v>
      </c>
      <c r="E94" s="14"/>
      <c r="F94" s="14"/>
    </row>
    <row r="95" spans="1:6" s="9" customFormat="1" ht="13" x14ac:dyDescent="0.15">
      <c r="A95" s="14"/>
      <c r="B95" s="32" t="s">
        <v>17</v>
      </c>
      <c r="C95" s="35" t="s">
        <v>86</v>
      </c>
      <c r="D95" s="23">
        <v>750</v>
      </c>
      <c r="E95" s="14"/>
      <c r="F95" s="14"/>
    </row>
    <row r="96" spans="1:6" s="9" customFormat="1" ht="23.25" customHeight="1" x14ac:dyDescent="0.15">
      <c r="A96" s="14"/>
      <c r="B96" s="32" t="s">
        <v>17</v>
      </c>
      <c r="C96" s="35" t="s">
        <v>160</v>
      </c>
      <c r="D96" s="23">
        <v>800</v>
      </c>
      <c r="E96" s="14"/>
      <c r="F96" s="14"/>
    </row>
    <row r="97" spans="1:6" s="9" customFormat="1" ht="23.25" customHeight="1" x14ac:dyDescent="0.15">
      <c r="A97" s="14"/>
      <c r="B97" s="32" t="s">
        <v>17</v>
      </c>
      <c r="C97" s="35" t="s">
        <v>161</v>
      </c>
      <c r="D97" s="23">
        <v>1000</v>
      </c>
      <c r="E97" s="14"/>
      <c r="F97" s="14"/>
    </row>
    <row r="98" spans="1:6" s="9" customFormat="1" ht="26" x14ac:dyDescent="0.15">
      <c r="A98" s="14"/>
      <c r="B98" s="32" t="s">
        <v>17</v>
      </c>
      <c r="C98" s="35" t="s">
        <v>187</v>
      </c>
      <c r="D98" s="23">
        <v>125</v>
      </c>
      <c r="E98" s="14"/>
      <c r="F98" s="14"/>
    </row>
    <row r="99" spans="1:6" s="9" customFormat="1" ht="26" x14ac:dyDescent="0.15">
      <c r="A99" s="14"/>
      <c r="B99" s="32" t="s">
        <v>17</v>
      </c>
      <c r="C99" s="35" t="s">
        <v>162</v>
      </c>
      <c r="D99" s="23">
        <v>500</v>
      </c>
      <c r="E99" s="14"/>
      <c r="F99" s="14"/>
    </row>
    <row r="100" spans="1:6" s="9" customFormat="1" ht="12" customHeight="1" x14ac:dyDescent="0.15">
      <c r="A100" s="14"/>
      <c r="B100" s="32" t="s">
        <v>17</v>
      </c>
      <c r="C100" s="35" t="s">
        <v>87</v>
      </c>
      <c r="D100" s="23">
        <v>800</v>
      </c>
      <c r="E100" s="14"/>
      <c r="F100" s="14"/>
    </row>
    <row r="101" spans="1:6" s="9" customFormat="1" ht="13" x14ac:dyDescent="0.15">
      <c r="A101" s="14"/>
      <c r="B101" s="32"/>
      <c r="C101" s="17" t="s">
        <v>35</v>
      </c>
      <c r="D101" s="34">
        <f>SUM(D88:D100)</f>
        <v>8625</v>
      </c>
      <c r="E101" s="14"/>
      <c r="F101" s="14"/>
    </row>
    <row r="102" spans="1:6" s="9" customFormat="1" x14ac:dyDescent="0.15">
      <c r="A102" s="14"/>
      <c r="B102" s="32"/>
      <c r="C102" s="17"/>
      <c r="D102" s="23"/>
      <c r="E102" s="14"/>
      <c r="F102" s="14"/>
    </row>
    <row r="103" spans="1:6" s="9" customFormat="1" x14ac:dyDescent="0.15">
      <c r="A103" s="31" t="s">
        <v>220</v>
      </c>
      <c r="B103" s="32"/>
      <c r="C103" s="35"/>
      <c r="D103" s="32"/>
      <c r="E103" s="14"/>
      <c r="F103" s="14"/>
    </row>
    <row r="104" spans="1:6" s="9" customFormat="1" ht="26" x14ac:dyDescent="0.15">
      <c r="A104" s="14"/>
      <c r="B104" s="16" t="s">
        <v>227</v>
      </c>
      <c r="C104" s="35" t="s">
        <v>88</v>
      </c>
      <c r="D104" s="23">
        <v>150</v>
      </c>
      <c r="E104" s="14"/>
      <c r="F104" s="14"/>
    </row>
    <row r="105" spans="1:6" s="9" customFormat="1" ht="13" x14ac:dyDescent="0.15">
      <c r="A105" s="14"/>
      <c r="B105" s="16" t="s">
        <v>10</v>
      </c>
      <c r="C105" s="35" t="s">
        <v>89</v>
      </c>
      <c r="D105" s="23">
        <v>300</v>
      </c>
      <c r="E105" s="14"/>
      <c r="F105" s="14"/>
    </row>
    <row r="106" spans="1:6" s="9" customFormat="1" ht="39" x14ac:dyDescent="0.15">
      <c r="A106" s="14"/>
      <c r="B106" s="16" t="s">
        <v>17</v>
      </c>
      <c r="C106" s="35" t="s">
        <v>150</v>
      </c>
      <c r="D106" s="23">
        <v>500</v>
      </c>
      <c r="E106" s="14"/>
      <c r="F106" s="14"/>
    </row>
    <row r="107" spans="1:6" s="9" customFormat="1" ht="13" x14ac:dyDescent="0.15">
      <c r="A107" s="14"/>
      <c r="B107" s="32"/>
      <c r="C107" s="17" t="s">
        <v>35</v>
      </c>
      <c r="D107" s="34">
        <f>SUM(D104:D106)</f>
        <v>950</v>
      </c>
      <c r="E107" s="14"/>
      <c r="F107" s="14"/>
    </row>
    <row r="108" spans="1:6" s="9" customFormat="1" x14ac:dyDescent="0.15">
      <c r="A108" s="14"/>
      <c r="B108" s="32"/>
      <c r="C108" s="17"/>
      <c r="D108" s="23"/>
      <c r="E108" s="14"/>
      <c r="F108" s="14"/>
    </row>
    <row r="109" spans="1:6" s="9" customFormat="1" x14ac:dyDescent="0.15">
      <c r="A109" s="31" t="s">
        <v>221</v>
      </c>
      <c r="B109" s="32"/>
      <c r="C109" s="35"/>
      <c r="D109" s="32"/>
      <c r="E109" s="14"/>
      <c r="F109" s="14"/>
    </row>
    <row r="110" spans="1:6" s="9" customFormat="1" ht="26" x14ac:dyDescent="0.15">
      <c r="A110" s="31"/>
      <c r="B110" s="32" t="s">
        <v>4</v>
      </c>
      <c r="C110" s="35" t="s">
        <v>163</v>
      </c>
      <c r="D110" s="23">
        <v>1500</v>
      </c>
      <c r="E110" s="14"/>
      <c r="F110" s="14"/>
    </row>
    <row r="111" spans="1:6" s="9" customFormat="1" ht="13" x14ac:dyDescent="0.15">
      <c r="A111" s="31"/>
      <c r="B111" s="32" t="s">
        <v>5</v>
      </c>
      <c r="C111" s="44" t="s">
        <v>226</v>
      </c>
      <c r="D111" s="32"/>
      <c r="E111" s="14"/>
      <c r="F111" s="24">
        <v>2000</v>
      </c>
    </row>
    <row r="112" spans="1:6" s="9" customFormat="1" ht="35.25" customHeight="1" x14ac:dyDescent="0.15">
      <c r="A112" s="31"/>
      <c r="B112" s="32" t="s">
        <v>17</v>
      </c>
      <c r="C112" s="35" t="s">
        <v>60</v>
      </c>
      <c r="D112" s="23">
        <v>2000</v>
      </c>
      <c r="E112" s="14"/>
      <c r="F112" s="14"/>
    </row>
    <row r="113" spans="1:6" s="9" customFormat="1" ht="13" x14ac:dyDescent="0.15">
      <c r="A113" s="31"/>
      <c r="B113" s="32"/>
      <c r="C113" s="17" t="s">
        <v>35</v>
      </c>
      <c r="D113" s="34">
        <f>SUM(D110:D112)</f>
        <v>3500</v>
      </c>
      <c r="E113" s="14"/>
      <c r="F113" s="34">
        <f>SUM(F111:F112)</f>
        <v>2000</v>
      </c>
    </row>
    <row r="114" spans="1:6" s="9" customFormat="1" x14ac:dyDescent="0.15">
      <c r="A114" s="31"/>
      <c r="B114" s="32"/>
      <c r="C114" s="17"/>
      <c r="D114" s="23"/>
      <c r="E114" s="14"/>
      <c r="F114" s="14"/>
    </row>
    <row r="115" spans="1:6" s="9" customFormat="1" x14ac:dyDescent="0.15">
      <c r="A115" s="31" t="s">
        <v>90</v>
      </c>
      <c r="B115" s="32"/>
      <c r="C115" s="35"/>
      <c r="D115" s="32"/>
      <c r="E115" s="14"/>
      <c r="F115" s="14"/>
    </row>
    <row r="116" spans="1:6" s="9" customFormat="1" ht="13" x14ac:dyDescent="0.15">
      <c r="A116" s="31"/>
      <c r="B116" s="32" t="s">
        <v>4</v>
      </c>
      <c r="C116" s="36" t="s">
        <v>91</v>
      </c>
      <c r="D116" s="23"/>
      <c r="E116" s="14"/>
      <c r="F116" s="23">
        <v>7000</v>
      </c>
    </row>
    <row r="117" spans="1:6" s="9" customFormat="1" ht="13" x14ac:dyDescent="0.15">
      <c r="A117" s="31"/>
      <c r="B117" s="32" t="s">
        <v>8</v>
      </c>
      <c r="C117" s="35" t="s">
        <v>92</v>
      </c>
      <c r="D117" s="23"/>
      <c r="E117" s="14"/>
      <c r="F117" s="23">
        <v>10000</v>
      </c>
    </row>
    <row r="118" spans="1:6" s="9" customFormat="1" ht="13" x14ac:dyDescent="0.15">
      <c r="A118" s="31"/>
      <c r="B118" s="32" t="s">
        <v>27</v>
      </c>
      <c r="C118" s="35" t="s">
        <v>93</v>
      </c>
      <c r="D118" s="23"/>
      <c r="E118" s="14"/>
      <c r="F118" s="23">
        <v>6000</v>
      </c>
    </row>
    <row r="119" spans="1:6" s="9" customFormat="1" ht="13" x14ac:dyDescent="0.15">
      <c r="A119" s="31"/>
      <c r="B119" s="32"/>
      <c r="C119" s="17" t="s">
        <v>35</v>
      </c>
      <c r="D119" s="23"/>
      <c r="E119" s="14"/>
      <c r="F119" s="34">
        <f>SUM(F116:F118)</f>
        <v>23000</v>
      </c>
    </row>
    <row r="120" spans="1:6" s="9" customFormat="1" x14ac:dyDescent="0.15">
      <c r="A120" s="31"/>
      <c r="B120" s="32"/>
      <c r="C120" s="17"/>
      <c r="D120" s="23"/>
      <c r="E120" s="14"/>
      <c r="F120" s="23"/>
    </row>
    <row r="121" spans="1:6" s="9" customFormat="1" x14ac:dyDescent="0.15">
      <c r="A121" s="13" t="s">
        <v>19</v>
      </c>
      <c r="B121" s="32"/>
      <c r="C121" s="35"/>
      <c r="D121" s="32"/>
      <c r="E121" s="14"/>
      <c r="F121" s="14"/>
    </row>
    <row r="122" spans="1:6" s="9" customFormat="1" ht="13" x14ac:dyDescent="0.15">
      <c r="A122" s="13"/>
      <c r="B122" s="32" t="s">
        <v>4</v>
      </c>
      <c r="C122" s="35" t="s">
        <v>94</v>
      </c>
      <c r="D122" s="32"/>
      <c r="E122" s="14"/>
      <c r="F122" s="24">
        <v>1500</v>
      </c>
    </row>
    <row r="123" spans="1:6" s="9" customFormat="1" ht="13" x14ac:dyDescent="0.15">
      <c r="A123" s="14"/>
      <c r="B123" s="35" t="s">
        <v>8</v>
      </c>
      <c r="C123" s="35" t="s">
        <v>95</v>
      </c>
      <c r="D123" s="23">
        <v>1500</v>
      </c>
      <c r="E123" s="14"/>
      <c r="F123" s="14"/>
    </row>
    <row r="124" spans="1:6" s="9" customFormat="1" ht="26" x14ac:dyDescent="0.15">
      <c r="A124" s="14"/>
      <c r="B124" s="35" t="s">
        <v>8</v>
      </c>
      <c r="C124" s="35" t="s">
        <v>164</v>
      </c>
      <c r="D124" s="23">
        <v>1500</v>
      </c>
      <c r="E124" s="14"/>
      <c r="F124" s="14"/>
    </row>
    <row r="125" spans="1:6" s="9" customFormat="1" ht="13" x14ac:dyDescent="0.15">
      <c r="A125" s="14"/>
      <c r="B125" s="35" t="s">
        <v>5</v>
      </c>
      <c r="C125" s="35" t="s">
        <v>96</v>
      </c>
      <c r="D125" s="23">
        <v>2000</v>
      </c>
      <c r="E125" s="14"/>
      <c r="F125" s="14"/>
    </row>
    <row r="126" spans="1:6" s="9" customFormat="1" ht="13" x14ac:dyDescent="0.15">
      <c r="A126" s="14"/>
      <c r="B126" s="35" t="s">
        <v>5</v>
      </c>
      <c r="C126" s="43" t="s">
        <v>97</v>
      </c>
      <c r="D126" s="23"/>
      <c r="E126" s="14"/>
      <c r="F126" s="24">
        <v>3000</v>
      </c>
    </row>
    <row r="127" spans="1:6" s="9" customFormat="1" ht="13" x14ac:dyDescent="0.15">
      <c r="A127" s="14"/>
      <c r="B127" s="35" t="s">
        <v>58</v>
      </c>
      <c r="C127" s="43" t="s">
        <v>98</v>
      </c>
      <c r="D127" s="23">
        <v>1200</v>
      </c>
      <c r="E127" s="14"/>
      <c r="F127" s="26"/>
    </row>
    <row r="128" spans="1:6" s="9" customFormat="1" ht="26" x14ac:dyDescent="0.15">
      <c r="A128" s="14"/>
      <c r="B128" s="35" t="s">
        <v>99</v>
      </c>
      <c r="C128" s="43" t="s">
        <v>225</v>
      </c>
      <c r="D128" s="23"/>
      <c r="E128" s="14"/>
      <c r="F128" s="26">
        <v>2000</v>
      </c>
    </row>
    <row r="129" spans="1:6" s="9" customFormat="1" ht="13" x14ac:dyDescent="0.15">
      <c r="A129" s="14"/>
      <c r="B129" s="35" t="s">
        <v>27</v>
      </c>
      <c r="C129" s="43" t="s">
        <v>100</v>
      </c>
      <c r="D129" s="23"/>
      <c r="E129" s="14"/>
      <c r="F129" s="26">
        <v>3000</v>
      </c>
    </row>
    <row r="130" spans="1:6" s="9" customFormat="1" ht="13" x14ac:dyDescent="0.15">
      <c r="A130" s="14"/>
      <c r="B130" s="35" t="s">
        <v>27</v>
      </c>
      <c r="C130" s="43" t="s">
        <v>101</v>
      </c>
      <c r="D130" s="23">
        <v>600</v>
      </c>
      <c r="E130" s="14"/>
      <c r="F130" s="26"/>
    </row>
    <row r="131" spans="1:6" s="9" customFormat="1" ht="26" x14ac:dyDescent="0.15">
      <c r="A131" s="14"/>
      <c r="B131" s="35" t="s">
        <v>27</v>
      </c>
      <c r="C131" s="43" t="s">
        <v>165</v>
      </c>
      <c r="D131" s="23">
        <v>1000</v>
      </c>
      <c r="E131" s="14"/>
      <c r="F131" s="14"/>
    </row>
    <row r="132" spans="1:6" s="9" customFormat="1" ht="26" x14ac:dyDescent="0.15">
      <c r="A132" s="14"/>
      <c r="B132" s="35" t="s">
        <v>27</v>
      </c>
      <c r="C132" s="43" t="s">
        <v>166</v>
      </c>
      <c r="D132" s="23">
        <v>1500</v>
      </c>
      <c r="E132" s="14"/>
      <c r="F132" s="14"/>
    </row>
    <row r="133" spans="1:6" s="9" customFormat="1" ht="26" x14ac:dyDescent="0.15">
      <c r="A133" s="14"/>
      <c r="B133" s="35" t="s">
        <v>27</v>
      </c>
      <c r="C133" s="43" t="s">
        <v>167</v>
      </c>
      <c r="D133" s="23"/>
      <c r="E133" s="14"/>
      <c r="F133" s="24">
        <v>2000</v>
      </c>
    </row>
    <row r="134" spans="1:6" s="9" customFormat="1" ht="13" x14ac:dyDescent="0.15">
      <c r="A134" s="14"/>
      <c r="B134" s="35" t="s">
        <v>13</v>
      </c>
      <c r="C134" s="43" t="s">
        <v>102</v>
      </c>
      <c r="D134" s="23">
        <v>2000</v>
      </c>
      <c r="E134" s="14"/>
      <c r="F134" s="14"/>
    </row>
    <row r="135" spans="1:6" s="9" customFormat="1" ht="26" x14ac:dyDescent="0.15">
      <c r="A135" s="14"/>
      <c r="B135" s="35" t="s">
        <v>10</v>
      </c>
      <c r="C135" s="43" t="s">
        <v>168</v>
      </c>
      <c r="D135" s="23"/>
      <c r="E135" s="14"/>
      <c r="F135" s="24">
        <v>3000</v>
      </c>
    </row>
    <row r="136" spans="1:6" s="9" customFormat="1" ht="13" x14ac:dyDescent="0.15">
      <c r="A136" s="14"/>
      <c r="B136" s="35" t="s">
        <v>10</v>
      </c>
      <c r="C136" s="43" t="s">
        <v>103</v>
      </c>
      <c r="D136" s="23">
        <v>2000</v>
      </c>
      <c r="E136" s="14"/>
      <c r="F136" s="14"/>
    </row>
    <row r="137" spans="1:6" s="9" customFormat="1" ht="13" x14ac:dyDescent="0.15">
      <c r="A137" s="14"/>
      <c r="B137" s="35" t="s">
        <v>39</v>
      </c>
      <c r="C137" s="43" t="s">
        <v>169</v>
      </c>
      <c r="D137" s="23"/>
      <c r="E137" s="14"/>
      <c r="F137" s="24">
        <v>3000</v>
      </c>
    </row>
    <row r="138" spans="1:6" s="9" customFormat="1" ht="13" x14ac:dyDescent="0.15">
      <c r="A138" s="14"/>
      <c r="B138" s="35" t="s">
        <v>39</v>
      </c>
      <c r="C138" s="35" t="s">
        <v>104</v>
      </c>
      <c r="D138" s="23">
        <v>1250</v>
      </c>
      <c r="E138" s="14"/>
      <c r="F138" s="24"/>
    </row>
    <row r="139" spans="1:6" s="9" customFormat="1" ht="13" x14ac:dyDescent="0.15">
      <c r="A139" s="14"/>
      <c r="B139" s="35" t="s">
        <v>105</v>
      </c>
      <c r="C139" s="35" t="s">
        <v>106</v>
      </c>
      <c r="D139" s="23">
        <v>1500</v>
      </c>
      <c r="E139" s="14"/>
      <c r="F139" s="24"/>
    </row>
    <row r="140" spans="1:6" s="9" customFormat="1" ht="13" x14ac:dyDescent="0.15">
      <c r="A140" s="14"/>
      <c r="B140" s="35" t="s">
        <v>37</v>
      </c>
      <c r="C140" s="35" t="s">
        <v>107</v>
      </c>
      <c r="D140" s="23">
        <v>2000</v>
      </c>
      <c r="E140" s="14"/>
      <c r="F140" s="14"/>
    </row>
    <row r="141" spans="1:6" s="9" customFormat="1" x14ac:dyDescent="0.15">
      <c r="A141" s="14"/>
      <c r="B141" s="35"/>
      <c r="C141" s="35"/>
      <c r="D141" s="23"/>
      <c r="E141" s="14"/>
      <c r="F141" s="14"/>
    </row>
    <row r="142" spans="1:6" s="9" customFormat="1" ht="26" x14ac:dyDescent="0.15">
      <c r="A142" s="14"/>
      <c r="B142" s="35" t="s">
        <v>17</v>
      </c>
      <c r="C142" s="35" t="s">
        <v>170</v>
      </c>
      <c r="D142" s="23">
        <v>1500</v>
      </c>
      <c r="E142" s="14"/>
      <c r="F142" s="14"/>
    </row>
    <row r="143" spans="1:6" s="9" customFormat="1" ht="13" x14ac:dyDescent="0.15">
      <c r="A143" s="14"/>
      <c r="B143" s="32"/>
      <c r="C143" s="17" t="s">
        <v>35</v>
      </c>
      <c r="D143" s="34">
        <f>SUM(D122:D142)</f>
        <v>19550</v>
      </c>
      <c r="E143" s="14"/>
      <c r="F143" s="34">
        <f>SUM(F122:F142)</f>
        <v>17500</v>
      </c>
    </row>
    <row r="144" spans="1:6" s="9" customFormat="1" x14ac:dyDescent="0.15">
      <c r="A144" s="14"/>
      <c r="B144" s="35"/>
      <c r="C144" s="35"/>
      <c r="D144" s="26"/>
      <c r="E144" s="14"/>
      <c r="F144" s="23"/>
    </row>
    <row r="145" spans="1:6" s="9" customFormat="1" x14ac:dyDescent="0.15">
      <c r="A145" s="31" t="s">
        <v>222</v>
      </c>
      <c r="B145" s="32"/>
      <c r="C145" s="35"/>
      <c r="D145" s="23"/>
      <c r="E145" s="14"/>
      <c r="F145" s="14"/>
    </row>
    <row r="146" spans="1:6" s="9" customFormat="1" ht="26" x14ac:dyDescent="0.15">
      <c r="A146" s="31"/>
      <c r="B146" s="32" t="s">
        <v>4</v>
      </c>
      <c r="C146" s="35" t="s">
        <v>171</v>
      </c>
      <c r="D146" s="23">
        <v>500</v>
      </c>
      <c r="E146" s="14"/>
      <c r="F146" s="14"/>
    </row>
    <row r="147" spans="1:6" s="9" customFormat="1" ht="13" x14ac:dyDescent="0.15">
      <c r="A147" s="31"/>
      <c r="B147" s="32" t="s">
        <v>4</v>
      </c>
      <c r="C147" s="35" t="s">
        <v>91</v>
      </c>
      <c r="D147" s="23"/>
      <c r="E147" s="14"/>
      <c r="F147" s="24">
        <v>500</v>
      </c>
    </row>
    <row r="148" spans="1:6" s="9" customFormat="1" ht="26" x14ac:dyDescent="0.15">
      <c r="A148" s="31"/>
      <c r="B148" s="32" t="s">
        <v>8</v>
      </c>
      <c r="C148" s="35" t="s">
        <v>172</v>
      </c>
      <c r="D148" s="23"/>
      <c r="E148" s="14"/>
      <c r="F148" s="24">
        <v>500</v>
      </c>
    </row>
    <row r="149" spans="1:6" s="9" customFormat="1" ht="13" x14ac:dyDescent="0.15">
      <c r="A149" s="31"/>
      <c r="B149" s="32" t="s">
        <v>5</v>
      </c>
      <c r="C149" s="35" t="s">
        <v>108</v>
      </c>
      <c r="D149" s="23">
        <v>1000</v>
      </c>
      <c r="E149" s="14"/>
      <c r="F149" s="14"/>
    </row>
    <row r="150" spans="1:6" s="9" customFormat="1" ht="24" customHeight="1" x14ac:dyDescent="0.15">
      <c r="A150" s="31"/>
      <c r="B150" s="32" t="s">
        <v>5</v>
      </c>
      <c r="C150" s="35" t="s">
        <v>223</v>
      </c>
      <c r="D150" s="23">
        <v>1600</v>
      </c>
      <c r="E150" s="14"/>
      <c r="F150" s="14"/>
    </row>
    <row r="151" spans="1:6" s="9" customFormat="1" ht="26" x14ac:dyDescent="0.15">
      <c r="A151" s="14"/>
      <c r="B151" s="32" t="s">
        <v>27</v>
      </c>
      <c r="C151" s="35" t="s">
        <v>173</v>
      </c>
      <c r="D151" s="23">
        <v>500</v>
      </c>
      <c r="E151" s="14"/>
      <c r="F151" s="14"/>
    </row>
    <row r="152" spans="1:6" s="9" customFormat="1" ht="26" x14ac:dyDescent="0.15">
      <c r="A152" s="14"/>
      <c r="B152" s="16" t="s">
        <v>227</v>
      </c>
      <c r="C152" s="35" t="s">
        <v>174</v>
      </c>
      <c r="D152" s="23">
        <v>200</v>
      </c>
      <c r="E152" s="14"/>
      <c r="F152" s="14"/>
    </row>
    <row r="153" spans="1:6" s="9" customFormat="1" ht="26" x14ac:dyDescent="0.15">
      <c r="A153" s="14"/>
      <c r="B153" s="16" t="s">
        <v>227</v>
      </c>
      <c r="C153" s="35" t="s">
        <v>109</v>
      </c>
      <c r="D153" s="23">
        <v>350</v>
      </c>
      <c r="E153" s="14"/>
      <c r="F153" s="14"/>
    </row>
    <row r="154" spans="1:6" s="9" customFormat="1" ht="26" x14ac:dyDescent="0.15">
      <c r="A154" s="14"/>
      <c r="B154" s="16" t="s">
        <v>227</v>
      </c>
      <c r="C154" s="35" t="s">
        <v>110</v>
      </c>
      <c r="D154" s="23">
        <v>500</v>
      </c>
      <c r="E154" s="14"/>
      <c r="F154" s="14"/>
    </row>
    <row r="155" spans="1:6" s="9" customFormat="1" ht="39" x14ac:dyDescent="0.15">
      <c r="A155" s="14"/>
      <c r="B155" s="16" t="s">
        <v>17</v>
      </c>
      <c r="C155" s="35" t="s">
        <v>175</v>
      </c>
      <c r="D155" s="23">
        <v>500</v>
      </c>
      <c r="E155" s="14"/>
      <c r="F155" s="14"/>
    </row>
    <row r="156" spans="1:6" s="9" customFormat="1" ht="26" x14ac:dyDescent="0.15">
      <c r="A156" s="14"/>
      <c r="B156" s="16" t="s">
        <v>17</v>
      </c>
      <c r="C156" s="35" t="s">
        <v>79</v>
      </c>
      <c r="D156" s="23">
        <v>850</v>
      </c>
      <c r="E156" s="14"/>
      <c r="F156" s="14"/>
    </row>
    <row r="157" spans="1:6" s="9" customFormat="1" ht="26" x14ac:dyDescent="0.15">
      <c r="A157" s="14"/>
      <c r="B157" s="16" t="s">
        <v>17</v>
      </c>
      <c r="C157" s="35" t="s">
        <v>176</v>
      </c>
      <c r="D157" s="23">
        <v>500</v>
      </c>
      <c r="E157" s="14"/>
      <c r="F157" s="14"/>
    </row>
    <row r="158" spans="1:6" s="9" customFormat="1" ht="26" x14ac:dyDescent="0.15">
      <c r="A158" s="14"/>
      <c r="B158" s="16" t="s">
        <v>17</v>
      </c>
      <c r="C158" s="35" t="s">
        <v>177</v>
      </c>
      <c r="D158" s="23">
        <v>500</v>
      </c>
      <c r="E158" s="14"/>
      <c r="F158" s="14"/>
    </row>
    <row r="159" spans="1:6" s="9" customFormat="1" ht="13" x14ac:dyDescent="0.15">
      <c r="A159" s="14"/>
      <c r="B159" s="16" t="s">
        <v>17</v>
      </c>
      <c r="C159" s="35" t="s">
        <v>111</v>
      </c>
      <c r="D159" s="23">
        <v>1000</v>
      </c>
      <c r="E159" s="14"/>
      <c r="F159" s="14"/>
    </row>
    <row r="160" spans="1:6" s="9" customFormat="1" ht="26" x14ac:dyDescent="0.15">
      <c r="A160" s="14"/>
      <c r="B160" s="35" t="s">
        <v>17</v>
      </c>
      <c r="C160" s="35" t="s">
        <v>188</v>
      </c>
      <c r="D160" s="23">
        <v>125</v>
      </c>
      <c r="E160" s="14"/>
      <c r="F160" s="14"/>
    </row>
    <row r="161" spans="1:6" s="9" customFormat="1" ht="26" x14ac:dyDescent="0.15">
      <c r="A161" s="14"/>
      <c r="B161" s="32" t="s">
        <v>17</v>
      </c>
      <c r="C161" s="35" t="s">
        <v>178</v>
      </c>
      <c r="D161" s="23">
        <v>500</v>
      </c>
      <c r="E161" s="14"/>
      <c r="F161" s="14"/>
    </row>
    <row r="162" spans="1:6" s="9" customFormat="1" ht="13" x14ac:dyDescent="0.15">
      <c r="A162" s="14"/>
      <c r="B162" s="32"/>
      <c r="C162" s="17" t="s">
        <v>35</v>
      </c>
      <c r="D162" s="34">
        <f>SUM(D146:D161)</f>
        <v>8625</v>
      </c>
      <c r="E162" s="14"/>
      <c r="F162" s="34">
        <f>SUM(F146:F161)</f>
        <v>1000</v>
      </c>
    </row>
    <row r="163" spans="1:6" s="9" customFormat="1" x14ac:dyDescent="0.15">
      <c r="A163" s="14"/>
      <c r="B163" s="32"/>
      <c r="C163" s="17"/>
      <c r="D163" s="23"/>
      <c r="E163" s="14"/>
      <c r="F163" s="23"/>
    </row>
    <row r="164" spans="1:6" s="9" customFormat="1" x14ac:dyDescent="0.15">
      <c r="A164" s="31" t="s">
        <v>28</v>
      </c>
      <c r="B164" s="32"/>
      <c r="C164" s="35"/>
      <c r="D164" s="23"/>
      <c r="E164" s="14"/>
      <c r="F164" s="14"/>
    </row>
    <row r="165" spans="1:6" s="9" customFormat="1" ht="39" x14ac:dyDescent="0.15">
      <c r="A165" s="31"/>
      <c r="B165" s="35" t="s">
        <v>228</v>
      </c>
      <c r="C165" s="16" t="s">
        <v>179</v>
      </c>
      <c r="D165" s="23">
        <v>300</v>
      </c>
      <c r="E165" s="14"/>
      <c r="F165" s="14"/>
    </row>
    <row r="166" spans="1:6" s="9" customFormat="1" ht="13" x14ac:dyDescent="0.15">
      <c r="A166" s="31"/>
      <c r="B166" s="35" t="s">
        <v>11</v>
      </c>
      <c r="C166" s="37" t="s">
        <v>112</v>
      </c>
      <c r="D166" s="23"/>
      <c r="E166" s="14"/>
      <c r="F166" s="24">
        <v>750</v>
      </c>
    </row>
    <row r="167" spans="1:6" s="9" customFormat="1" ht="24" customHeight="1" x14ac:dyDescent="0.15">
      <c r="A167" s="14"/>
      <c r="B167" s="32" t="s">
        <v>17</v>
      </c>
      <c r="C167" s="35" t="s">
        <v>189</v>
      </c>
      <c r="D167" s="23">
        <v>1000</v>
      </c>
      <c r="E167" s="14"/>
      <c r="F167" s="24"/>
    </row>
    <row r="168" spans="1:6" s="9" customFormat="1" ht="13" x14ac:dyDescent="0.15">
      <c r="A168" s="14"/>
      <c r="B168" s="32"/>
      <c r="C168" s="17" t="s">
        <v>35</v>
      </c>
      <c r="D168" s="34">
        <f>SUM(D165:D167)</f>
        <v>1300</v>
      </c>
      <c r="E168" s="14"/>
      <c r="F168" s="34">
        <f>SUM(F165:F167)</f>
        <v>750</v>
      </c>
    </row>
    <row r="169" spans="1:6" s="9" customFormat="1" x14ac:dyDescent="0.15">
      <c r="A169" s="14"/>
      <c r="B169" s="32"/>
      <c r="C169" s="17"/>
      <c r="D169" s="23"/>
      <c r="E169" s="14"/>
      <c r="F169" s="14"/>
    </row>
    <row r="170" spans="1:6" s="9" customFormat="1" x14ac:dyDescent="0.15">
      <c r="A170" s="51" t="s">
        <v>113</v>
      </c>
      <c r="B170" s="51"/>
      <c r="C170" s="51"/>
      <c r="D170" s="51"/>
      <c r="E170" s="51"/>
      <c r="F170" s="51"/>
    </row>
    <row r="171" spans="1:6" s="9" customFormat="1" x14ac:dyDescent="0.15">
      <c r="A171" s="51"/>
      <c r="B171" s="51"/>
      <c r="C171" s="51"/>
      <c r="D171" s="51"/>
      <c r="E171" s="51"/>
      <c r="F171" s="51"/>
    </row>
    <row r="172" spans="1:6" s="9" customFormat="1" ht="26" x14ac:dyDescent="0.15">
      <c r="A172" s="30"/>
      <c r="B172" s="30" t="s">
        <v>17</v>
      </c>
      <c r="C172" s="30" t="s">
        <v>180</v>
      </c>
      <c r="D172" s="38">
        <v>1500</v>
      </c>
      <c r="E172" s="30"/>
      <c r="F172" s="30"/>
    </row>
    <row r="173" spans="1:6" s="9" customFormat="1" ht="26" x14ac:dyDescent="0.15">
      <c r="A173" s="30"/>
      <c r="B173" s="30" t="s">
        <v>17</v>
      </c>
      <c r="C173" s="30" t="s">
        <v>181</v>
      </c>
      <c r="D173" s="38">
        <v>1000</v>
      </c>
      <c r="E173" s="30"/>
      <c r="F173" s="30"/>
    </row>
    <row r="174" spans="1:6" s="9" customFormat="1" ht="13" x14ac:dyDescent="0.15">
      <c r="A174" s="30"/>
      <c r="B174" s="30"/>
      <c r="C174" s="17" t="s">
        <v>35</v>
      </c>
      <c r="D174" s="34">
        <f>SUM(D172:D173)</f>
        <v>2500</v>
      </c>
      <c r="E174" s="30"/>
      <c r="F174" s="30"/>
    </row>
    <row r="175" spans="1:6" s="9" customFormat="1" x14ac:dyDescent="0.15">
      <c r="A175" s="39"/>
      <c r="B175" s="39"/>
      <c r="C175" s="39"/>
      <c r="D175" s="39"/>
      <c r="E175" s="39"/>
      <c r="F175" s="39"/>
    </row>
    <row r="176" spans="1:6" s="9" customFormat="1" x14ac:dyDescent="0.15">
      <c r="A176" s="13" t="s">
        <v>114</v>
      </c>
      <c r="B176" s="14"/>
      <c r="C176" s="14"/>
      <c r="D176" s="15">
        <f>SUM(D180,D186,D197,D207,D211,D217,D233,D238)</f>
        <v>41290</v>
      </c>
      <c r="E176" s="15"/>
      <c r="F176" s="15">
        <f>SUM(F180,F197,F207,F233)</f>
        <v>86000</v>
      </c>
    </row>
    <row r="177" spans="1:6" s="9" customFormat="1" x14ac:dyDescent="0.15">
      <c r="A177" s="13" t="s">
        <v>40</v>
      </c>
      <c r="B177" s="14"/>
      <c r="C177" s="14"/>
      <c r="D177" s="14"/>
      <c r="E177" s="14"/>
      <c r="F177" s="14"/>
    </row>
    <row r="178" spans="1:6" s="9" customFormat="1" ht="11.25" customHeight="1" x14ac:dyDescent="0.15">
      <c r="A178" s="14"/>
      <c r="B178" s="16" t="s">
        <v>1</v>
      </c>
      <c r="C178" s="16" t="s">
        <v>57</v>
      </c>
      <c r="D178" s="26"/>
      <c r="E178" s="14"/>
      <c r="F178" s="26">
        <v>60000</v>
      </c>
    </row>
    <row r="179" spans="1:6" s="9" customFormat="1" ht="26" x14ac:dyDescent="0.15">
      <c r="A179" s="14"/>
      <c r="B179" s="16" t="s">
        <v>1</v>
      </c>
      <c r="C179" s="16" t="s">
        <v>182</v>
      </c>
      <c r="D179" s="26">
        <v>490</v>
      </c>
      <c r="E179" s="14"/>
      <c r="F179" s="26"/>
    </row>
    <row r="180" spans="1:6" s="9" customFormat="1" ht="13" x14ac:dyDescent="0.15">
      <c r="A180" s="14"/>
      <c r="B180" s="16"/>
      <c r="C180" s="17" t="s">
        <v>35</v>
      </c>
      <c r="D180" s="29">
        <f>D179</f>
        <v>490</v>
      </c>
      <c r="E180" s="14"/>
      <c r="F180" s="29">
        <f>SUM(F178:F178)</f>
        <v>60000</v>
      </c>
    </row>
    <row r="181" spans="1:6" s="9" customFormat="1" x14ac:dyDescent="0.15">
      <c r="A181" s="14"/>
      <c r="B181" s="16"/>
      <c r="C181" s="17"/>
      <c r="D181" s="45"/>
      <c r="E181" s="14"/>
      <c r="F181" s="45"/>
    </row>
    <row r="182" spans="1:6" s="9" customFormat="1" x14ac:dyDescent="0.15">
      <c r="A182" s="13" t="s">
        <v>41</v>
      </c>
      <c r="B182" s="14"/>
      <c r="C182" s="14"/>
      <c r="D182" s="14"/>
      <c r="E182" s="14"/>
      <c r="F182" s="14"/>
    </row>
    <row r="183" spans="1:6" s="9" customFormat="1" ht="26" x14ac:dyDescent="0.15">
      <c r="A183" s="14"/>
      <c r="B183" s="16" t="s">
        <v>9</v>
      </c>
      <c r="C183" s="16" t="s">
        <v>183</v>
      </c>
      <c r="D183" s="26">
        <v>1800</v>
      </c>
      <c r="E183" s="14"/>
      <c r="F183" s="14"/>
    </row>
    <row r="184" spans="1:6" s="9" customFormat="1" ht="65" x14ac:dyDescent="0.15">
      <c r="A184" s="14"/>
      <c r="B184" s="16" t="s">
        <v>227</v>
      </c>
      <c r="C184" s="16" t="s">
        <v>184</v>
      </c>
      <c r="D184" s="26">
        <v>1200</v>
      </c>
      <c r="E184" s="14"/>
      <c r="F184" s="14"/>
    </row>
    <row r="185" spans="1:6" s="9" customFormat="1" ht="26" x14ac:dyDescent="0.15">
      <c r="A185" s="14"/>
      <c r="B185" s="16" t="s">
        <v>17</v>
      </c>
      <c r="C185" s="16" t="s">
        <v>185</v>
      </c>
      <c r="D185" s="26">
        <v>2000</v>
      </c>
      <c r="E185" s="14"/>
      <c r="F185" s="14"/>
    </row>
    <row r="186" spans="1:6" s="9" customFormat="1" ht="13" x14ac:dyDescent="0.15">
      <c r="A186" s="14"/>
      <c r="B186" s="16"/>
      <c r="C186" s="17" t="s">
        <v>35</v>
      </c>
      <c r="D186" s="29">
        <f>SUM(D183:D185)</f>
        <v>5000</v>
      </c>
      <c r="E186" s="14"/>
      <c r="F186" s="14"/>
    </row>
    <row r="187" spans="1:6" s="9" customFormat="1" x14ac:dyDescent="0.15">
      <c r="A187" s="14"/>
      <c r="B187" s="16"/>
      <c r="C187" s="17"/>
      <c r="D187" s="26"/>
      <c r="E187" s="14"/>
      <c r="F187" s="14"/>
    </row>
    <row r="188" spans="1:6" s="9" customFormat="1" x14ac:dyDescent="0.15">
      <c r="A188" s="13" t="s">
        <v>42</v>
      </c>
      <c r="B188" s="14"/>
      <c r="C188" s="14"/>
      <c r="D188" s="14"/>
      <c r="E188" s="14"/>
      <c r="F188" s="14"/>
    </row>
    <row r="189" spans="1:6" s="9" customFormat="1" ht="13" x14ac:dyDescent="0.15">
      <c r="A189" s="14"/>
      <c r="B189" s="16" t="s">
        <v>4</v>
      </c>
      <c r="C189" s="16" t="s">
        <v>115</v>
      </c>
      <c r="D189" s="26"/>
      <c r="E189" s="14"/>
      <c r="F189" s="24">
        <v>3000</v>
      </c>
    </row>
    <row r="190" spans="1:6" s="9" customFormat="1" ht="13" x14ac:dyDescent="0.15">
      <c r="A190" s="14"/>
      <c r="B190" s="16" t="s">
        <v>9</v>
      </c>
      <c r="C190" s="16" t="s">
        <v>116</v>
      </c>
      <c r="D190" s="26">
        <v>1000</v>
      </c>
      <c r="E190" s="14"/>
      <c r="F190" s="14"/>
    </row>
    <row r="191" spans="1:6" s="9" customFormat="1" ht="26" x14ac:dyDescent="0.15">
      <c r="A191" s="14"/>
      <c r="B191" s="16" t="s">
        <v>227</v>
      </c>
      <c r="C191" s="16" t="s">
        <v>117</v>
      </c>
      <c r="D191" s="26">
        <v>200</v>
      </c>
      <c r="E191" s="14"/>
      <c r="F191" s="14"/>
    </row>
    <row r="192" spans="1:6" s="9" customFormat="1" ht="13" x14ac:dyDescent="0.15">
      <c r="A192" s="14"/>
      <c r="B192" s="16" t="s">
        <v>6</v>
      </c>
      <c r="C192" s="16" t="s">
        <v>118</v>
      </c>
      <c r="D192" s="26"/>
      <c r="E192" s="14"/>
      <c r="F192" s="24">
        <v>5000</v>
      </c>
    </row>
    <row r="193" spans="1:6" s="9" customFormat="1" ht="26" x14ac:dyDescent="0.15">
      <c r="A193" s="14"/>
      <c r="B193" s="16" t="s">
        <v>17</v>
      </c>
      <c r="C193" s="16" t="s">
        <v>155</v>
      </c>
      <c r="D193" s="26">
        <v>700</v>
      </c>
      <c r="E193" s="14"/>
      <c r="F193" s="24"/>
    </row>
    <row r="194" spans="1:6" s="9" customFormat="1" x14ac:dyDescent="0.15">
      <c r="A194" s="13"/>
      <c r="B194" s="14" t="s">
        <v>17</v>
      </c>
      <c r="C194" s="14" t="s">
        <v>119</v>
      </c>
      <c r="D194" s="26">
        <v>3000</v>
      </c>
      <c r="E194" s="14"/>
      <c r="F194" s="24"/>
    </row>
    <row r="195" spans="1:6" s="9" customFormat="1" ht="39" x14ac:dyDescent="0.15">
      <c r="A195" s="14"/>
      <c r="B195" s="16" t="s">
        <v>17</v>
      </c>
      <c r="C195" s="16" t="s">
        <v>190</v>
      </c>
      <c r="D195" s="26">
        <v>1000</v>
      </c>
      <c r="E195" s="14"/>
      <c r="F195" s="14"/>
    </row>
    <row r="196" spans="1:6" s="9" customFormat="1" ht="26" x14ac:dyDescent="0.15">
      <c r="A196" s="14"/>
      <c r="B196" s="16" t="s">
        <v>17</v>
      </c>
      <c r="C196" s="16" t="s">
        <v>191</v>
      </c>
      <c r="D196" s="26">
        <v>1000</v>
      </c>
      <c r="E196" s="14"/>
      <c r="F196" s="14"/>
    </row>
    <row r="197" spans="1:6" s="9" customFormat="1" ht="13" x14ac:dyDescent="0.15">
      <c r="A197" s="14"/>
      <c r="B197" s="16"/>
      <c r="C197" s="17" t="s">
        <v>35</v>
      </c>
      <c r="D197" s="29">
        <f>SUM(D189:D196)</f>
        <v>6900</v>
      </c>
      <c r="E197" s="14"/>
      <c r="F197" s="29">
        <f>SUM(F189:F196)</f>
        <v>8000</v>
      </c>
    </row>
    <row r="198" spans="1:6" s="9" customFormat="1" x14ac:dyDescent="0.15">
      <c r="A198" s="14"/>
      <c r="B198" s="16"/>
      <c r="C198" s="17"/>
      <c r="D198" s="26"/>
      <c r="E198" s="14"/>
      <c r="F198" s="26"/>
    </row>
    <row r="199" spans="1:6" s="9" customFormat="1" x14ac:dyDescent="0.15">
      <c r="A199" s="13" t="s">
        <v>224</v>
      </c>
      <c r="B199" s="14"/>
      <c r="C199" s="14"/>
      <c r="D199" s="14"/>
      <c r="E199" s="14"/>
      <c r="F199" s="14"/>
    </row>
    <row r="200" spans="1:6" s="9" customFormat="1" ht="39" x14ac:dyDescent="0.15">
      <c r="A200" s="14"/>
      <c r="B200" s="16" t="s">
        <v>228</v>
      </c>
      <c r="C200" s="16" t="s">
        <v>120</v>
      </c>
      <c r="D200" s="26">
        <v>1500</v>
      </c>
      <c r="E200" s="14"/>
      <c r="F200" s="14"/>
    </row>
    <row r="201" spans="1:6" s="9" customFormat="1" ht="26" x14ac:dyDescent="0.15">
      <c r="A201" s="14"/>
      <c r="B201" s="16" t="s">
        <v>99</v>
      </c>
      <c r="C201" s="16" t="s">
        <v>192</v>
      </c>
      <c r="D201" s="26">
        <v>1000</v>
      </c>
      <c r="E201" s="14"/>
      <c r="F201" s="14"/>
    </row>
    <row r="202" spans="1:6" s="9" customFormat="1" ht="26" x14ac:dyDescent="0.15">
      <c r="A202" s="14"/>
      <c r="B202" s="16" t="s">
        <v>27</v>
      </c>
      <c r="C202" s="16" t="s">
        <v>165</v>
      </c>
      <c r="D202" s="26">
        <v>400</v>
      </c>
      <c r="E202" s="14"/>
      <c r="F202" s="14"/>
    </row>
    <row r="203" spans="1:6" s="9" customFormat="1" ht="26" x14ac:dyDescent="0.15">
      <c r="A203" s="14"/>
      <c r="B203" s="16" t="s">
        <v>27</v>
      </c>
      <c r="C203" s="16" t="s">
        <v>193</v>
      </c>
      <c r="D203" s="26"/>
      <c r="E203" s="14"/>
      <c r="F203" s="24">
        <v>3000</v>
      </c>
    </row>
    <row r="204" spans="1:6" s="9" customFormat="1" ht="24" customHeight="1" x14ac:dyDescent="0.15">
      <c r="A204" s="14"/>
      <c r="B204" s="16" t="s">
        <v>13</v>
      </c>
      <c r="C204" s="16" t="s">
        <v>194</v>
      </c>
      <c r="D204" s="26"/>
      <c r="E204" s="14"/>
      <c r="F204" s="24">
        <v>4000</v>
      </c>
    </row>
    <row r="205" spans="1:6" s="9" customFormat="1" ht="12" customHeight="1" x14ac:dyDescent="0.15">
      <c r="A205" s="14"/>
      <c r="B205" s="16" t="s">
        <v>17</v>
      </c>
      <c r="C205" s="16" t="s">
        <v>121</v>
      </c>
      <c r="D205" s="26">
        <v>500</v>
      </c>
      <c r="E205" s="14"/>
      <c r="F205" s="14"/>
    </row>
    <row r="206" spans="1:6" s="9" customFormat="1" ht="26" x14ac:dyDescent="0.15">
      <c r="A206" s="14"/>
      <c r="B206" s="16" t="s">
        <v>17</v>
      </c>
      <c r="C206" s="16" t="s">
        <v>195</v>
      </c>
      <c r="D206" s="26">
        <v>500</v>
      </c>
      <c r="E206" s="14"/>
      <c r="F206" s="14"/>
    </row>
    <row r="207" spans="1:6" s="9" customFormat="1" ht="13" x14ac:dyDescent="0.15">
      <c r="A207" s="14"/>
      <c r="B207" s="16"/>
      <c r="C207" s="17" t="s">
        <v>35</v>
      </c>
      <c r="D207" s="29">
        <f>SUM(D200:D206)</f>
        <v>3900</v>
      </c>
      <c r="E207" s="14"/>
      <c r="F207" s="29">
        <f>SUM(F200:F206)</f>
        <v>7000</v>
      </c>
    </row>
    <row r="208" spans="1:6" s="9" customFormat="1" x14ac:dyDescent="0.15">
      <c r="A208" s="14"/>
      <c r="B208" s="16"/>
      <c r="C208" s="17"/>
      <c r="D208" s="26"/>
      <c r="E208" s="14"/>
      <c r="F208" s="14"/>
    </row>
    <row r="209" spans="1:6" s="9" customFormat="1" x14ac:dyDescent="0.15">
      <c r="A209" s="13" t="s">
        <v>43</v>
      </c>
      <c r="B209" s="14"/>
      <c r="C209" s="14"/>
      <c r="D209" s="14"/>
      <c r="E209" s="14"/>
      <c r="F209" s="14"/>
    </row>
    <row r="210" spans="1:6" s="9" customFormat="1" ht="13" x14ac:dyDescent="0.15">
      <c r="A210" s="14"/>
      <c r="B210" s="16" t="s">
        <v>13</v>
      </c>
      <c r="C210" s="16" t="s">
        <v>84</v>
      </c>
      <c r="D210" s="26">
        <v>200</v>
      </c>
      <c r="E210" s="14"/>
      <c r="F210" s="14"/>
    </row>
    <row r="211" spans="1:6" s="9" customFormat="1" ht="13" x14ac:dyDescent="0.15">
      <c r="A211" s="14"/>
      <c r="B211" s="16"/>
      <c r="C211" s="17" t="s">
        <v>35</v>
      </c>
      <c r="D211" s="29">
        <f>SUM(D210:D210)</f>
        <v>200</v>
      </c>
      <c r="E211" s="14"/>
      <c r="F211" s="14"/>
    </row>
    <row r="212" spans="1:6" s="9" customFormat="1" x14ac:dyDescent="0.15">
      <c r="A212" s="14"/>
      <c r="B212" s="16"/>
      <c r="C212" s="17"/>
      <c r="D212" s="26"/>
      <c r="E212" s="14"/>
      <c r="F212" s="24"/>
    </row>
    <row r="213" spans="1:6" s="9" customFormat="1" x14ac:dyDescent="0.15">
      <c r="A213" s="13" t="s">
        <v>44</v>
      </c>
      <c r="B213" s="14"/>
      <c r="C213" s="14"/>
      <c r="D213" s="14"/>
      <c r="E213" s="14"/>
      <c r="F213" s="24"/>
    </row>
    <row r="214" spans="1:6" s="9" customFormat="1" ht="13" x14ac:dyDescent="0.15">
      <c r="A214" s="14"/>
      <c r="B214" s="16" t="s">
        <v>8</v>
      </c>
      <c r="C214" s="16" t="s">
        <v>95</v>
      </c>
      <c r="D214" s="26">
        <v>500</v>
      </c>
      <c r="E214" s="14"/>
      <c r="F214" s="24"/>
    </row>
    <row r="215" spans="1:6" s="9" customFormat="1" ht="26" x14ac:dyDescent="0.15">
      <c r="A215" s="14"/>
      <c r="B215" s="16" t="s">
        <v>17</v>
      </c>
      <c r="C215" s="16" t="s">
        <v>196</v>
      </c>
      <c r="D215" s="26">
        <v>900</v>
      </c>
      <c r="E215" s="14"/>
      <c r="F215" s="24"/>
    </row>
    <row r="216" spans="1:6" s="9" customFormat="1" ht="13" x14ac:dyDescent="0.15">
      <c r="A216" s="14"/>
      <c r="B216" s="16" t="s">
        <v>17</v>
      </c>
      <c r="C216" s="16" t="s">
        <v>122</v>
      </c>
      <c r="D216" s="26">
        <v>1000</v>
      </c>
      <c r="E216" s="14"/>
      <c r="F216" s="24"/>
    </row>
    <row r="217" spans="1:6" s="9" customFormat="1" ht="13" x14ac:dyDescent="0.15">
      <c r="A217" s="14"/>
      <c r="B217" s="16"/>
      <c r="C217" s="17" t="s">
        <v>35</v>
      </c>
      <c r="D217" s="29">
        <f>SUM(D214:D216)</f>
        <v>2400</v>
      </c>
      <c r="E217" s="14"/>
      <c r="F217" s="24"/>
    </row>
    <row r="218" spans="1:6" s="9" customFormat="1" x14ac:dyDescent="0.15">
      <c r="A218" s="14"/>
      <c r="B218" s="16"/>
      <c r="C218" s="17"/>
      <c r="D218" s="26"/>
      <c r="E218" s="14"/>
      <c r="F218" s="24"/>
    </row>
    <row r="219" spans="1:6" s="9" customFormat="1" x14ac:dyDescent="0.15">
      <c r="A219" s="13" t="s">
        <v>45</v>
      </c>
      <c r="B219" s="14"/>
      <c r="C219" s="14"/>
      <c r="D219" s="14"/>
      <c r="E219" s="14"/>
      <c r="F219" s="24"/>
    </row>
    <row r="220" spans="1:6" s="9" customFormat="1" ht="26" x14ac:dyDescent="0.15">
      <c r="A220" s="13"/>
      <c r="B220" s="14" t="s">
        <v>4</v>
      </c>
      <c r="C220" s="16" t="s">
        <v>61</v>
      </c>
      <c r="D220" s="14"/>
      <c r="E220" s="14"/>
      <c r="F220" s="24">
        <v>2000</v>
      </c>
    </row>
    <row r="221" spans="1:6" s="9" customFormat="1" ht="39" x14ac:dyDescent="0.15">
      <c r="A221" s="14"/>
      <c r="B221" s="16" t="s">
        <v>5</v>
      </c>
      <c r="C221" s="16" t="s">
        <v>197</v>
      </c>
      <c r="D221" s="24">
        <v>2000</v>
      </c>
      <c r="E221" s="14"/>
      <c r="F221" s="24"/>
    </row>
    <row r="222" spans="1:6" s="9" customFormat="1" ht="13" x14ac:dyDescent="0.15">
      <c r="A222" s="14"/>
      <c r="B222" s="16" t="s">
        <v>16</v>
      </c>
      <c r="C222" s="16" t="s">
        <v>123</v>
      </c>
      <c r="D222" s="24">
        <v>225</v>
      </c>
      <c r="E222" s="14"/>
      <c r="F222" s="24"/>
    </row>
    <row r="223" spans="1:6" s="9" customFormat="1" ht="26" x14ac:dyDescent="0.15">
      <c r="A223" s="14"/>
      <c r="B223" s="16" t="s">
        <v>11</v>
      </c>
      <c r="C223" s="16" t="s">
        <v>198</v>
      </c>
      <c r="D223" s="24">
        <v>5000</v>
      </c>
      <c r="E223" s="14"/>
      <c r="F223" s="24"/>
    </row>
    <row r="224" spans="1:6" s="9" customFormat="1" ht="13" x14ac:dyDescent="0.15">
      <c r="A224" s="14"/>
      <c r="B224" s="16" t="s">
        <v>11</v>
      </c>
      <c r="C224" s="16" t="s">
        <v>124</v>
      </c>
      <c r="D224" s="24"/>
      <c r="E224" s="14"/>
      <c r="F224" s="24">
        <v>4000</v>
      </c>
    </row>
    <row r="225" spans="1:6" s="9" customFormat="1" ht="26" x14ac:dyDescent="0.15">
      <c r="A225" s="14"/>
      <c r="B225" s="16" t="s">
        <v>10</v>
      </c>
      <c r="C225" s="16" t="s">
        <v>168</v>
      </c>
      <c r="D225" s="24"/>
      <c r="E225" s="14"/>
      <c r="F225" s="24">
        <v>5000</v>
      </c>
    </row>
    <row r="226" spans="1:6" s="9" customFormat="1" ht="26" x14ac:dyDescent="0.15">
      <c r="A226" s="14"/>
      <c r="B226" s="16" t="s">
        <v>17</v>
      </c>
      <c r="C226" s="16" t="s">
        <v>199</v>
      </c>
      <c r="D226" s="24">
        <v>5000</v>
      </c>
      <c r="E226" s="14"/>
      <c r="F226" s="24"/>
    </row>
    <row r="227" spans="1:6" s="9" customFormat="1" ht="39" x14ac:dyDescent="0.15">
      <c r="A227" s="14"/>
      <c r="B227" s="16" t="s">
        <v>17</v>
      </c>
      <c r="C227" s="16" t="s">
        <v>200</v>
      </c>
      <c r="D227" s="24">
        <v>1500</v>
      </c>
      <c r="E227" s="14"/>
      <c r="F227" s="24"/>
    </row>
    <row r="228" spans="1:6" s="9" customFormat="1" ht="26" x14ac:dyDescent="0.15">
      <c r="A228" s="14"/>
      <c r="B228" s="16" t="s">
        <v>17</v>
      </c>
      <c r="C228" s="16" t="s">
        <v>155</v>
      </c>
      <c r="D228" s="24">
        <v>550</v>
      </c>
      <c r="E228" s="14"/>
      <c r="F228" s="24"/>
    </row>
    <row r="229" spans="1:6" s="9" customFormat="1" ht="24.75" customHeight="1" x14ac:dyDescent="0.15">
      <c r="A229" s="14"/>
      <c r="B229" s="16" t="s">
        <v>17</v>
      </c>
      <c r="C229" s="16" t="s">
        <v>201</v>
      </c>
      <c r="D229" s="24">
        <v>196</v>
      </c>
      <c r="E229" s="14"/>
      <c r="F229" s="24"/>
    </row>
    <row r="230" spans="1:6" s="9" customFormat="1" ht="13" x14ac:dyDescent="0.15">
      <c r="A230" s="14"/>
      <c r="B230" s="16" t="s">
        <v>17</v>
      </c>
      <c r="C230" s="16" t="s">
        <v>125</v>
      </c>
      <c r="D230" s="24">
        <v>3000</v>
      </c>
      <c r="E230" s="14"/>
      <c r="F230" s="24"/>
    </row>
    <row r="231" spans="1:6" s="9" customFormat="1" ht="13" x14ac:dyDescent="0.15">
      <c r="A231" s="14"/>
      <c r="B231" s="16" t="s">
        <v>17</v>
      </c>
      <c r="C231" s="16" t="s">
        <v>126</v>
      </c>
      <c r="D231" s="24">
        <v>3000</v>
      </c>
      <c r="E231" s="14"/>
      <c r="F231" s="24"/>
    </row>
    <row r="232" spans="1:6" s="9" customFormat="1" ht="26" x14ac:dyDescent="0.15">
      <c r="A232" s="14"/>
      <c r="B232" s="16" t="s">
        <v>17</v>
      </c>
      <c r="C232" s="16" t="s">
        <v>202</v>
      </c>
      <c r="D232" s="24">
        <v>1200</v>
      </c>
      <c r="E232" s="14"/>
      <c r="F232" s="24"/>
    </row>
    <row r="233" spans="1:6" s="9" customFormat="1" ht="13" x14ac:dyDescent="0.15">
      <c r="A233" s="14"/>
      <c r="B233" s="16"/>
      <c r="C233" s="17" t="s">
        <v>35</v>
      </c>
      <c r="D233" s="40">
        <f>SUM(D220:D232)</f>
        <v>21671</v>
      </c>
      <c r="E233" s="14"/>
      <c r="F233" s="41">
        <f>SUM(F220:F232)</f>
        <v>11000</v>
      </c>
    </row>
    <row r="234" spans="1:6" s="9" customFormat="1" x14ac:dyDescent="0.15">
      <c r="A234" s="14"/>
      <c r="B234" s="16"/>
      <c r="C234" s="17"/>
      <c r="D234" s="24"/>
      <c r="E234" s="14"/>
      <c r="F234" s="25"/>
    </row>
    <row r="235" spans="1:6" s="9" customFormat="1" x14ac:dyDescent="0.15">
      <c r="A235" s="13" t="s">
        <v>127</v>
      </c>
      <c r="B235" s="14"/>
      <c r="C235" s="14"/>
      <c r="D235" s="14"/>
      <c r="E235" s="14"/>
      <c r="F235" s="14"/>
    </row>
    <row r="236" spans="1:6" s="9" customFormat="1" ht="26" x14ac:dyDescent="0.15">
      <c r="A236" s="14"/>
      <c r="B236" s="16" t="s">
        <v>227</v>
      </c>
      <c r="C236" s="14" t="s">
        <v>128</v>
      </c>
      <c r="D236" s="24">
        <v>400</v>
      </c>
      <c r="E236" s="14"/>
      <c r="F236" s="14"/>
    </row>
    <row r="237" spans="1:6" s="9" customFormat="1" ht="24.75" customHeight="1" x14ac:dyDescent="0.15">
      <c r="A237" s="14"/>
      <c r="B237" s="16" t="s">
        <v>17</v>
      </c>
      <c r="C237" s="16" t="s">
        <v>203</v>
      </c>
      <c r="D237" s="26">
        <v>329</v>
      </c>
      <c r="E237" s="14"/>
      <c r="F237" s="26"/>
    </row>
    <row r="238" spans="1:6" s="9" customFormat="1" ht="13" x14ac:dyDescent="0.15">
      <c r="A238" s="14"/>
      <c r="B238" s="16"/>
      <c r="C238" s="17" t="s">
        <v>35</v>
      </c>
      <c r="D238" s="29">
        <f>SUM(D236:D237)</f>
        <v>729</v>
      </c>
      <c r="E238" s="14"/>
      <c r="F238" s="26"/>
    </row>
    <row r="239" spans="1:6" s="9" customFormat="1" x14ac:dyDescent="0.15">
      <c r="A239" s="14"/>
      <c r="B239" s="14"/>
      <c r="C239" s="14"/>
      <c r="D239" s="14"/>
      <c r="E239" s="14"/>
      <c r="F239" s="14"/>
    </row>
    <row r="240" spans="1:6" s="9" customFormat="1" ht="13" x14ac:dyDescent="0.15">
      <c r="A240" s="13" t="s">
        <v>141</v>
      </c>
      <c r="B240" s="14"/>
      <c r="C240" s="14"/>
      <c r="D240" s="15">
        <f>SUM(D250,D256,D275,D279,D289,D294)</f>
        <v>9795.9560000000001</v>
      </c>
      <c r="E240" s="14"/>
      <c r="F240" s="15">
        <f>SUM(F243,F256,F260,F268,F275,F283,F289,F294,F302)</f>
        <v>544281.26899999997</v>
      </c>
    </row>
    <row r="241" spans="1:6" s="9" customFormat="1" x14ac:dyDescent="0.15">
      <c r="A241" s="31" t="s">
        <v>31</v>
      </c>
      <c r="B241" s="14"/>
      <c r="C241" s="14"/>
      <c r="D241" s="14"/>
      <c r="E241" s="14"/>
      <c r="F241" s="14"/>
    </row>
    <row r="242" spans="1:6" s="9" customFormat="1" x14ac:dyDescent="0.15">
      <c r="A242" s="14"/>
      <c r="B242" s="32" t="s">
        <v>8</v>
      </c>
      <c r="C242" s="32" t="s">
        <v>92</v>
      </c>
      <c r="D242" s="32"/>
      <c r="E242" s="32"/>
      <c r="F242" s="23">
        <v>5090</v>
      </c>
    </row>
    <row r="243" spans="1:6" s="9" customFormat="1" ht="13" x14ac:dyDescent="0.15">
      <c r="A243" s="14"/>
      <c r="B243" s="32"/>
      <c r="C243" s="17" t="s">
        <v>35</v>
      </c>
      <c r="D243" s="32"/>
      <c r="E243" s="32"/>
      <c r="F243" s="34">
        <f>SUM(F242)</f>
        <v>5090</v>
      </c>
    </row>
    <row r="244" spans="1:6" s="9" customFormat="1" x14ac:dyDescent="0.15">
      <c r="A244" s="14"/>
      <c r="B244" s="32"/>
      <c r="C244" s="17"/>
      <c r="D244" s="32"/>
      <c r="E244" s="32"/>
      <c r="F244" s="23"/>
    </row>
    <row r="245" spans="1:6" s="9" customFormat="1" x14ac:dyDescent="0.15">
      <c r="A245" s="13" t="s">
        <v>32</v>
      </c>
      <c r="B245" s="14"/>
      <c r="C245" s="14"/>
      <c r="D245" s="14"/>
      <c r="E245" s="14"/>
      <c r="F245" s="14"/>
    </row>
    <row r="246" spans="1:6" s="9" customFormat="1" ht="26" x14ac:dyDescent="0.15">
      <c r="A246" s="13"/>
      <c r="B246" s="14" t="s">
        <v>4</v>
      </c>
      <c r="C246" s="16" t="s">
        <v>163</v>
      </c>
      <c r="D246" s="24">
        <v>400</v>
      </c>
      <c r="E246" s="14"/>
      <c r="F246" s="14"/>
    </row>
    <row r="247" spans="1:6" s="9" customFormat="1" ht="26" x14ac:dyDescent="0.15">
      <c r="A247" s="13"/>
      <c r="B247" s="14" t="s">
        <v>17</v>
      </c>
      <c r="C247" s="16" t="s">
        <v>155</v>
      </c>
      <c r="D247" s="24">
        <v>100</v>
      </c>
      <c r="E247" s="14"/>
      <c r="F247" s="14"/>
    </row>
    <row r="248" spans="1:6" s="9" customFormat="1" x14ac:dyDescent="0.15">
      <c r="A248" s="13"/>
      <c r="B248" s="14" t="s">
        <v>17</v>
      </c>
      <c r="C248" s="14" t="s">
        <v>129</v>
      </c>
      <c r="D248" s="24">
        <v>400</v>
      </c>
      <c r="E248" s="14"/>
      <c r="F248" s="14"/>
    </row>
    <row r="249" spans="1:6" s="9" customFormat="1" ht="26" x14ac:dyDescent="0.15">
      <c r="A249" s="14"/>
      <c r="B249" s="14" t="s">
        <v>17</v>
      </c>
      <c r="C249" s="16" t="s">
        <v>204</v>
      </c>
      <c r="D249" s="26">
        <v>400</v>
      </c>
      <c r="E249" s="14"/>
      <c r="F249" s="14"/>
    </row>
    <row r="250" spans="1:6" s="9" customFormat="1" ht="13" x14ac:dyDescent="0.15">
      <c r="A250" s="14"/>
      <c r="B250" s="14"/>
      <c r="C250" s="17" t="s">
        <v>35</v>
      </c>
      <c r="D250" s="29">
        <f>SUM(D246:D249)</f>
        <v>1300</v>
      </c>
      <c r="E250" s="14"/>
      <c r="F250" s="14"/>
    </row>
    <row r="251" spans="1:6" s="9" customFormat="1" x14ac:dyDescent="0.15">
      <c r="A251" s="14"/>
      <c r="B251" s="14"/>
      <c r="C251" s="17"/>
      <c r="D251" s="26"/>
      <c r="E251" s="14"/>
      <c r="F251" s="14"/>
    </row>
    <row r="252" spans="1:6" s="9" customFormat="1" x14ac:dyDescent="0.15">
      <c r="A252" s="31" t="s">
        <v>46</v>
      </c>
      <c r="B252" s="32"/>
      <c r="C252" s="32"/>
      <c r="D252" s="32"/>
      <c r="E252" s="32"/>
      <c r="F252" s="14"/>
    </row>
    <row r="253" spans="1:6" s="9" customFormat="1" x14ac:dyDescent="0.15">
      <c r="A253" s="31"/>
      <c r="B253" s="32" t="s">
        <v>4</v>
      </c>
      <c r="C253" s="32" t="s">
        <v>38</v>
      </c>
      <c r="D253" s="32"/>
      <c r="E253" s="32"/>
      <c r="F253" s="24">
        <v>175000</v>
      </c>
    </row>
    <row r="254" spans="1:6" s="9" customFormat="1" ht="26" x14ac:dyDescent="0.15">
      <c r="A254" s="14"/>
      <c r="B254" s="35" t="s">
        <v>6</v>
      </c>
      <c r="C254" s="35" t="s">
        <v>152</v>
      </c>
      <c r="D254" s="26">
        <v>4720</v>
      </c>
      <c r="E254" s="32"/>
      <c r="F254" s="23"/>
    </row>
    <row r="255" spans="1:6" s="9" customFormat="1" ht="13" x14ac:dyDescent="0.15">
      <c r="A255" s="14"/>
      <c r="B255" s="35" t="s">
        <v>24</v>
      </c>
      <c r="C255" s="35" t="s">
        <v>67</v>
      </c>
      <c r="D255" s="26"/>
      <c r="E255" s="32"/>
      <c r="F255" s="23">
        <v>2900</v>
      </c>
    </row>
    <row r="256" spans="1:6" s="9" customFormat="1" ht="13" x14ac:dyDescent="0.15">
      <c r="A256" s="14"/>
      <c r="B256" s="35"/>
      <c r="C256" s="17" t="s">
        <v>35</v>
      </c>
      <c r="D256" s="34">
        <f>SUM(D254:D254)</f>
        <v>4720</v>
      </c>
      <c r="E256" s="32"/>
      <c r="F256" s="34">
        <f>SUM(F253:F255)</f>
        <v>177900</v>
      </c>
    </row>
    <row r="257" spans="1:6" s="9" customFormat="1" x14ac:dyDescent="0.15">
      <c r="A257" s="14"/>
      <c r="B257" s="35"/>
      <c r="C257" s="17"/>
      <c r="D257" s="23"/>
      <c r="E257" s="32"/>
      <c r="F257" s="23"/>
    </row>
    <row r="258" spans="1:6" s="9" customFormat="1" x14ac:dyDescent="0.15">
      <c r="A258" s="13" t="s">
        <v>130</v>
      </c>
      <c r="B258" s="35"/>
      <c r="C258" s="17"/>
      <c r="D258" s="23"/>
      <c r="E258" s="32"/>
      <c r="F258" s="23"/>
    </row>
    <row r="259" spans="1:6" s="9" customFormat="1" ht="13" x14ac:dyDescent="0.15">
      <c r="A259" s="13"/>
      <c r="B259" s="35" t="s">
        <v>16</v>
      </c>
      <c r="C259" s="30" t="s">
        <v>131</v>
      </c>
      <c r="D259" s="23"/>
      <c r="E259" s="32"/>
      <c r="F259" s="23">
        <v>22000</v>
      </c>
    </row>
    <row r="260" spans="1:6" s="9" customFormat="1" ht="13" x14ac:dyDescent="0.15">
      <c r="A260" s="13"/>
      <c r="B260" s="35"/>
      <c r="C260" s="17" t="s">
        <v>35</v>
      </c>
      <c r="D260" s="23"/>
      <c r="E260" s="32"/>
      <c r="F260" s="34">
        <f>SUM(F259)</f>
        <v>22000</v>
      </c>
    </row>
    <row r="261" spans="1:6" s="9" customFormat="1" x14ac:dyDescent="0.15">
      <c r="A261" s="14"/>
      <c r="B261" s="35"/>
      <c r="C261" s="17"/>
      <c r="D261" s="23"/>
      <c r="E261" s="32"/>
      <c r="F261" s="23"/>
    </row>
    <row r="262" spans="1:6" s="9" customFormat="1" x14ac:dyDescent="0.15">
      <c r="A262" s="13" t="s">
        <v>48</v>
      </c>
      <c r="B262" s="14"/>
      <c r="C262" s="14"/>
      <c r="D262" s="14"/>
      <c r="E262" s="14"/>
      <c r="F262" s="14"/>
    </row>
    <row r="263" spans="1:6" s="9" customFormat="1" ht="13" x14ac:dyDescent="0.15">
      <c r="A263" s="14"/>
      <c r="B263" s="16" t="s">
        <v>8</v>
      </c>
      <c r="C263" s="16" t="s">
        <v>131</v>
      </c>
      <c r="D263" s="14"/>
      <c r="E263" s="14"/>
      <c r="F263" s="26">
        <v>30000</v>
      </c>
    </row>
    <row r="264" spans="1:6" s="9" customFormat="1" ht="13" x14ac:dyDescent="0.15">
      <c r="A264" s="14"/>
      <c r="B264" s="16" t="s">
        <v>218</v>
      </c>
      <c r="C264" s="16" t="s">
        <v>205</v>
      </c>
      <c r="D264" s="14"/>
      <c r="E264" s="14"/>
      <c r="F264" s="26">
        <v>12000</v>
      </c>
    </row>
    <row r="265" spans="1:6" s="9" customFormat="1" ht="26" x14ac:dyDescent="0.15">
      <c r="A265" s="14"/>
      <c r="B265" s="16" t="s">
        <v>27</v>
      </c>
      <c r="C265" s="16" t="s">
        <v>206</v>
      </c>
      <c r="D265" s="14"/>
      <c r="E265" s="14"/>
      <c r="F265" s="26">
        <v>50000</v>
      </c>
    </row>
    <row r="266" spans="1:6" s="9" customFormat="1" ht="13" x14ac:dyDescent="0.15">
      <c r="A266" s="14"/>
      <c r="B266" s="16" t="s">
        <v>23</v>
      </c>
      <c r="C266" s="16" t="s">
        <v>64</v>
      </c>
      <c r="D266" s="14"/>
      <c r="E266" s="14"/>
      <c r="F266" s="26">
        <v>26910</v>
      </c>
    </row>
    <row r="267" spans="1:6" s="9" customFormat="1" ht="26" x14ac:dyDescent="0.15">
      <c r="A267" s="14"/>
      <c r="B267" s="16" t="s">
        <v>132</v>
      </c>
      <c r="C267" s="16" t="s">
        <v>207</v>
      </c>
      <c r="D267" s="14"/>
      <c r="E267" s="14"/>
      <c r="F267" s="26">
        <v>5000</v>
      </c>
    </row>
    <row r="268" spans="1:6" s="9" customFormat="1" ht="13" x14ac:dyDescent="0.15">
      <c r="A268" s="14"/>
      <c r="B268" s="16"/>
      <c r="C268" s="17" t="s">
        <v>35</v>
      </c>
      <c r="D268" s="26"/>
      <c r="E268" s="14"/>
      <c r="F268" s="29">
        <f>SUM(F263:F267)</f>
        <v>123910</v>
      </c>
    </row>
    <row r="269" spans="1:6" s="9" customFormat="1" x14ac:dyDescent="0.15">
      <c r="A269" s="14"/>
      <c r="B269" s="16"/>
      <c r="C269" s="17"/>
      <c r="D269" s="26"/>
      <c r="E269" s="14"/>
      <c r="F269" s="26"/>
    </row>
    <row r="270" spans="1:6" s="9" customFormat="1" x14ac:dyDescent="0.15">
      <c r="A270" s="13" t="s">
        <v>14</v>
      </c>
      <c r="B270" s="14"/>
      <c r="C270" s="14"/>
      <c r="D270" s="14"/>
      <c r="E270" s="14"/>
      <c r="F270" s="14"/>
    </row>
    <row r="271" spans="1:6" s="9" customFormat="1" x14ac:dyDescent="0.15">
      <c r="A271" s="13"/>
      <c r="B271" s="14" t="s">
        <v>5</v>
      </c>
      <c r="C271" s="14" t="s">
        <v>133</v>
      </c>
      <c r="D271" s="14"/>
      <c r="E271" s="14"/>
      <c r="F271" s="24">
        <v>13000</v>
      </c>
    </row>
    <row r="272" spans="1:6" s="9" customFormat="1" ht="13" x14ac:dyDescent="0.15">
      <c r="A272" s="14"/>
      <c r="B272" s="16" t="s">
        <v>15</v>
      </c>
      <c r="C272" s="16" t="s">
        <v>68</v>
      </c>
      <c r="D272" s="26"/>
      <c r="E272" s="14"/>
      <c r="F272" s="24">
        <v>2639.2689999999998</v>
      </c>
    </row>
    <row r="273" spans="1:9" s="9" customFormat="1" ht="13" x14ac:dyDescent="0.15">
      <c r="A273" s="14"/>
      <c r="B273" s="16" t="s">
        <v>11</v>
      </c>
      <c r="C273" s="16" t="s">
        <v>124</v>
      </c>
      <c r="D273" s="26"/>
      <c r="E273" s="14"/>
      <c r="F273" s="24">
        <v>2000</v>
      </c>
    </row>
    <row r="274" spans="1:9" s="9" customFormat="1" ht="48" customHeight="1" x14ac:dyDescent="0.15">
      <c r="A274" s="14"/>
      <c r="B274" s="16" t="s">
        <v>17</v>
      </c>
      <c r="C274" s="16" t="s">
        <v>208</v>
      </c>
      <c r="D274" s="24">
        <v>746.88</v>
      </c>
      <c r="E274" s="14"/>
      <c r="F274" s="26"/>
    </row>
    <row r="275" spans="1:9" s="9" customFormat="1" ht="13" x14ac:dyDescent="0.15">
      <c r="A275" s="14"/>
      <c r="B275" s="16"/>
      <c r="C275" s="17" t="s">
        <v>35</v>
      </c>
      <c r="D275" s="29">
        <f>SUM(D271:D274)</f>
        <v>746.88</v>
      </c>
      <c r="E275" s="14"/>
      <c r="F275" s="41">
        <f>SUM(F271:F274)</f>
        <v>17639.269</v>
      </c>
    </row>
    <row r="276" spans="1:9" s="9" customFormat="1" x14ac:dyDescent="0.15">
      <c r="A276" s="14"/>
      <c r="B276" s="16"/>
      <c r="C276" s="17"/>
      <c r="D276" s="26"/>
      <c r="E276" s="14"/>
      <c r="F276" s="25"/>
    </row>
    <row r="277" spans="1:9" s="9" customFormat="1" x14ac:dyDescent="0.15">
      <c r="A277" s="13" t="s">
        <v>33</v>
      </c>
      <c r="B277" s="14"/>
      <c r="C277" s="14"/>
      <c r="D277" s="14"/>
      <c r="E277" s="14"/>
      <c r="F277" s="14"/>
    </row>
    <row r="278" spans="1:9" s="8" customFormat="1" x14ac:dyDescent="0.15">
      <c r="A278" s="14"/>
      <c r="B278" s="14" t="s">
        <v>17</v>
      </c>
      <c r="C278" s="14" t="s">
        <v>134</v>
      </c>
      <c r="D278" s="26">
        <v>485.07600000000002</v>
      </c>
      <c r="E278" s="14"/>
      <c r="F278" s="14"/>
      <c r="G278" s="6"/>
      <c r="H278" s="6"/>
      <c r="I278" s="6"/>
    </row>
    <row r="279" spans="1:9" s="7" customFormat="1" ht="13" x14ac:dyDescent="0.15">
      <c r="A279" s="14"/>
      <c r="B279" s="14"/>
      <c r="C279" s="17" t="s">
        <v>35</v>
      </c>
      <c r="D279" s="29">
        <f>SUM(D278:D278)</f>
        <v>485.07600000000002</v>
      </c>
      <c r="E279" s="14"/>
      <c r="F279" s="25"/>
      <c r="G279" s="22"/>
      <c r="H279" s="22"/>
      <c r="I279" s="22"/>
    </row>
    <row r="280" spans="1:9" s="7" customFormat="1" x14ac:dyDescent="0.15">
      <c r="A280" s="14"/>
      <c r="B280" s="14"/>
      <c r="C280" s="17"/>
      <c r="D280" s="26"/>
      <c r="E280" s="14"/>
      <c r="F280" s="25"/>
      <c r="G280" s="22"/>
      <c r="H280" s="22"/>
      <c r="I280" s="22"/>
    </row>
    <row r="281" spans="1:9" s="7" customFormat="1" x14ac:dyDescent="0.15">
      <c r="A281" s="13" t="s">
        <v>135</v>
      </c>
      <c r="B281" s="13"/>
      <c r="C281" s="17"/>
      <c r="D281" s="26"/>
      <c r="E281" s="14"/>
      <c r="F281" s="25"/>
      <c r="G281" s="22"/>
      <c r="H281" s="22"/>
      <c r="I281" s="22"/>
    </row>
    <row r="282" spans="1:9" s="7" customFormat="1" ht="26" x14ac:dyDescent="0.15">
      <c r="A282" s="14"/>
      <c r="B282" s="14" t="s">
        <v>47</v>
      </c>
      <c r="C282" s="30" t="s">
        <v>209</v>
      </c>
      <c r="D282" s="26"/>
      <c r="E282" s="14"/>
      <c r="F282" s="25">
        <v>5000</v>
      </c>
      <c r="G282" s="22"/>
      <c r="H282" s="22"/>
      <c r="I282" s="22"/>
    </row>
    <row r="283" spans="1:9" s="7" customFormat="1" ht="13" x14ac:dyDescent="0.15">
      <c r="A283" s="14"/>
      <c r="B283" s="14"/>
      <c r="C283" s="17" t="s">
        <v>35</v>
      </c>
      <c r="D283" s="26"/>
      <c r="E283" s="14"/>
      <c r="F283" s="41">
        <f>SUM(F282)</f>
        <v>5000</v>
      </c>
      <c r="G283" s="22"/>
      <c r="H283" s="22"/>
      <c r="I283" s="22"/>
    </row>
    <row r="284" spans="1:9" s="7" customFormat="1" x14ac:dyDescent="0.15">
      <c r="A284" s="14"/>
      <c r="B284" s="14"/>
      <c r="C284" s="17"/>
      <c r="D284" s="26"/>
      <c r="E284" s="14"/>
      <c r="F284" s="25"/>
      <c r="G284" s="22"/>
      <c r="H284" s="22"/>
      <c r="I284" s="22"/>
    </row>
    <row r="285" spans="1:9" s="7" customFormat="1" x14ac:dyDescent="0.15">
      <c r="A285" s="13" t="s">
        <v>50</v>
      </c>
      <c r="B285" s="14"/>
      <c r="C285" s="14"/>
      <c r="D285" s="26"/>
      <c r="E285" s="14"/>
      <c r="F285" s="14"/>
      <c r="G285" s="22"/>
      <c r="H285" s="22"/>
      <c r="I285" s="22"/>
    </row>
    <row r="286" spans="1:9" s="8" customFormat="1" x14ac:dyDescent="0.15">
      <c r="A286" s="13"/>
      <c r="B286" s="14" t="s">
        <v>4</v>
      </c>
      <c r="C286" s="14" t="s">
        <v>115</v>
      </c>
      <c r="D286" s="26"/>
      <c r="E286" s="14"/>
      <c r="F286" s="24">
        <v>22442</v>
      </c>
      <c r="G286" s="6"/>
      <c r="H286" s="6"/>
      <c r="I286" s="6"/>
    </row>
    <row r="287" spans="1:9" s="8" customFormat="1" x14ac:dyDescent="0.15">
      <c r="A287" s="13"/>
      <c r="B287" s="14" t="s">
        <v>27</v>
      </c>
      <c r="C287" s="14" t="s">
        <v>93</v>
      </c>
      <c r="D287" s="26"/>
      <c r="E287" s="14"/>
      <c r="F287" s="24">
        <v>14600</v>
      </c>
      <c r="G287" s="6"/>
      <c r="H287" s="6"/>
      <c r="I287" s="6"/>
    </row>
    <row r="288" spans="1:9" ht="39" x14ac:dyDescent="0.15">
      <c r="A288" s="14"/>
      <c r="B288" s="16" t="s">
        <v>17</v>
      </c>
      <c r="C288" s="16" t="s">
        <v>210</v>
      </c>
      <c r="D288" s="26">
        <v>300</v>
      </c>
      <c r="E288" s="14"/>
      <c r="F288" s="26"/>
    </row>
    <row r="289" spans="1:6" ht="13" x14ac:dyDescent="0.15">
      <c r="A289" s="14"/>
      <c r="B289" s="16"/>
      <c r="C289" s="17" t="s">
        <v>35</v>
      </c>
      <c r="D289" s="29">
        <f>SUM(D286:D288)</f>
        <v>300</v>
      </c>
      <c r="E289" s="14"/>
      <c r="F289" s="29">
        <f>SUM(F286:F288)</f>
        <v>37042</v>
      </c>
    </row>
    <row r="290" spans="1:6" x14ac:dyDescent="0.15">
      <c r="A290" s="14"/>
      <c r="B290" s="35"/>
      <c r="C290" s="17"/>
      <c r="D290" s="32"/>
      <c r="E290" s="32"/>
      <c r="F290" s="23"/>
    </row>
    <row r="291" spans="1:6" x14ac:dyDescent="0.15">
      <c r="A291" s="31" t="s">
        <v>136</v>
      </c>
      <c r="B291" s="32"/>
      <c r="C291" s="32"/>
      <c r="D291" s="32"/>
      <c r="E291" s="32"/>
      <c r="F291" s="14"/>
    </row>
    <row r="292" spans="1:6" ht="24.75" customHeight="1" x14ac:dyDescent="0.15">
      <c r="A292" s="14"/>
      <c r="B292" s="35" t="s">
        <v>39</v>
      </c>
      <c r="C292" s="35" t="s">
        <v>211</v>
      </c>
      <c r="D292" s="23">
        <v>2244</v>
      </c>
      <c r="E292" s="32"/>
      <c r="F292" s="23"/>
    </row>
    <row r="293" spans="1:6" ht="26" x14ac:dyDescent="0.15">
      <c r="A293" s="14"/>
      <c r="B293" s="35" t="s">
        <v>39</v>
      </c>
      <c r="C293" s="35" t="s">
        <v>212</v>
      </c>
      <c r="D293" s="23"/>
      <c r="E293" s="32"/>
      <c r="F293" s="23">
        <v>9500</v>
      </c>
    </row>
    <row r="294" spans="1:6" ht="13" x14ac:dyDescent="0.15">
      <c r="A294" s="14"/>
      <c r="B294" s="35"/>
      <c r="C294" s="17" t="s">
        <v>35</v>
      </c>
      <c r="D294" s="34">
        <f>SUM(D292:D293)</f>
        <v>2244</v>
      </c>
      <c r="E294" s="32"/>
      <c r="F294" s="34">
        <f>SUM(F292:F293)</f>
        <v>9500</v>
      </c>
    </row>
    <row r="295" spans="1:6" x14ac:dyDescent="0.15">
      <c r="A295" s="14"/>
      <c r="B295" s="35"/>
      <c r="C295" s="17"/>
      <c r="D295" s="32"/>
      <c r="E295" s="32"/>
      <c r="F295" s="23"/>
    </row>
    <row r="296" spans="1:6" x14ac:dyDescent="0.15">
      <c r="A296" s="13" t="s">
        <v>25</v>
      </c>
      <c r="B296" s="32"/>
      <c r="C296" s="32"/>
      <c r="D296" s="32"/>
      <c r="E296" s="32"/>
      <c r="F296" s="14"/>
    </row>
    <row r="297" spans="1:6" x14ac:dyDescent="0.15">
      <c r="A297" s="13"/>
      <c r="B297" s="32" t="s">
        <v>4</v>
      </c>
      <c r="C297" s="32" t="s">
        <v>137</v>
      </c>
      <c r="D297" s="32"/>
      <c r="E297" s="32"/>
      <c r="F297" s="24">
        <v>75000</v>
      </c>
    </row>
    <row r="298" spans="1:6" ht="12" customHeight="1" x14ac:dyDescent="0.15">
      <c r="A298" s="14"/>
      <c r="B298" s="35" t="s">
        <v>4</v>
      </c>
      <c r="C298" s="35" t="s">
        <v>213</v>
      </c>
      <c r="D298" s="14"/>
      <c r="E298" s="32"/>
      <c r="F298" s="23">
        <v>20000</v>
      </c>
    </row>
    <row r="299" spans="1:6" ht="26" x14ac:dyDescent="0.15">
      <c r="A299" s="14"/>
      <c r="B299" s="35" t="s">
        <v>22</v>
      </c>
      <c r="C299" s="35" t="s">
        <v>148</v>
      </c>
      <c r="D299" s="14"/>
      <c r="E299" s="32"/>
      <c r="F299" s="23">
        <v>5000</v>
      </c>
    </row>
    <row r="300" spans="1:6" ht="13" x14ac:dyDescent="0.15">
      <c r="A300" s="14"/>
      <c r="B300" s="35" t="s">
        <v>24</v>
      </c>
      <c r="C300" s="35" t="s">
        <v>67</v>
      </c>
      <c r="D300" s="14"/>
      <c r="E300" s="32"/>
      <c r="F300" s="23">
        <v>10000</v>
      </c>
    </row>
    <row r="301" spans="1:6" ht="13" x14ac:dyDescent="0.15">
      <c r="A301" s="14"/>
      <c r="B301" s="35" t="s">
        <v>17</v>
      </c>
      <c r="C301" s="35" t="s">
        <v>138</v>
      </c>
      <c r="D301" s="14"/>
      <c r="E301" s="32"/>
      <c r="F301" s="23">
        <v>36200</v>
      </c>
    </row>
    <row r="302" spans="1:6" ht="13" x14ac:dyDescent="0.15">
      <c r="A302" s="14"/>
      <c r="B302" s="14"/>
      <c r="C302" s="17" t="s">
        <v>35</v>
      </c>
      <c r="D302" s="14"/>
      <c r="E302" s="14"/>
      <c r="F302" s="41">
        <f>SUM(F297:F301)</f>
        <v>146200</v>
      </c>
    </row>
    <row r="303" spans="1:6" x14ac:dyDescent="0.15">
      <c r="A303" s="14"/>
      <c r="B303" s="14"/>
      <c r="C303" s="17"/>
      <c r="D303" s="14"/>
      <c r="E303" s="14"/>
      <c r="F303" s="25"/>
    </row>
    <row r="304" spans="1:6" x14ac:dyDescent="0.15">
      <c r="A304" s="13" t="s">
        <v>139</v>
      </c>
      <c r="B304" s="14"/>
      <c r="C304" s="17"/>
      <c r="D304" s="15">
        <f>D307</f>
        <v>1000</v>
      </c>
      <c r="E304" s="14"/>
      <c r="F304" s="25"/>
    </row>
    <row r="305" spans="1:6" x14ac:dyDescent="0.15">
      <c r="A305" s="13" t="s">
        <v>51</v>
      </c>
      <c r="B305" s="14"/>
      <c r="C305" s="17"/>
      <c r="D305" s="14"/>
      <c r="E305" s="14"/>
      <c r="F305" s="25"/>
    </row>
    <row r="306" spans="1:6" ht="13" x14ac:dyDescent="0.15">
      <c r="A306" s="13"/>
      <c r="B306" s="14" t="s">
        <v>17</v>
      </c>
      <c r="C306" s="30" t="s">
        <v>140</v>
      </c>
      <c r="D306" s="23">
        <v>1000</v>
      </c>
      <c r="E306" s="14"/>
      <c r="F306" s="25"/>
    </row>
    <row r="307" spans="1:6" x14ac:dyDescent="0.15">
      <c r="A307" s="13"/>
      <c r="B307" s="14"/>
      <c r="C307" s="17"/>
      <c r="D307" s="34">
        <f>D306</f>
        <v>1000</v>
      </c>
      <c r="E307" s="14"/>
      <c r="F307" s="25"/>
    </row>
    <row r="308" spans="1:6" x14ac:dyDescent="0.15">
      <c r="A308" s="14"/>
      <c r="B308" s="14"/>
      <c r="C308" s="17"/>
      <c r="D308" s="14"/>
      <c r="E308" s="14"/>
      <c r="F308" s="25"/>
    </row>
    <row r="309" spans="1:6" x14ac:dyDescent="0.15">
      <c r="A309" s="18"/>
      <c r="B309" s="19" t="s">
        <v>12</v>
      </c>
      <c r="C309" s="18"/>
      <c r="D309" s="20">
        <f>SUM(D304,D240,D176,D81,D11)</f>
        <v>129885.93700000001</v>
      </c>
      <c r="E309" s="18"/>
      <c r="F309" s="20">
        <f>SUM(F304,F240,F176,F81,F11)</f>
        <v>736303.27</v>
      </c>
    </row>
    <row r="310" spans="1:6" ht="3" customHeight="1" x14ac:dyDescent="0.15"/>
    <row r="311" spans="1:6" x14ac:dyDescent="0.15">
      <c r="A311" s="42" t="s">
        <v>214</v>
      </c>
    </row>
  </sheetData>
  <mergeCells count="4">
    <mergeCell ref="C9:C10"/>
    <mergeCell ref="D9:F9"/>
    <mergeCell ref="A9:B10"/>
    <mergeCell ref="A170:F171"/>
  </mergeCells>
  <phoneticPr fontId="2" type="noConversion"/>
  <printOptions horizontalCentered="1"/>
  <pageMargins left="0.5" right="0.5" top="0.5" bottom="0.25" header="0.25" footer="0.3"/>
  <pageSetup scale="99" fitToHeight="0" orientation="portrait" r:id="rId1"/>
  <headerFooter differentFirst="1">
    <oddHeader>&amp;L&amp;"Arial,Regular"&amp;7&amp;K000000CONTINUED&amp;R&amp;"Arial,Regular"&amp;7&amp;KFF0000Click here to view Excel file</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Grants</vt:lpstr>
      <vt:lpstr>Grants!Print_Area</vt:lpstr>
      <vt:lpstr>Grants!Print_Titles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Projects Involving Direct Value-Added Official and Other Concessional Grant Cofinancing, 2018 ($ ‘000)</dc:title>
  <dc:subject>This table lists projects with direct value-added official and other concessional grant cofinancing in 2018 by cofinancing sources, country, amount of technical assistance, and amount of the project component.</dc:subject>
  <dc:creator>Asian Development Bank</dc:creator>
  <cp:keywords>adb annual report, adb annual report 2018, adb ar2018, adb, asian development bank, adb projects, official grant cofinancing, concessional grant cofinancing, technical assistance value, project component value, commercial cofinancing, direct value-added, </cp:keywords>
  <dc:description/>
  <cp:lastModifiedBy>Microsoft Office User</cp:lastModifiedBy>
  <cp:lastPrinted>2019-03-29T00:30:46Z</cp:lastPrinted>
  <dcterms:created xsi:type="dcterms:W3CDTF">2013-01-07T02:15:48Z</dcterms:created>
  <dcterms:modified xsi:type="dcterms:W3CDTF">2019-04-15T05:26:23Z</dcterms:modified>
  <cp:category/>
</cp:coreProperties>
</file>