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LACIE SHARE/01 Multimedia/00 Data Portal/Annual Report/2018/Operational Data/Last_batch_of_16_AR_2018_Operational_Data_PDFs/XLS/"/>
    </mc:Choice>
  </mc:AlternateContent>
  <xr:revisionPtr revIDLastSave="0" documentId="13_ncr:1_{434FFB9F-3F6C-7043-87A0-D1438152C42C}" xr6:coauthVersionLast="43" xr6:coauthVersionMax="43" xr10:uidLastSave="{00000000-0000-0000-0000-000000000000}"/>
  <bookViews>
    <workbookView xWindow="14460" yWindow="4240" windowWidth="23920" windowHeight="13740" xr2:uid="{00000000-000D-0000-FFFF-FFFF00000000}"/>
  </bookViews>
  <sheets>
    <sheet name="23-24 cofin arrangments" sheetId="4" r:id="rId1"/>
    <sheet name="Sheet1" sheetId="5" r:id="rId2"/>
  </sheets>
  <definedNames>
    <definedName name="_xlnm.Print_Area" localSheetId="0">'23-24 cofin arrangments'!$A$1:$U$42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39" i="4" l="1"/>
  <c r="K39" i="4"/>
  <c r="M14" i="4"/>
  <c r="M39" i="4" s="1"/>
  <c r="U32" i="4"/>
  <c r="U31" i="4"/>
  <c r="U30" i="4"/>
  <c r="U29" i="4"/>
  <c r="U28" i="4"/>
  <c r="U27" i="4"/>
  <c r="U26" i="4"/>
  <c r="U25" i="4" s="1"/>
  <c r="U14" i="4" s="1"/>
  <c r="U39" i="4" s="1"/>
  <c r="S25" i="4"/>
  <c r="S14" i="4" s="1"/>
  <c r="S39" i="4" s="1"/>
  <c r="O32" i="4"/>
  <c r="O31" i="4"/>
  <c r="O30" i="4"/>
  <c r="O29" i="4"/>
  <c r="O28" i="4"/>
  <c r="O27" i="4"/>
  <c r="O26" i="4"/>
  <c r="O25" i="4"/>
  <c r="O14" i="4" s="1"/>
  <c r="O39" i="4" s="1"/>
  <c r="M25" i="4"/>
  <c r="G39" i="4" l="1"/>
  <c r="I28" i="4"/>
  <c r="I27" i="4"/>
  <c r="I26" i="4"/>
  <c r="H25" i="4"/>
  <c r="I25" i="4" s="1"/>
  <c r="H14" i="4" l="1"/>
  <c r="I14" i="4" l="1"/>
  <c r="H39" i="4"/>
  <c r="I39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t15</author>
  </authors>
  <commentList>
    <comment ref="G1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t15:</t>
        </r>
        <r>
          <rPr>
            <sz val="9"/>
            <color indexed="81"/>
            <rFont val="Tahoma"/>
            <family val="2"/>
          </rPr>
          <t xml:space="preserve">
from 2012 AR</t>
        </r>
      </text>
    </comment>
  </commentList>
</comments>
</file>

<file path=xl/sharedStrings.xml><?xml version="1.0" encoding="utf-8"?>
<sst xmlns="http://schemas.openxmlformats.org/spreadsheetml/2006/main" count="36" uniqueCount="28">
  <si>
    <t>Grants</t>
  </si>
  <si>
    <t>Loans</t>
  </si>
  <si>
    <t>($ million)</t>
  </si>
  <si>
    <t>Sovereign</t>
  </si>
  <si>
    <t>Nonsovereign</t>
  </si>
  <si>
    <t>Total</t>
  </si>
  <si>
    <t>Project Cofinancing</t>
  </si>
  <si>
    <t>B Loans</t>
  </si>
  <si>
    <t>Parallel Loans</t>
  </si>
  <si>
    <t>Trade Finance Program</t>
  </si>
  <si>
    <t>Technical Assistance Cofinancing</t>
  </si>
  <si>
    <t>Note: Totals may not add up because of rounding.</t>
  </si>
  <si>
    <t/>
  </si>
  <si>
    <t>Guarantee Cofinancing</t>
  </si>
  <si>
    <t>Risk Transfer</t>
  </si>
  <si>
    <t>- = nil.</t>
  </si>
  <si>
    <t>Parallel Equity</t>
  </si>
  <si>
    <t>Item</t>
  </si>
  <si>
    <t xml:space="preserve">TOTAL </t>
  </si>
  <si>
    <t>Supply Chain Finance Program</t>
  </si>
  <si>
    <t>Official Cofinancing</t>
  </si>
  <si>
    <t>Other Concessional Cofinancing</t>
  </si>
  <si>
    <t>Note: Numbers may not sum precisely because of rounding.</t>
  </si>
  <si>
    <t>Direct Value-Added Cofinancing Arrangements, 2017–2018</t>
  </si>
  <si>
    <t>Others</t>
  </si>
  <si>
    <t xml:space="preserve">   Commercial Cofinancing</t>
  </si>
  <si>
    <t xml:space="preserve">   Official</t>
  </si>
  <si>
    <t xml:space="preserve">  Other Concessional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</si>
</sst>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b/>
      <sz val="11"/>
      <color rgb="FF007DB7"/>
      <name val="Arial"/>
      <family val="2"/>
    </font>
    <font>
      <sz val="11"/>
      <color rgb="FF007DB7"/>
      <name val="Arial"/>
      <family val="2"/>
    </font>
    <font>
      <sz val="7"/>
      <color rgb="FFFF0000"/>
      <name val="Arial"/>
      <family val="2"/>
    </font>
    <font>
      <sz val="8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" fillId="0" borderId="0"/>
  </cellStyleXfs>
  <cellXfs count="66">
    <xf numFmtId="0" fontId="0" fillId="0" borderId="0" xfId="0"/>
    <xf numFmtId="0" fontId="2" fillId="0" borderId="0" xfId="0" applyFont="1"/>
    <xf numFmtId="0" fontId="3" fillId="0" borderId="0" xfId="0" applyFont="1"/>
    <xf numFmtId="43" fontId="3" fillId="0" borderId="0" xfId="0" applyNumberFormat="1" applyFont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/>
    <xf numFmtId="43" fontId="2" fillId="0" borderId="0" xfId="1" applyFont="1"/>
    <xf numFmtId="43" fontId="2" fillId="0" borderId="0" xfId="0" applyNumberFormat="1" applyFont="1"/>
    <xf numFmtId="43" fontId="3" fillId="0" borderId="0" xfId="1" applyFont="1"/>
    <xf numFmtId="43" fontId="3" fillId="0" borderId="0" xfId="1" applyNumberFormat="1" applyFont="1"/>
    <xf numFmtId="0" fontId="3" fillId="0" borderId="0" xfId="0" applyFont="1" applyAlignment="1">
      <alignment horizontal="left"/>
    </xf>
    <xf numFmtId="0" fontId="2" fillId="0" borderId="0" xfId="0" applyFont="1" applyBorder="1"/>
    <xf numFmtId="43" fontId="2" fillId="0" borderId="0" xfId="0" applyNumberFormat="1" applyFont="1" applyBorder="1"/>
    <xf numFmtId="43" fontId="2" fillId="0" borderId="0" xfId="1" applyFont="1" applyBorder="1"/>
    <xf numFmtId="43" fontId="3" fillId="0" borderId="0" xfId="1" applyFont="1" applyBorder="1"/>
    <xf numFmtId="0" fontId="2" fillId="0" borderId="3" xfId="0" applyFont="1" applyBorder="1"/>
    <xf numFmtId="43" fontId="2" fillId="0" borderId="3" xfId="0" applyNumberFormat="1" applyFont="1" applyBorder="1"/>
    <xf numFmtId="0" fontId="4" fillId="0" borderId="0" xfId="0" applyFont="1"/>
    <xf numFmtId="43" fontId="2" fillId="2" borderId="0" xfId="1" applyFont="1" applyFill="1"/>
    <xf numFmtId="43" fontId="3" fillId="2" borderId="0" xfId="1" applyFont="1" applyFill="1"/>
    <xf numFmtId="43" fontId="2" fillId="2" borderId="0" xfId="0" applyNumberFormat="1" applyFont="1" applyFill="1"/>
    <xf numFmtId="43" fontId="2" fillId="2" borderId="3" xfId="0" applyNumberFormat="1" applyFont="1" applyFill="1" applyBorder="1"/>
    <xf numFmtId="0" fontId="3" fillId="0" borderId="0" xfId="0" applyFont="1" applyBorder="1" applyAlignment="1">
      <alignment horizontal="center"/>
    </xf>
    <xf numFmtId="43" fontId="2" fillId="0" borderId="1" xfId="0" applyNumberFormat="1" applyFont="1" applyBorder="1"/>
    <xf numFmtId="43" fontId="3" fillId="0" borderId="1" xfId="0" applyNumberFormat="1" applyFont="1" applyBorder="1"/>
    <xf numFmtId="43" fontId="3" fillId="0" borderId="1" xfId="1" applyFont="1" applyBorder="1"/>
    <xf numFmtId="0" fontId="2" fillId="0" borderId="3" xfId="0" applyFont="1" applyBorder="1" applyAlignment="1">
      <alignment horizontal="center"/>
    </xf>
    <xf numFmtId="0" fontId="4" fillId="0" borderId="0" xfId="2" applyFont="1"/>
    <xf numFmtId="0" fontId="8" fillId="0" borderId="0" xfId="0" applyFont="1"/>
    <xf numFmtId="0" fontId="9" fillId="0" borderId="0" xfId="0" applyFont="1"/>
    <xf numFmtId="43" fontId="2" fillId="0" borderId="0" xfId="1" applyFont="1" applyFill="1"/>
    <xf numFmtId="43" fontId="3" fillId="0" borderId="0" xfId="1" applyFont="1" applyFill="1"/>
    <xf numFmtId="43" fontId="10" fillId="0" borderId="0" xfId="0" applyNumberFormat="1" applyFont="1" applyAlignment="1">
      <alignment horizontal="right"/>
    </xf>
    <xf numFmtId="0" fontId="4" fillId="0" borderId="0" xfId="0" quotePrefix="1" applyFont="1" applyAlignment="1">
      <alignment vertical="top"/>
    </xf>
    <xf numFmtId="0" fontId="3" fillId="0" borderId="0" xfId="0" applyFont="1" applyBorder="1" applyAlignment="1">
      <alignment horizontal="center"/>
    </xf>
    <xf numFmtId="43" fontId="2" fillId="0" borderId="0" xfId="5" applyNumberFormat="1" applyFont="1" applyAlignment="1">
      <alignment horizontal="left"/>
    </xf>
    <xf numFmtId="0" fontId="2" fillId="0" borderId="0" xfId="5" applyFont="1"/>
    <xf numFmtId="43" fontId="2" fillId="0" borderId="0" xfId="5" applyNumberFormat="1" applyFont="1"/>
    <xf numFmtId="43" fontId="2" fillId="0" borderId="0" xfId="5" applyNumberFormat="1" applyFont="1" applyFill="1" applyAlignment="1">
      <alignment horizontal="left"/>
    </xf>
    <xf numFmtId="0" fontId="2" fillId="0" borderId="0" xfId="5" applyFont="1" applyFill="1"/>
    <xf numFmtId="43" fontId="3" fillId="0" borderId="0" xfId="5" applyNumberFormat="1" applyFont="1" applyFill="1"/>
    <xf numFmtId="0" fontId="3" fillId="0" borderId="0" xfId="5" applyFont="1" applyFill="1"/>
    <xf numFmtId="43" fontId="3" fillId="0" borderId="0" xfId="5" applyNumberFormat="1" applyFont="1" applyFill="1" applyAlignment="1">
      <alignment horizontal="left"/>
    </xf>
    <xf numFmtId="43" fontId="3" fillId="0" borderId="0" xfId="5" applyNumberFormat="1" applyFont="1" applyFill="1" applyAlignment="1">
      <alignment horizontal="right"/>
    </xf>
    <xf numFmtId="43" fontId="3" fillId="0" borderId="0" xfId="1" applyFont="1" applyFill="1" applyAlignment="1">
      <alignment horizontal="left" indent="1"/>
    </xf>
    <xf numFmtId="43" fontId="2" fillId="0" borderId="0" xfId="1" applyFont="1" applyFill="1" applyAlignment="1">
      <alignment horizontal="left" indent="1"/>
    </xf>
    <xf numFmtId="43" fontId="2" fillId="0" borderId="0" xfId="1" applyFont="1" applyFill="1" applyBorder="1" applyAlignment="1">
      <alignment horizontal="left"/>
    </xf>
    <xf numFmtId="0" fontId="3" fillId="0" borderId="3" xfId="5" applyFont="1" applyFill="1" applyBorder="1"/>
    <xf numFmtId="0" fontId="3" fillId="0" borderId="3" xfId="5" applyFont="1" applyFill="1" applyBorder="1" applyAlignment="1">
      <alignment horizontal="left"/>
    </xf>
    <xf numFmtId="0" fontId="3" fillId="0" borderId="0" xfId="5" applyFont="1" applyBorder="1"/>
    <xf numFmtId="43" fontId="3" fillId="0" borderId="0" xfId="5" applyNumberFormat="1" applyFont="1" applyBorder="1"/>
    <xf numFmtId="0" fontId="3" fillId="0" borderId="0" xfId="5" applyFont="1"/>
    <xf numFmtId="0" fontId="3" fillId="0" borderId="0" xfId="5" applyFont="1" applyBorder="1" applyAlignment="1">
      <alignment horizontal="left"/>
    </xf>
    <xf numFmtId="43" fontId="2" fillId="0" borderId="3" xfId="5" applyNumberFormat="1" applyFont="1" applyFill="1" applyBorder="1"/>
    <xf numFmtId="0" fontId="2" fillId="0" borderId="3" xfId="5" applyFont="1" applyBorder="1"/>
    <xf numFmtId="0" fontId="3" fillId="0" borderId="0" xfId="0" applyFont="1" applyFill="1"/>
    <xf numFmtId="43" fontId="3" fillId="0" borderId="0" xfId="1" applyFont="1" applyFill="1" applyBorder="1"/>
    <xf numFmtId="43" fontId="3" fillId="0" borderId="0" xfId="1" applyFont="1" applyFill="1" applyBorder="1" applyAlignment="1">
      <alignment horizontal="left"/>
    </xf>
    <xf numFmtId="43" fontId="3" fillId="0" borderId="0" xfId="5" applyNumberFormat="1" applyFont="1"/>
    <xf numFmtId="0" fontId="3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left"/>
    </xf>
  </cellXfs>
  <cellStyles count="6">
    <cellStyle name="Comma" xfId="1" builtinId="3"/>
    <cellStyle name="Followed Hyperlink" xfId="3" builtinId="9" hidden="1"/>
    <cellStyle name="Followed Hyperlink" xfId="4" builtinId="9" hidden="1"/>
    <cellStyle name="Hyperlink" xfId="2" builtinId="8"/>
    <cellStyle name="Normal" xfId="0" builtinId="0"/>
    <cellStyle name="Normal 3" xfId="5" xr:uid="{00000000-0005-0000-0000-000005000000}"/>
  </cellStyles>
  <dxfs count="0"/>
  <tableStyles count="0" defaultTableStyle="TableStyleMedium9" defaultPivotStyle="PivotStyleLight16"/>
  <colors>
    <mruColors>
      <color rgb="FF007D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119838</xdr:colOff>
      <xdr:row>0</xdr:row>
      <xdr:rowOff>28575</xdr:rowOff>
    </xdr:from>
    <xdr:to>
      <xdr:col>18</xdr:col>
      <xdr:colOff>483445</xdr:colOff>
      <xdr:row>4</xdr:row>
      <xdr:rowOff>53835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8938" y="28575"/>
          <a:ext cx="5878582" cy="63486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2018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i-FI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www.adb.org/ar2018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cofinancing, direct value-added</a:t>
          </a:r>
        </a:p>
      </xdr:txBody>
    </xdr:sp>
    <xdr:clientData/>
  </xdr:twoCellAnchor>
  <xdr:twoCellAnchor editAs="oneCell">
    <xdr:from>
      <xdr:col>0</xdr:col>
      <xdr:colOff>57978</xdr:colOff>
      <xdr:row>0</xdr:row>
      <xdr:rowOff>73374</xdr:rowOff>
    </xdr:from>
    <xdr:to>
      <xdr:col>1</xdr:col>
      <xdr:colOff>24185</xdr:colOff>
      <xdr:row>3</xdr:row>
      <xdr:rowOff>114806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978" y="73374"/>
          <a:ext cx="385307" cy="498632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2"/>
  <sheetViews>
    <sheetView tabSelected="1" zoomScaleNormal="100" workbookViewId="0">
      <selection activeCell="M6" sqref="M6"/>
    </sheetView>
  </sheetViews>
  <sheetFormatPr baseColWidth="10" defaultColWidth="8.83203125" defaultRowHeight="13"/>
  <cols>
    <col min="1" max="1" width="6.33203125" style="2" customWidth="1"/>
    <col min="2" max="2" width="8.83203125" style="2"/>
    <col min="3" max="3" width="10" style="2" customWidth="1"/>
    <col min="4" max="4" width="4.1640625" style="2" customWidth="1"/>
    <col min="5" max="5" width="1.5" style="2" customWidth="1"/>
    <col min="6" max="6" width="3.1640625" style="2" customWidth="1"/>
    <col min="7" max="8" width="12.5" style="2" hidden="1" customWidth="1"/>
    <col min="9" max="9" width="10.1640625" style="2" hidden="1" customWidth="1"/>
    <col min="10" max="10" width="2.1640625" style="2" customWidth="1"/>
    <col min="11" max="11" width="10.1640625" style="2" customWidth="1"/>
    <col min="12" max="12" width="1.33203125" style="2" customWidth="1"/>
    <col min="13" max="13" width="11.33203125" style="2" customWidth="1"/>
    <col min="14" max="14" width="1.83203125" style="2" customWidth="1"/>
    <col min="15" max="15" width="10.33203125" style="2" bestFit="1" customWidth="1"/>
    <col min="16" max="16" width="4.1640625" style="2" customWidth="1"/>
    <col min="17" max="17" width="10.1640625" style="2" customWidth="1"/>
    <col min="18" max="18" width="1.83203125" style="2" customWidth="1"/>
    <col min="19" max="19" width="10.6640625" style="2" customWidth="1"/>
    <col min="20" max="20" width="1.83203125" style="2" customWidth="1"/>
    <col min="21" max="21" width="10.33203125" style="2" bestFit="1" customWidth="1"/>
    <col min="22" max="16384" width="8.83203125" style="2"/>
  </cols>
  <sheetData>
    <row r="1" spans="1:21" ht="12" customHeight="1"/>
    <row r="2" spans="1:21" ht="12" customHeight="1"/>
    <row r="3" spans="1:21" ht="12" customHeight="1"/>
    <row r="4" spans="1:21" ht="12" customHeight="1"/>
    <row r="5" spans="1:21" ht="12" customHeight="1"/>
    <row r="6" spans="1:21" ht="12" customHeight="1">
      <c r="A6" s="31"/>
    </row>
    <row r="7" spans="1:21" ht="12" customHeight="1"/>
    <row r="8" spans="1:21" ht="14">
      <c r="A8" s="32" t="s">
        <v>23</v>
      </c>
      <c r="I8" s="3"/>
      <c r="O8" s="3"/>
      <c r="U8" s="36"/>
    </row>
    <row r="9" spans="1:21" ht="14">
      <c r="A9" s="33" t="s">
        <v>2</v>
      </c>
      <c r="U9" s="36"/>
    </row>
    <row r="10" spans="1:21" ht="12" customHeight="1">
      <c r="G10" s="63"/>
      <c r="H10" s="63"/>
      <c r="I10" s="63"/>
      <c r="K10" s="63"/>
      <c r="L10" s="63"/>
      <c r="M10" s="63"/>
      <c r="N10" s="63"/>
      <c r="O10" s="63"/>
      <c r="Q10" s="63"/>
      <c r="R10" s="63"/>
      <c r="S10" s="63"/>
      <c r="T10" s="63"/>
      <c r="U10" s="63"/>
    </row>
    <row r="11" spans="1:21">
      <c r="A11" s="4"/>
      <c r="B11" s="4"/>
      <c r="C11" s="4"/>
      <c r="D11" s="4"/>
      <c r="E11" s="5"/>
      <c r="F11" s="5"/>
      <c r="G11" s="64">
        <v>2011</v>
      </c>
      <c r="H11" s="64"/>
      <c r="I11" s="64"/>
      <c r="J11" s="4"/>
      <c r="K11" s="64">
        <v>2017</v>
      </c>
      <c r="L11" s="64"/>
      <c r="M11" s="64"/>
      <c r="N11" s="64"/>
      <c r="O11" s="64"/>
      <c r="P11" s="4"/>
      <c r="Q11" s="64">
        <v>2018</v>
      </c>
      <c r="R11" s="64"/>
      <c r="S11" s="64"/>
      <c r="T11" s="64"/>
      <c r="U11" s="64"/>
    </row>
    <row r="12" spans="1:21">
      <c r="A12" s="19" t="s">
        <v>17</v>
      </c>
      <c r="B12" s="6"/>
      <c r="C12" s="6"/>
      <c r="D12" s="6"/>
      <c r="E12" s="7"/>
      <c r="F12" s="7"/>
      <c r="G12" s="7" t="s">
        <v>3</v>
      </c>
      <c r="H12" s="7" t="s">
        <v>4</v>
      </c>
      <c r="I12" s="7" t="s">
        <v>5</v>
      </c>
      <c r="J12" s="6"/>
      <c r="K12" s="64" t="s">
        <v>3</v>
      </c>
      <c r="L12" s="64"/>
      <c r="M12" s="64" t="s">
        <v>4</v>
      </c>
      <c r="N12" s="64"/>
      <c r="O12" s="30" t="s">
        <v>5</v>
      </c>
      <c r="P12" s="19"/>
      <c r="Q12" s="64" t="s">
        <v>3</v>
      </c>
      <c r="R12" s="64"/>
      <c r="S12" s="64" t="s">
        <v>4</v>
      </c>
      <c r="T12" s="64"/>
      <c r="U12" s="30" t="s">
        <v>5</v>
      </c>
    </row>
    <row r="13" spans="1:21" ht="6" customHeight="1">
      <c r="A13" s="9"/>
      <c r="B13" s="9"/>
      <c r="C13" s="9"/>
      <c r="D13" s="9"/>
      <c r="E13" s="26"/>
      <c r="F13" s="26"/>
      <c r="G13" s="26"/>
      <c r="H13" s="26"/>
      <c r="I13" s="26"/>
      <c r="K13" s="26"/>
      <c r="L13" s="38"/>
      <c r="M13" s="26"/>
      <c r="N13" s="38"/>
      <c r="O13" s="26"/>
      <c r="Q13" s="26"/>
      <c r="R13" s="38"/>
      <c r="S13" s="26"/>
      <c r="T13" s="38"/>
      <c r="U13" s="26"/>
    </row>
    <row r="14" spans="1:21" s="1" customFormat="1">
      <c r="A14" s="1" t="s">
        <v>6</v>
      </c>
      <c r="C14" s="11"/>
      <c r="E14" s="10"/>
      <c r="F14" s="11"/>
      <c r="G14" s="11">
        <v>3279</v>
      </c>
      <c r="H14" s="24">
        <f>H25</f>
        <v>4204.24</v>
      </c>
      <c r="I14" s="11">
        <f>G14+H14</f>
        <v>7483.24</v>
      </c>
      <c r="K14" s="39">
        <v>5867.6099999999988</v>
      </c>
      <c r="L14" s="39">
        <v>0</v>
      </c>
      <c r="M14" s="39">
        <f>M16+M25</f>
        <v>5945.9799999999987</v>
      </c>
      <c r="N14" s="39">
        <v>0</v>
      </c>
      <c r="O14" s="39">
        <f>O16+O25+O21</f>
        <v>11813.589999999997</v>
      </c>
      <c r="P14" s="40"/>
      <c r="Q14" s="39">
        <v>6699.9203516595016</v>
      </c>
      <c r="R14" s="39">
        <v>0</v>
      </c>
      <c r="S14" s="39">
        <f>S16+S25</f>
        <v>7165.2489999999998</v>
      </c>
      <c r="T14" s="39">
        <v>0</v>
      </c>
      <c r="U14" s="39">
        <f>U16+U21+U25</f>
        <v>13865.169351659501</v>
      </c>
    </row>
    <row r="15" spans="1:21" s="1" customFormat="1">
      <c r="C15" s="11"/>
      <c r="E15" s="10"/>
      <c r="F15" s="10"/>
      <c r="G15" s="10"/>
      <c r="H15" s="10"/>
      <c r="I15" s="10"/>
      <c r="K15" s="41"/>
      <c r="L15" s="41"/>
      <c r="M15" s="41"/>
      <c r="N15" s="41"/>
      <c r="O15" s="41"/>
      <c r="P15" s="40"/>
      <c r="Q15" s="39"/>
      <c r="R15" s="39"/>
      <c r="S15" s="41"/>
      <c r="T15" s="41"/>
      <c r="U15" s="41"/>
    </row>
    <row r="16" spans="1:21" s="1" customFormat="1">
      <c r="A16" s="1" t="s">
        <v>26</v>
      </c>
      <c r="C16" s="11"/>
      <c r="E16" s="10"/>
      <c r="F16" s="10"/>
      <c r="G16" s="10">
        <v>3279</v>
      </c>
      <c r="H16" s="13">
        <v>0</v>
      </c>
      <c r="I16" s="10">
        <v>3279</v>
      </c>
      <c r="K16" s="42">
        <v>5557.6099999999988</v>
      </c>
      <c r="L16" s="42">
        <v>0</v>
      </c>
      <c r="M16" s="42">
        <v>184.61</v>
      </c>
      <c r="N16" s="42">
        <v>0</v>
      </c>
      <c r="O16" s="42">
        <v>5742.2199999999984</v>
      </c>
      <c r="P16" s="43"/>
      <c r="Q16" s="42">
        <v>5580.0103516595018</v>
      </c>
      <c r="R16" s="42">
        <v>0</v>
      </c>
      <c r="S16" s="42">
        <v>356.07900000000006</v>
      </c>
      <c r="T16" s="42">
        <v>0</v>
      </c>
      <c r="U16" s="42">
        <v>5936.0893516595015</v>
      </c>
    </row>
    <row r="17" spans="1:23">
      <c r="B17" s="2" t="s">
        <v>1</v>
      </c>
      <c r="C17" s="11"/>
      <c r="D17" s="3"/>
      <c r="E17" s="13"/>
      <c r="F17" s="13"/>
      <c r="G17" s="13">
        <v>2307.52</v>
      </c>
      <c r="H17" s="13">
        <v>0</v>
      </c>
      <c r="I17" s="12">
        <v>2307.52</v>
      </c>
      <c r="K17" s="44">
        <v>5142.9599999999991</v>
      </c>
      <c r="L17" s="44"/>
      <c r="M17" s="44">
        <v>162.65</v>
      </c>
      <c r="N17" s="44"/>
      <c r="O17" s="44">
        <v>5305.6099999999988</v>
      </c>
      <c r="P17" s="45"/>
      <c r="Q17" s="46">
        <v>4843.7070816595015</v>
      </c>
      <c r="R17" s="46"/>
      <c r="S17" s="44">
        <v>326.75900000000007</v>
      </c>
      <c r="T17" s="44"/>
      <c r="U17" s="44">
        <v>5170.4660816595015</v>
      </c>
      <c r="W17" s="3"/>
    </row>
    <row r="18" spans="1:23">
      <c r="B18" s="2" t="s">
        <v>0</v>
      </c>
      <c r="C18" s="11"/>
      <c r="E18" s="13"/>
      <c r="F18" s="13"/>
      <c r="G18" s="13">
        <v>971.48</v>
      </c>
      <c r="H18" s="13">
        <v>0</v>
      </c>
      <c r="I18" s="12">
        <v>971.48</v>
      </c>
      <c r="K18" s="44">
        <v>414.65000000000003</v>
      </c>
      <c r="L18" s="44"/>
      <c r="M18" s="47"/>
      <c r="N18" s="47"/>
      <c r="O18" s="44">
        <v>414.65000000000003</v>
      </c>
      <c r="P18" s="45"/>
      <c r="Q18" s="46">
        <v>736.30327000000011</v>
      </c>
      <c r="R18" s="46"/>
      <c r="S18" s="47"/>
      <c r="T18" s="47"/>
      <c r="U18" s="44">
        <v>736.30327000000011</v>
      </c>
    </row>
    <row r="19" spans="1:23">
      <c r="B19" s="59" t="s">
        <v>24</v>
      </c>
      <c r="C19" s="11"/>
      <c r="E19" s="13"/>
      <c r="F19" s="13"/>
      <c r="G19" s="13"/>
      <c r="H19" s="13"/>
      <c r="I19" s="12"/>
      <c r="K19" s="44"/>
      <c r="L19" s="44"/>
      <c r="M19" s="44">
        <v>21.96</v>
      </c>
      <c r="N19" s="44"/>
      <c r="O19" s="44">
        <v>21.96</v>
      </c>
      <c r="P19" s="45"/>
      <c r="Q19" s="46"/>
      <c r="R19" s="46"/>
      <c r="S19" s="47">
        <v>29.32</v>
      </c>
      <c r="T19" s="44"/>
      <c r="U19" s="44">
        <v>29.32</v>
      </c>
    </row>
    <row r="20" spans="1:23">
      <c r="B20" s="8"/>
      <c r="C20" s="11"/>
      <c r="E20" s="12"/>
      <c r="F20" s="12"/>
      <c r="G20" s="12"/>
      <c r="H20" s="12"/>
      <c r="I20" s="10"/>
      <c r="K20" s="35"/>
      <c r="L20" s="35"/>
      <c r="M20" s="35"/>
      <c r="N20" s="35"/>
      <c r="O20" s="35"/>
      <c r="P20" s="45"/>
      <c r="Q20" s="48"/>
      <c r="R20" s="48"/>
      <c r="S20" s="35"/>
      <c r="T20" s="35"/>
      <c r="U20" s="35"/>
    </row>
    <row r="21" spans="1:23">
      <c r="A21" s="1" t="s">
        <v>27</v>
      </c>
      <c r="B21" s="1"/>
      <c r="C21" s="11"/>
      <c r="E21" s="12"/>
      <c r="F21" s="12"/>
      <c r="G21" s="12"/>
      <c r="H21" s="12"/>
      <c r="I21" s="10"/>
      <c r="K21" s="49">
        <v>310</v>
      </c>
      <c r="L21" s="34"/>
      <c r="M21" s="34"/>
      <c r="N21" s="34"/>
      <c r="O21" s="34">
        <v>310</v>
      </c>
      <c r="P21" s="43"/>
      <c r="Q21" s="34">
        <v>1119.9099999999999</v>
      </c>
      <c r="R21" s="49"/>
      <c r="S21" s="34"/>
      <c r="T21" s="34"/>
      <c r="U21" s="34">
        <v>1119.9099999999999</v>
      </c>
    </row>
    <row r="22" spans="1:23">
      <c r="B22" s="2" t="s">
        <v>1</v>
      </c>
      <c r="C22" s="11"/>
      <c r="E22" s="12"/>
      <c r="F22" s="12"/>
      <c r="G22" s="12"/>
      <c r="H22" s="12"/>
      <c r="I22" s="10"/>
      <c r="K22" s="35">
        <v>310</v>
      </c>
      <c r="L22" s="35"/>
      <c r="M22" s="35"/>
      <c r="N22" s="35"/>
      <c r="O22" s="35">
        <v>310</v>
      </c>
      <c r="P22" s="45"/>
      <c r="Q22" s="35">
        <v>1119.9099999999999</v>
      </c>
      <c r="R22" s="48"/>
      <c r="S22" s="35"/>
      <c r="T22" s="35"/>
      <c r="U22" s="35">
        <v>1119.9099999999999</v>
      </c>
    </row>
    <row r="23" spans="1:23">
      <c r="B23" s="2" t="s">
        <v>0</v>
      </c>
      <c r="C23" s="11"/>
      <c r="E23" s="12"/>
      <c r="F23" s="12"/>
      <c r="G23" s="12"/>
      <c r="H23" s="12"/>
      <c r="I23" s="10"/>
      <c r="K23" s="35"/>
      <c r="L23" s="35"/>
      <c r="M23" s="35"/>
      <c r="N23" s="35"/>
      <c r="O23" s="35">
        <v>0</v>
      </c>
      <c r="P23" s="45"/>
      <c r="Q23" s="48"/>
      <c r="R23" s="48"/>
      <c r="S23" s="35"/>
      <c r="T23" s="35"/>
      <c r="U23" s="35"/>
    </row>
    <row r="24" spans="1:23">
      <c r="B24" s="8"/>
      <c r="C24" s="11"/>
      <c r="E24" s="12"/>
      <c r="F24" s="12"/>
      <c r="G24" s="12"/>
      <c r="H24" s="12"/>
      <c r="I24" s="10"/>
      <c r="K24" s="35"/>
      <c r="L24" s="35"/>
      <c r="M24" s="35"/>
      <c r="N24" s="35"/>
      <c r="O24" s="35"/>
      <c r="P24" s="45"/>
      <c r="Q24" s="48"/>
      <c r="R24" s="48"/>
      <c r="S24" s="35"/>
      <c r="T24" s="35"/>
      <c r="U24" s="35"/>
    </row>
    <row r="25" spans="1:23">
      <c r="A25" s="1" t="s">
        <v>25</v>
      </c>
      <c r="B25" s="8"/>
      <c r="C25" s="11"/>
      <c r="E25" s="12"/>
      <c r="F25" s="12"/>
      <c r="G25" s="12"/>
      <c r="H25" s="22">
        <f>SUM(H26:H28)</f>
        <v>4204.24</v>
      </c>
      <c r="I25" s="22">
        <f>H25</f>
        <v>4204.24</v>
      </c>
      <c r="K25" s="35"/>
      <c r="L25" s="35"/>
      <c r="M25" s="10">
        <f>SUM(M26:M32)</f>
        <v>5761.369999999999</v>
      </c>
      <c r="N25" s="34"/>
      <c r="O25" s="10">
        <f>K25+M25</f>
        <v>5761.369999999999</v>
      </c>
      <c r="P25" s="45"/>
      <c r="Q25" s="48"/>
      <c r="R25" s="48"/>
      <c r="S25" s="10">
        <f>SUM(S26:S32)</f>
        <v>6809.17</v>
      </c>
      <c r="T25" s="34"/>
      <c r="U25" s="39">
        <f>SUM(U26:U32)</f>
        <v>6809.17</v>
      </c>
    </row>
    <row r="26" spans="1:23">
      <c r="B26" s="14" t="s">
        <v>7</v>
      </c>
      <c r="C26" s="11"/>
      <c r="E26" s="12"/>
      <c r="F26" s="12"/>
      <c r="G26" s="12"/>
      <c r="H26" s="23">
        <v>200</v>
      </c>
      <c r="I26" s="23">
        <f>H26</f>
        <v>200</v>
      </c>
      <c r="K26" s="35"/>
      <c r="L26" s="35"/>
      <c r="M26" s="12">
        <v>240.43</v>
      </c>
      <c r="N26" s="35"/>
      <c r="O26" s="62">
        <f t="shared" ref="O26:O32" si="0">M26+K26</f>
        <v>240.43</v>
      </c>
      <c r="P26" s="45"/>
      <c r="Q26" s="48"/>
      <c r="R26" s="48"/>
      <c r="S26" s="12">
        <v>135</v>
      </c>
      <c r="T26" s="35"/>
      <c r="U26" s="62">
        <f t="shared" ref="U26:U32" si="1">S26+Q26</f>
        <v>135</v>
      </c>
    </row>
    <row r="27" spans="1:23">
      <c r="B27" s="14" t="s">
        <v>8</v>
      </c>
      <c r="C27" s="11"/>
      <c r="E27" s="12"/>
      <c r="F27" s="12"/>
      <c r="G27" s="12"/>
      <c r="H27" s="23">
        <v>1623.38</v>
      </c>
      <c r="I27" s="23">
        <f t="shared" ref="I27:I28" si="2">H27</f>
        <v>1623.38</v>
      </c>
      <c r="K27" s="35"/>
      <c r="L27" s="35"/>
      <c r="M27" s="12">
        <v>476.43</v>
      </c>
      <c r="N27" s="35"/>
      <c r="O27" s="62">
        <f t="shared" si="0"/>
        <v>476.43</v>
      </c>
      <c r="P27" s="45"/>
      <c r="Q27" s="48"/>
      <c r="R27" s="48"/>
      <c r="S27" s="12">
        <v>2042.11</v>
      </c>
      <c r="T27" s="35"/>
      <c r="U27" s="62">
        <f t="shared" si="1"/>
        <v>2042.11</v>
      </c>
    </row>
    <row r="28" spans="1:23">
      <c r="B28" s="14" t="s">
        <v>16</v>
      </c>
      <c r="C28" s="11"/>
      <c r="E28" s="12"/>
      <c r="F28" s="12"/>
      <c r="G28" s="12"/>
      <c r="H28" s="23">
        <v>2380.86</v>
      </c>
      <c r="I28" s="23">
        <f t="shared" si="2"/>
        <v>2380.86</v>
      </c>
      <c r="K28" s="35"/>
      <c r="L28" s="35"/>
      <c r="M28" s="12">
        <v>1413.63</v>
      </c>
      <c r="N28" s="35"/>
      <c r="O28" s="62">
        <f t="shared" si="0"/>
        <v>1413.63</v>
      </c>
      <c r="P28" s="45"/>
      <c r="Q28" s="48"/>
      <c r="R28" s="48"/>
      <c r="S28" s="12">
        <v>505.3</v>
      </c>
      <c r="T28" s="35"/>
      <c r="U28" s="62">
        <f t="shared" si="1"/>
        <v>505.3</v>
      </c>
    </row>
    <row r="29" spans="1:23">
      <c r="B29" s="14" t="s">
        <v>9</v>
      </c>
      <c r="C29" s="11"/>
      <c r="E29" s="12"/>
      <c r="F29" s="12"/>
      <c r="G29" s="12"/>
      <c r="H29" s="23"/>
      <c r="I29" s="23"/>
      <c r="K29" s="35"/>
      <c r="L29" s="35"/>
      <c r="M29" s="12">
        <v>2811.58</v>
      </c>
      <c r="N29" s="35"/>
      <c r="O29" s="62">
        <f t="shared" si="0"/>
        <v>2811.58</v>
      </c>
      <c r="P29" s="45"/>
      <c r="Q29" s="48"/>
      <c r="R29" s="48"/>
      <c r="S29" s="12">
        <v>3746.12</v>
      </c>
      <c r="T29" s="35"/>
      <c r="U29" s="62">
        <f t="shared" si="1"/>
        <v>3746.12</v>
      </c>
    </row>
    <row r="30" spans="1:23">
      <c r="B30" s="14" t="s">
        <v>13</v>
      </c>
      <c r="C30" s="11"/>
      <c r="E30" s="12"/>
      <c r="F30" s="12"/>
      <c r="G30" s="12"/>
      <c r="H30" s="23"/>
      <c r="I30" s="23"/>
      <c r="K30" s="35"/>
      <c r="L30" s="35"/>
      <c r="M30" s="12">
        <v>135.57</v>
      </c>
      <c r="N30" s="35"/>
      <c r="O30" s="62">
        <f t="shared" si="0"/>
        <v>135.57</v>
      </c>
      <c r="P30" s="45"/>
      <c r="Q30" s="48"/>
      <c r="R30" s="48"/>
      <c r="S30" s="12">
        <v>136.81</v>
      </c>
      <c r="T30" s="35"/>
      <c r="U30" s="62">
        <f t="shared" si="1"/>
        <v>136.81</v>
      </c>
    </row>
    <row r="31" spans="1:23">
      <c r="B31" s="14" t="s">
        <v>14</v>
      </c>
      <c r="C31" s="11"/>
      <c r="E31" s="12"/>
      <c r="F31" s="12"/>
      <c r="G31" s="12"/>
      <c r="H31" s="12"/>
      <c r="I31" s="12"/>
      <c r="K31" s="35"/>
      <c r="L31" s="35"/>
      <c r="M31" s="12">
        <v>565.55999999999995</v>
      </c>
      <c r="N31" s="35"/>
      <c r="O31" s="62">
        <f t="shared" si="0"/>
        <v>565.55999999999995</v>
      </c>
      <c r="P31" s="45"/>
      <c r="Q31" s="48"/>
      <c r="R31" s="48"/>
      <c r="S31" s="12">
        <v>135.12</v>
      </c>
      <c r="T31" s="35"/>
      <c r="U31" s="62">
        <f t="shared" si="1"/>
        <v>135.12</v>
      </c>
    </row>
    <row r="32" spans="1:23">
      <c r="B32" s="14" t="s">
        <v>19</v>
      </c>
      <c r="C32" s="11"/>
      <c r="E32" s="12"/>
      <c r="F32" s="12"/>
      <c r="G32" s="12"/>
      <c r="H32" s="12"/>
      <c r="I32" s="12"/>
      <c r="K32" s="35"/>
      <c r="L32" s="35"/>
      <c r="M32" s="12">
        <v>118.17</v>
      </c>
      <c r="N32" s="35"/>
      <c r="O32" s="62">
        <f t="shared" si="0"/>
        <v>118.17</v>
      </c>
      <c r="P32" s="45"/>
      <c r="Q32" s="48"/>
      <c r="R32" s="48"/>
      <c r="S32" s="12">
        <v>108.71</v>
      </c>
      <c r="T32" s="35"/>
      <c r="U32" s="62">
        <f t="shared" si="1"/>
        <v>108.71</v>
      </c>
    </row>
    <row r="33" spans="1:21" ht="17" customHeight="1">
      <c r="B33" s="8"/>
      <c r="C33" s="11"/>
      <c r="E33" s="12"/>
      <c r="F33" s="12"/>
      <c r="G33" s="12"/>
      <c r="H33" s="12"/>
      <c r="I33" s="12"/>
      <c r="K33" s="35"/>
      <c r="L33" s="35"/>
      <c r="M33" s="35"/>
      <c r="N33" s="35"/>
      <c r="O33" s="35"/>
      <c r="P33" s="45"/>
      <c r="Q33" s="48"/>
      <c r="R33" s="48"/>
      <c r="S33" s="35"/>
      <c r="T33" s="35"/>
      <c r="U33" s="35"/>
    </row>
    <row r="34" spans="1:21">
      <c r="A34" s="15" t="s">
        <v>10</v>
      </c>
      <c r="B34" s="15"/>
      <c r="C34" s="16"/>
      <c r="D34" s="15"/>
      <c r="E34" s="9"/>
      <c r="F34" s="18"/>
      <c r="G34" s="17">
        <v>210.46</v>
      </c>
      <c r="H34" s="18"/>
      <c r="I34" s="17">
        <v>211.35745</v>
      </c>
      <c r="K34" s="50">
        <v>108.05699999999996</v>
      </c>
      <c r="L34" s="50">
        <v>0</v>
      </c>
      <c r="M34" s="50">
        <v>0.84199999999999997</v>
      </c>
      <c r="N34" s="50">
        <v>0</v>
      </c>
      <c r="O34" s="50">
        <v>108.89899999999996</v>
      </c>
      <c r="P34" s="45"/>
      <c r="Q34" s="50">
        <v>127.60094100000001</v>
      </c>
      <c r="R34" s="50">
        <v>0</v>
      </c>
      <c r="S34" s="50">
        <v>2.2850000000000001</v>
      </c>
      <c r="T34" s="50">
        <v>0</v>
      </c>
      <c r="U34" s="50">
        <v>129.885941</v>
      </c>
    </row>
    <row r="35" spans="1:21">
      <c r="A35" s="15"/>
      <c r="B35" s="14" t="s">
        <v>20</v>
      </c>
      <c r="C35" s="11"/>
      <c r="E35" s="12"/>
      <c r="F35" s="12"/>
      <c r="G35" s="17"/>
      <c r="H35" s="18"/>
      <c r="I35" s="17"/>
      <c r="K35" s="60">
        <v>107.64899999999996</v>
      </c>
      <c r="L35" s="60"/>
      <c r="M35" s="60">
        <v>0.84199999999999997</v>
      </c>
      <c r="N35" s="60"/>
      <c r="O35" s="60">
        <v>108.49099999999996</v>
      </c>
      <c r="P35" s="45"/>
      <c r="Q35" s="61">
        <v>126.60094100000001</v>
      </c>
      <c r="R35" s="61"/>
      <c r="S35" s="60">
        <v>2.2850000000000001</v>
      </c>
      <c r="T35" s="60"/>
      <c r="U35" s="61">
        <v>128.885941</v>
      </c>
    </row>
    <row r="36" spans="1:21">
      <c r="A36" s="15"/>
      <c r="B36" s="65" t="s">
        <v>21</v>
      </c>
      <c r="C36" s="65"/>
      <c r="D36" s="65"/>
      <c r="E36" s="65"/>
      <c r="F36" s="65"/>
      <c r="G36" s="17"/>
      <c r="H36" s="18"/>
      <c r="I36" s="17"/>
      <c r="K36" s="60">
        <v>0.40800000000000003</v>
      </c>
      <c r="L36" s="60"/>
      <c r="M36" s="60"/>
      <c r="N36" s="60"/>
      <c r="O36" s="60">
        <v>0.40800000000000003</v>
      </c>
      <c r="P36" s="45"/>
      <c r="Q36" s="61">
        <v>1</v>
      </c>
      <c r="R36" s="61"/>
      <c r="S36" s="60"/>
      <c r="T36" s="60"/>
      <c r="U36" s="61"/>
    </row>
    <row r="37" spans="1:21">
      <c r="A37" s="9"/>
      <c r="B37" s="9"/>
      <c r="C37" s="9"/>
      <c r="D37" s="9"/>
      <c r="E37" s="9"/>
      <c r="F37" s="9"/>
      <c r="G37" s="9"/>
      <c r="H37" s="9"/>
      <c r="I37" s="9"/>
      <c r="K37" s="51"/>
      <c r="L37" s="51"/>
      <c r="M37" s="51"/>
      <c r="N37" s="51"/>
      <c r="O37" s="51"/>
      <c r="P37" s="51"/>
      <c r="Q37" s="52"/>
      <c r="R37" s="52"/>
      <c r="S37" s="51"/>
      <c r="T37" s="51"/>
      <c r="U37" s="51"/>
    </row>
    <row r="38" spans="1:21" ht="1" customHeight="1">
      <c r="A38" s="4"/>
      <c r="B38" s="4"/>
      <c r="C38" s="27"/>
      <c r="D38" s="4"/>
      <c r="E38" s="4"/>
      <c r="F38" s="28"/>
      <c r="G38" s="4"/>
      <c r="H38" s="29"/>
      <c r="I38" s="28"/>
      <c r="J38" s="4"/>
      <c r="K38" s="53"/>
      <c r="L38" s="53"/>
      <c r="M38" s="18"/>
      <c r="N38" s="18"/>
      <c r="O38" s="54"/>
      <c r="P38" s="55"/>
      <c r="Q38" s="56"/>
      <c r="R38" s="56"/>
      <c r="S38" s="18"/>
      <c r="T38" s="18"/>
      <c r="U38" s="54"/>
    </row>
    <row r="39" spans="1:21" s="1" customFormat="1" ht="12" customHeight="1">
      <c r="A39" s="19" t="s">
        <v>18</v>
      </c>
      <c r="B39" s="19"/>
      <c r="C39" s="20"/>
      <c r="D39" s="19"/>
      <c r="E39" s="19"/>
      <c r="F39" s="20"/>
      <c r="G39" s="20">
        <f>G14+G34</f>
        <v>3489.46</v>
      </c>
      <c r="H39" s="25">
        <f>H14</f>
        <v>4204.24</v>
      </c>
      <c r="I39" s="20">
        <f>G39+H39</f>
        <v>7693.7</v>
      </c>
      <c r="J39" s="19"/>
      <c r="K39" s="57">
        <f>K14+K34</f>
        <v>5975.6669999999986</v>
      </c>
      <c r="L39" s="57">
        <v>0</v>
      </c>
      <c r="M39" s="57">
        <f>M14+M34</f>
        <v>5946.8219999999983</v>
      </c>
      <c r="N39" s="57">
        <v>0</v>
      </c>
      <c r="O39" s="57">
        <f>O14+O34</f>
        <v>11922.488999999996</v>
      </c>
      <c r="P39" s="58"/>
      <c r="Q39" s="57">
        <f>Q14+Q34</f>
        <v>6827.5212926595013</v>
      </c>
      <c r="R39" s="57">
        <v>0</v>
      </c>
      <c r="S39" s="57">
        <f>S14+S34</f>
        <v>7167.5339999999997</v>
      </c>
      <c r="T39" s="57">
        <v>0</v>
      </c>
      <c r="U39" s="57">
        <f>U14+U34</f>
        <v>13995.055292659501</v>
      </c>
    </row>
    <row r="40" spans="1:21" s="1" customFormat="1" ht="3" customHeight="1">
      <c r="C40" s="11"/>
      <c r="E40" s="15"/>
      <c r="F40" s="11"/>
      <c r="G40" s="16"/>
      <c r="H40" s="16"/>
      <c r="I40" s="16"/>
      <c r="K40" s="16"/>
      <c r="L40" s="16"/>
      <c r="M40" s="16"/>
      <c r="N40" s="16"/>
      <c r="O40" s="16"/>
      <c r="Q40" s="16"/>
      <c r="R40" s="16"/>
      <c r="S40" s="16"/>
      <c r="T40" s="16"/>
      <c r="U40" s="16"/>
    </row>
    <row r="41" spans="1:21">
      <c r="A41" s="37" t="s">
        <v>15</v>
      </c>
      <c r="G41" s="3"/>
      <c r="I41" s="3"/>
      <c r="K41" s="3"/>
      <c r="L41" s="3"/>
      <c r="O41" s="3"/>
      <c r="Q41" s="3"/>
      <c r="R41" s="3"/>
      <c r="U41" s="3"/>
    </row>
    <row r="42" spans="1:21">
      <c r="A42" s="37" t="s">
        <v>22</v>
      </c>
      <c r="G42" s="3"/>
      <c r="I42" s="3"/>
      <c r="K42" s="3"/>
      <c r="L42" s="3"/>
      <c r="O42" s="3"/>
      <c r="Q42" s="3"/>
      <c r="R42" s="3"/>
      <c r="U42" s="3"/>
    </row>
    <row r="43" spans="1:21" ht="12.75" hidden="1" customHeight="1">
      <c r="A43" s="2" t="s">
        <v>11</v>
      </c>
      <c r="G43" s="3"/>
      <c r="I43" s="3"/>
      <c r="K43" s="3"/>
      <c r="L43" s="3"/>
      <c r="O43" s="3"/>
      <c r="Q43" s="3"/>
      <c r="R43" s="3"/>
      <c r="U43" s="3"/>
    </row>
    <row r="44" spans="1:21" ht="12.75" hidden="1" customHeight="1">
      <c r="G44" s="3"/>
      <c r="I44" s="3"/>
      <c r="K44" s="3"/>
      <c r="L44" s="3"/>
      <c r="O44" s="3"/>
      <c r="Q44" s="3"/>
      <c r="R44" s="3"/>
      <c r="U44" s="3"/>
    </row>
    <row r="45" spans="1:21">
      <c r="G45" s="3"/>
      <c r="I45" s="3"/>
      <c r="K45" s="3"/>
      <c r="L45" s="3"/>
      <c r="O45" s="3"/>
      <c r="Q45" s="3"/>
      <c r="R45" s="3"/>
      <c r="U45" s="3"/>
    </row>
    <row r="46" spans="1:21">
      <c r="G46" s="3"/>
      <c r="I46" s="3"/>
      <c r="K46" s="3"/>
      <c r="L46" s="3"/>
      <c r="O46" s="3"/>
      <c r="Q46" s="3"/>
      <c r="R46" s="3"/>
      <c r="U46" s="3"/>
    </row>
    <row r="47" spans="1:21">
      <c r="G47" s="3"/>
      <c r="I47" s="3"/>
      <c r="K47" s="3"/>
      <c r="L47" s="3"/>
      <c r="O47" s="3"/>
      <c r="Q47" s="3"/>
      <c r="R47" s="3"/>
      <c r="U47" s="3"/>
    </row>
    <row r="52" spans="1:1">
      <c r="A52" s="21" t="s">
        <v>12</v>
      </c>
    </row>
  </sheetData>
  <mergeCells count="11">
    <mergeCell ref="B36:F36"/>
    <mergeCell ref="K12:L12"/>
    <mergeCell ref="M12:N12"/>
    <mergeCell ref="S12:T12"/>
    <mergeCell ref="Q12:R12"/>
    <mergeCell ref="G10:I10"/>
    <mergeCell ref="G11:I11"/>
    <mergeCell ref="Q10:U10"/>
    <mergeCell ref="Q11:U11"/>
    <mergeCell ref="K10:O10"/>
    <mergeCell ref="K11:O11"/>
  </mergeCells>
  <phoneticPr fontId="11" type="noConversion"/>
  <printOptions horizontalCentered="1"/>
  <pageMargins left="0.5" right="0.5" top="0.5" bottom="0.5" header="0.3" footer="0.3"/>
  <pageSetup orientation="landscape" verticalDpi="1200" r:id="rId1"/>
  <drawing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B1" workbookViewId="0">
      <selection activeCell="O14" sqref="O14"/>
    </sheetView>
  </sheetViews>
  <sheetFormatPr baseColWidth="10" defaultColWidth="8.83203125" defaultRowHeight="15"/>
  <sheetData/>
  <phoneticPr fontId="11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23-24 cofin arrangments</vt:lpstr>
      <vt:lpstr>Sheet1</vt:lpstr>
      <vt:lpstr>'23-24 cofin arrangments'!Print_Area</vt:lpstr>
    </vt:vector>
  </TitlesOfParts>
  <Manager/>
  <Company>Asian Development Bank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ADB Annual Report 2018: Direct Value-Added Cofinancing Arrangements, 2017–2018 ($ million)</dc:title>
  <dc:subject>This table presents the amount of cofinancing arrangements in 2017 and 2018 sovereign and nonsovereign operations.</dc:subject>
  <dc:creator>Asian Development Bank</dc:creator>
  <cp:keywords>adb annual report, adb annual report 2018, adb ar2018, adb, asian development bank, direct value-added cofinancing, dva cofinancing, cofinancing arrangements, sovereign operations, nonsovereign operations, official loans, official grants, concessional loa</cp:keywords>
  <dc:description/>
  <cp:lastModifiedBy>Microsoft Office User</cp:lastModifiedBy>
  <cp:lastPrinted>2019-03-10T22:01:23Z</cp:lastPrinted>
  <dcterms:created xsi:type="dcterms:W3CDTF">2013-01-07T02:15:48Z</dcterms:created>
  <dcterms:modified xsi:type="dcterms:W3CDTF">2019-04-15T05:12:15Z</dcterms:modified>
  <cp:category/>
</cp:coreProperties>
</file>