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7A3DDA18-B09A-5943-9D52-B84931F44683}" xr6:coauthVersionLast="32" xr6:coauthVersionMax="32" xr10:uidLastSave="{00000000-0000-0000-0000-000000000000}"/>
  <bookViews>
    <workbookView xWindow="8660" yWindow="1160" windowWidth="19320" windowHeight="13740" xr2:uid="{00000000-000D-0000-FFFF-FFFF00000000}"/>
  </bookViews>
  <sheets>
    <sheet name="Grants" sheetId="3" r:id="rId1"/>
  </sheets>
  <definedNames>
    <definedName name="_xlnm.Print_Area" localSheetId="0">Grants!$A$1:$F$253</definedName>
    <definedName name="_xlnm.Print_Titles" localSheetId="0">Grants!$9:$10</definedName>
  </definedNames>
  <calcPr calcId="179017"/>
</workbook>
</file>

<file path=xl/calcChain.xml><?xml version="1.0" encoding="utf-8"?>
<calcChain xmlns="http://schemas.openxmlformats.org/spreadsheetml/2006/main">
  <c r="F146" i="3" l="1"/>
  <c r="D146" i="3"/>
  <c r="D35" i="3" l="1"/>
  <c r="F35" i="3"/>
  <c r="F46" i="3"/>
  <c r="D238" i="3" l="1"/>
  <c r="F225" i="3"/>
  <c r="F214" i="3"/>
  <c r="D214" i="3"/>
  <c r="F199" i="3"/>
  <c r="D194" i="3"/>
  <c r="F191" i="3"/>
  <c r="D143" i="3"/>
  <c r="D82" i="3" s="1"/>
  <c r="F85" i="3"/>
  <c r="F82" i="3" s="1"/>
  <c r="F68" i="3"/>
  <c r="F65" i="3"/>
  <c r="F57" i="3"/>
  <c r="D49" i="3"/>
  <c r="D12" i="3" s="1"/>
  <c r="F188" i="3" l="1"/>
  <c r="D188" i="3"/>
  <c r="F12" i="3"/>
  <c r="F243" i="3" l="1"/>
  <c r="D243" i="3"/>
</calcChain>
</file>

<file path=xl/sharedStrings.xml><?xml version="1.0" encoding="utf-8"?>
<sst xmlns="http://schemas.openxmlformats.org/spreadsheetml/2006/main" count="362" uniqueCount="204">
  <si>
    <t>Project Name</t>
  </si>
  <si>
    <t>Afghanistan</t>
  </si>
  <si>
    <t>New Zealand</t>
  </si>
  <si>
    <t>Australia</t>
  </si>
  <si>
    <t>Bangladesh</t>
  </si>
  <si>
    <t>India</t>
  </si>
  <si>
    <t>Nepal</t>
  </si>
  <si>
    <t>United Kingdom</t>
  </si>
  <si>
    <t>Cambodia</t>
  </si>
  <si>
    <t>Indonesia</t>
  </si>
  <si>
    <t>Philippines</t>
  </si>
  <si>
    <t>Viet Nam</t>
  </si>
  <si>
    <t>TOTAL</t>
  </si>
  <si>
    <t>Armenia</t>
  </si>
  <si>
    <t>Pakistan</t>
  </si>
  <si>
    <t>Global Environment Facility</t>
  </si>
  <si>
    <t>Tonga</t>
  </si>
  <si>
    <t>Myanmar</t>
  </si>
  <si>
    <t>Regional</t>
  </si>
  <si>
    <t>Source of Cofinancing</t>
  </si>
  <si>
    <t>Switzerland</t>
  </si>
  <si>
    <t>Japan Fund for Poverty Reduction</t>
  </si>
  <si>
    <t>Technical Assistance</t>
  </si>
  <si>
    <t>Project Component</t>
  </si>
  <si>
    <t>Kiribati</t>
  </si>
  <si>
    <t>Nauru</t>
  </si>
  <si>
    <t>Solomon Islands</t>
  </si>
  <si>
    <t>World Bank</t>
  </si>
  <si>
    <t xml:space="preserve">Amount </t>
  </si>
  <si>
    <t>Mongolia</t>
  </si>
  <si>
    <t>Netherlands Trust Fund under the Water Financing Partnership Facility</t>
  </si>
  <si>
    <t>Samoa</t>
  </si>
  <si>
    <t>Tuvalu</t>
  </si>
  <si>
    <t>France</t>
  </si>
  <si>
    <t>Finland</t>
  </si>
  <si>
    <t>Vanuatu</t>
  </si>
  <si>
    <t>United States</t>
  </si>
  <si>
    <t>Asian Investment Facility</t>
  </si>
  <si>
    <t>Clean Technology Fund</t>
  </si>
  <si>
    <t>Global Partnership for Education</t>
  </si>
  <si>
    <t>($’000)</t>
  </si>
  <si>
    <t>Supporting School Sector Development Plan</t>
  </si>
  <si>
    <t>Fiscal Resilience Improvement Program – Subprogram 1</t>
  </si>
  <si>
    <t>Sustainable Transport Infrastructure Improvement Program</t>
  </si>
  <si>
    <t>Building Macroeconomic Resilience – Subprogram 1</t>
  </si>
  <si>
    <t>Subtotal</t>
  </si>
  <si>
    <t>Strengthening Knowledge Sharing in Indonesia (Supplementary)</t>
  </si>
  <si>
    <t>Japan</t>
  </si>
  <si>
    <t>Norway</t>
  </si>
  <si>
    <t>Earthquake Emergency Assistance</t>
  </si>
  <si>
    <t>Canada-Integrated Disaster Risk Management Fund</t>
  </si>
  <si>
    <t>Kyrgyz Republic</t>
  </si>
  <si>
    <t>Supporting the Cities Development Initiative Asia (Supplementary)</t>
  </si>
  <si>
    <t xml:space="preserve">Japan-Asian Clean Energy Fund under the Clean Energy Financing Partnership Facility </t>
  </si>
  <si>
    <t>Uzbekistan</t>
  </si>
  <si>
    <t>Second Water Supply and Sanitation Improvement Sector</t>
  </si>
  <si>
    <t>Strengthening Capacities of Small and Medium-Sized Stakeholders to Access Bank Financing and Services</t>
  </si>
  <si>
    <t>Supporting Fourth Primary Education Development Program</t>
  </si>
  <si>
    <t>Conservation of Forest Genetic Resources</t>
  </si>
  <si>
    <t>Sri Lanka</t>
  </si>
  <si>
    <t>Skills Strategies for Industrial Modernization and Inclusive Growth</t>
  </si>
  <si>
    <t>Republic of Korea-e-Asia and Knowledge Partnership Fund</t>
  </si>
  <si>
    <t>City Region Development II</t>
  </si>
  <si>
    <t xml:space="preserve">Afghanistan Infrastructure Trust Fund </t>
  </si>
  <si>
    <t>Carbon Capture and Storage Fund under the Clean Energy Financing Partnership Facility</t>
  </si>
  <si>
    <t xml:space="preserve">Clean Energy Fund under the Clean Energy Financing Partnership Facility </t>
  </si>
  <si>
    <t>Demand-Side Energy Efficiency Investment</t>
  </si>
  <si>
    <t>Multidonor Trust Fund under the Water Financing Partnership Facility</t>
  </si>
  <si>
    <t>Irrigation Command Area Development (Supplementary)</t>
  </si>
  <si>
    <t>Water District Development Sector</t>
  </si>
  <si>
    <t>Project Readiness Improvement Trust Fund</t>
  </si>
  <si>
    <t>Urban Climate Change Resilience Trust Fund under the Urban Financing Partnership Facility</t>
  </si>
  <si>
    <t>Coastal Towns Environmental Infrastructure – Additional Financing</t>
  </si>
  <si>
    <t>Urban Environmental Infrastructure Fund under the Urban Financing Partnership</t>
  </si>
  <si>
    <t>Irrigated Agriculture Inclusive Development</t>
  </si>
  <si>
    <t>Solar Rooftop Investment in India</t>
  </si>
  <si>
    <t>European Union</t>
  </si>
  <si>
    <t>Papua New Guinea</t>
  </si>
  <si>
    <t>Green Climate Fund</t>
  </si>
  <si>
    <t>Fiji</t>
  </si>
  <si>
    <t>Outer Island Maritime Infrastructure</t>
  </si>
  <si>
    <t>Port Vila Urban Development – Additional Financing</t>
  </si>
  <si>
    <t>Strategic Climate Fund (Scaling Up Renewable Energy Program in Low-Income Countries)</t>
  </si>
  <si>
    <t>Solar Power Development</t>
  </si>
  <si>
    <t>Solar Rooftop Investment Program – Tranche 1</t>
  </si>
  <si>
    <t>Sanitation Financing Partnership Trust Fund under the Water Financing Partnership Facility</t>
  </si>
  <si>
    <r>
      <t>BILATERALS,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Project Specific</t>
    </r>
  </si>
  <si>
    <r>
      <t>MULTILATERALS</t>
    </r>
    <r>
      <rPr>
        <vertAlign val="superscript"/>
        <sz val="9"/>
        <rFont val="Arial"/>
        <family val="2"/>
      </rPr>
      <t>d</t>
    </r>
  </si>
  <si>
    <r>
      <t>MULTI-DONOR TRUST FUNDS</t>
    </r>
    <r>
      <rPr>
        <vertAlign val="superscript"/>
        <sz val="9"/>
        <rFont val="Arial"/>
        <family val="2"/>
      </rPr>
      <t>c</t>
    </r>
  </si>
  <si>
    <r>
      <t>SINGLE-DONOR TRUST FUNDS</t>
    </r>
    <r>
      <rPr>
        <vertAlign val="superscript"/>
        <sz val="9"/>
        <rFont val="Arial"/>
        <family val="2"/>
      </rPr>
      <t>b</t>
    </r>
  </si>
  <si>
    <r>
      <t>PRIVATE SECTOR</t>
    </r>
    <r>
      <rPr>
        <vertAlign val="superscript"/>
        <sz val="9"/>
        <rFont val="Arial"/>
        <family val="2"/>
      </rPr>
      <t>e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</si>
  <si>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Includes cofinancing from single-donor trust funds.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</si>
  <si>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Includes cofinancing from multi-donor trust funds and cooperation funds.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</si>
  <si>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Includes project-specific cofinancing from the private sector.</t>
    </r>
  </si>
  <si>
    <t xml:space="preserve">France-Cooperation Fund for Project Preparation in the Greater Mekong Subregion 
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</si>
  <si>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Includes project-specific bilateral cofinancing.</t>
    </r>
  </si>
  <si>
    <t>Source: ADB Office of Cofinancing Operations.</t>
  </si>
  <si>
    <t>Nuku’alofa Urban Development Sector – Additional Financing</t>
  </si>
  <si>
    <t>People’s Republic of China Regional Cooperation and Poverty Reduction Fund</t>
  </si>
  <si>
    <t>United Nations Children’s  Fund</t>
  </si>
  <si>
    <t>Federated States of Micronesia</t>
  </si>
  <si>
    <t>Improving the Quality of Basic Education in the North Pacific</t>
  </si>
  <si>
    <t>Port Development Project (Supplementary)</t>
  </si>
  <si>
    <t>Microfinance Expansion – Additional Cofinancing</t>
  </si>
  <si>
    <t>Rural Primary Health Services Delivery – Additional Financing</t>
  </si>
  <si>
    <t>Sustainable Highlands Highway Investment Program – Tranche 1</t>
  </si>
  <si>
    <t>Samoa AgriBusiness Support – Additional Cofinancing</t>
  </si>
  <si>
    <t>Timor Leste</t>
  </si>
  <si>
    <t>Expansion of Financial Services (Supplementary)</t>
  </si>
  <si>
    <t>Preparing the Intergrated Urban Resilience Sector</t>
  </si>
  <si>
    <t>Pacific Economic Management (Phase 2) (Supplementary)</t>
  </si>
  <si>
    <t>Austria</t>
  </si>
  <si>
    <t>Implementation of Sustainable Transport for All</t>
  </si>
  <si>
    <t>Canada</t>
  </si>
  <si>
    <t>Strengthening Climate and Disaster Resilience of Myanmar Communities</t>
  </si>
  <si>
    <t>Support for the Nationwide Rollout of JobStart Philippines (Supplementary)</t>
  </si>
  <si>
    <t>Germany</t>
  </si>
  <si>
    <t>Inclusive Business Support (Supplementary)</t>
  </si>
  <si>
    <t>Korea, Republic of</t>
  </si>
  <si>
    <t>Building Macroeconomic Resilience Program – Subprogram 2</t>
  </si>
  <si>
    <t>Implementation Support to the Rooftop Solar Power Generation</t>
  </si>
  <si>
    <t>Regional Cooperation on Renewable Energy Integration to the Grid</t>
  </si>
  <si>
    <t>Islamic Finance for Inclusive Growth</t>
  </si>
  <si>
    <t>Japan-Investment Climate Facilitation Fund under the Regional Cooperation</t>
  </si>
  <si>
    <t>Institutional Capacity Building in the Road Sector</t>
  </si>
  <si>
    <t>Community Vegetable Farming for Livelihood Improvement</t>
  </si>
  <si>
    <t>Supporting the Development of an Education Sector Master Plan</t>
  </si>
  <si>
    <t>Enhancing Agricultural Competitiveness</t>
  </si>
  <si>
    <t>Support to Viet Nam Academy of Social Sciences</t>
  </si>
  <si>
    <t>Advancing Time Release Studies in Southeast Asia</t>
  </si>
  <si>
    <t>Sharing Development Knowledge Solutions in Asia and the Pacific</t>
  </si>
  <si>
    <t>Energy Supply Improvement Investment Program – Tranche 4</t>
  </si>
  <si>
    <t>Second Support for Infrastructure Investments and Policy</t>
  </si>
  <si>
    <t>Kazakhstan</t>
  </si>
  <si>
    <t>Fostering the Development of Renewable Energy</t>
  </si>
  <si>
    <t>Governance Cooperation Fund</t>
  </si>
  <si>
    <t>Preparing Yangtze River Economic Belt Projects</t>
  </si>
  <si>
    <t>Balochistan Water Resources Development (Supplementary)</t>
  </si>
  <si>
    <t>Irrigated Agriculture Improvement</t>
  </si>
  <si>
    <t>Second Road Asset Management</t>
  </si>
  <si>
    <t>Urban Environment and Climate Change Adaptation</t>
  </si>
  <si>
    <t>Protecting and Investinng in Natural Capital in Asia and the Pacific</t>
  </si>
  <si>
    <t>International Fund for Agricultural Development</t>
  </si>
  <si>
    <t>Energy Access</t>
  </si>
  <si>
    <t>Building Macroeconomic Resilience – Subprogram 2</t>
  </si>
  <si>
    <t>Strengthening Verification in Results-Based Programs in Indonesia’s 
   Power Sector (Supplementary)</t>
  </si>
  <si>
    <t>Sustainable Infrastructure Assistance Program – Technical 
   Assistance Cluster Management Facility (Subproject 1)</t>
  </si>
  <si>
    <t>Sustainable Infrastructure Assistance Program – Strengthening 
   Results-Based Lending Independent Monitoring in Irrigation 
   (Subproject 10)</t>
  </si>
  <si>
    <t>Strengthening Economic Management Reform Program – 
   Subprogram 1</t>
  </si>
  <si>
    <t>Capacity Development for Expansion of the Trade Finance Program 
   into the Pacific and Enhanced Safeguards and Integrity Measures 
   for Trade Finance Program Banks (Supplementary)</t>
  </si>
  <si>
    <t>Sector and Thematic Analyses in Policy Development 
   (Supplementary)</t>
  </si>
  <si>
    <t>Promoting Sustainable Energy for All in Asia and the Pacific – 
   Sustainable Energy for All Regional Hub for Asia and the 
   Pacific (Subproject C) (Supplementary)</t>
  </si>
  <si>
    <t>Supporting Public–Private Partnership Investments 
   in Sindh Province</t>
  </si>
  <si>
    <t>Implementing the Regional Cooperation and Integration 
   Operational Plan</t>
  </si>
  <si>
    <t>Greater Mekong Subregion Flood and Drought Risk Management 
   and Mitigation – Additional Financing</t>
  </si>
  <si>
    <t>Policy Coordination and Planning of Border Economic Zones 
   of the People’s Republic of China and Viet Nam</t>
  </si>
  <si>
    <t>Promoting Green Local Currency-Denominated Bonds 
   for Infrastructure Development in ASEAN+3</t>
  </si>
  <si>
    <t>Promoting Low-Carbon Development in Central Asia Regional 
   Economic Cooperation Program Cities</t>
  </si>
  <si>
    <t>Strengthening Compliance Review and Accountability to Project 
   Affected Persons of Financial Intermediaries</t>
  </si>
  <si>
    <t xml:space="preserve">   and in Other Specific Asian Countries</t>
  </si>
  <si>
    <t xml:space="preserve">   and Integration Financing Partnership Facility</t>
  </si>
  <si>
    <t>Support for ASEAN+3 Bond Market Forum under 
   the New Asian Bond Markets Initiative Medium-Term Road Map</t>
  </si>
  <si>
    <t>Supporting the Development of Asian Bond Markets 
   through Asian Bonds Online</t>
  </si>
  <si>
    <t>Arghandab Integrated Water Resources Development 
   Investment Program</t>
  </si>
  <si>
    <t>Bangladesh Power System Enhancement and Efficiency 
   Improvement</t>
  </si>
  <si>
    <t>Strengthening Capacity for Improved Implementation of Externally 
   Funded Projects in Cambodia</t>
  </si>
  <si>
    <t>Leveraging Information and Communication Technology 
   for Irrigated Agricultural Information</t>
  </si>
  <si>
    <t>Climate Resilience and Disaster Risk Reduction 
   in Water Resources Management</t>
  </si>
  <si>
    <t>Sustainable Rural Infrastructure and Watershed 
   Management Sector</t>
  </si>
  <si>
    <t>Greater Mekong Subregion East–West Economic Corridor 
   Highway Development</t>
  </si>
  <si>
    <t>South Asia Subregional Economic Cooperation Customs Reform 
   and Modernization for Trade Facilitation</t>
  </si>
  <si>
    <t>Strengthening the Policy and Institutional Framework 
   of Social Health Insurance</t>
  </si>
  <si>
    <t>Enhancing the Institutional Capacity of the Anti-Corruption 
   Commission (Supplementary)</t>
  </si>
  <si>
    <t>Information Technology Parks for Employment and Innovation 
   (Supplementary)</t>
  </si>
  <si>
    <t>Ulaanbaatar Pro-Poor Urban Redevelopment Support System 
   for Ger Areas</t>
  </si>
  <si>
    <t>Support to Strengthening Local Health Care Program 
   (Supplementary)</t>
  </si>
  <si>
    <t>Information and Communication Technology for Development 
   Initiative Facility in Asia and the Pacific (Supplementary)</t>
  </si>
  <si>
    <t>Promoting Smart Drinking Water Management 
   in South Asian Cities (Supplementary)</t>
  </si>
  <si>
    <t>Promoting Carbon Capture and Storage in the People’s Republic 
   of China and Indonesia (Supplementary)</t>
  </si>
  <si>
    <t>Developing Cost-Effective Policies and Investments 
   to Achieve Climate and Air Quality Goals for the 
   Beijing–Tianjin–Hebei Region (Supplementary)</t>
  </si>
  <si>
    <t>Preparing Air Quality Improvement Program (2017–2019) 
   in the Greater Beijing–Tianjin–Hebei Region</t>
  </si>
  <si>
    <t>Strengthening Capacity in the Implementation 
   of the Green Financing Platform for the Greater 
   Beijing–Tianjin–Hebei Region</t>
  </si>
  <si>
    <t>Leapfrogging of Clean Technology in Central Asia Regional 
   Economic Cooperation (CAREC) Countries through 
   Market Transformation</t>
  </si>
  <si>
    <t>People’s Republic 
   of China</t>
  </si>
  <si>
    <t>Lao People’s 
   Democratic 
   Republic</t>
  </si>
  <si>
    <t>Sustainable Rural Infrastructure 
   and Watershed Management Sector</t>
  </si>
  <si>
    <t>Urban Primary Health Care Services Delivery Project – 
   Additional Financing</t>
  </si>
  <si>
    <t>Strengthening Climate Change Resilience in Urban India – 
   Supporting Climate Change-Resilient Smart Cities Mission 
   Projects (Subproject 2)</t>
  </si>
  <si>
    <t>Visakhapatnam–Chennai Industrial Corridor Development Program – 
   Project 1</t>
  </si>
  <si>
    <t>Promoting Urban Climate Change Resilience in Selected Asian 
   Cities – Development of Pilot Activities and Project Development 
   Support (Subproject 3)</t>
  </si>
  <si>
    <t>Strengthening the Capacity of Nepal's Energy Sector 
   to Deliver Gender Equality and Social Inclusion Results</t>
  </si>
  <si>
    <t>Development of the Health Sector Master Plan (2019–2027)</t>
  </si>
  <si>
    <t>Sustainable Infrastructure Assistance Program – Facilitating
   Regional Cooperation and Integration between Indonesia 
   and Timor-Leste through Enhanced Cross-Border Cooperation 
   (Subproject 11)</t>
  </si>
  <si>
    <t>Arghandab Integrated Water Resources Development Investment 
   Program (Supplementary)</t>
  </si>
  <si>
    <t>Hunan Xiangjiang River Watershed Existing Solid Waste 
   Comprehensive Treatment (Supplementary)</t>
  </si>
  <si>
    <t>Urban Water Supply and Wastewater Management Investment 
   Program – Project 1</t>
  </si>
  <si>
    <t>Capacity Building and Sector Reform for Renewable Energy 
   Investments in the Pacific</t>
  </si>
  <si>
    <t>Rural Productivity and Ecosystems Services Enhanced 
   in Central Dry Zone Forest Reserves</t>
  </si>
  <si>
    <t>Integrated Participatory Development and Management 
   of Irrigation Program</t>
  </si>
  <si>
    <t>South Asia Subregional Economic Cooperation Power System 
   Expansion – Additional Financing</t>
  </si>
  <si>
    <t>ASEAN = Association of Southeast Asian Nations.</t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</si>
  <si>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Includes project-specific cofinancing from multilateral organizations, including global funding initiatives.</t>
    </r>
  </si>
  <si>
    <t>Sustainable Infrastructure Assistance Program – Capacity 
   Development for the Metropolitan Sanitation Management 
   Investment Project (Subproject 6) (Supplementary)</t>
  </si>
  <si>
    <t>Projects Involving Direct Value-Added Official and Other Concessional Grant Cofinancing,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</si>
</sst>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vertAlign val="superscript"/>
      <sz val="7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5" fillId="0" borderId="0">
      <alignment vertical="top"/>
    </xf>
    <xf numFmtId="0" fontId="15" fillId="0" borderId="0">
      <alignment vertical="top"/>
    </xf>
  </cellStyleXfs>
  <cellXfs count="212">
    <xf numFmtId="0" fontId="0" fillId="0" borderId="0" xfId="0"/>
    <xf numFmtId="0" fontId="5" fillId="0" borderId="0" xfId="0" applyFont="1" applyFill="1" applyBorder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vertical="top" wrapText="1"/>
    </xf>
    <xf numFmtId="164" fontId="10" fillId="0" borderId="0" xfId="2" applyFont="1" applyFill="1" applyBorder="1"/>
    <xf numFmtId="0" fontId="9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wrapText="1"/>
    </xf>
    <xf numFmtId="43" fontId="11" fillId="0" borderId="0" xfId="1" applyFont="1" applyFill="1" applyBorder="1" applyAlignment="1">
      <alignment wrapText="1"/>
    </xf>
    <xf numFmtId="0" fontId="9" fillId="0" borderId="3" xfId="2" applyNumberFormat="1" applyFont="1" applyFill="1" applyBorder="1" applyAlignment="1">
      <alignment horizontal="center" wrapText="1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Border="1" applyAlignment="1"/>
    <xf numFmtId="4" fontId="9" fillId="0" borderId="0" xfId="0" applyNumberFormat="1" applyFont="1" applyFill="1" applyBorder="1" applyAlignment="1"/>
    <xf numFmtId="4" fontId="9" fillId="0" borderId="0" xfId="1" applyNumberFormat="1" applyFont="1" applyFill="1" applyBorder="1" applyAlignment="1"/>
    <xf numFmtId="4" fontId="10" fillId="0" borderId="0" xfId="0" applyNumberFormat="1" applyFont="1" applyFill="1" applyBorder="1" applyAlignment="1"/>
    <xf numFmtId="4" fontId="6" fillId="0" borderId="0" xfId="0" applyNumberFormat="1" applyFont="1" applyFill="1" applyAlignment="1"/>
    <xf numFmtId="0" fontId="9" fillId="0" borderId="0" xfId="2" applyNumberFormat="1" applyFont="1" applyFill="1" applyBorder="1" applyAlignment="1">
      <alignment horizontal="left" wrapText="1"/>
    </xf>
    <xf numFmtId="164" fontId="9" fillId="0" borderId="0" xfId="2" applyFont="1" applyFill="1" applyBorder="1" applyAlignment="1">
      <alignment horizontal="center" wrapText="1"/>
    </xf>
    <xf numFmtId="0" fontId="9" fillId="0" borderId="0" xfId="2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43" fontId="5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43" fontId="6" fillId="2" borderId="0" xfId="1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43" fontId="6" fillId="2" borderId="0" xfId="1" applyFont="1" applyFill="1" applyBorder="1" applyAlignment="1">
      <alignment vertical="top"/>
    </xf>
    <xf numFmtId="0" fontId="5" fillId="2" borderId="0" xfId="179" applyFont="1" applyFill="1" applyAlignment="1">
      <alignment vertical="top"/>
    </xf>
    <xf numFmtId="0" fontId="6" fillId="2" borderId="0" xfId="179" applyFont="1" applyFill="1" applyAlignment="1">
      <alignment vertical="top"/>
    </xf>
    <xf numFmtId="0" fontId="6" fillId="2" borderId="0" xfId="179" applyFont="1" applyFill="1" applyAlignment="1">
      <alignment vertical="top" wrapText="1"/>
    </xf>
    <xf numFmtId="43" fontId="6" fillId="2" borderId="0" xfId="180" applyFont="1" applyFill="1" applyAlignment="1">
      <alignment vertical="top"/>
    </xf>
    <xf numFmtId="43" fontId="6" fillId="2" borderId="0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43" fontId="5" fillId="2" borderId="2" xfId="0" applyNumberFormat="1" applyFont="1" applyFill="1" applyBorder="1" applyAlignment="1">
      <alignment vertical="top"/>
    </xf>
    <xf numFmtId="0" fontId="5" fillId="2" borderId="0" xfId="0" applyFont="1" applyFill="1" applyAlignment="1">
      <alignment vertical="top" wrapText="1"/>
    </xf>
    <xf numFmtId="43" fontId="5" fillId="2" borderId="2" xfId="1" applyFont="1" applyFill="1" applyBorder="1" applyAlignment="1">
      <alignment vertical="top"/>
    </xf>
    <xf numFmtId="164" fontId="5" fillId="0" borderId="0" xfId="2" applyFont="1" applyFill="1" applyBorder="1"/>
    <xf numFmtId="43" fontId="5" fillId="2" borderId="0" xfId="1" applyFont="1" applyFill="1" applyBorder="1" applyAlignment="1">
      <alignment vertical="top"/>
    </xf>
    <xf numFmtId="43" fontId="5" fillId="2" borderId="0" xfId="1" applyFont="1" applyFill="1" applyAlignment="1">
      <alignment vertical="top"/>
    </xf>
    <xf numFmtId="43" fontId="5" fillId="2" borderId="2" xfId="180" applyFont="1" applyFill="1" applyBorder="1" applyAlignment="1">
      <alignment vertical="top"/>
    </xf>
    <xf numFmtId="0" fontId="5" fillId="2" borderId="0" xfId="179" applyFont="1" applyFill="1" applyAlignment="1">
      <alignment vertical="top" wrapText="1"/>
    </xf>
    <xf numFmtId="0" fontId="5" fillId="2" borderId="0" xfId="179" applyFont="1" applyFill="1" applyAlignment="1">
      <alignment horizontal="left" vertical="top"/>
    </xf>
    <xf numFmtId="0" fontId="11" fillId="0" borderId="0" xfId="0" applyFont="1" applyFill="1" applyBorder="1" applyAlignment="1">
      <alignment vertical="top"/>
    </xf>
    <xf numFmtId="4" fontId="11" fillId="0" borderId="0" xfId="1" applyNumberFormat="1" applyFont="1" applyFill="1" applyBorder="1" applyAlignment="1"/>
    <xf numFmtId="4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43" fontId="5" fillId="2" borderId="0" xfId="179" applyNumberFormat="1" applyFont="1" applyFill="1" applyBorder="1" applyAlignment="1">
      <alignment vertical="top"/>
    </xf>
    <xf numFmtId="0" fontId="6" fillId="2" borderId="0" xfId="179" applyFont="1" applyFill="1" applyBorder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6" fillId="2" borderId="0" xfId="182" applyFont="1" applyFill="1" applyBorder="1" applyAlignment="1">
      <alignment vertical="top" wrapText="1"/>
    </xf>
    <xf numFmtId="0" fontId="6" fillId="2" borderId="0" xfId="182" applyFont="1" applyFill="1" applyAlignment="1">
      <alignment vertical="top"/>
    </xf>
    <xf numFmtId="4" fontId="6" fillId="2" borderId="0" xfId="182" applyNumberFormat="1" applyFont="1" applyFill="1" applyAlignment="1">
      <alignment vertical="top"/>
    </xf>
    <xf numFmtId="0" fontId="15" fillId="0" borderId="0" xfId="182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6" fillId="2" borderId="0" xfId="1" applyFont="1" applyFill="1" applyBorder="1" applyAlignment="1">
      <alignment vertical="top"/>
    </xf>
    <xf numFmtId="0" fontId="5" fillId="2" borderId="0" xfId="182" applyFont="1" applyFill="1" applyAlignment="1">
      <alignment vertical="top"/>
    </xf>
    <xf numFmtId="0" fontId="5" fillId="2" borderId="0" xfId="182" applyFont="1" applyFill="1" applyAlignment="1">
      <alignment vertical="top" wrapText="1"/>
    </xf>
    <xf numFmtId="0" fontId="6" fillId="2" borderId="0" xfId="182" applyFont="1" applyFill="1" applyAlignment="1">
      <alignment horizontal="left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6" fillId="2" borderId="0" xfId="1" applyFont="1" applyFill="1" applyBorder="1" applyAlignment="1">
      <alignment vertical="top"/>
    </xf>
    <xf numFmtId="0" fontId="5" fillId="2" borderId="0" xfId="182" applyFont="1" applyFill="1" applyAlignment="1">
      <alignment vertical="top"/>
    </xf>
    <xf numFmtId="0" fontId="6" fillId="2" borderId="0" xfId="182" applyFont="1" applyFill="1" applyAlignment="1">
      <alignment horizontal="left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6" fillId="2" borderId="0" xfId="1" applyFont="1" applyFill="1" applyBorder="1" applyAlignment="1">
      <alignment vertical="top"/>
    </xf>
    <xf numFmtId="0" fontId="5" fillId="2" borderId="0" xfId="182" applyFont="1" applyFill="1" applyAlignment="1">
      <alignment vertical="top"/>
    </xf>
    <xf numFmtId="0" fontId="6" fillId="2" borderId="0" xfId="182" applyFont="1" applyFill="1" applyAlignment="1">
      <alignment horizontal="left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43" fontId="6" fillId="2" borderId="0" xfId="1" applyFont="1" applyFill="1" applyBorder="1" applyAlignment="1">
      <alignment vertical="top"/>
    </xf>
    <xf numFmtId="0" fontId="6" fillId="2" borderId="0" xfId="182" applyFont="1" applyFill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6" fillId="2" borderId="0" xfId="1" applyFont="1" applyFill="1" applyBorder="1" applyAlignment="1">
      <alignment vertical="top"/>
    </xf>
    <xf numFmtId="0" fontId="6" fillId="2" borderId="0" xfId="182" applyFont="1" applyFill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0" fontId="6" fillId="2" borderId="0" xfId="182" applyFont="1" applyFill="1" applyAlignment="1">
      <alignment vertical="top"/>
    </xf>
    <xf numFmtId="0" fontId="15" fillId="0" borderId="0" xfId="182">
      <alignment vertical="top"/>
    </xf>
    <xf numFmtId="0" fontId="5" fillId="2" borderId="0" xfId="182" applyFont="1" applyFill="1" applyAlignment="1">
      <alignment horizontal="center" vertical="top" wrapText="1"/>
    </xf>
    <xf numFmtId="0" fontId="6" fillId="2" borderId="0" xfId="179" applyFont="1" applyFill="1" applyAlignment="1">
      <alignment vertical="top"/>
    </xf>
    <xf numFmtId="0" fontId="6" fillId="2" borderId="0" xfId="179" applyFont="1" applyFill="1" applyAlignment="1">
      <alignment vertical="top" wrapText="1"/>
    </xf>
    <xf numFmtId="43" fontId="6" fillId="2" borderId="0" xfId="180" applyFont="1" applyFill="1" applyAlignment="1">
      <alignment vertical="top"/>
    </xf>
    <xf numFmtId="0" fontId="15" fillId="0" borderId="0" xfId="182">
      <alignment vertical="top"/>
    </xf>
    <xf numFmtId="0" fontId="5" fillId="2" borderId="0" xfId="182" applyFont="1" applyFill="1" applyAlignment="1">
      <alignment horizontal="center" vertical="top" wrapText="1"/>
    </xf>
    <xf numFmtId="0" fontId="6" fillId="2" borderId="0" xfId="179" applyFont="1" applyFill="1" applyAlignment="1">
      <alignment vertical="top"/>
    </xf>
    <xf numFmtId="0" fontId="6" fillId="2" borderId="0" xfId="179" applyFont="1" applyFill="1" applyAlignment="1">
      <alignment vertical="top" wrapText="1"/>
    </xf>
    <xf numFmtId="43" fontId="6" fillId="2" borderId="0" xfId="180" applyFont="1" applyFill="1" applyAlignment="1">
      <alignment vertical="top"/>
    </xf>
    <xf numFmtId="0" fontId="15" fillId="0" borderId="0" xfId="182">
      <alignment vertical="top"/>
    </xf>
    <xf numFmtId="0" fontId="5" fillId="2" borderId="0" xfId="182" applyFont="1" applyFill="1" applyAlignment="1">
      <alignment horizontal="center" vertical="top" wrapText="1"/>
    </xf>
    <xf numFmtId="0" fontId="5" fillId="2" borderId="0" xfId="179" applyFont="1" applyFill="1" applyAlignment="1">
      <alignment vertical="top"/>
    </xf>
    <xf numFmtId="0" fontId="6" fillId="2" borderId="0" xfId="179" applyFont="1" applyFill="1" applyAlignment="1">
      <alignment vertical="top"/>
    </xf>
    <xf numFmtId="0" fontId="6" fillId="2" borderId="0" xfId="179" applyFont="1" applyFill="1" applyAlignment="1">
      <alignment vertical="top" wrapText="1"/>
    </xf>
    <xf numFmtId="43" fontId="6" fillId="2" borderId="0" xfId="180" applyFont="1" applyFill="1" applyAlignment="1">
      <alignment vertical="top"/>
    </xf>
    <xf numFmtId="0" fontId="15" fillId="0" borderId="0" xfId="182">
      <alignment vertical="top"/>
    </xf>
    <xf numFmtId="0" fontId="5" fillId="2" borderId="0" xfId="182" applyFont="1" applyFill="1" applyAlignment="1">
      <alignment horizontal="center" vertical="top" wrapText="1"/>
    </xf>
    <xf numFmtId="0" fontId="5" fillId="2" borderId="0" xfId="179" applyFont="1" applyFill="1" applyAlignment="1">
      <alignment vertical="top"/>
    </xf>
    <xf numFmtId="0" fontId="6" fillId="2" borderId="0" xfId="179" applyFont="1" applyFill="1" applyAlignment="1">
      <alignment vertical="top"/>
    </xf>
    <xf numFmtId="0" fontId="6" fillId="2" borderId="0" xfId="179" applyFont="1" applyFill="1" applyAlignment="1">
      <alignment vertical="top" wrapText="1"/>
    </xf>
    <xf numFmtId="43" fontId="6" fillId="2" borderId="0" xfId="180" applyFont="1" applyFill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5" fillId="2" borderId="0" xfId="182" applyFont="1" applyFill="1" applyAlignment="1">
      <alignment horizontal="center" vertical="top" wrapText="1"/>
    </xf>
    <xf numFmtId="0" fontId="6" fillId="2" borderId="0" xfId="182" applyFont="1" applyFill="1" applyAlignment="1">
      <alignment vertical="top"/>
    </xf>
    <xf numFmtId="0" fontId="6" fillId="2" borderId="0" xfId="179" applyFont="1" applyFill="1" applyAlignment="1">
      <alignment vertical="top" wrapText="1"/>
    </xf>
    <xf numFmtId="43" fontId="6" fillId="2" borderId="0" xfId="180" applyFont="1" applyFill="1" applyAlignment="1">
      <alignment vertical="top"/>
    </xf>
    <xf numFmtId="0" fontId="15" fillId="0" borderId="0" xfId="182">
      <alignment vertical="top"/>
    </xf>
    <xf numFmtId="0" fontId="5" fillId="2" borderId="0" xfId="182" applyFont="1" applyFill="1" applyAlignment="1">
      <alignment horizontal="center" vertical="top" wrapText="1"/>
    </xf>
    <xf numFmtId="0" fontId="6" fillId="2" borderId="0" xfId="179" applyFont="1" applyFill="1" applyAlignment="1">
      <alignment vertical="top"/>
    </xf>
    <xf numFmtId="0" fontId="6" fillId="2" borderId="0" xfId="179" applyFont="1" applyFill="1" applyAlignment="1">
      <alignment vertical="top" wrapText="1"/>
    </xf>
    <xf numFmtId="43" fontId="6" fillId="2" borderId="0" xfId="180" applyFont="1" applyFill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6" fillId="2" borderId="0" xfId="1" applyFont="1" applyFill="1" applyBorder="1" applyAlignment="1">
      <alignment vertical="top"/>
    </xf>
    <xf numFmtId="0" fontId="6" fillId="2" borderId="0" xfId="182" applyFont="1" applyFill="1" applyAlignment="1">
      <alignment vertical="top"/>
    </xf>
    <xf numFmtId="0" fontId="5" fillId="2" borderId="0" xfId="182" applyFont="1" applyFill="1" applyAlignment="1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5" fillId="2" borderId="2" xfId="182" applyNumberFormat="1" applyFont="1" applyFill="1" applyBorder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6" fillId="2" borderId="0" xfId="1" applyFont="1" applyFill="1" applyBorder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5" fillId="2" borderId="2" xfId="182" applyNumberFormat="1" applyFont="1" applyFill="1" applyBorder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5" fillId="2" borderId="0" xfId="182" applyFont="1" applyFill="1" applyAlignment="1">
      <alignment horizontal="center" vertical="top" wrapText="1"/>
    </xf>
    <xf numFmtId="0" fontId="5" fillId="2" borderId="0" xfId="182" applyFont="1" applyFill="1" applyAlignment="1">
      <alignment vertical="top"/>
    </xf>
    <xf numFmtId="0" fontId="6" fillId="2" borderId="0" xfId="179" applyFont="1" applyFill="1" applyAlignment="1">
      <alignment vertical="top"/>
    </xf>
    <xf numFmtId="0" fontId="6" fillId="2" borderId="0" xfId="179" applyFont="1" applyFill="1" applyAlignment="1">
      <alignment vertical="top" wrapText="1"/>
    </xf>
    <xf numFmtId="0" fontId="6" fillId="2" borderId="0" xfId="182" applyFont="1" applyFill="1" applyAlignment="1">
      <alignment horizontal="left" vertical="top" wrapText="1"/>
    </xf>
    <xf numFmtId="43" fontId="6" fillId="2" borderId="0" xfId="180" applyFont="1" applyFill="1" applyBorder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6" fillId="2" borderId="0" xfId="1" applyFont="1" applyFill="1" applyBorder="1" applyAlignment="1">
      <alignment vertical="top"/>
    </xf>
    <xf numFmtId="0" fontId="15" fillId="0" borderId="0" xfId="182">
      <alignment vertical="top"/>
    </xf>
    <xf numFmtId="0" fontId="5" fillId="2" borderId="0" xfId="182" applyFont="1" applyFill="1" applyAlignment="1">
      <alignment horizontal="center" vertical="top" wrapText="1"/>
    </xf>
    <xf numFmtId="0" fontId="6" fillId="2" borderId="0" xfId="179" applyFont="1" applyFill="1" applyAlignment="1">
      <alignment vertical="top"/>
    </xf>
    <xf numFmtId="0" fontId="6" fillId="2" borderId="0" xfId="179" applyFont="1" applyFill="1" applyAlignment="1">
      <alignment vertical="top" wrapText="1"/>
    </xf>
    <xf numFmtId="43" fontId="6" fillId="2" borderId="0" xfId="180" applyFont="1" applyFill="1" applyAlignment="1">
      <alignment vertical="top"/>
    </xf>
    <xf numFmtId="43" fontId="5" fillId="2" borderId="2" xfId="182" applyNumberFormat="1" applyFont="1" applyFill="1" applyBorder="1" applyAlignment="1">
      <alignment vertical="top"/>
    </xf>
    <xf numFmtId="0" fontId="15" fillId="0" borderId="0" xfId="182">
      <alignment vertical="top"/>
    </xf>
    <xf numFmtId="43" fontId="6" fillId="2" borderId="0" xfId="1" applyFont="1" applyFill="1" applyAlignment="1">
      <alignment vertical="top"/>
    </xf>
    <xf numFmtId="0" fontId="6" fillId="2" borderId="0" xfId="182" applyFont="1" applyFill="1" applyAlignment="1">
      <alignment vertical="top" wrapText="1"/>
    </xf>
    <xf numFmtId="0" fontId="5" fillId="2" borderId="0" xfId="182" applyFont="1" applyFill="1" applyAlignment="1">
      <alignment horizontal="center" vertical="top" wrapText="1"/>
    </xf>
    <xf numFmtId="43" fontId="6" fillId="2" borderId="0" xfId="182" applyNumberFormat="1" applyFont="1" applyFill="1" applyBorder="1" applyAlignment="1">
      <alignment vertical="top"/>
    </xf>
    <xf numFmtId="43" fontId="5" fillId="2" borderId="0" xfId="180" applyFont="1" applyFill="1" applyBorder="1" applyAlignment="1">
      <alignment vertical="top"/>
    </xf>
    <xf numFmtId="164" fontId="9" fillId="0" borderId="1" xfId="2" applyFont="1" applyFill="1" applyBorder="1" applyAlignment="1">
      <alignment horizontal="center" wrapText="1"/>
    </xf>
    <xf numFmtId="164" fontId="9" fillId="0" borderId="3" xfId="2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1" xfId="2" applyNumberFormat="1" applyFont="1" applyFill="1" applyBorder="1" applyAlignment="1">
      <alignment horizontal="left" wrapText="1"/>
    </xf>
    <xf numFmtId="0" fontId="9" fillId="0" borderId="3" xfId="2" applyNumberFormat="1" applyFont="1" applyFill="1" applyBorder="1" applyAlignment="1">
      <alignment horizontal="left" wrapText="1"/>
    </xf>
    <xf numFmtId="0" fontId="5" fillId="2" borderId="0" xfId="179" applyFont="1" applyFill="1" applyAlignment="1">
      <alignment horizontal="left" vertical="top" wrapText="1"/>
    </xf>
    <xf numFmtId="0" fontId="5" fillId="2" borderId="0" xfId="179" applyFont="1" applyFill="1" applyAlignment="1">
      <alignment horizontal="left" vertical="top"/>
    </xf>
  </cellXfs>
  <cellStyles count="183">
    <cellStyle name="Comma" xfId="1" builtinId="3"/>
    <cellStyle name="Comma 3" xfId="180" xr:uid="{00000000-0005-0000-0000-000001000000}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Normal 2" xfId="182" xr:uid="{00000000-0005-0000-0000-0000B4000000}"/>
    <cellStyle name="Normal 3" xfId="179" xr:uid="{00000000-0005-0000-0000-0000B5000000}"/>
    <cellStyle name="Normal 4" xfId="181" xr:uid="{00000000-0005-0000-0000-0000B6000000}"/>
  </cellStyles>
  <dxfs count="0"/>
  <tableStyles count="0" defaultTableStyle="TableStyleMedium9" defaultPivotStyle="PivotStyleLight16"/>
  <colors>
    <mruColors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289074</xdr:colOff>
      <xdr:row>0</xdr:row>
      <xdr:rowOff>28021</xdr:rowOff>
    </xdr:from>
    <xdr:to>
      <xdr:col>3</xdr:col>
      <xdr:colOff>64533</xdr:colOff>
      <xdr:row>5</xdr:row>
      <xdr:rowOff>40317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58" y="28021"/>
          <a:ext cx="4452285" cy="7178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32845</xdr:colOff>
      <xdr:row>0</xdr:row>
      <xdr:rowOff>52552</xdr:rowOff>
    </xdr:from>
    <xdr:to>
      <xdr:col>1</xdr:col>
      <xdr:colOff>204689</xdr:colOff>
      <xdr:row>3</xdr:row>
      <xdr:rowOff>102213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5" y="52552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253"/>
  <sheetViews>
    <sheetView tabSelected="1" zoomScale="145" zoomScaleNormal="145" zoomScalePageLayoutView="126" workbookViewId="0">
      <selection activeCell="A7" sqref="A7:A8"/>
    </sheetView>
  </sheetViews>
  <sheetFormatPr baseColWidth="10" defaultColWidth="8.83203125" defaultRowHeight="12" x14ac:dyDescent="0.15"/>
  <cols>
    <col min="1" max="1" width="3.33203125" style="2" customWidth="1"/>
    <col min="2" max="2" width="15.5" style="3" customWidth="1"/>
    <col min="3" max="3" width="49.6640625" style="3" customWidth="1"/>
    <col min="4" max="4" width="12.33203125" style="17" customWidth="1"/>
    <col min="5" max="5" width="1.83203125" style="18" customWidth="1"/>
    <col min="6" max="6" width="12.33203125" style="22" customWidth="1"/>
    <col min="7" max="8" width="8.83203125" style="4"/>
    <col min="9" max="16384" width="8.83203125" style="2"/>
  </cols>
  <sheetData>
    <row r="4" spans="1:8" x14ac:dyDescent="0.15">
      <c r="A4" s="1"/>
      <c r="F4" s="18"/>
      <c r="G4" s="2"/>
      <c r="H4" s="2"/>
    </row>
    <row r="5" spans="1:8" x14ac:dyDescent="0.15">
      <c r="A5" s="1"/>
      <c r="F5" s="18"/>
      <c r="G5" s="2"/>
      <c r="H5" s="2"/>
    </row>
    <row r="6" spans="1:8" x14ac:dyDescent="0.15">
      <c r="A6" s="1"/>
      <c r="F6" s="18"/>
      <c r="G6" s="2"/>
      <c r="H6" s="2"/>
    </row>
    <row r="7" spans="1:8" x14ac:dyDescent="0.15">
      <c r="A7" s="5" t="s">
        <v>203</v>
      </c>
      <c r="F7" s="18"/>
      <c r="G7" s="2"/>
      <c r="H7" s="2"/>
    </row>
    <row r="8" spans="1:8" x14ac:dyDescent="0.15">
      <c r="A8" s="6" t="s">
        <v>40</v>
      </c>
      <c r="F8" s="18"/>
      <c r="G8" s="2"/>
      <c r="H8" s="2"/>
    </row>
    <row r="9" spans="1:8" s="10" customFormat="1" ht="15" customHeight="1" x14ac:dyDescent="0.15">
      <c r="A9" s="208" t="s">
        <v>19</v>
      </c>
      <c r="B9" s="208"/>
      <c r="C9" s="205" t="s">
        <v>0</v>
      </c>
      <c r="D9" s="207" t="s">
        <v>28</v>
      </c>
      <c r="E9" s="207"/>
      <c r="F9" s="207"/>
    </row>
    <row r="10" spans="1:8" s="12" customFormat="1" ht="23.25" customHeight="1" x14ac:dyDescent="0.15">
      <c r="A10" s="209"/>
      <c r="B10" s="209"/>
      <c r="C10" s="206"/>
      <c r="D10" s="16" t="s">
        <v>22</v>
      </c>
      <c r="E10" s="16"/>
      <c r="F10" s="16" t="s">
        <v>23</v>
      </c>
    </row>
    <row r="11" spans="1:8" s="12" customFormat="1" ht="12" customHeight="1" x14ac:dyDescent="0.15">
      <c r="A11" s="23"/>
      <c r="B11" s="23"/>
      <c r="C11" s="24"/>
      <c r="D11" s="25"/>
      <c r="E11" s="25"/>
      <c r="F11" s="25"/>
    </row>
    <row r="12" spans="1:8" s="12" customFormat="1" ht="12" customHeight="1" x14ac:dyDescent="0.15">
      <c r="A12" s="26" t="s">
        <v>86</v>
      </c>
      <c r="B12" s="27"/>
      <c r="C12" s="27"/>
      <c r="D12" s="28">
        <f>D35+D39+D43+D49+D54+D60+D71+D75+D80</f>
        <v>26563.283189999998</v>
      </c>
      <c r="E12" s="27"/>
      <c r="F12" s="28">
        <f>F35+F46+F57+F65+F68+F75+F80</f>
        <v>171460.75599999999</v>
      </c>
    </row>
    <row r="13" spans="1:8" s="12" customFormat="1" ht="12" customHeight="1" x14ac:dyDescent="0.15">
      <c r="A13" s="26" t="s">
        <v>3</v>
      </c>
      <c r="B13" s="27"/>
      <c r="C13" s="27"/>
      <c r="D13" s="27"/>
      <c r="E13" s="27"/>
      <c r="F13" s="27"/>
    </row>
    <row r="14" spans="1:8" s="12" customFormat="1" ht="24" customHeight="1" x14ac:dyDescent="0.15">
      <c r="A14" s="27"/>
      <c r="B14" s="57" t="s">
        <v>100</v>
      </c>
      <c r="C14" s="59" t="s">
        <v>101</v>
      </c>
      <c r="D14" s="55"/>
      <c r="E14" s="55"/>
      <c r="F14" s="60">
        <v>1800</v>
      </c>
    </row>
    <row r="15" spans="1:8" s="12" customFormat="1" ht="23.25" customHeight="1" x14ac:dyDescent="0.15">
      <c r="A15" s="27"/>
      <c r="B15" s="57" t="s">
        <v>9</v>
      </c>
      <c r="C15" s="57" t="s">
        <v>145</v>
      </c>
      <c r="D15" s="56">
        <v>435</v>
      </c>
      <c r="E15" s="55"/>
      <c r="F15" s="56"/>
    </row>
    <row r="16" spans="1:8" s="12" customFormat="1" ht="24" x14ac:dyDescent="0.15">
      <c r="A16" s="27"/>
      <c r="B16" s="57" t="s">
        <v>9</v>
      </c>
      <c r="C16" s="57" t="s">
        <v>146</v>
      </c>
      <c r="D16" s="56">
        <v>1000</v>
      </c>
      <c r="E16" s="55"/>
      <c r="F16" s="56"/>
    </row>
    <row r="17" spans="1:6" s="12" customFormat="1" ht="35.25" customHeight="1" x14ac:dyDescent="0.15">
      <c r="A17" s="27"/>
      <c r="B17" s="57" t="s">
        <v>9</v>
      </c>
      <c r="C17" s="57" t="s">
        <v>147</v>
      </c>
      <c r="D17" s="56">
        <v>800</v>
      </c>
      <c r="E17" s="55"/>
      <c r="F17" s="56"/>
    </row>
    <row r="18" spans="1:6" s="12" customFormat="1" ht="48" customHeight="1" x14ac:dyDescent="0.15">
      <c r="A18" s="27"/>
      <c r="B18" s="57" t="s">
        <v>9</v>
      </c>
      <c r="C18" s="57" t="s">
        <v>192</v>
      </c>
      <c r="D18" s="56">
        <v>200</v>
      </c>
      <c r="E18" s="55"/>
      <c r="F18" s="56"/>
    </row>
    <row r="19" spans="1:6" s="12" customFormat="1" ht="24" x14ac:dyDescent="0.15">
      <c r="A19" s="27"/>
      <c r="B19" s="57" t="s">
        <v>24</v>
      </c>
      <c r="C19" s="57" t="s">
        <v>148</v>
      </c>
      <c r="D19" s="56"/>
      <c r="E19" s="55"/>
      <c r="F19" s="56">
        <v>400</v>
      </c>
    </row>
    <row r="20" spans="1:6" s="12" customFormat="1" ht="13" x14ac:dyDescent="0.15">
      <c r="A20" s="27"/>
      <c r="B20" s="57" t="s">
        <v>25</v>
      </c>
      <c r="C20" s="57" t="s">
        <v>102</v>
      </c>
      <c r="D20" s="56">
        <v>2611</v>
      </c>
      <c r="E20" s="55"/>
      <c r="F20" s="56"/>
    </row>
    <row r="21" spans="1:6" s="12" customFormat="1" ht="13" x14ac:dyDescent="0.15">
      <c r="A21" s="27"/>
      <c r="B21" s="57" t="s">
        <v>6</v>
      </c>
      <c r="C21" s="57" t="s">
        <v>41</v>
      </c>
      <c r="D21" s="56"/>
      <c r="E21" s="55"/>
      <c r="F21" s="56">
        <v>9000</v>
      </c>
    </row>
    <row r="22" spans="1:6" s="12" customFormat="1" ht="12" customHeight="1" x14ac:dyDescent="0.15">
      <c r="A22" s="27"/>
      <c r="B22" s="57" t="s">
        <v>77</v>
      </c>
      <c r="C22" s="58" t="s">
        <v>103</v>
      </c>
      <c r="D22" s="56"/>
      <c r="E22" s="55"/>
      <c r="F22" s="56">
        <v>243.99</v>
      </c>
    </row>
    <row r="23" spans="1:6" s="12" customFormat="1" ht="12" customHeight="1" x14ac:dyDescent="0.15">
      <c r="A23" s="27"/>
      <c r="B23" s="57" t="s">
        <v>77</v>
      </c>
      <c r="C23" s="58" t="s">
        <v>104</v>
      </c>
      <c r="D23" s="56"/>
      <c r="E23" s="55"/>
      <c r="F23" s="56">
        <v>17650.235000000001</v>
      </c>
    </row>
    <row r="24" spans="1:6" s="12" customFormat="1" ht="12" customHeight="1" x14ac:dyDescent="0.15">
      <c r="A24" s="27"/>
      <c r="B24" s="57" t="s">
        <v>77</v>
      </c>
      <c r="C24" s="58" t="s">
        <v>105</v>
      </c>
      <c r="D24" s="56"/>
      <c r="E24" s="55"/>
      <c r="F24" s="56">
        <v>11500</v>
      </c>
    </row>
    <row r="25" spans="1:6" s="12" customFormat="1" ht="13" x14ac:dyDescent="0.15">
      <c r="A25" s="27"/>
      <c r="B25" s="57" t="s">
        <v>31</v>
      </c>
      <c r="C25" s="58" t="s">
        <v>42</v>
      </c>
      <c r="D25" s="56"/>
      <c r="E25" s="55"/>
      <c r="F25" s="56">
        <v>2300</v>
      </c>
    </row>
    <row r="26" spans="1:6" s="12" customFormat="1" ht="13" x14ac:dyDescent="0.15">
      <c r="A26" s="27"/>
      <c r="B26" s="57" t="s">
        <v>31</v>
      </c>
      <c r="C26" s="58" t="s">
        <v>106</v>
      </c>
      <c r="D26" s="56"/>
      <c r="E26" s="55"/>
      <c r="F26" s="56">
        <v>750</v>
      </c>
    </row>
    <row r="27" spans="1:6" s="12" customFormat="1" ht="12" customHeight="1" x14ac:dyDescent="0.15">
      <c r="A27" s="27"/>
      <c r="B27" s="57" t="s">
        <v>26</v>
      </c>
      <c r="C27" s="57" t="s">
        <v>43</v>
      </c>
      <c r="D27" s="56"/>
      <c r="E27" s="55"/>
      <c r="F27" s="56">
        <v>23350</v>
      </c>
    </row>
    <row r="28" spans="1:6" s="12" customFormat="1" ht="13" x14ac:dyDescent="0.15">
      <c r="A28" s="27"/>
      <c r="B28" s="57" t="s">
        <v>107</v>
      </c>
      <c r="C28" s="57" t="s">
        <v>108</v>
      </c>
      <c r="D28" s="56">
        <v>298.60000000000002</v>
      </c>
      <c r="E28" s="55"/>
      <c r="F28" s="56"/>
    </row>
    <row r="29" spans="1:6" s="12" customFormat="1" ht="13" x14ac:dyDescent="0.15">
      <c r="A29" s="27"/>
      <c r="B29" s="57" t="s">
        <v>16</v>
      </c>
      <c r="C29" s="57" t="s">
        <v>44</v>
      </c>
      <c r="D29" s="56"/>
      <c r="E29" s="55"/>
      <c r="F29" s="56">
        <v>3100</v>
      </c>
    </row>
    <row r="30" spans="1:6" s="12" customFormat="1" ht="12" customHeight="1" x14ac:dyDescent="0.15">
      <c r="A30" s="27"/>
      <c r="B30" s="57" t="s">
        <v>16</v>
      </c>
      <c r="C30" s="57" t="s">
        <v>97</v>
      </c>
      <c r="D30" s="56"/>
      <c r="E30" s="55"/>
      <c r="F30" s="56">
        <v>1731.825</v>
      </c>
    </row>
    <row r="31" spans="1:6" s="12" customFormat="1" ht="13" x14ac:dyDescent="0.15">
      <c r="A31" s="27"/>
      <c r="B31" s="57" t="s">
        <v>16</v>
      </c>
      <c r="C31" s="57" t="s">
        <v>109</v>
      </c>
      <c r="D31" s="56">
        <v>225</v>
      </c>
      <c r="E31" s="55"/>
      <c r="F31" s="56"/>
    </row>
    <row r="32" spans="1:6" s="12" customFormat="1" ht="35.25" customHeight="1" x14ac:dyDescent="0.15">
      <c r="A32" s="27"/>
      <c r="B32" s="57" t="s">
        <v>18</v>
      </c>
      <c r="C32" s="57" t="s">
        <v>149</v>
      </c>
      <c r="D32" s="56">
        <v>742.3</v>
      </c>
      <c r="E32" s="55"/>
      <c r="F32" s="56"/>
    </row>
    <row r="33" spans="1:6" s="12" customFormat="1" ht="13" x14ac:dyDescent="0.15">
      <c r="A33" s="27"/>
      <c r="B33" s="57" t="s">
        <v>18</v>
      </c>
      <c r="C33" s="57" t="s">
        <v>110</v>
      </c>
      <c r="D33" s="56">
        <v>260</v>
      </c>
      <c r="E33" s="55"/>
      <c r="F33" s="56"/>
    </row>
    <row r="34" spans="1:6" s="12" customFormat="1" ht="24" x14ac:dyDescent="0.15">
      <c r="A34" s="27"/>
      <c r="B34" s="57" t="s">
        <v>18</v>
      </c>
      <c r="C34" s="57" t="s">
        <v>150</v>
      </c>
      <c r="D34" s="56">
        <v>60</v>
      </c>
      <c r="E34" s="55"/>
      <c r="F34" s="56"/>
    </row>
    <row r="35" spans="1:6" s="43" customFormat="1" ht="12" customHeight="1" x14ac:dyDescent="0.15">
      <c r="A35" s="26"/>
      <c r="B35" s="41"/>
      <c r="C35" s="31" t="s">
        <v>45</v>
      </c>
      <c r="D35" s="42">
        <f>SUM(D14:D34)</f>
        <v>6631.9000000000005</v>
      </c>
      <c r="E35" s="26"/>
      <c r="F35" s="42">
        <f>SUM(F14:F34)</f>
        <v>71826.05</v>
      </c>
    </row>
    <row r="36" spans="1:6" s="43" customFormat="1" ht="12" customHeight="1" x14ac:dyDescent="0.15">
      <c r="A36" s="65" t="s">
        <v>111</v>
      </c>
      <c r="B36" s="66"/>
      <c r="C36" s="63"/>
      <c r="D36" s="64"/>
      <c r="E36" s="61"/>
      <c r="F36" s="64"/>
    </row>
    <row r="37" spans="1:6" s="43" customFormat="1" ht="12" customHeight="1" x14ac:dyDescent="0.15">
      <c r="A37" s="61"/>
      <c r="B37" s="62" t="s">
        <v>18</v>
      </c>
      <c r="C37" s="67" t="s">
        <v>112</v>
      </c>
      <c r="D37" s="64">
        <v>594.6</v>
      </c>
      <c r="E37" s="61"/>
      <c r="F37" s="64"/>
    </row>
    <row r="38" spans="1:6" s="43" customFormat="1" ht="12" customHeight="1" x14ac:dyDescent="0.15">
      <c r="A38" s="61"/>
      <c r="B38" s="62" t="s">
        <v>18</v>
      </c>
      <c r="C38" s="67" t="s">
        <v>52</v>
      </c>
      <c r="D38" s="64">
        <v>548.33299999999997</v>
      </c>
      <c r="E38" s="61"/>
      <c r="F38" s="64"/>
    </row>
    <row r="39" spans="1:6" s="43" customFormat="1" ht="12" customHeight="1" x14ac:dyDescent="0.15">
      <c r="A39" s="61"/>
      <c r="B39" s="62"/>
      <c r="C39" s="63" t="s">
        <v>45</v>
      </c>
      <c r="D39" s="42">
        <v>1142.933</v>
      </c>
      <c r="E39" s="61"/>
      <c r="F39" s="64"/>
    </row>
    <row r="40" spans="1:6" s="43" customFormat="1" ht="12" customHeight="1" x14ac:dyDescent="0.15">
      <c r="A40" s="65" t="s">
        <v>113</v>
      </c>
      <c r="B40" s="62"/>
      <c r="C40" s="67"/>
      <c r="D40" s="64"/>
      <c r="E40" s="61"/>
      <c r="F40" s="64"/>
    </row>
    <row r="41" spans="1:6" s="43" customFormat="1" ht="12" customHeight="1" x14ac:dyDescent="0.15">
      <c r="A41" s="65"/>
      <c r="B41" s="62" t="s">
        <v>17</v>
      </c>
      <c r="C41" s="67" t="s">
        <v>114</v>
      </c>
      <c r="D41" s="64">
        <v>7500</v>
      </c>
      <c r="E41" s="61"/>
      <c r="F41" s="64"/>
    </row>
    <row r="42" spans="1:6" s="43" customFormat="1" ht="12" customHeight="1" x14ac:dyDescent="0.15">
      <c r="A42" s="65"/>
      <c r="B42" s="62" t="s">
        <v>10</v>
      </c>
      <c r="C42" s="67" t="s">
        <v>115</v>
      </c>
      <c r="D42" s="64">
        <v>7498.5</v>
      </c>
      <c r="E42" s="61"/>
      <c r="F42" s="64"/>
    </row>
    <row r="43" spans="1:6" s="43" customFormat="1" ht="12" customHeight="1" x14ac:dyDescent="0.15">
      <c r="A43" s="61"/>
      <c r="B43" s="62"/>
      <c r="C43" s="63" t="s">
        <v>45</v>
      </c>
      <c r="D43" s="42">
        <v>14998.5</v>
      </c>
      <c r="E43" s="61"/>
      <c r="F43" s="64"/>
    </row>
    <row r="44" spans="1:6" s="12" customFormat="1" ht="12" customHeight="1" x14ac:dyDescent="0.15">
      <c r="A44" s="26" t="s">
        <v>34</v>
      </c>
      <c r="B44" s="27"/>
      <c r="C44" s="29"/>
      <c r="D44" s="30"/>
      <c r="E44" s="27"/>
      <c r="F44" s="30"/>
    </row>
    <row r="45" spans="1:6" s="12" customFormat="1" x14ac:dyDescent="0.15">
      <c r="A45" s="27"/>
      <c r="B45" s="29" t="s">
        <v>6</v>
      </c>
      <c r="C45" s="29" t="s">
        <v>41</v>
      </c>
      <c r="D45" s="30"/>
      <c r="E45" s="27"/>
      <c r="F45" s="30">
        <v>22340</v>
      </c>
    </row>
    <row r="46" spans="1:6" s="43" customFormat="1" ht="12" customHeight="1" x14ac:dyDescent="0.15">
      <c r="A46" s="26"/>
      <c r="B46" s="41"/>
      <c r="C46" s="31" t="s">
        <v>45</v>
      </c>
      <c r="D46" s="44"/>
      <c r="E46" s="26"/>
      <c r="F46" s="42">
        <f>SUM(F45)</f>
        <v>22340</v>
      </c>
    </row>
    <row r="47" spans="1:6" s="12" customFormat="1" ht="12" customHeight="1" x14ac:dyDescent="0.15">
      <c r="A47" s="26" t="s">
        <v>33</v>
      </c>
      <c r="B47" s="27"/>
      <c r="C47" s="29"/>
      <c r="D47" s="30"/>
      <c r="E47" s="27"/>
      <c r="F47" s="30"/>
    </row>
    <row r="48" spans="1:6" s="12" customFormat="1" ht="12" customHeight="1" x14ac:dyDescent="0.15">
      <c r="A48" s="27"/>
      <c r="B48" s="29" t="s">
        <v>9</v>
      </c>
      <c r="C48" s="29" t="s">
        <v>46</v>
      </c>
      <c r="D48" s="30">
        <v>1006.92</v>
      </c>
      <c r="E48" s="27"/>
      <c r="F48" s="30"/>
    </row>
    <row r="49" spans="1:6" s="43" customFormat="1" ht="12" customHeight="1" x14ac:dyDescent="0.15">
      <c r="A49" s="26"/>
      <c r="B49" s="41"/>
      <c r="C49" s="31" t="s">
        <v>45</v>
      </c>
      <c r="D49" s="42">
        <f>SUM(D48:D48)</f>
        <v>1006.92</v>
      </c>
      <c r="E49" s="26"/>
      <c r="F49" s="45"/>
    </row>
    <row r="50" spans="1:6" s="43" customFormat="1" ht="12" customHeight="1" x14ac:dyDescent="0.15">
      <c r="A50" s="26"/>
      <c r="B50" s="41"/>
      <c r="C50" s="31"/>
      <c r="D50" s="44"/>
      <c r="E50" s="26"/>
      <c r="F50" s="45"/>
    </row>
    <row r="51" spans="1:6" s="43" customFormat="1" ht="12" customHeight="1" x14ac:dyDescent="0.15">
      <c r="A51" s="26"/>
      <c r="B51" s="41"/>
      <c r="C51" s="31"/>
      <c r="D51" s="44"/>
      <c r="E51" s="26"/>
      <c r="F51" s="45"/>
    </row>
    <row r="52" spans="1:6" s="43" customFormat="1" ht="12" customHeight="1" x14ac:dyDescent="0.15">
      <c r="A52" s="73" t="s">
        <v>116</v>
      </c>
      <c r="B52" s="70"/>
      <c r="C52" s="71"/>
      <c r="D52" s="72"/>
      <c r="E52" s="68"/>
      <c r="F52" s="69"/>
    </row>
    <row r="53" spans="1:6" s="43" customFormat="1" ht="12" customHeight="1" x14ac:dyDescent="0.15">
      <c r="A53" s="68"/>
      <c r="B53" s="70" t="s">
        <v>18</v>
      </c>
      <c r="C53" s="74" t="s">
        <v>117</v>
      </c>
      <c r="D53" s="72">
        <v>37</v>
      </c>
      <c r="E53" s="68"/>
      <c r="F53" s="69"/>
    </row>
    <row r="54" spans="1:6" s="43" customFormat="1" ht="12" customHeight="1" x14ac:dyDescent="0.15">
      <c r="A54" s="68"/>
      <c r="B54" s="70"/>
      <c r="C54" s="71" t="s">
        <v>45</v>
      </c>
      <c r="D54" s="42">
        <v>37</v>
      </c>
      <c r="E54" s="68"/>
      <c r="F54" s="69"/>
    </row>
    <row r="55" spans="1:6" s="12" customFormat="1" ht="12" customHeight="1" x14ac:dyDescent="0.15">
      <c r="A55" s="26" t="s">
        <v>47</v>
      </c>
      <c r="B55" s="27"/>
      <c r="C55" s="29"/>
      <c r="D55" s="30"/>
      <c r="E55" s="27"/>
      <c r="F55" s="30"/>
    </row>
    <row r="56" spans="1:6" s="12" customFormat="1" ht="12" customHeight="1" x14ac:dyDescent="0.15">
      <c r="A56" s="27"/>
      <c r="B56" s="29" t="s">
        <v>6</v>
      </c>
      <c r="C56" s="29" t="s">
        <v>41</v>
      </c>
      <c r="D56" s="30"/>
      <c r="E56" s="27"/>
      <c r="F56" s="30">
        <v>3000</v>
      </c>
    </row>
    <row r="57" spans="1:6" s="43" customFormat="1" ht="12" customHeight="1" x14ac:dyDescent="0.15">
      <c r="A57" s="26"/>
      <c r="B57" s="41"/>
      <c r="C57" s="31" t="s">
        <v>45</v>
      </c>
      <c r="D57" s="45"/>
      <c r="E57" s="26"/>
      <c r="F57" s="42">
        <f>SUM(F56)</f>
        <v>3000</v>
      </c>
    </row>
    <row r="58" spans="1:6" s="43" customFormat="1" ht="12" customHeight="1" x14ac:dyDescent="0.15">
      <c r="A58" s="80" t="s">
        <v>118</v>
      </c>
      <c r="B58" s="77"/>
      <c r="C58" s="78"/>
      <c r="D58" s="76"/>
      <c r="E58" s="75"/>
      <c r="F58" s="79"/>
    </row>
    <row r="59" spans="1:6" s="43" customFormat="1" ht="35.25" customHeight="1" x14ac:dyDescent="0.15">
      <c r="A59" s="80"/>
      <c r="B59" s="77" t="s">
        <v>18</v>
      </c>
      <c r="C59" s="81" t="s">
        <v>151</v>
      </c>
      <c r="D59" s="76">
        <v>136.33000000000001</v>
      </c>
      <c r="E59" s="75"/>
      <c r="F59" s="79"/>
    </row>
    <row r="60" spans="1:6" s="43" customFormat="1" ht="12" customHeight="1" x14ac:dyDescent="0.15">
      <c r="A60" s="75"/>
      <c r="B60" s="77"/>
      <c r="C60" s="78" t="s">
        <v>45</v>
      </c>
      <c r="D60" s="42">
        <v>136.33000000000001</v>
      </c>
      <c r="E60" s="75"/>
      <c r="F60" s="79"/>
    </row>
    <row r="61" spans="1:6" s="12" customFormat="1" ht="12" customHeight="1" x14ac:dyDescent="0.15">
      <c r="A61" s="26" t="s">
        <v>2</v>
      </c>
      <c r="B61" s="27"/>
      <c r="C61" s="29"/>
      <c r="D61" s="30"/>
      <c r="E61" s="27"/>
      <c r="F61" s="30"/>
    </row>
    <row r="62" spans="1:6" s="12" customFormat="1" ht="24" x14ac:dyDescent="0.15">
      <c r="A62" s="27"/>
      <c r="B62" s="86" t="s">
        <v>24</v>
      </c>
      <c r="C62" s="84" t="s">
        <v>148</v>
      </c>
      <c r="D62" s="85"/>
      <c r="E62" s="82"/>
      <c r="F62" s="83">
        <v>2000</v>
      </c>
    </row>
    <row r="63" spans="1:6" s="12" customFormat="1" ht="13" x14ac:dyDescent="0.15">
      <c r="A63" s="27"/>
      <c r="B63" s="84" t="s">
        <v>31</v>
      </c>
      <c r="C63" s="84" t="s">
        <v>42</v>
      </c>
      <c r="D63" s="85"/>
      <c r="E63" s="82"/>
      <c r="F63" s="83">
        <v>2500</v>
      </c>
    </row>
    <row r="64" spans="1:6" s="12" customFormat="1" ht="12" customHeight="1" x14ac:dyDescent="0.15">
      <c r="A64" s="27"/>
      <c r="B64" s="84" t="s">
        <v>16</v>
      </c>
      <c r="C64" s="84" t="s">
        <v>119</v>
      </c>
      <c r="D64" s="85"/>
      <c r="E64" s="82"/>
      <c r="F64" s="83">
        <v>1100</v>
      </c>
    </row>
    <row r="65" spans="1:6" s="43" customFormat="1" x14ac:dyDescent="0.15">
      <c r="A65" s="26"/>
      <c r="B65" s="41"/>
      <c r="C65" s="31" t="s">
        <v>45</v>
      </c>
      <c r="D65" s="44"/>
      <c r="E65" s="26"/>
      <c r="F65" s="42">
        <f>SUM(F62:F64)</f>
        <v>5600</v>
      </c>
    </row>
    <row r="66" spans="1:6" s="12" customFormat="1" ht="12" customHeight="1" x14ac:dyDescent="0.15">
      <c r="A66" s="26" t="s">
        <v>48</v>
      </c>
      <c r="B66" s="27"/>
      <c r="C66" s="29"/>
      <c r="D66" s="85"/>
      <c r="E66" s="27"/>
      <c r="F66" s="30"/>
    </row>
    <row r="67" spans="1:6" s="12" customFormat="1" x14ac:dyDescent="0.15">
      <c r="A67" s="27"/>
      <c r="B67" s="27" t="s">
        <v>6</v>
      </c>
      <c r="C67" s="29" t="s">
        <v>41</v>
      </c>
      <c r="D67" s="30"/>
      <c r="E67" s="27"/>
      <c r="F67" s="30">
        <v>39460</v>
      </c>
    </row>
    <row r="68" spans="1:6" s="43" customFormat="1" ht="12" customHeight="1" x14ac:dyDescent="0.15">
      <c r="A68" s="26"/>
      <c r="B68" s="26"/>
      <c r="C68" s="31" t="s">
        <v>45</v>
      </c>
      <c r="D68" s="45"/>
      <c r="E68" s="26"/>
      <c r="F68" s="42">
        <f>SUM(F67)</f>
        <v>39460</v>
      </c>
    </row>
    <row r="69" spans="1:6" s="12" customFormat="1" x14ac:dyDescent="0.15">
      <c r="A69" s="26" t="s">
        <v>20</v>
      </c>
      <c r="B69" s="27"/>
      <c r="C69" s="29"/>
      <c r="D69" s="30"/>
      <c r="E69" s="27"/>
      <c r="F69" s="30"/>
    </row>
    <row r="70" spans="1:6" s="12" customFormat="1" ht="12" customHeight="1" x14ac:dyDescent="0.15">
      <c r="A70" s="87"/>
      <c r="B70" s="92" t="s">
        <v>18</v>
      </c>
      <c r="C70" s="89" t="s">
        <v>52</v>
      </c>
      <c r="D70" s="88">
        <v>1000</v>
      </c>
      <c r="E70" s="87"/>
      <c r="F70" s="91"/>
    </row>
    <row r="71" spans="1:6" s="43" customFormat="1" ht="12" customHeight="1" x14ac:dyDescent="0.15">
      <c r="A71" s="87"/>
      <c r="B71" s="87"/>
      <c r="C71" s="90" t="s">
        <v>45</v>
      </c>
      <c r="D71" s="42">
        <v>1000</v>
      </c>
      <c r="E71" s="87"/>
      <c r="F71" s="91"/>
    </row>
    <row r="72" spans="1:6" s="12" customFormat="1" ht="12" customHeight="1" x14ac:dyDescent="0.15">
      <c r="A72" s="26" t="s">
        <v>7</v>
      </c>
      <c r="B72" s="27"/>
      <c r="C72" s="29"/>
      <c r="D72" s="30"/>
      <c r="E72" s="27"/>
      <c r="F72" s="30"/>
    </row>
    <row r="73" spans="1:6" s="12" customFormat="1" ht="24" x14ac:dyDescent="0.15">
      <c r="A73" s="93"/>
      <c r="B73" s="95" t="s">
        <v>14</v>
      </c>
      <c r="C73" s="95" t="s">
        <v>152</v>
      </c>
      <c r="D73" s="94"/>
      <c r="E73" s="93"/>
      <c r="F73" s="94">
        <v>19234.705999999998</v>
      </c>
    </row>
    <row r="74" spans="1:6" s="12" customFormat="1" ht="24" x14ac:dyDescent="0.15">
      <c r="A74" s="93"/>
      <c r="B74" s="95" t="s">
        <v>18</v>
      </c>
      <c r="C74" s="95" t="s">
        <v>153</v>
      </c>
      <c r="D74" s="94">
        <v>150</v>
      </c>
      <c r="E74" s="93"/>
      <c r="F74" s="94"/>
    </row>
    <row r="75" spans="1:6" s="43" customFormat="1" ht="12" customHeight="1" x14ac:dyDescent="0.15">
      <c r="A75" s="93"/>
      <c r="B75" s="95"/>
      <c r="C75" s="96" t="s">
        <v>45</v>
      </c>
      <c r="D75" s="42">
        <v>150</v>
      </c>
      <c r="E75" s="93"/>
      <c r="F75" s="42">
        <v>19234.705999999998</v>
      </c>
    </row>
    <row r="76" spans="1:6" s="12" customFormat="1" ht="12" customHeight="1" x14ac:dyDescent="0.15">
      <c r="A76" s="26" t="s">
        <v>36</v>
      </c>
      <c r="B76" s="27"/>
      <c r="C76" s="29"/>
      <c r="D76" s="30"/>
      <c r="E76" s="27"/>
      <c r="F76" s="30"/>
    </row>
    <row r="77" spans="1:6" s="12" customFormat="1" ht="12" customHeight="1" x14ac:dyDescent="0.15">
      <c r="A77" s="97"/>
      <c r="B77" s="101" t="s">
        <v>6</v>
      </c>
      <c r="C77" s="99" t="s">
        <v>49</v>
      </c>
      <c r="D77" s="98"/>
      <c r="E77" s="97"/>
      <c r="F77" s="98">
        <v>10000</v>
      </c>
    </row>
    <row r="78" spans="1:6" s="12" customFormat="1" ht="36" customHeight="1" x14ac:dyDescent="0.15">
      <c r="A78" s="97"/>
      <c r="B78" s="101" t="s">
        <v>18</v>
      </c>
      <c r="C78" s="99" t="s">
        <v>151</v>
      </c>
      <c r="D78" s="98">
        <v>101.79546000000001</v>
      </c>
      <c r="E78" s="97"/>
      <c r="F78" s="98"/>
    </row>
    <row r="79" spans="1:6" s="12" customFormat="1" ht="12" customHeight="1" x14ac:dyDescent="0.15">
      <c r="A79" s="97"/>
      <c r="B79" s="101" t="s">
        <v>18</v>
      </c>
      <c r="C79" s="99" t="s">
        <v>52</v>
      </c>
      <c r="D79" s="98">
        <v>1357.90473</v>
      </c>
      <c r="E79" s="97"/>
      <c r="F79" s="98"/>
    </row>
    <row r="80" spans="1:6" s="43" customFormat="1" ht="12" customHeight="1" x14ac:dyDescent="0.15">
      <c r="A80" s="97"/>
      <c r="B80" s="97"/>
      <c r="C80" s="100" t="s">
        <v>45</v>
      </c>
      <c r="D80" s="42">
        <v>1459.70019</v>
      </c>
      <c r="E80" s="97"/>
      <c r="F80" s="42">
        <v>10000</v>
      </c>
    </row>
    <row r="81" spans="1:6" s="43" customFormat="1" ht="12" customHeight="1" x14ac:dyDescent="0.15">
      <c r="A81" s="26"/>
      <c r="B81" s="26"/>
      <c r="C81" s="31"/>
      <c r="D81" s="45"/>
      <c r="E81" s="26"/>
      <c r="F81" s="44"/>
    </row>
    <row r="82" spans="1:6" s="12" customFormat="1" ht="12" customHeight="1" x14ac:dyDescent="0.15">
      <c r="A82" s="26" t="s">
        <v>89</v>
      </c>
      <c r="B82" s="27"/>
      <c r="C82" s="27"/>
      <c r="D82" s="28">
        <f>D91+D95+D99+D106+D130+D140+D143</f>
        <v>42637.5</v>
      </c>
      <c r="E82" s="27"/>
      <c r="F82" s="28">
        <f>F85+F130</f>
        <v>6800</v>
      </c>
    </row>
    <row r="83" spans="1:6" s="12" customFormat="1" ht="12" customHeight="1" x14ac:dyDescent="0.15">
      <c r="A83" s="33" t="s">
        <v>50</v>
      </c>
      <c r="B83" s="34"/>
      <c r="C83" s="35"/>
      <c r="D83" s="34"/>
      <c r="E83" s="27"/>
      <c r="F83" s="27"/>
    </row>
    <row r="84" spans="1:6" s="12" customFormat="1" ht="23.25" customHeight="1" x14ac:dyDescent="0.15">
      <c r="A84" s="27"/>
      <c r="B84" s="34" t="s">
        <v>11</v>
      </c>
      <c r="C84" s="35" t="s">
        <v>154</v>
      </c>
      <c r="D84" s="54"/>
      <c r="E84" s="27"/>
      <c r="F84" s="36">
        <v>1800</v>
      </c>
    </row>
    <row r="85" spans="1:6" s="43" customFormat="1" ht="12" customHeight="1" x14ac:dyDescent="0.15">
      <c r="A85" s="26"/>
      <c r="B85" s="33"/>
      <c r="C85" s="31" t="s">
        <v>45</v>
      </c>
      <c r="D85" s="53"/>
      <c r="E85" s="26"/>
      <c r="F85" s="46">
        <f>SUM(F84:F84)</f>
        <v>1800</v>
      </c>
    </row>
    <row r="86" spans="1:6" s="12" customFormat="1" ht="12" customHeight="1" x14ac:dyDescent="0.15">
      <c r="A86" s="33" t="s">
        <v>98</v>
      </c>
      <c r="B86" s="34"/>
      <c r="C86" s="35"/>
      <c r="D86" s="34"/>
      <c r="E86" s="27"/>
      <c r="F86" s="27"/>
    </row>
    <row r="87" spans="1:6" s="12" customFormat="1" ht="24" x14ac:dyDescent="0.15">
      <c r="A87" s="102"/>
      <c r="B87" s="104" t="s">
        <v>18</v>
      </c>
      <c r="C87" s="105" t="s">
        <v>155</v>
      </c>
      <c r="D87" s="106">
        <v>400</v>
      </c>
      <c r="E87" s="102"/>
      <c r="F87" s="102"/>
    </row>
    <row r="88" spans="1:6" s="12" customFormat="1" ht="24" x14ac:dyDescent="0.15">
      <c r="A88" s="102"/>
      <c r="B88" s="104" t="s">
        <v>18</v>
      </c>
      <c r="C88" s="105" t="s">
        <v>156</v>
      </c>
      <c r="D88" s="106">
        <v>500</v>
      </c>
      <c r="E88" s="102"/>
      <c r="F88" s="102"/>
    </row>
    <row r="89" spans="1:6" s="12" customFormat="1" ht="23.25" customHeight="1" x14ac:dyDescent="0.15">
      <c r="A89" s="102"/>
      <c r="B89" s="104" t="s">
        <v>18</v>
      </c>
      <c r="C89" s="105" t="s">
        <v>157</v>
      </c>
      <c r="D89" s="106">
        <v>700</v>
      </c>
      <c r="E89" s="102"/>
      <c r="F89" s="102"/>
    </row>
    <row r="90" spans="1:6" s="12" customFormat="1" ht="24" customHeight="1" x14ac:dyDescent="0.15">
      <c r="A90" s="102"/>
      <c r="B90" s="104" t="s">
        <v>18</v>
      </c>
      <c r="C90" s="105" t="s">
        <v>158</v>
      </c>
      <c r="D90" s="106">
        <v>225</v>
      </c>
      <c r="E90" s="102"/>
      <c r="F90" s="102"/>
    </row>
    <row r="91" spans="1:6" s="43" customFormat="1" ht="12" customHeight="1" x14ac:dyDescent="0.15">
      <c r="A91" s="102"/>
      <c r="B91" s="104"/>
      <c r="C91" s="103" t="s">
        <v>45</v>
      </c>
      <c r="D91" s="46">
        <v>1825</v>
      </c>
      <c r="E91" s="102"/>
      <c r="F91" s="102"/>
    </row>
    <row r="92" spans="1:6" s="12" customFormat="1" x14ac:dyDescent="0.15">
      <c r="A92" s="210" t="s">
        <v>94</v>
      </c>
      <c r="B92" s="211"/>
      <c r="C92" s="211"/>
      <c r="D92" s="211"/>
      <c r="E92" s="211"/>
      <c r="F92" s="211"/>
    </row>
    <row r="93" spans="1:6" s="12" customFormat="1" x14ac:dyDescent="0.15">
      <c r="A93" s="48" t="s">
        <v>159</v>
      </c>
      <c r="B93" s="48"/>
      <c r="C93" s="48"/>
      <c r="D93" s="48"/>
      <c r="E93" s="48"/>
      <c r="F93" s="48"/>
    </row>
    <row r="94" spans="1:6" s="12" customFormat="1" ht="12" customHeight="1" x14ac:dyDescent="0.15">
      <c r="A94" s="107"/>
      <c r="B94" s="109" t="s">
        <v>17</v>
      </c>
      <c r="C94" s="110" t="s">
        <v>68</v>
      </c>
      <c r="D94" s="111">
        <v>350</v>
      </c>
      <c r="E94" s="107"/>
      <c r="F94" s="107"/>
    </row>
    <row r="95" spans="1:6" s="43" customFormat="1" ht="12" customHeight="1" x14ac:dyDescent="0.15">
      <c r="A95" s="107"/>
      <c r="B95" s="109"/>
      <c r="C95" s="108" t="s">
        <v>45</v>
      </c>
      <c r="D95" s="46">
        <v>350</v>
      </c>
      <c r="E95" s="107"/>
      <c r="F95" s="107"/>
    </row>
    <row r="96" spans="1:6" s="12" customFormat="1" ht="12" customHeight="1" x14ac:dyDescent="0.15">
      <c r="A96" s="33" t="s">
        <v>53</v>
      </c>
      <c r="B96" s="34"/>
      <c r="C96" s="35"/>
      <c r="D96" s="34"/>
      <c r="E96" s="27"/>
      <c r="F96" s="27"/>
    </row>
    <row r="97" spans="1:6" s="12" customFormat="1" ht="12" customHeight="1" x14ac:dyDescent="0.15">
      <c r="A97" s="114"/>
      <c r="B97" s="115" t="s">
        <v>59</v>
      </c>
      <c r="C97" s="116" t="s">
        <v>120</v>
      </c>
      <c r="D97" s="117">
        <v>1000</v>
      </c>
      <c r="E97" s="112"/>
      <c r="F97" s="112"/>
    </row>
    <row r="98" spans="1:6" s="12" customFormat="1" ht="12" customHeight="1" x14ac:dyDescent="0.15">
      <c r="A98" s="114"/>
      <c r="B98" s="115" t="s">
        <v>18</v>
      </c>
      <c r="C98" s="116" t="s">
        <v>121</v>
      </c>
      <c r="D98" s="117">
        <v>1500</v>
      </c>
      <c r="E98" s="112"/>
      <c r="F98" s="112"/>
    </row>
    <row r="99" spans="1:6" s="43" customFormat="1" ht="12" customHeight="1" x14ac:dyDescent="0.15">
      <c r="A99" s="114"/>
      <c r="B99" s="115"/>
      <c r="C99" s="113" t="s">
        <v>45</v>
      </c>
      <c r="D99" s="46">
        <v>2500</v>
      </c>
      <c r="E99" s="112"/>
      <c r="F99" s="112"/>
    </row>
    <row r="100" spans="1:6" s="43" customFormat="1" ht="12" customHeight="1" x14ac:dyDescent="0.15">
      <c r="A100" s="120"/>
      <c r="B100" s="195"/>
      <c r="C100" s="202"/>
      <c r="D100" s="204"/>
      <c r="E100" s="199"/>
      <c r="F100" s="199"/>
    </row>
    <row r="101" spans="1:6" s="43" customFormat="1" ht="12" customHeight="1" x14ac:dyDescent="0.15">
      <c r="A101" s="120" t="s">
        <v>123</v>
      </c>
      <c r="B101" s="121"/>
      <c r="C101" s="122"/>
      <c r="D101" s="121"/>
      <c r="E101" s="118"/>
      <c r="F101" s="118"/>
    </row>
    <row r="102" spans="1:6" s="43" customFormat="1" ht="12" customHeight="1" x14ac:dyDescent="0.15">
      <c r="A102" s="120" t="s">
        <v>160</v>
      </c>
      <c r="B102" s="121"/>
      <c r="C102" s="122"/>
      <c r="D102" s="121"/>
      <c r="E102" s="118"/>
      <c r="F102" s="118"/>
    </row>
    <row r="103" spans="1:6" s="43" customFormat="1" ht="12" customHeight="1" x14ac:dyDescent="0.15">
      <c r="A103" s="118"/>
      <c r="B103" s="121" t="s">
        <v>18</v>
      </c>
      <c r="C103" s="122" t="s">
        <v>122</v>
      </c>
      <c r="D103" s="123">
        <v>2000</v>
      </c>
      <c r="E103" s="118"/>
      <c r="F103" s="118"/>
    </row>
    <row r="104" spans="1:6" s="43" customFormat="1" ht="24" customHeight="1" x14ac:dyDescent="0.15">
      <c r="A104" s="118"/>
      <c r="B104" s="121" t="s">
        <v>18</v>
      </c>
      <c r="C104" s="122" t="s">
        <v>161</v>
      </c>
      <c r="D104" s="123">
        <v>1600</v>
      </c>
      <c r="E104" s="118"/>
      <c r="F104" s="118"/>
    </row>
    <row r="105" spans="1:6" s="43" customFormat="1" ht="24" x14ac:dyDescent="0.15">
      <c r="A105" s="118"/>
      <c r="B105" s="121" t="s">
        <v>18</v>
      </c>
      <c r="C105" s="122" t="s">
        <v>162</v>
      </c>
      <c r="D105" s="123">
        <v>1500</v>
      </c>
      <c r="E105" s="118"/>
      <c r="F105" s="118"/>
    </row>
    <row r="106" spans="1:6" s="43" customFormat="1" ht="12" customHeight="1" x14ac:dyDescent="0.15">
      <c r="A106" s="118"/>
      <c r="B106" s="121"/>
      <c r="C106" s="119" t="s">
        <v>45</v>
      </c>
      <c r="D106" s="46">
        <v>5100</v>
      </c>
      <c r="E106" s="118"/>
      <c r="F106" s="118"/>
    </row>
    <row r="107" spans="1:6" s="12" customFormat="1" ht="12" customHeight="1" x14ac:dyDescent="0.15">
      <c r="A107" s="26" t="s">
        <v>21</v>
      </c>
      <c r="B107" s="34"/>
      <c r="C107" s="35"/>
      <c r="D107" s="34"/>
      <c r="E107" s="27"/>
      <c r="F107" s="27"/>
    </row>
    <row r="108" spans="1:6" s="12" customFormat="1" ht="24" x14ac:dyDescent="0.15">
      <c r="A108" s="27"/>
      <c r="B108" s="128" t="s">
        <v>1</v>
      </c>
      <c r="C108" s="128" t="s">
        <v>163</v>
      </c>
      <c r="D108" s="129">
        <v>2000</v>
      </c>
      <c r="E108" s="124"/>
      <c r="F108" s="124"/>
    </row>
    <row r="109" spans="1:6" s="12" customFormat="1" ht="13" x14ac:dyDescent="0.15">
      <c r="A109" s="27"/>
      <c r="B109" s="128" t="s">
        <v>13</v>
      </c>
      <c r="C109" s="128" t="s">
        <v>55</v>
      </c>
      <c r="D109" s="129">
        <v>2000</v>
      </c>
      <c r="E109" s="124"/>
      <c r="F109" s="124"/>
    </row>
    <row r="110" spans="1:6" s="12" customFormat="1" ht="24" x14ac:dyDescent="0.15">
      <c r="A110" s="27"/>
      <c r="B110" s="128" t="s">
        <v>4</v>
      </c>
      <c r="C110" s="128" t="s">
        <v>164</v>
      </c>
      <c r="D110" s="129"/>
      <c r="E110" s="124"/>
      <c r="F110" s="125">
        <v>2000</v>
      </c>
    </row>
    <row r="111" spans="1:6" s="12" customFormat="1" ht="12" customHeight="1" x14ac:dyDescent="0.15">
      <c r="A111" s="27"/>
      <c r="B111" s="128" t="s">
        <v>4</v>
      </c>
      <c r="C111" s="128" t="s">
        <v>56</v>
      </c>
      <c r="D111" s="129">
        <v>2000</v>
      </c>
      <c r="E111" s="124"/>
      <c r="F111" s="124"/>
    </row>
    <row r="112" spans="1:6" s="12" customFormat="1" ht="13" x14ac:dyDescent="0.15">
      <c r="A112" s="27"/>
      <c r="B112" s="128" t="s">
        <v>4</v>
      </c>
      <c r="C112" s="128" t="s">
        <v>57</v>
      </c>
      <c r="D112" s="129">
        <v>800</v>
      </c>
      <c r="E112" s="124"/>
      <c r="F112" s="124"/>
    </row>
    <row r="113" spans="1:6" s="12" customFormat="1" ht="13" x14ac:dyDescent="0.15">
      <c r="A113" s="27"/>
      <c r="B113" s="128" t="s">
        <v>8</v>
      </c>
      <c r="C113" s="128" t="s">
        <v>124</v>
      </c>
      <c r="D113" s="129">
        <v>1500</v>
      </c>
      <c r="E113" s="124"/>
      <c r="F113" s="124"/>
    </row>
    <row r="114" spans="1:6" s="12" customFormat="1" ht="24" customHeight="1" x14ac:dyDescent="0.15">
      <c r="A114" s="27"/>
      <c r="B114" s="128" t="s">
        <v>8</v>
      </c>
      <c r="C114" s="128" t="s">
        <v>165</v>
      </c>
      <c r="D114" s="129">
        <v>1400</v>
      </c>
      <c r="E114" s="124"/>
      <c r="F114" s="124"/>
    </row>
    <row r="115" spans="1:6" s="12" customFormat="1" ht="24" x14ac:dyDescent="0.15">
      <c r="A115" s="27"/>
      <c r="B115" s="128" t="s">
        <v>9</v>
      </c>
      <c r="C115" s="128" t="s">
        <v>166</v>
      </c>
      <c r="D115" s="129">
        <v>2000</v>
      </c>
      <c r="E115" s="124"/>
      <c r="F115" s="124"/>
    </row>
    <row r="116" spans="1:6" s="12" customFormat="1" ht="23.25" customHeight="1" x14ac:dyDescent="0.15">
      <c r="A116" s="27"/>
      <c r="B116" s="128" t="s">
        <v>51</v>
      </c>
      <c r="C116" s="128" t="s">
        <v>167</v>
      </c>
      <c r="D116" s="129">
        <v>1100</v>
      </c>
      <c r="E116" s="124"/>
      <c r="F116" s="124"/>
    </row>
    <row r="117" spans="1:6" s="12" customFormat="1" ht="36" x14ac:dyDescent="0.15">
      <c r="A117" s="27"/>
      <c r="B117" s="128" t="s">
        <v>184</v>
      </c>
      <c r="C117" s="128" t="s">
        <v>168</v>
      </c>
      <c r="D117" s="129">
        <v>1500</v>
      </c>
      <c r="E117" s="124"/>
      <c r="F117" s="124"/>
    </row>
    <row r="118" spans="1:6" s="12" customFormat="1" ht="13" x14ac:dyDescent="0.15">
      <c r="A118" s="27"/>
      <c r="B118" s="128" t="s">
        <v>29</v>
      </c>
      <c r="C118" s="127" t="s">
        <v>125</v>
      </c>
      <c r="D118" s="124"/>
      <c r="E118" s="124"/>
      <c r="F118" s="125">
        <v>3000</v>
      </c>
    </row>
    <row r="119" spans="1:6" s="12" customFormat="1" ht="13" x14ac:dyDescent="0.15">
      <c r="A119" s="27"/>
      <c r="B119" s="128" t="s">
        <v>29</v>
      </c>
      <c r="C119" s="128" t="s">
        <v>58</v>
      </c>
      <c r="D119" s="129">
        <v>500</v>
      </c>
      <c r="E119" s="124"/>
      <c r="F119" s="124"/>
    </row>
    <row r="120" spans="1:6" s="12" customFormat="1" ht="13" x14ac:dyDescent="0.15">
      <c r="A120" s="27"/>
      <c r="B120" s="128" t="s">
        <v>29</v>
      </c>
      <c r="C120" s="128" t="s">
        <v>191</v>
      </c>
      <c r="D120" s="125">
        <v>1000</v>
      </c>
      <c r="E120" s="124"/>
      <c r="F120" s="129"/>
    </row>
    <row r="121" spans="1:6" s="12" customFormat="1" ht="12" customHeight="1" x14ac:dyDescent="0.15">
      <c r="A121" s="27"/>
      <c r="B121" s="128" t="s">
        <v>29</v>
      </c>
      <c r="C121" s="128" t="s">
        <v>126</v>
      </c>
      <c r="D121" s="125">
        <v>600</v>
      </c>
      <c r="E121" s="124"/>
      <c r="F121" s="129"/>
    </row>
    <row r="122" spans="1:6" s="12" customFormat="1" ht="24" x14ac:dyDescent="0.15">
      <c r="A122" s="27"/>
      <c r="B122" s="128" t="s">
        <v>17</v>
      </c>
      <c r="C122" s="128" t="s">
        <v>169</v>
      </c>
      <c r="D122" s="129">
        <v>2000</v>
      </c>
      <c r="E122" s="124"/>
      <c r="F122" s="124"/>
    </row>
    <row r="123" spans="1:6" s="12" customFormat="1" ht="24" customHeight="1" x14ac:dyDescent="0.15">
      <c r="A123" s="27"/>
      <c r="B123" s="128" t="s">
        <v>6</v>
      </c>
      <c r="C123" s="128" t="s">
        <v>170</v>
      </c>
      <c r="D123" s="129">
        <v>1000</v>
      </c>
      <c r="E123" s="124"/>
      <c r="F123" s="124"/>
    </row>
    <row r="124" spans="1:6" s="12" customFormat="1" ht="24" x14ac:dyDescent="0.15">
      <c r="A124" s="27"/>
      <c r="B124" s="128" t="s">
        <v>6</v>
      </c>
      <c r="C124" s="128" t="s">
        <v>190</v>
      </c>
      <c r="D124" s="129">
        <v>2000</v>
      </c>
      <c r="E124" s="124"/>
      <c r="F124" s="124"/>
    </row>
    <row r="125" spans="1:6" s="12" customFormat="1" ht="12" customHeight="1" x14ac:dyDescent="0.15">
      <c r="A125" s="27"/>
      <c r="B125" s="128" t="s">
        <v>54</v>
      </c>
      <c r="C125" s="128" t="s">
        <v>60</v>
      </c>
      <c r="D125" s="129">
        <v>900</v>
      </c>
      <c r="E125" s="124"/>
      <c r="F125" s="124"/>
    </row>
    <row r="126" spans="1:6" s="12" customFormat="1" ht="13" x14ac:dyDescent="0.15">
      <c r="A126" s="27"/>
      <c r="B126" s="128" t="s">
        <v>11</v>
      </c>
      <c r="C126" s="128" t="s">
        <v>127</v>
      </c>
      <c r="D126" s="129">
        <v>1800</v>
      </c>
      <c r="E126" s="124"/>
      <c r="F126" s="124"/>
    </row>
    <row r="127" spans="1:6" s="12" customFormat="1" ht="24" x14ac:dyDescent="0.15">
      <c r="A127" s="27"/>
      <c r="B127" s="128" t="s">
        <v>11</v>
      </c>
      <c r="C127" s="128" t="s">
        <v>171</v>
      </c>
      <c r="D127" s="129">
        <v>1800</v>
      </c>
      <c r="E127" s="124"/>
      <c r="F127" s="124"/>
    </row>
    <row r="128" spans="1:6" s="12" customFormat="1" ht="11.25" customHeight="1" x14ac:dyDescent="0.15">
      <c r="A128" s="27"/>
      <c r="B128" s="128" t="s">
        <v>11</v>
      </c>
      <c r="C128" s="128" t="s">
        <v>128</v>
      </c>
      <c r="D128" s="129">
        <v>1200</v>
      </c>
      <c r="E128" s="124"/>
      <c r="F128" s="124"/>
    </row>
    <row r="129" spans="1:6" s="12" customFormat="1" ht="13" x14ac:dyDescent="0.15">
      <c r="A129" s="27"/>
      <c r="B129" s="128" t="s">
        <v>18</v>
      </c>
      <c r="C129" s="128" t="s">
        <v>129</v>
      </c>
      <c r="D129" s="129">
        <v>1000</v>
      </c>
      <c r="E129" s="124"/>
      <c r="F129" s="124"/>
    </row>
    <row r="130" spans="1:6" s="43" customFormat="1" ht="12" customHeight="1" x14ac:dyDescent="0.15">
      <c r="A130" s="26"/>
      <c r="B130" s="128"/>
      <c r="C130" s="126" t="s">
        <v>45</v>
      </c>
      <c r="D130" s="46">
        <v>28100</v>
      </c>
      <c r="E130" s="124"/>
      <c r="F130" s="42">
        <v>5000</v>
      </c>
    </row>
    <row r="131" spans="1:6" s="12" customFormat="1" x14ac:dyDescent="0.15">
      <c r="A131" s="33" t="s">
        <v>61</v>
      </c>
      <c r="B131" s="34"/>
      <c r="C131" s="35"/>
      <c r="D131" s="36"/>
      <c r="E131" s="27"/>
      <c r="F131" s="27"/>
    </row>
    <row r="132" spans="1:6" s="12" customFormat="1" ht="24" x14ac:dyDescent="0.15">
      <c r="A132" s="27"/>
      <c r="B132" s="132" t="s">
        <v>4</v>
      </c>
      <c r="C132" s="133" t="s">
        <v>172</v>
      </c>
      <c r="D132" s="134">
        <v>300</v>
      </c>
      <c r="E132" s="130"/>
      <c r="F132" s="130"/>
    </row>
    <row r="133" spans="1:6" s="12" customFormat="1" ht="24" x14ac:dyDescent="0.15">
      <c r="A133" s="27"/>
      <c r="B133" s="132" t="s">
        <v>4</v>
      </c>
      <c r="C133" s="133" t="s">
        <v>173</v>
      </c>
      <c r="D133" s="134">
        <v>500</v>
      </c>
      <c r="E133" s="130"/>
      <c r="F133" s="130"/>
    </row>
    <row r="134" spans="1:6" s="12" customFormat="1" ht="24" customHeight="1" x14ac:dyDescent="0.15">
      <c r="A134" s="27"/>
      <c r="B134" s="132" t="s">
        <v>29</v>
      </c>
      <c r="C134" s="133" t="s">
        <v>174</v>
      </c>
      <c r="D134" s="134">
        <v>500</v>
      </c>
      <c r="E134" s="130"/>
      <c r="F134" s="130"/>
    </row>
    <row r="135" spans="1:6" s="12" customFormat="1" ht="24" x14ac:dyDescent="0.15">
      <c r="A135" s="27"/>
      <c r="B135" s="133" t="s">
        <v>11</v>
      </c>
      <c r="C135" s="133" t="s">
        <v>175</v>
      </c>
      <c r="D135" s="134">
        <v>500</v>
      </c>
      <c r="E135" s="130"/>
      <c r="F135" s="130"/>
    </row>
    <row r="136" spans="1:6" s="12" customFormat="1" ht="24" x14ac:dyDescent="0.15">
      <c r="A136" s="27"/>
      <c r="B136" s="132" t="s">
        <v>18</v>
      </c>
      <c r="C136" s="133" t="s">
        <v>176</v>
      </c>
      <c r="D136" s="134">
        <v>1000</v>
      </c>
      <c r="E136" s="130"/>
      <c r="F136" s="130"/>
    </row>
    <row r="137" spans="1:6" s="12" customFormat="1" ht="24" customHeight="1" x14ac:dyDescent="0.15">
      <c r="A137" s="27"/>
      <c r="B137" s="132" t="s">
        <v>18</v>
      </c>
      <c r="C137" s="133" t="s">
        <v>157</v>
      </c>
      <c r="D137" s="134">
        <v>500</v>
      </c>
      <c r="E137" s="130"/>
      <c r="F137" s="130"/>
    </row>
    <row r="138" spans="1:6" s="12" customFormat="1" ht="24" x14ac:dyDescent="0.15">
      <c r="A138" s="27"/>
      <c r="B138" s="132" t="s">
        <v>18</v>
      </c>
      <c r="C138" s="133" t="s">
        <v>177</v>
      </c>
      <c r="D138" s="134">
        <v>500</v>
      </c>
      <c r="E138" s="130"/>
      <c r="F138" s="130"/>
    </row>
    <row r="139" spans="1:6" s="12" customFormat="1" ht="12" customHeight="1" x14ac:dyDescent="0.15">
      <c r="A139" s="27"/>
      <c r="B139" s="132" t="s">
        <v>18</v>
      </c>
      <c r="C139" s="133" t="s">
        <v>130</v>
      </c>
      <c r="D139" s="134">
        <v>750</v>
      </c>
      <c r="E139" s="130"/>
      <c r="F139" s="130"/>
    </row>
    <row r="140" spans="1:6" s="43" customFormat="1" ht="12" customHeight="1" x14ac:dyDescent="0.15">
      <c r="A140" s="26"/>
      <c r="B140" s="132"/>
      <c r="C140" s="131" t="s">
        <v>45</v>
      </c>
      <c r="D140" s="46">
        <v>4550</v>
      </c>
      <c r="E140" s="130"/>
      <c r="F140" s="130"/>
    </row>
    <row r="141" spans="1:6" s="12" customFormat="1" ht="12" customHeight="1" x14ac:dyDescent="0.15">
      <c r="A141" s="33" t="s">
        <v>30</v>
      </c>
      <c r="B141" s="34"/>
      <c r="C141" s="35"/>
      <c r="D141" s="36"/>
      <c r="E141" s="27"/>
      <c r="F141" s="27"/>
    </row>
    <row r="142" spans="1:6" s="12" customFormat="1" x14ac:dyDescent="0.15">
      <c r="A142" s="27"/>
      <c r="B142" s="34" t="s">
        <v>4</v>
      </c>
      <c r="C142" s="35" t="s">
        <v>62</v>
      </c>
      <c r="D142" s="36">
        <v>212.5</v>
      </c>
      <c r="E142" s="27"/>
      <c r="F142" s="27"/>
    </row>
    <row r="143" spans="1:6" s="43" customFormat="1" ht="12" customHeight="1" x14ac:dyDescent="0.15">
      <c r="A143" s="26"/>
      <c r="B143" s="33"/>
      <c r="C143" s="31" t="s">
        <v>45</v>
      </c>
      <c r="D143" s="46">
        <f>SUM(D142:D142)</f>
        <v>212.5</v>
      </c>
      <c r="E143" s="26"/>
      <c r="F143" s="26"/>
    </row>
    <row r="144" spans="1:6" s="12" customFormat="1" ht="12" customHeight="1" x14ac:dyDescent="0.15">
      <c r="A144" s="27"/>
      <c r="B144" s="27"/>
      <c r="C144" s="27"/>
      <c r="D144" s="27"/>
      <c r="E144" s="27"/>
      <c r="F144" s="27"/>
    </row>
    <row r="145" spans="1:6" s="12" customFormat="1" ht="12" customHeight="1" x14ac:dyDescent="0.15">
      <c r="A145" s="26" t="s">
        <v>88</v>
      </c>
      <c r="B145" s="27"/>
      <c r="C145" s="27"/>
      <c r="D145" s="27"/>
      <c r="E145" s="27"/>
      <c r="F145" s="27"/>
    </row>
    <row r="146" spans="1:6" s="12" customFormat="1" ht="12" customHeight="1" x14ac:dyDescent="0.15">
      <c r="A146" s="26" t="s">
        <v>63</v>
      </c>
      <c r="B146" s="27"/>
      <c r="C146" s="27"/>
      <c r="D146" s="28">
        <f>D150+D153+D161+D164+D169+D174+D182+D186</f>
        <v>21133</v>
      </c>
      <c r="E146" s="27"/>
      <c r="F146" s="28">
        <f>F150+F182</f>
        <v>75000</v>
      </c>
    </row>
    <row r="147" spans="1:6" s="12" customFormat="1" ht="24" customHeight="1" x14ac:dyDescent="0.15">
      <c r="A147" s="27"/>
      <c r="B147" s="137" t="s">
        <v>1</v>
      </c>
      <c r="C147" s="137" t="s">
        <v>193</v>
      </c>
      <c r="D147" s="136">
        <v>600</v>
      </c>
      <c r="E147" s="135"/>
      <c r="F147" s="136"/>
    </row>
    <row r="148" spans="1:6" s="12" customFormat="1" ht="12" customHeight="1" x14ac:dyDescent="0.15">
      <c r="A148" s="27"/>
      <c r="B148" s="137" t="s">
        <v>1</v>
      </c>
      <c r="C148" s="137" t="s">
        <v>131</v>
      </c>
      <c r="D148" s="135"/>
      <c r="E148" s="135"/>
      <c r="F148" s="136">
        <v>60000</v>
      </c>
    </row>
    <row r="149" spans="1:6" s="12" customFormat="1" ht="13" x14ac:dyDescent="0.15">
      <c r="A149" s="27"/>
      <c r="B149" s="137" t="s">
        <v>1</v>
      </c>
      <c r="C149" s="137" t="s">
        <v>132</v>
      </c>
      <c r="D149" s="136">
        <v>1100</v>
      </c>
      <c r="E149" s="135"/>
      <c r="F149" s="136"/>
    </row>
    <row r="150" spans="1:6" s="43" customFormat="1" ht="12" customHeight="1" x14ac:dyDescent="0.15">
      <c r="A150" s="26"/>
      <c r="B150" s="137"/>
      <c r="C150" s="138" t="s">
        <v>45</v>
      </c>
      <c r="D150" s="42">
        <v>1700</v>
      </c>
      <c r="E150" s="135"/>
      <c r="F150" s="42">
        <v>60000</v>
      </c>
    </row>
    <row r="151" spans="1:6" s="12" customFormat="1" ht="12" customHeight="1" x14ac:dyDescent="0.15">
      <c r="A151" s="26" t="s">
        <v>64</v>
      </c>
      <c r="B151" s="27"/>
      <c r="C151" s="27"/>
      <c r="D151" s="27"/>
      <c r="E151" s="27"/>
      <c r="F151" s="27"/>
    </row>
    <row r="152" spans="1:6" s="12" customFormat="1" ht="24" customHeight="1" x14ac:dyDescent="0.15">
      <c r="A152" s="27"/>
      <c r="B152" s="141" t="s">
        <v>18</v>
      </c>
      <c r="C152" s="141" t="s">
        <v>178</v>
      </c>
      <c r="D152" s="140">
        <v>1500</v>
      </c>
      <c r="E152" s="139"/>
      <c r="F152" s="139"/>
    </row>
    <row r="153" spans="1:6" s="43" customFormat="1" ht="12" customHeight="1" x14ac:dyDescent="0.15">
      <c r="A153" s="26"/>
      <c r="B153" s="141"/>
      <c r="C153" s="142" t="s">
        <v>45</v>
      </c>
      <c r="D153" s="42">
        <v>1500</v>
      </c>
      <c r="E153" s="139"/>
      <c r="F153" s="139"/>
    </row>
    <row r="154" spans="1:6" s="12" customFormat="1" ht="12" customHeight="1" x14ac:dyDescent="0.15">
      <c r="A154" s="26" t="s">
        <v>65</v>
      </c>
      <c r="B154" s="27"/>
      <c r="C154" s="27"/>
      <c r="D154" s="27"/>
      <c r="E154" s="27"/>
      <c r="F154" s="27"/>
    </row>
    <row r="155" spans="1:6" s="12" customFormat="1" ht="36" x14ac:dyDescent="0.15">
      <c r="A155" s="27"/>
      <c r="B155" s="29" t="s">
        <v>183</v>
      </c>
      <c r="C155" s="145" t="s">
        <v>179</v>
      </c>
      <c r="D155" s="144">
        <v>75</v>
      </c>
      <c r="E155" s="143"/>
      <c r="F155" s="143"/>
    </row>
    <row r="156" spans="1:6" s="12" customFormat="1" ht="24" x14ac:dyDescent="0.15">
      <c r="A156" s="27"/>
      <c r="B156" s="29" t="s">
        <v>183</v>
      </c>
      <c r="C156" s="145" t="s">
        <v>180</v>
      </c>
      <c r="D156" s="144">
        <v>400</v>
      </c>
      <c r="E156" s="143"/>
      <c r="F156" s="143"/>
    </row>
    <row r="157" spans="1:6" s="12" customFormat="1" ht="36" x14ac:dyDescent="0.15">
      <c r="A157" s="27"/>
      <c r="B157" s="29" t="s">
        <v>183</v>
      </c>
      <c r="C157" s="145" t="s">
        <v>181</v>
      </c>
      <c r="D157" s="144">
        <v>1000</v>
      </c>
      <c r="E157" s="143"/>
      <c r="F157" s="143"/>
    </row>
    <row r="158" spans="1:6" s="12" customFormat="1" ht="12" customHeight="1" x14ac:dyDescent="0.15">
      <c r="A158" s="27"/>
      <c r="B158" s="148" t="s">
        <v>133</v>
      </c>
      <c r="C158" s="148" t="s">
        <v>134</v>
      </c>
      <c r="D158" s="144">
        <v>1000</v>
      </c>
      <c r="E158" s="143"/>
      <c r="F158" s="143"/>
    </row>
    <row r="159" spans="1:6" s="12" customFormat="1" ht="36" x14ac:dyDescent="0.15">
      <c r="A159" s="27"/>
      <c r="B159" s="145" t="s">
        <v>18</v>
      </c>
      <c r="C159" s="145" t="s">
        <v>182</v>
      </c>
      <c r="D159" s="144">
        <v>2000</v>
      </c>
      <c r="E159" s="143"/>
      <c r="F159" s="143"/>
    </row>
    <row r="160" spans="1:6" s="12" customFormat="1" ht="24" customHeight="1" x14ac:dyDescent="0.15">
      <c r="A160" s="27"/>
      <c r="B160" s="145" t="s">
        <v>18</v>
      </c>
      <c r="C160" s="145" t="s">
        <v>157</v>
      </c>
      <c r="D160" s="144">
        <v>800</v>
      </c>
      <c r="E160" s="143"/>
      <c r="F160" s="143"/>
    </row>
    <row r="161" spans="1:6" s="43" customFormat="1" ht="12" customHeight="1" x14ac:dyDescent="0.15">
      <c r="A161" s="26"/>
      <c r="B161" s="145"/>
      <c r="C161" s="146" t="s">
        <v>45</v>
      </c>
      <c r="D161" s="42">
        <v>5275</v>
      </c>
      <c r="E161" s="143"/>
      <c r="F161" s="147"/>
    </row>
    <row r="162" spans="1:6" s="12" customFormat="1" ht="12" customHeight="1" x14ac:dyDescent="0.15">
      <c r="A162" s="149" t="s">
        <v>135</v>
      </c>
      <c r="B162" s="27"/>
      <c r="C162" s="27"/>
      <c r="D162" s="27"/>
      <c r="E162" s="27"/>
      <c r="F162" s="27"/>
    </row>
    <row r="163" spans="1:6" s="12" customFormat="1" ht="24" customHeight="1" x14ac:dyDescent="0.15">
      <c r="A163" s="27"/>
      <c r="B163" s="151" t="s">
        <v>18</v>
      </c>
      <c r="C163" s="151" t="s">
        <v>157</v>
      </c>
      <c r="D163" s="150">
        <v>348</v>
      </c>
      <c r="E163" s="27"/>
      <c r="F163" s="27"/>
    </row>
    <row r="164" spans="1:6" s="43" customFormat="1" ht="12" customHeight="1" x14ac:dyDescent="0.15">
      <c r="A164" s="26"/>
      <c r="B164" s="151"/>
      <c r="C164" s="152" t="s">
        <v>45</v>
      </c>
      <c r="D164" s="42">
        <v>348</v>
      </c>
      <c r="E164" s="26"/>
      <c r="F164" s="26"/>
    </row>
    <row r="165" spans="1:6" s="12" customFormat="1" ht="12" customHeight="1" x14ac:dyDescent="0.15">
      <c r="A165" s="26" t="s">
        <v>67</v>
      </c>
      <c r="B165" s="27"/>
      <c r="C165" s="27"/>
      <c r="D165" s="27"/>
      <c r="E165" s="27"/>
      <c r="F165" s="27"/>
    </row>
    <row r="166" spans="1:6" s="12" customFormat="1" ht="24" x14ac:dyDescent="0.15">
      <c r="A166" s="27"/>
      <c r="B166" s="29" t="s">
        <v>183</v>
      </c>
      <c r="C166" s="155" t="s">
        <v>136</v>
      </c>
      <c r="D166" s="154">
        <v>300</v>
      </c>
      <c r="E166" s="153"/>
      <c r="F166" s="153"/>
    </row>
    <row r="167" spans="1:6" s="12" customFormat="1" ht="13" x14ac:dyDescent="0.15">
      <c r="A167" s="27"/>
      <c r="B167" s="155" t="s">
        <v>14</v>
      </c>
      <c r="C167" s="155" t="s">
        <v>137</v>
      </c>
      <c r="D167" s="154">
        <v>70</v>
      </c>
      <c r="E167" s="153"/>
      <c r="F167" s="153"/>
    </row>
    <row r="168" spans="1:6" s="12" customFormat="1" ht="12" customHeight="1" x14ac:dyDescent="0.15">
      <c r="A168" s="27"/>
      <c r="B168" s="155" t="s">
        <v>10</v>
      </c>
      <c r="C168" s="155" t="s">
        <v>69</v>
      </c>
      <c r="D168" s="154">
        <v>500</v>
      </c>
      <c r="E168" s="153"/>
      <c r="F168" s="153"/>
    </row>
    <row r="169" spans="1:6" s="43" customFormat="1" ht="12" customHeight="1" x14ac:dyDescent="0.15">
      <c r="A169" s="26"/>
      <c r="B169" s="155"/>
      <c r="C169" s="156" t="s">
        <v>45</v>
      </c>
      <c r="D169" s="42">
        <v>870</v>
      </c>
      <c r="E169" s="153"/>
      <c r="F169" s="153"/>
    </row>
    <row r="170" spans="1:6" s="12" customFormat="1" ht="12" customHeight="1" x14ac:dyDescent="0.15">
      <c r="A170" s="26" t="s">
        <v>70</v>
      </c>
      <c r="B170" s="27"/>
      <c r="C170" s="27"/>
      <c r="D170" s="27"/>
      <c r="E170" s="27"/>
      <c r="F170" s="27"/>
    </row>
    <row r="171" spans="1:6" s="12" customFormat="1" ht="13" x14ac:dyDescent="0.15">
      <c r="A171" s="27"/>
      <c r="B171" s="159" t="s">
        <v>8</v>
      </c>
      <c r="C171" s="159" t="s">
        <v>138</v>
      </c>
      <c r="D171" s="158">
        <v>500</v>
      </c>
      <c r="E171" s="157"/>
      <c r="F171" s="157"/>
    </row>
    <row r="172" spans="1:6" s="12" customFormat="1" ht="13" x14ac:dyDescent="0.15">
      <c r="A172" s="27"/>
      <c r="B172" s="163" t="s">
        <v>8</v>
      </c>
      <c r="C172" s="163" t="s">
        <v>139</v>
      </c>
      <c r="D172" s="162">
        <v>1000</v>
      </c>
      <c r="E172" s="161"/>
      <c r="F172" s="161"/>
    </row>
    <row r="173" spans="1:6" s="12" customFormat="1" ht="36" x14ac:dyDescent="0.15">
      <c r="A173" s="27"/>
      <c r="B173" s="159" t="s">
        <v>184</v>
      </c>
      <c r="C173" s="159" t="s">
        <v>185</v>
      </c>
      <c r="D173" s="158">
        <v>500</v>
      </c>
      <c r="E173" s="157"/>
      <c r="F173" s="157"/>
    </row>
    <row r="174" spans="1:6" s="43" customFormat="1" ht="12" customHeight="1" x14ac:dyDescent="0.15">
      <c r="A174" s="26"/>
      <c r="B174" s="159"/>
      <c r="C174" s="160" t="s">
        <v>45</v>
      </c>
      <c r="D174" s="42">
        <v>2000</v>
      </c>
      <c r="E174" s="157"/>
      <c r="F174" s="157"/>
    </row>
    <row r="175" spans="1:6" s="12" customFormat="1" ht="12" customHeight="1" x14ac:dyDescent="0.15">
      <c r="A175" s="26" t="s">
        <v>71</v>
      </c>
      <c r="B175" s="27"/>
      <c r="C175" s="27"/>
      <c r="D175" s="27"/>
      <c r="E175" s="27"/>
      <c r="F175" s="30"/>
    </row>
    <row r="176" spans="1:6" s="12" customFormat="1" ht="12" customHeight="1" x14ac:dyDescent="0.15">
      <c r="A176" s="27"/>
      <c r="B176" s="163" t="s">
        <v>4</v>
      </c>
      <c r="C176" s="163" t="s">
        <v>72</v>
      </c>
      <c r="D176" s="161"/>
      <c r="E176" s="161"/>
      <c r="F176" s="162">
        <v>6000</v>
      </c>
    </row>
    <row r="177" spans="1:6" s="12" customFormat="1" ht="24" x14ac:dyDescent="0.15">
      <c r="A177" s="27"/>
      <c r="B177" s="163" t="s">
        <v>4</v>
      </c>
      <c r="C177" s="163" t="s">
        <v>186</v>
      </c>
      <c r="D177" s="162">
        <v>150</v>
      </c>
      <c r="E177" s="161"/>
      <c r="F177" s="161"/>
    </row>
    <row r="178" spans="1:6" s="12" customFormat="1" ht="36" x14ac:dyDescent="0.15">
      <c r="A178" s="27"/>
      <c r="B178" s="163" t="s">
        <v>5</v>
      </c>
      <c r="C178" s="163" t="s">
        <v>187</v>
      </c>
      <c r="D178" s="162">
        <v>2500</v>
      </c>
      <c r="E178" s="161"/>
      <c r="F178" s="161"/>
    </row>
    <row r="179" spans="1:6" s="12" customFormat="1" ht="24" customHeight="1" x14ac:dyDescent="0.15">
      <c r="A179" s="27"/>
      <c r="B179" s="163" t="s">
        <v>5</v>
      </c>
      <c r="C179" s="163" t="s">
        <v>188</v>
      </c>
      <c r="D179" s="161"/>
      <c r="E179" s="161"/>
      <c r="F179" s="162">
        <v>5000</v>
      </c>
    </row>
    <row r="180" spans="1:6" s="12" customFormat="1" ht="13" x14ac:dyDescent="0.15">
      <c r="A180" s="27"/>
      <c r="B180" s="163" t="s">
        <v>11</v>
      </c>
      <c r="C180" s="163" t="s">
        <v>140</v>
      </c>
      <c r="D180" s="162"/>
      <c r="E180" s="161"/>
      <c r="F180" s="162">
        <v>4000</v>
      </c>
    </row>
    <row r="181" spans="1:6" s="12" customFormat="1" ht="36" customHeight="1" x14ac:dyDescent="0.15">
      <c r="A181" s="27"/>
      <c r="B181" s="163" t="s">
        <v>18</v>
      </c>
      <c r="C181" s="163" t="s">
        <v>189</v>
      </c>
      <c r="D181" s="162">
        <v>6065</v>
      </c>
      <c r="E181" s="161"/>
      <c r="F181" s="161"/>
    </row>
    <row r="182" spans="1:6" s="12" customFormat="1" ht="13" x14ac:dyDescent="0.15">
      <c r="A182" s="27"/>
      <c r="B182" s="163"/>
      <c r="C182" s="164" t="s">
        <v>45</v>
      </c>
      <c r="D182" s="42">
        <v>8715</v>
      </c>
      <c r="E182" s="161"/>
      <c r="F182" s="165">
        <v>15000</v>
      </c>
    </row>
    <row r="183" spans="1:6" s="12" customFormat="1" ht="12" customHeight="1" x14ac:dyDescent="0.15">
      <c r="A183" s="26" t="s">
        <v>73</v>
      </c>
      <c r="B183" s="27"/>
      <c r="C183" s="27"/>
      <c r="D183" s="27"/>
      <c r="E183" s="27"/>
      <c r="F183" s="27"/>
    </row>
    <row r="184" spans="1:6" s="12" customFormat="1" ht="24" x14ac:dyDescent="0.15">
      <c r="A184" s="26"/>
      <c r="B184" s="29" t="s">
        <v>183</v>
      </c>
      <c r="C184" s="168" t="s">
        <v>194</v>
      </c>
      <c r="D184" s="167">
        <v>225</v>
      </c>
      <c r="E184" s="166"/>
      <c r="F184" s="166"/>
    </row>
    <row r="185" spans="1:6" s="12" customFormat="1" ht="13" x14ac:dyDescent="0.15">
      <c r="A185" s="27"/>
      <c r="B185" s="168" t="s">
        <v>10</v>
      </c>
      <c r="C185" s="168" t="s">
        <v>69</v>
      </c>
      <c r="D185" s="167">
        <v>500</v>
      </c>
      <c r="E185" s="166"/>
      <c r="F185" s="167"/>
    </row>
    <row r="186" spans="1:6" s="43" customFormat="1" ht="12" customHeight="1" x14ac:dyDescent="0.15">
      <c r="A186" s="26"/>
      <c r="B186" s="168"/>
      <c r="C186" s="169" t="s">
        <v>45</v>
      </c>
      <c r="D186" s="42">
        <v>725</v>
      </c>
      <c r="E186" s="166"/>
      <c r="F186" s="170"/>
    </row>
    <row r="187" spans="1:6" s="12" customFormat="1" ht="12" customHeight="1" x14ac:dyDescent="0.15">
      <c r="A187" s="27"/>
      <c r="B187" s="27"/>
      <c r="C187" s="27"/>
      <c r="D187" s="27"/>
      <c r="E187" s="27"/>
      <c r="F187" s="27"/>
    </row>
    <row r="188" spans="1:6" s="12" customFormat="1" ht="12" customHeight="1" x14ac:dyDescent="0.15">
      <c r="A188" s="26" t="s">
        <v>87</v>
      </c>
      <c r="B188" s="27"/>
      <c r="C188" s="27"/>
      <c r="D188" s="28">
        <f>D194+D203+D210+D214</f>
        <v>18191.668000000001</v>
      </c>
      <c r="E188" s="27"/>
      <c r="F188" s="28">
        <f>F191+F199+F203+F210+F214+F217+F222+F225+F236</f>
        <v>221390</v>
      </c>
    </row>
    <row r="189" spans="1:6" s="12" customFormat="1" ht="12" customHeight="1" x14ac:dyDescent="0.15">
      <c r="A189" s="33" t="s">
        <v>37</v>
      </c>
      <c r="B189" s="27"/>
      <c r="C189" s="27"/>
      <c r="D189" s="27"/>
      <c r="E189" s="27"/>
      <c r="F189" s="27"/>
    </row>
    <row r="190" spans="1:6" s="12" customFormat="1" x14ac:dyDescent="0.15">
      <c r="A190" s="27"/>
      <c r="B190" s="34" t="s">
        <v>17</v>
      </c>
      <c r="C190" s="34" t="s">
        <v>74</v>
      </c>
      <c r="D190" s="34"/>
      <c r="E190" s="34"/>
      <c r="F190" s="36">
        <v>22300</v>
      </c>
    </row>
    <row r="191" spans="1:6" s="43" customFormat="1" x14ac:dyDescent="0.15">
      <c r="A191" s="26"/>
      <c r="B191" s="33"/>
      <c r="C191" s="31" t="s">
        <v>45</v>
      </c>
      <c r="D191" s="33"/>
      <c r="E191" s="33"/>
      <c r="F191" s="46">
        <f>SUM(F190)</f>
        <v>22300</v>
      </c>
    </row>
    <row r="192" spans="1:6" s="12" customFormat="1" ht="12" customHeight="1" x14ac:dyDescent="0.15">
      <c r="A192" s="26" t="s">
        <v>38</v>
      </c>
      <c r="B192" s="27"/>
      <c r="C192" s="27"/>
      <c r="D192" s="27"/>
      <c r="E192" s="27"/>
      <c r="F192" s="27"/>
    </row>
    <row r="193" spans="1:6" s="12" customFormat="1" x14ac:dyDescent="0.15">
      <c r="A193" s="27"/>
      <c r="B193" s="27" t="s">
        <v>5</v>
      </c>
      <c r="C193" s="27" t="s">
        <v>75</v>
      </c>
      <c r="D193" s="30">
        <v>5000</v>
      </c>
      <c r="E193" s="27"/>
      <c r="F193" s="27"/>
    </row>
    <row r="194" spans="1:6" s="43" customFormat="1" ht="12" customHeight="1" x14ac:dyDescent="0.15">
      <c r="A194" s="26"/>
      <c r="B194" s="26"/>
      <c r="C194" s="31" t="s">
        <v>45</v>
      </c>
      <c r="D194" s="42">
        <f>SUM(D193)</f>
        <v>5000</v>
      </c>
      <c r="E194" s="26"/>
      <c r="F194" s="26"/>
    </row>
    <row r="195" spans="1:6" s="12" customFormat="1" ht="12" customHeight="1" x14ac:dyDescent="0.15">
      <c r="A195" s="33" t="s">
        <v>76</v>
      </c>
      <c r="B195" s="34"/>
      <c r="C195" s="34"/>
      <c r="D195" s="34"/>
      <c r="E195" s="34"/>
      <c r="F195" s="27"/>
    </row>
    <row r="196" spans="1:6" s="12" customFormat="1" x14ac:dyDescent="0.15">
      <c r="A196" s="27"/>
      <c r="B196" s="35" t="s">
        <v>6</v>
      </c>
      <c r="C196" s="35" t="s">
        <v>41</v>
      </c>
      <c r="D196" s="34"/>
      <c r="E196" s="34"/>
      <c r="F196" s="36">
        <v>63100</v>
      </c>
    </row>
    <row r="197" spans="1:6" s="12" customFormat="1" x14ac:dyDescent="0.15">
      <c r="A197" s="27"/>
      <c r="B197" s="35" t="s">
        <v>31</v>
      </c>
      <c r="C197" s="35" t="s">
        <v>42</v>
      </c>
      <c r="D197" s="34"/>
      <c r="E197" s="34"/>
      <c r="F197" s="36">
        <v>6100</v>
      </c>
    </row>
    <row r="198" spans="1:6" s="12" customFormat="1" x14ac:dyDescent="0.15">
      <c r="A198" s="27"/>
      <c r="B198" s="35" t="s">
        <v>16</v>
      </c>
      <c r="C198" s="35" t="s">
        <v>44</v>
      </c>
      <c r="D198" s="34"/>
      <c r="E198" s="34"/>
      <c r="F198" s="36">
        <v>2100</v>
      </c>
    </row>
    <row r="199" spans="1:6" s="43" customFormat="1" ht="12" customHeight="1" x14ac:dyDescent="0.15">
      <c r="A199" s="26"/>
      <c r="B199" s="47"/>
      <c r="C199" s="31" t="s">
        <v>45</v>
      </c>
      <c r="D199" s="33"/>
      <c r="E199" s="33"/>
      <c r="F199" s="46">
        <f>SUM(F196:F198)</f>
        <v>71300</v>
      </c>
    </row>
    <row r="200" spans="1:6" s="12" customFormat="1" ht="12" customHeight="1" x14ac:dyDescent="0.15">
      <c r="A200" s="26" t="s">
        <v>78</v>
      </c>
      <c r="B200" s="27"/>
      <c r="C200" s="27"/>
      <c r="D200" s="27"/>
      <c r="E200" s="27"/>
      <c r="F200" s="27"/>
    </row>
    <row r="201" spans="1:6" s="12" customFormat="1" ht="23.25" customHeight="1" x14ac:dyDescent="0.15">
      <c r="A201" s="27"/>
      <c r="B201" s="29" t="s">
        <v>79</v>
      </c>
      <c r="C201" s="29" t="s">
        <v>195</v>
      </c>
      <c r="D201" s="27"/>
      <c r="E201" s="27"/>
      <c r="F201" s="30">
        <v>31040</v>
      </c>
    </row>
    <row r="202" spans="1:6" s="12" customFormat="1" ht="24" x14ac:dyDescent="0.15">
      <c r="A202" s="27"/>
      <c r="B202" s="173" t="s">
        <v>18</v>
      </c>
      <c r="C202" s="173" t="s">
        <v>196</v>
      </c>
      <c r="D202" s="172">
        <v>5000</v>
      </c>
      <c r="E202" s="171"/>
      <c r="F202" s="172"/>
    </row>
    <row r="203" spans="1:6" s="43" customFormat="1" ht="12" customHeight="1" x14ac:dyDescent="0.15">
      <c r="A203" s="26"/>
      <c r="B203" s="173"/>
      <c r="C203" s="174" t="s">
        <v>45</v>
      </c>
      <c r="D203" s="42">
        <v>5000</v>
      </c>
      <c r="E203" s="171"/>
      <c r="F203" s="42">
        <v>31040</v>
      </c>
    </row>
    <row r="204" spans="1:6" s="12" customFormat="1" ht="12" customHeight="1" x14ac:dyDescent="0.15">
      <c r="A204" s="26" t="s">
        <v>15</v>
      </c>
      <c r="B204" s="27"/>
      <c r="C204" s="27"/>
      <c r="D204" s="27"/>
      <c r="E204" s="27"/>
      <c r="F204" s="27"/>
    </row>
    <row r="205" spans="1:6" s="12" customFormat="1" ht="13" x14ac:dyDescent="0.15">
      <c r="A205" s="27"/>
      <c r="B205" s="177" t="s">
        <v>5</v>
      </c>
      <c r="C205" s="177" t="s">
        <v>66</v>
      </c>
      <c r="D205" s="176">
        <v>1366.806</v>
      </c>
      <c r="E205" s="175"/>
      <c r="F205" s="175"/>
    </row>
    <row r="206" spans="1:6" s="12" customFormat="1" ht="24" x14ac:dyDescent="0.15">
      <c r="A206" s="27"/>
      <c r="B206" s="177" t="s">
        <v>17</v>
      </c>
      <c r="C206" s="177" t="s">
        <v>197</v>
      </c>
      <c r="D206" s="176">
        <v>4790</v>
      </c>
      <c r="E206" s="175"/>
      <c r="F206" s="175"/>
    </row>
    <row r="207" spans="1:6" s="12" customFormat="1" ht="13" x14ac:dyDescent="0.15">
      <c r="A207" s="27"/>
      <c r="B207" s="177" t="s">
        <v>32</v>
      </c>
      <c r="C207" s="177" t="s">
        <v>80</v>
      </c>
      <c r="D207" s="175"/>
      <c r="E207" s="175"/>
      <c r="F207" s="176">
        <v>500</v>
      </c>
    </row>
    <row r="208" spans="1:6" s="12" customFormat="1" ht="13" x14ac:dyDescent="0.15">
      <c r="A208" s="27"/>
      <c r="B208" s="177" t="s">
        <v>35</v>
      </c>
      <c r="C208" s="177" t="s">
        <v>81</v>
      </c>
      <c r="D208" s="175"/>
      <c r="E208" s="175"/>
      <c r="F208" s="176">
        <v>2870</v>
      </c>
    </row>
    <row r="209" spans="1:6" s="12" customFormat="1" ht="12" customHeight="1" x14ac:dyDescent="0.15">
      <c r="A209" s="27"/>
      <c r="B209" s="177" t="s">
        <v>18</v>
      </c>
      <c r="C209" s="177" t="s">
        <v>141</v>
      </c>
      <c r="D209" s="176">
        <v>1834.8620000000001</v>
      </c>
      <c r="E209" s="175"/>
      <c r="F209" s="176"/>
    </row>
    <row r="210" spans="1:6" s="43" customFormat="1" ht="12" customHeight="1" x14ac:dyDescent="0.15">
      <c r="A210" s="26"/>
      <c r="B210" s="177"/>
      <c r="C210" s="178" t="s">
        <v>45</v>
      </c>
      <c r="D210" s="42">
        <v>7991.6680000000006</v>
      </c>
      <c r="E210" s="175"/>
      <c r="F210" s="179">
        <v>3370</v>
      </c>
    </row>
    <row r="211" spans="1:6" s="12" customFormat="1" ht="12" customHeight="1" x14ac:dyDescent="0.15">
      <c r="A211" s="26" t="s">
        <v>39</v>
      </c>
      <c r="B211" s="27"/>
      <c r="C211" s="27"/>
      <c r="D211" s="27"/>
      <c r="E211" s="27"/>
      <c r="F211" s="27"/>
    </row>
    <row r="212" spans="1:6" s="12" customFormat="1" x14ac:dyDescent="0.15">
      <c r="A212" s="27"/>
      <c r="B212" s="27" t="s">
        <v>6</v>
      </c>
      <c r="C212" s="27" t="s">
        <v>41</v>
      </c>
      <c r="D212" s="27"/>
      <c r="E212" s="27"/>
      <c r="F212" s="30">
        <v>26600</v>
      </c>
    </row>
    <row r="213" spans="1:6" s="12" customFormat="1" ht="24" x14ac:dyDescent="0.15">
      <c r="A213" s="27"/>
      <c r="B213" s="27" t="s">
        <v>18</v>
      </c>
      <c r="C213" s="201" t="s">
        <v>150</v>
      </c>
      <c r="D213" s="30">
        <v>200</v>
      </c>
      <c r="E213" s="27"/>
      <c r="F213" s="27"/>
    </row>
    <row r="214" spans="1:6" s="43" customFormat="1" ht="12" customHeight="1" x14ac:dyDescent="0.15">
      <c r="A214" s="26"/>
      <c r="B214" s="26"/>
      <c r="C214" s="31" t="s">
        <v>45</v>
      </c>
      <c r="D214" s="42">
        <f>SUM(D212:D213)</f>
        <v>200</v>
      </c>
      <c r="E214" s="26"/>
      <c r="F214" s="40">
        <f>SUM(F212:F213)</f>
        <v>26600</v>
      </c>
    </row>
    <row r="215" spans="1:6" s="12" customFormat="1" ht="12" customHeight="1" x14ac:dyDescent="0.15">
      <c r="A215" s="183" t="s">
        <v>142</v>
      </c>
      <c r="B215" s="185"/>
      <c r="C215" s="182"/>
      <c r="D215" s="187"/>
      <c r="E215" s="184"/>
      <c r="F215" s="180"/>
    </row>
    <row r="216" spans="1:6" s="12" customFormat="1" ht="23.25" customHeight="1" x14ac:dyDescent="0.15">
      <c r="A216" s="180"/>
      <c r="B216" s="185" t="s">
        <v>9</v>
      </c>
      <c r="C216" s="186" t="s">
        <v>198</v>
      </c>
      <c r="D216" s="187"/>
      <c r="E216" s="184"/>
      <c r="F216" s="181">
        <v>1500</v>
      </c>
    </row>
    <row r="217" spans="1:6" s="43" customFormat="1" ht="12" customHeight="1" x14ac:dyDescent="0.15">
      <c r="A217" s="180"/>
      <c r="B217" s="185"/>
      <c r="C217" s="182" t="s">
        <v>45</v>
      </c>
      <c r="D217" s="180"/>
      <c r="E217" s="184"/>
      <c r="F217" s="46">
        <v>1500</v>
      </c>
    </row>
    <row r="218" spans="1:6" s="12" customFormat="1" ht="12" customHeight="1" x14ac:dyDescent="0.15">
      <c r="A218" s="26" t="s">
        <v>82</v>
      </c>
      <c r="B218" s="27"/>
      <c r="C218" s="27"/>
      <c r="D218" s="30"/>
      <c r="E218" s="27"/>
      <c r="F218" s="27"/>
    </row>
    <row r="219" spans="1:6" s="12" customFormat="1" ht="24" customHeight="1" x14ac:dyDescent="0.15">
      <c r="A219" s="188"/>
      <c r="B219" s="190" t="s">
        <v>6</v>
      </c>
      <c r="C219" s="190" t="s">
        <v>199</v>
      </c>
      <c r="D219" s="188"/>
      <c r="E219" s="188"/>
      <c r="F219" s="189">
        <v>20000</v>
      </c>
    </row>
    <row r="220" spans="1:6" s="12" customFormat="1" ht="12" customHeight="1" x14ac:dyDescent="0.15">
      <c r="A220" s="188"/>
      <c r="B220" s="190" t="s">
        <v>26</v>
      </c>
      <c r="C220" s="190" t="s">
        <v>83</v>
      </c>
      <c r="D220" s="188"/>
      <c r="E220" s="188"/>
      <c r="F220" s="189">
        <v>6200</v>
      </c>
    </row>
    <row r="221" spans="1:6" s="12" customFormat="1" ht="13" x14ac:dyDescent="0.15">
      <c r="A221" s="188"/>
      <c r="B221" s="190" t="s">
        <v>35</v>
      </c>
      <c r="C221" s="190" t="s">
        <v>143</v>
      </c>
      <c r="D221" s="189"/>
      <c r="E221" s="188"/>
      <c r="F221" s="189">
        <v>7000</v>
      </c>
    </row>
    <row r="222" spans="1:6" s="43" customFormat="1" ht="12" customHeight="1" x14ac:dyDescent="0.15">
      <c r="A222" s="188"/>
      <c r="B222" s="190"/>
      <c r="C222" s="191" t="s">
        <v>45</v>
      </c>
      <c r="D222" s="192"/>
      <c r="E222" s="188"/>
      <c r="F222" s="42">
        <v>33200</v>
      </c>
    </row>
    <row r="223" spans="1:6" s="12" customFormat="1" ht="12" customHeight="1" x14ac:dyDescent="0.15">
      <c r="A223" s="33" t="s">
        <v>99</v>
      </c>
      <c r="B223" s="34"/>
      <c r="C223" s="34"/>
      <c r="D223" s="34"/>
      <c r="E223" s="34"/>
      <c r="F223" s="27"/>
    </row>
    <row r="224" spans="1:6" s="12" customFormat="1" x14ac:dyDescent="0.15">
      <c r="A224" s="27"/>
      <c r="B224" s="35" t="s">
        <v>6</v>
      </c>
      <c r="C224" s="35" t="s">
        <v>41</v>
      </c>
      <c r="D224" s="34"/>
      <c r="E224" s="34"/>
      <c r="F224" s="36">
        <v>2500</v>
      </c>
    </row>
    <row r="225" spans="1:6" s="43" customFormat="1" ht="12" customHeight="1" x14ac:dyDescent="0.15">
      <c r="A225" s="26"/>
      <c r="B225" s="47"/>
      <c r="C225" s="31" t="s">
        <v>45</v>
      </c>
      <c r="D225" s="33"/>
      <c r="E225" s="33"/>
      <c r="F225" s="46">
        <f>SUM(F224)</f>
        <v>2500</v>
      </c>
    </row>
    <row r="226" spans="1:6" s="43" customFormat="1" ht="12" customHeight="1" x14ac:dyDescent="0.15">
      <c r="A226" s="26"/>
      <c r="B226" s="47"/>
      <c r="C226" s="31"/>
      <c r="D226" s="120"/>
      <c r="E226" s="120"/>
      <c r="F226" s="204"/>
    </row>
    <row r="227" spans="1:6" s="43" customFormat="1" ht="12" customHeight="1" x14ac:dyDescent="0.15">
      <c r="A227" s="26"/>
      <c r="B227" s="47"/>
      <c r="C227" s="31"/>
      <c r="D227" s="120"/>
      <c r="E227" s="120"/>
      <c r="F227" s="204"/>
    </row>
    <row r="228" spans="1:6" s="43" customFormat="1" ht="12" customHeight="1" x14ac:dyDescent="0.15">
      <c r="A228" s="26"/>
      <c r="B228" s="47"/>
      <c r="C228" s="31"/>
      <c r="D228" s="120"/>
      <c r="E228" s="120"/>
      <c r="F228" s="204"/>
    </row>
    <row r="229" spans="1:6" s="43" customFormat="1" ht="12" customHeight="1" x14ac:dyDescent="0.15">
      <c r="A229" s="26"/>
      <c r="B229" s="47"/>
      <c r="C229" s="31"/>
      <c r="D229" s="120"/>
      <c r="E229" s="120"/>
      <c r="F229" s="204"/>
    </row>
    <row r="230" spans="1:6" s="43" customFormat="1" ht="12" customHeight="1" x14ac:dyDescent="0.15">
      <c r="A230" s="26"/>
      <c r="B230" s="47"/>
      <c r="C230" s="31"/>
      <c r="D230" s="120"/>
      <c r="E230" s="120"/>
      <c r="F230" s="204"/>
    </row>
    <row r="231" spans="1:6" s="43" customFormat="1" ht="12" customHeight="1" x14ac:dyDescent="0.15">
      <c r="A231" s="26"/>
      <c r="B231" s="47"/>
      <c r="C231" s="31"/>
      <c r="D231" s="120"/>
      <c r="E231" s="120"/>
      <c r="F231" s="204"/>
    </row>
    <row r="232" spans="1:6" s="12" customFormat="1" ht="12" customHeight="1" x14ac:dyDescent="0.15">
      <c r="A232" s="26" t="s">
        <v>27</v>
      </c>
      <c r="B232" s="34"/>
      <c r="C232" s="34"/>
      <c r="D232" s="34"/>
      <c r="E232" s="34"/>
      <c r="F232" s="27"/>
    </row>
    <row r="233" spans="1:6" s="12" customFormat="1" ht="13" x14ac:dyDescent="0.15">
      <c r="A233" s="193"/>
      <c r="B233" s="196" t="s">
        <v>5</v>
      </c>
      <c r="C233" s="196" t="s">
        <v>84</v>
      </c>
      <c r="D233" s="193"/>
      <c r="E233" s="195"/>
      <c r="F233" s="197">
        <v>22930</v>
      </c>
    </row>
    <row r="234" spans="1:6" s="12" customFormat="1" ht="24" x14ac:dyDescent="0.15">
      <c r="A234" s="193"/>
      <c r="B234" s="196" t="s">
        <v>24</v>
      </c>
      <c r="C234" s="196" t="s">
        <v>148</v>
      </c>
      <c r="D234" s="193"/>
      <c r="E234" s="195"/>
      <c r="F234" s="197">
        <v>5000</v>
      </c>
    </row>
    <row r="235" spans="1:6" s="12" customFormat="1" ht="13" x14ac:dyDescent="0.15">
      <c r="A235" s="193"/>
      <c r="B235" s="196" t="s">
        <v>16</v>
      </c>
      <c r="C235" s="196" t="s">
        <v>144</v>
      </c>
      <c r="D235" s="193"/>
      <c r="E235" s="195"/>
      <c r="F235" s="197">
        <v>1650</v>
      </c>
    </row>
    <row r="236" spans="1:6" s="43" customFormat="1" ht="12" customHeight="1" x14ac:dyDescent="0.15">
      <c r="A236" s="193"/>
      <c r="B236" s="193"/>
      <c r="C236" s="194" t="s">
        <v>45</v>
      </c>
      <c r="D236" s="193"/>
      <c r="E236" s="193"/>
      <c r="F236" s="198">
        <v>29580</v>
      </c>
    </row>
    <row r="237" spans="1:6" s="12" customFormat="1" ht="12" customHeight="1" x14ac:dyDescent="0.15">
      <c r="A237" s="27"/>
      <c r="B237" s="27"/>
      <c r="C237" s="31"/>
      <c r="D237" s="27"/>
      <c r="E237" s="27"/>
      <c r="F237" s="37"/>
    </row>
    <row r="238" spans="1:6" s="12" customFormat="1" ht="12" customHeight="1" x14ac:dyDescent="0.15">
      <c r="A238" s="26" t="s">
        <v>90</v>
      </c>
      <c r="B238" s="27"/>
      <c r="C238" s="27"/>
      <c r="D238" s="28">
        <f>SUM(D241)</f>
        <v>272</v>
      </c>
      <c r="E238" s="27"/>
      <c r="F238" s="28"/>
    </row>
    <row r="239" spans="1:6" s="12" customFormat="1" ht="12" customHeight="1" x14ac:dyDescent="0.15">
      <c r="A239" s="26" t="s">
        <v>85</v>
      </c>
      <c r="B239" s="27"/>
      <c r="C239" s="27"/>
      <c r="D239" s="27"/>
      <c r="E239" s="27"/>
      <c r="F239" s="30"/>
    </row>
    <row r="240" spans="1:6" s="12" customFormat="1" ht="36" x14ac:dyDescent="0.15">
      <c r="A240" s="27"/>
      <c r="B240" s="201" t="s">
        <v>9</v>
      </c>
      <c r="C240" s="201" t="s">
        <v>202</v>
      </c>
      <c r="D240" s="200">
        <v>272</v>
      </c>
      <c r="E240" s="199"/>
      <c r="F240" s="200"/>
    </row>
    <row r="241" spans="1:9" s="43" customFormat="1" ht="12" customHeight="1" x14ac:dyDescent="0.15">
      <c r="A241" s="26"/>
      <c r="B241" s="199"/>
      <c r="C241" s="202" t="s">
        <v>45</v>
      </c>
      <c r="D241" s="42">
        <v>272</v>
      </c>
      <c r="E241" s="199"/>
      <c r="F241" s="203"/>
    </row>
    <row r="242" spans="1:9" s="12" customFormat="1" ht="12" customHeight="1" x14ac:dyDescent="0.15">
      <c r="A242" s="27"/>
      <c r="B242" s="27"/>
      <c r="C242" s="31"/>
      <c r="D242" s="32"/>
      <c r="E242" s="27"/>
      <c r="F242" s="37"/>
    </row>
    <row r="243" spans="1:9" s="12" customFormat="1" ht="12" customHeight="1" x14ac:dyDescent="0.15">
      <c r="A243" s="38"/>
      <c r="B243" s="39" t="s">
        <v>12</v>
      </c>
      <c r="C243" s="38"/>
      <c r="D243" s="40">
        <f>SUM(D238,D188,D146,D82,D12)</f>
        <v>108797.45119000001</v>
      </c>
      <c r="E243" s="38"/>
      <c r="F243" s="40">
        <f>SUM(F238,F188,F146,F82,F12)</f>
        <v>474650.75599999999</v>
      </c>
    </row>
    <row r="244" spans="1:9" s="10" customFormat="1" ht="3.75" customHeight="1" x14ac:dyDescent="0.15">
      <c r="A244" s="7"/>
      <c r="B244" s="13"/>
      <c r="C244" s="11"/>
      <c r="D244" s="21"/>
      <c r="E244" s="19"/>
      <c r="F244" s="20"/>
      <c r="G244" s="8"/>
      <c r="H244" s="8"/>
      <c r="I244" s="8"/>
    </row>
    <row r="245" spans="1:9" s="9" customFormat="1" ht="10.5" customHeight="1" x14ac:dyDescent="0.15">
      <c r="A245" s="52" t="s">
        <v>200</v>
      </c>
      <c r="B245" s="52"/>
      <c r="C245" s="52"/>
      <c r="D245" s="52"/>
      <c r="E245" s="52"/>
      <c r="F245" s="52"/>
      <c r="G245" s="49"/>
      <c r="H245" s="49"/>
      <c r="I245" s="49"/>
    </row>
    <row r="246" spans="1:9" s="9" customFormat="1" ht="10.5" customHeight="1" x14ac:dyDescent="0.15">
      <c r="A246" s="52" t="s">
        <v>95</v>
      </c>
      <c r="B246" s="52"/>
      <c r="C246" s="52"/>
      <c r="D246" s="52"/>
      <c r="E246" s="52"/>
      <c r="F246" s="52"/>
      <c r="G246" s="49"/>
      <c r="H246" s="49"/>
      <c r="I246" s="49"/>
    </row>
    <row r="247" spans="1:9" s="9" customFormat="1" ht="10.5" customHeight="1" x14ac:dyDescent="0.15">
      <c r="A247" s="9" t="s">
        <v>91</v>
      </c>
      <c r="B247" s="14"/>
      <c r="C247" s="15"/>
      <c r="D247" s="50"/>
      <c r="E247" s="51"/>
      <c r="F247" s="51"/>
      <c r="G247" s="49"/>
      <c r="H247" s="49"/>
      <c r="I247" s="49"/>
    </row>
    <row r="248" spans="1:9" s="9" customFormat="1" ht="10.5" customHeight="1" x14ac:dyDescent="0.15">
      <c r="A248" s="9" t="s">
        <v>92</v>
      </c>
      <c r="B248" s="14"/>
      <c r="C248" s="14"/>
      <c r="D248" s="50"/>
      <c r="E248" s="51"/>
      <c r="F248" s="51"/>
      <c r="G248" s="49"/>
      <c r="H248" s="49"/>
      <c r="I248" s="49"/>
    </row>
    <row r="249" spans="1:9" s="9" customFormat="1" ht="10.5" customHeight="1" x14ac:dyDescent="0.15">
      <c r="A249" s="9" t="s">
        <v>201</v>
      </c>
      <c r="B249" s="14"/>
      <c r="C249" s="14"/>
      <c r="D249" s="50"/>
      <c r="E249" s="51"/>
      <c r="F249" s="51"/>
      <c r="G249" s="49"/>
      <c r="H249" s="49"/>
      <c r="I249" s="49"/>
    </row>
    <row r="250" spans="1:9" s="9" customFormat="1" ht="10.5" customHeight="1" x14ac:dyDescent="0.15">
      <c r="A250" s="9" t="s">
        <v>93</v>
      </c>
      <c r="B250" s="14"/>
      <c r="C250" s="15"/>
      <c r="D250" s="50"/>
      <c r="E250" s="51"/>
      <c r="F250" s="51"/>
      <c r="G250" s="49"/>
      <c r="H250" s="49"/>
      <c r="I250" s="49"/>
    </row>
    <row r="251" spans="1:9" s="9" customFormat="1" ht="10.5" customHeight="1" x14ac:dyDescent="0.15">
      <c r="A251" s="9" t="s">
        <v>96</v>
      </c>
      <c r="B251" s="14"/>
      <c r="C251" s="14"/>
      <c r="D251" s="50"/>
      <c r="E251" s="51"/>
      <c r="F251" s="51"/>
      <c r="G251" s="49"/>
      <c r="H251" s="49"/>
      <c r="I251" s="49"/>
    </row>
    <row r="252" spans="1:9" s="10" customFormat="1" ht="11" customHeight="1" x14ac:dyDescent="0.15">
      <c r="A252" s="7"/>
      <c r="B252" s="13"/>
      <c r="C252" s="11"/>
      <c r="D252" s="21"/>
      <c r="E252" s="19"/>
      <c r="F252" s="20"/>
      <c r="G252" s="8"/>
      <c r="H252" s="8"/>
      <c r="I252" s="8"/>
    </row>
    <row r="253" spans="1:9" s="10" customFormat="1" ht="11" customHeight="1" x14ac:dyDescent="0.15">
      <c r="A253" s="7"/>
      <c r="B253" s="13"/>
      <c r="C253" s="11"/>
      <c r="D253" s="21"/>
      <c r="E253" s="19"/>
      <c r="F253" s="20"/>
      <c r="G253" s="8"/>
      <c r="H253" s="8"/>
      <c r="I253" s="8"/>
    </row>
  </sheetData>
  <mergeCells count="4">
    <mergeCell ref="C9:C10"/>
    <mergeCell ref="D9:F9"/>
    <mergeCell ref="A9:B10"/>
    <mergeCell ref="A92:F92"/>
  </mergeCells>
  <phoneticPr fontId="2" type="noConversion"/>
  <printOptions horizontalCentered="1"/>
  <pageMargins left="0.5" right="0.5" top="0.5" bottom="0.25" header="0.25" footer="0.3"/>
  <pageSetup scale="99" fitToHeight="0" orientation="portrait" r:id="rId1"/>
  <headerFooter differentFirst="1">
    <oddHeader>&amp;L&amp;"Arial,Regular"&amp;7&amp;K000000CONTINUED&amp;R&amp;"Arial,Regular"&amp;7&amp;KFF0000Click here to view Excel file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Grants</vt:lpstr>
      <vt:lpstr>Grants!Print_Area</vt:lpstr>
      <vt:lpstr>Grants!Print_Titles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Projects Involving Direct Value-Added Official and Other Concessional Grant Cofinancing, 2017 ($’000)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cofinancing, commercial cofinancing, private sector, nonsovereign</cp:keywords>
  <dc:description/>
  <cp:lastModifiedBy>Angelo Jacinto</cp:lastModifiedBy>
  <cp:lastPrinted>2018-04-13T03:06:39Z</cp:lastPrinted>
  <dcterms:created xsi:type="dcterms:W3CDTF">2013-01-07T02:15:48Z</dcterms:created>
  <dcterms:modified xsi:type="dcterms:W3CDTF">2018-04-20T03:13:26Z</dcterms:modified>
  <cp:category/>
</cp:coreProperties>
</file>