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20" yWindow="-60" windowWidth="25440" windowHeight="15330"/>
  </bookViews>
  <sheets>
    <sheet name="Grants" sheetId="3" r:id="rId1"/>
  </sheets>
  <definedNames>
    <definedName name="_xlnm.Print_Area" localSheetId="0">Grants!$A$1:$F$345</definedName>
    <definedName name="_xlnm.Print_Titles" localSheetId="0">Grants!$9:$10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7" i="3" l="1"/>
  <c r="D333" i="3"/>
  <c r="D330" i="3" s="1"/>
  <c r="F330" i="3"/>
  <c r="F327" i="3"/>
  <c r="D327" i="3"/>
  <c r="D318" i="3"/>
  <c r="F314" i="3"/>
  <c r="F310" i="3"/>
  <c r="F306" i="3"/>
  <c r="D306" i="3"/>
  <c r="F297" i="3"/>
  <c r="D297" i="3"/>
  <c r="D292" i="3"/>
  <c r="D288" i="3"/>
  <c r="F281" i="3"/>
  <c r="F277" i="3"/>
  <c r="F271" i="3"/>
  <c r="D271" i="3"/>
  <c r="D263" i="3"/>
  <c r="D255" i="3"/>
  <c r="F247" i="3"/>
  <c r="D247" i="3"/>
  <c r="D234" i="3"/>
  <c r="D230" i="3"/>
  <c r="F225" i="3"/>
  <c r="D225" i="3"/>
  <c r="F219" i="3"/>
  <c r="D219" i="3"/>
  <c r="D207" i="3"/>
  <c r="D202" i="3"/>
  <c r="D195" i="3"/>
  <c r="D186" i="3"/>
  <c r="D172" i="3"/>
  <c r="D168" i="3"/>
  <c r="F164" i="3"/>
  <c r="D164" i="3"/>
  <c r="F157" i="3"/>
  <c r="D151" i="3"/>
  <c r="D142" i="3"/>
  <c r="D137" i="3"/>
  <c r="D130" i="3"/>
  <c r="F110" i="3"/>
  <c r="D110" i="3"/>
  <c r="F105" i="3"/>
  <c r="D105" i="3"/>
  <c r="F73" i="3"/>
  <c r="D73" i="3"/>
  <c r="D67" i="3"/>
  <c r="D63" i="3"/>
  <c r="D55" i="3"/>
  <c r="D49" i="3"/>
  <c r="F45" i="3"/>
  <c r="D45" i="3"/>
  <c r="D37" i="3"/>
  <c r="D31" i="3"/>
  <c r="D27" i="3"/>
  <c r="F21" i="3"/>
  <c r="F11" i="3" s="1"/>
  <c r="D21" i="3"/>
  <c r="F154" i="3" l="1"/>
  <c r="F58" i="3"/>
  <c r="D154" i="3"/>
  <c r="F266" i="3"/>
  <c r="D11" i="3"/>
  <c r="D58" i="3"/>
  <c r="D266" i="3"/>
</calcChain>
</file>

<file path=xl/sharedStrings.xml><?xml version="1.0" encoding="utf-8"?>
<sst xmlns="http://schemas.openxmlformats.org/spreadsheetml/2006/main" count="480" uniqueCount="247">
  <si>
    <t>Project Name</t>
  </si>
  <si>
    <t>New Zealand</t>
  </si>
  <si>
    <t>Australia</t>
  </si>
  <si>
    <t>Bangladesh</t>
  </si>
  <si>
    <t>India</t>
  </si>
  <si>
    <t>Nepal</t>
  </si>
  <si>
    <t>Indonesia</t>
  </si>
  <si>
    <t>Philippines</t>
  </si>
  <si>
    <t>TOTAL</t>
  </si>
  <si>
    <t>Pakistan</t>
  </si>
  <si>
    <t>Global Environment Facility</t>
  </si>
  <si>
    <t>Regional</t>
  </si>
  <si>
    <t>Source of Cofinancing</t>
  </si>
  <si>
    <t>Technical Assistance</t>
  </si>
  <si>
    <t>Project Component</t>
  </si>
  <si>
    <t>World Bank</t>
  </si>
  <si>
    <t xml:space="preserve">Amount </t>
  </si>
  <si>
    <t>Mongolia</t>
  </si>
  <si>
    <t>($’000)</t>
  </si>
  <si>
    <t>Subtotal</t>
  </si>
  <si>
    <t>Uzbekistan</t>
  </si>
  <si>
    <t>Sri Lanka</t>
  </si>
  <si>
    <t>Republic of Korea e-Asia and Knowledge Partnership Fund</t>
  </si>
  <si>
    <t>Bhutan</t>
  </si>
  <si>
    <t>Armenia</t>
  </si>
  <si>
    <t>Accelerating Innovation in Transport (Supplementary)</t>
  </si>
  <si>
    <t>Strategic Climate Fund</t>
  </si>
  <si>
    <t>Viet Nam</t>
  </si>
  <si>
    <t>Note: Numbers may not sum precisely because of rounding.</t>
  </si>
  <si>
    <t>Fiji</t>
  </si>
  <si>
    <t>TRUST FUNDS, Single Partner</t>
  </si>
  <si>
    <t>Vanuatu</t>
  </si>
  <si>
    <t>Japan Fund for Prosperous and Resilient Asia and the Pacific</t>
  </si>
  <si>
    <t>Japan Fund for the Joint Crediting Mechanism</t>
  </si>
  <si>
    <t>Clean Technology Fund</t>
  </si>
  <si>
    <t>European Union</t>
  </si>
  <si>
    <t>Kiribati</t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</si>
  <si>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Includes project-specific cofinancing from multilateral organizations, including global funds.</t>
    </r>
  </si>
  <si>
    <t>Tonga</t>
  </si>
  <si>
    <t>Tuvalu</t>
  </si>
  <si>
    <t>Nauru</t>
  </si>
  <si>
    <t>United Kingdom</t>
  </si>
  <si>
    <t>Maldives</t>
  </si>
  <si>
    <t>Azerbaijan</t>
  </si>
  <si>
    <t>Spanish Cooperation Fund for Technical Assistance</t>
  </si>
  <si>
    <t>Smart and Livable Cities in Southeast Asia (Supplementary)</t>
  </si>
  <si>
    <t>Asia-Pacific Climate Finance Fund</t>
  </si>
  <si>
    <t>High-Level Technology Fund</t>
  </si>
  <si>
    <t>International Fund for Agricultural Development</t>
  </si>
  <si>
    <t>Lao PDR</t>
  </si>
  <si>
    <t>Cambodia</t>
  </si>
  <si>
    <t>Timor-Leste</t>
  </si>
  <si>
    <t>Ireland</t>
  </si>
  <si>
    <t>Norway</t>
  </si>
  <si>
    <t>GEAPP Energy Access and Transition Trust Fund</t>
  </si>
  <si>
    <t>Palau</t>
  </si>
  <si>
    <t>Kyrgyz Republic</t>
  </si>
  <si>
    <t>Asia Pacific Project Preparation Facility</t>
  </si>
  <si>
    <t>Domestic Resource Mobilization Trust Fund</t>
  </si>
  <si>
    <t xml:space="preserve">Ocean Resilience and Coastal Adaptation Trust Fund </t>
  </si>
  <si>
    <t xml:space="preserve">Global Partnership for Education </t>
  </si>
  <si>
    <t>Pacific Private Sector Development Initiative—Phase IV 
   (Supplementary)</t>
  </si>
  <si>
    <t>Enabling a Just Transition to Low-Carbon and Climate-Resilient 
   Economies and Societies in Asia and the Pacific 
   (Supplementary)</t>
  </si>
  <si>
    <t>Advancing Just Energy Transition in Asia and the Pacific 
   (Supplementary)</t>
  </si>
  <si>
    <t>Strengthening Women’s Resilience to Heat Stress in Asia 
   and the Pacific (Supplementary)</t>
  </si>
  <si>
    <t>Enhancing Disaster Risk Understanding and Resilience 
   (Supplementary)</t>
  </si>
  <si>
    <t>Preparing Urban Development and Improvement Projects 
   (Supplementary)</t>
  </si>
  <si>
    <t>Empowering Developing Member Countries to Use 
   Multispectral Satellite Images and Artificial Intelligence 
   for Land Use and Coastal Planning (Supplementary)</t>
  </si>
  <si>
    <t>Strengthening Capacity to Design and Implement Climate 
   Resilience Projects Facility (Supplementary)</t>
  </si>
  <si>
    <t>Korea, Republic of</t>
  </si>
  <si>
    <t>United Kingdom–ASEAN Catalytic Green Finance Facility Trust Fund</t>
  </si>
  <si>
    <t>Projects Involving Public Sector Grant Cofinancing, 2025</t>
  </si>
  <si>
    <t>BILATERALS, Project Specific</t>
  </si>
  <si>
    <t>Improving Economic Management Program—Subprogram 2</t>
  </si>
  <si>
    <t>Enduring Fiscal Position Program—Subprogram 1</t>
  </si>
  <si>
    <t>Japan</t>
  </si>
  <si>
    <t>Scaling Natural Capital Investment in Asia and the Pacific</t>
  </si>
  <si>
    <t>People's Republic of China Poverty Reduction and Regional Cooperation Fund</t>
  </si>
  <si>
    <t>Promoting Green Transportation in Asia and the Pacific</t>
  </si>
  <si>
    <t xml:space="preserve">Northwest Distribution Network Modernization </t>
  </si>
  <si>
    <t>Advancing Gender-Responsive Budgeting</t>
  </si>
  <si>
    <t>Promoting Disaster Risk Insurance</t>
  </si>
  <si>
    <t>Developing Elderly Care System and Services in Mongolia</t>
  </si>
  <si>
    <t>Transforming Irrigation Systems for Improved Food Security</t>
  </si>
  <si>
    <t>Tajikistan</t>
  </si>
  <si>
    <t xml:space="preserve">Digital Agriculture Management for Improved Food Security </t>
  </si>
  <si>
    <t>Managing Glacier Loss and Water Security</t>
  </si>
  <si>
    <t>Workforce Skills Development</t>
  </si>
  <si>
    <t>Turkmenistan</t>
  </si>
  <si>
    <t>Supporting the Improving Nursing Quality and Capacity</t>
  </si>
  <si>
    <t>Enhancing Disaster Risk Financing Solutions in the Pacific</t>
  </si>
  <si>
    <t>Supporting Sustainable Large Hydropower Development</t>
  </si>
  <si>
    <t>Papua New Guinea</t>
  </si>
  <si>
    <t>Scaling Up Clean Air Actions for Better Health and Resilience</t>
  </si>
  <si>
    <t>Skills Development for Railway Sector Digitalization</t>
  </si>
  <si>
    <t>Kazakhstan</t>
  </si>
  <si>
    <t>Preparing Green Transport Projects</t>
  </si>
  <si>
    <t>Climate-Resilient Infrastructure Standards and Practices</t>
  </si>
  <si>
    <t>Smart Agriculture Guidance Enhancement</t>
  </si>
  <si>
    <t>Support for the Creation of the Digital Bond Market Forum</t>
  </si>
  <si>
    <t>Climate Change Strategy for Road Transport Sector</t>
  </si>
  <si>
    <t>Preparing the Azerbaijan Railway Company Decarbonization</t>
  </si>
  <si>
    <t>Kathmandu Valley Urban Transportation System (Ropeway)</t>
  </si>
  <si>
    <t xml:space="preserve">Smart Technologies for Power Distribution Strengthening </t>
  </si>
  <si>
    <t>Afghanistan Infrastructure Trust Fund</t>
  </si>
  <si>
    <t>Afghanistan</t>
  </si>
  <si>
    <t>Payments of Verified Expenditures</t>
  </si>
  <si>
    <t>Preparing the Utility-Scale Battery Energy Storage</t>
  </si>
  <si>
    <t>Preparing the Green Energy Corridor Sulawesi (South)</t>
  </si>
  <si>
    <t>Energy Transition Support Program (Supplementary)</t>
  </si>
  <si>
    <t>Floating Solar Energy Development in Tajikistan</t>
  </si>
  <si>
    <t>Green Primary Care Technical Assistance</t>
  </si>
  <si>
    <t>Supporting Gender Mainstreaming in Tax Policy in Indonesia</t>
  </si>
  <si>
    <t>Strengthening Agriculture Sector Financial Services</t>
  </si>
  <si>
    <t>Facilitating Climate-Smart Water Management Improvements</t>
  </si>
  <si>
    <t>Innovative Finance Facility for Climate in Asia and the Pacific Grant Trust Fund</t>
  </si>
  <si>
    <t>Preparing Smart and Green Grid Program</t>
  </si>
  <si>
    <t>Ulaanbaatar Transport Improvement Project 1</t>
  </si>
  <si>
    <t>Ending Complex Challenging Infectious and Tropical Diseases</t>
  </si>
  <si>
    <t>Khulna Water Supply Project—Phase 2</t>
  </si>
  <si>
    <t>Kathmandu Valley Ecological Urban Renewal</t>
  </si>
  <si>
    <t>Strengthening Community-Based Disaster Risk Management</t>
  </si>
  <si>
    <r>
      <t>MULTILATERALS</t>
    </r>
    <r>
      <rPr>
        <b/>
        <vertAlign val="superscript"/>
        <sz val="10"/>
        <color rgb="FF000000"/>
        <rFont val="Arial"/>
        <family val="2"/>
      </rPr>
      <t>a</t>
    </r>
  </si>
  <si>
    <t>Global Concessional Finance Facility</t>
  </si>
  <si>
    <t xml:space="preserve">Global Infrastructure Facility </t>
  </si>
  <si>
    <t>Equitable Access to Quality Education</t>
  </si>
  <si>
    <t>Green Climate Fund</t>
  </si>
  <si>
    <t xml:space="preserve">Sustainable Agrifood Systems Sector </t>
  </si>
  <si>
    <t>Sindh Coastal Resilience Sector</t>
  </si>
  <si>
    <t xml:space="preserve">Sustainable Economic Corridors and Urban Resilience </t>
  </si>
  <si>
    <t>Global Energy Alliance for People and Planet LLC</t>
  </si>
  <si>
    <t>Ocean Risk and Resilience Action Alliance Inc.</t>
  </si>
  <si>
    <t>Sustainable Infrastructure Assistance Program Phase II - 
   Innovative Infrastructure Financing, Infrastructure Planning, 
   and Program Management Support—Subproject 1 
   (Supplementary)</t>
  </si>
  <si>
    <t>Sustainable Infrastructure Assistance Program Phase II - 
   Supporting Sustainable and Universal Electricity Access 
   Phase 2—Subproject 3 (Supplementary)</t>
  </si>
  <si>
    <t>Sustainable Infrastructure Assistance Program Phase II - 
   Supporting Water Security Investments Facility—
   Subproject 4 (Supplementary)</t>
  </si>
  <si>
    <t>Sustainable and Inclusive Economic Recovery Program—
   Subprogram 2</t>
  </si>
  <si>
    <t>Supporting Public Sector Management Reform Program—
   Subprogram 1</t>
  </si>
  <si>
    <t>Operationalizing the Community Resilience Partnership 
   Program (Supplementary)</t>
  </si>
  <si>
    <t>Supporting the Implementation of ADB’s Climate Change 
   Action Plan Through Enhancing Climate Finance Plans 
   (Supplementary)</t>
  </si>
  <si>
    <t>Supporting Climate Adaptation Strategy for Atoll Nations 
   (Supplementary)</t>
  </si>
  <si>
    <t>Supporting the Improving Fiscal Sustainability Program 
   (Supplementary)</t>
  </si>
  <si>
    <t>South Asia Subregional Economic Cooperation Electricity 
   Transmission and Distribution Strengthening 
   (Supplementary)</t>
  </si>
  <si>
    <t>Knowledge Solutions and Institutional Strengthening for 
   Sustainable Development (Supplementary)</t>
  </si>
  <si>
    <t>Promoting Digital Technology for Sustainable, Inclusive, and 
   Resilient Agriculture in Asia</t>
  </si>
  <si>
    <t>Promoting Learning and Innovation in Education to 
   Future-Proof the Workforce (Supplementary)</t>
  </si>
  <si>
    <t>Promoting Climate-Resilient Rural Development and Food 
   Security in Southeast Asia (Supplementary)</t>
  </si>
  <si>
    <t>Supporting the Accelerating Affordable and Inclusive Rooftop 
   Solar Systems Development Program</t>
  </si>
  <si>
    <t>Accelerating Indonesia’s Clean Energy Transition Program—
   Phase 1</t>
  </si>
  <si>
    <t>Punjab Climate-Resilient and Low-Carbon Agriculture 
   Mechanization</t>
  </si>
  <si>
    <t>Capacity Development for Climate Mitigative Water 
   Management Technology</t>
  </si>
  <si>
    <t>Supporting the Healthy Oceans and Water Security 
   Improvement</t>
  </si>
  <si>
    <t>Supporting State-Level Reforms in Tertiary Care, Medical 
   Education, and Universal Health Coverage</t>
  </si>
  <si>
    <t>Program Implementation and Capacity Building Support for 
   Green Transformation in Public Buildings</t>
  </si>
  <si>
    <t xml:space="preserve">Skills Enhancement for Inclusive and Green Economic 
   Development </t>
  </si>
  <si>
    <t xml:space="preserve">Support for Innovation and Collaboration in Science and 
   Technology Education in Secondary Schools </t>
  </si>
  <si>
    <t>Supporting Building Up Universal Health Care 
   (Supplementary)</t>
  </si>
  <si>
    <t>Supporting the Integrated Health Care and Governance 
   Improvement for Universal Health Coverage</t>
  </si>
  <si>
    <t>Accelerating Sustainable and Resilient Transformation of 
   Rice Sector in Asia</t>
  </si>
  <si>
    <t>Sustainable Energy Sector Development Program—
   Subprogram 1</t>
  </si>
  <si>
    <t>Preparing Investment Program for Clean and Sustainable 
   Energy (Supplementary)</t>
  </si>
  <si>
    <t>Enhancing Evidence-Based Economic Management 
   Capability for Sustainable, Inclusive, and Resilient 
   Development (Supplementary)</t>
  </si>
  <si>
    <t>Implementing the Central Asia Regional Economic 
   Cooperation Integrated Trade Agenda 2030—Phase 2: 
   Accelerating Digital Trade—Subproject 3</t>
  </si>
  <si>
    <t>Strengthening Integrated Primary Health Care Management 
   of Noncommunicable Diseases (Supplementary)</t>
  </si>
  <si>
    <t>Strengthening Regulatory Ecosystem and Manufacturing for 
   Vaccines, Therapeutics, and Diagnostics in Asia and the 
   Pacific (REVITALIZE)</t>
  </si>
  <si>
    <t>Strengthening Resilience and Stability of Banking and 
   Nonbank Financial Systems in Asia (Supplementary)</t>
  </si>
  <si>
    <t>Strengthening Vocational High Schools in South Asia 
   (Supplementary)</t>
  </si>
  <si>
    <t>Catalyzing Sustainable Transport Initiatives in Asia and 
   the Pacific</t>
  </si>
  <si>
    <t>Preparing and Implementing Climate- and Disaster-Resilient 
   Transport Projects (Supplementary)</t>
  </si>
  <si>
    <t>Digital Development Facility for Asia and the Pacific—
   Phase 2 (Supplementary)</t>
  </si>
  <si>
    <t>Advancing Energy Transition and Regional Power Trade in 
   the Greater Mekong Subregion and Southeast Asia 
   (Supplementary)</t>
  </si>
  <si>
    <t>Supporting Power Transmission Strengthening and 
   Integration of Renewable Energy</t>
  </si>
  <si>
    <t>Accelerating Battery Energy Storage System Development in 
   the Asia and Pacific Region</t>
  </si>
  <si>
    <t>Energy Transition Sector Development Program—
   Subprogram 2</t>
  </si>
  <si>
    <t>Developing Innovative Financial Instruments to Address 
   Climate Risks for Agriculture and Natural Capital in Asia</t>
  </si>
  <si>
    <t>Developing Insurance Markets for Sustainable and Resilient 
   Societies in Asia and the Pacific (Supplementary)</t>
  </si>
  <si>
    <t>Strengthening Project Preparation Capacity in Asia and the 
   Pacific—Supporting Preparation of Infrastructure Projects 
   with Private Sector Participation in Asia Pacific—
   Subproject 4 (Supplementary)</t>
  </si>
  <si>
    <t>Promoting Heating Sector Decarbonization and Renewable 
   Heat Integration</t>
  </si>
  <si>
    <t>Supporting Affordable and Sustainable Energy Transition 
   Policy Reforms</t>
  </si>
  <si>
    <t>Supporting Rehabilitations of Almaty Hydropower Plant 
   Cascade</t>
  </si>
  <si>
    <t>Support Sustainable Replication and Build Capacity on 
   Effective Utilization of Advanced Metering Infrastructure (AMI) 
   System Generated Data</t>
  </si>
  <si>
    <t>Integrated Renewable Energy Solutions to Support Green 
   Transformation in Turkmenistan</t>
  </si>
  <si>
    <t>Integrated Nutrition and Adaptive Social Protection for 
   Increased Resilience (INSPIRE)</t>
  </si>
  <si>
    <t>Integrating Solutions to Internal Displacement in the Context 
   of Disasters and Climate Change</t>
  </si>
  <si>
    <t>Improving Transparency in Tax System and Exchange of 
   Information Practice (Supplementary)</t>
  </si>
  <si>
    <t>Supporting Administration Reform and Modernization of 
   Maldives Customs Service</t>
  </si>
  <si>
    <t>Preparing the Transforming and Digitalizing Revenue 
   Administration</t>
  </si>
  <si>
    <t>Accelerating the Clean Energy Transition in Southeast Asia 
   (Supplementary)</t>
  </si>
  <si>
    <t>Support for Development of Sustainable Metro Rail Projects 
   for Nagpur Metro Rail—Phase 2</t>
  </si>
  <si>
    <t>Integration of Innovative Grid Control Technology to Scale Up 
   Renewable Energy</t>
  </si>
  <si>
    <t>Preparation and Implementation Support for the Sustainable 
   Wetland and Integrated Fisheries Transformation Project 
   in Assam</t>
  </si>
  <si>
    <t>Livable, Resilient, and Water-Secure Cities Investment 
   Program—Tranche 1</t>
  </si>
  <si>
    <t>Strengthening Domestic Resource Mobilization and Public 
   Financial Management (Supplementary)</t>
  </si>
  <si>
    <t>Strengthening Urban Resilience and Fiscal Capacity for 
   Climate Actions</t>
  </si>
  <si>
    <t>Strengthening Resilient and Sustainable Urban and Water 
   Service Delivery in the Pacific (Supplementary)</t>
  </si>
  <si>
    <t>Supporting the Integration of Urban Climate and Disaster 
   Resilience in ADB's Urban Operations (Supplementary)</t>
  </si>
  <si>
    <t>Study on Artificial Recharge and Groundwater Management in 
   Khulna City</t>
  </si>
  <si>
    <t>Water Balance and Crop Production in Major Asian River 
   Basins</t>
  </si>
  <si>
    <t>Support for Human and Social Development in Southeast 
   Asia—Phase 2 (Supplementary)</t>
  </si>
  <si>
    <t>Transformative Housing Reforms for Improved Vitality and 
   Empowerment</t>
  </si>
  <si>
    <t>Transaction Advisory Services for the Preparation of 
   Public–Private Partnership Projects (Supplementary)</t>
  </si>
  <si>
    <t>Strengthening Education in the Pacific Region 
   (Supplementary)</t>
  </si>
  <si>
    <t>Supporting the Energy Transition Sector Development 
   Program—Subprogram 2</t>
  </si>
  <si>
    <t>National Road Networks Upgrading Project (Road Section from 
   Lospalos to Iliomar and Bridges between Baucau to Lautem)</t>
  </si>
  <si>
    <t>Accelerating Private Sector Development for Green and 
   Inclusive Growth in Southeast Asia (Supplementary)</t>
  </si>
  <si>
    <t>Strengthening Integrated Health Care and Governance for 
   Universal Health Coverage Program</t>
  </si>
  <si>
    <r>
      <t>Preparing Clean and Renewable Energy Investments in the 
   Pacific (Supplementary)</t>
    </r>
    <r>
      <rPr>
        <vertAlign val="superscript"/>
        <sz val="10"/>
        <rFont val="Arial"/>
        <family val="2"/>
      </rPr>
      <t>b</t>
    </r>
  </si>
  <si>
    <t>Sustainable Infrastructure for Asia and the Pacific 
   (Supplementary)</t>
  </si>
  <si>
    <t>Accelerating Battery Energy Storage System Development 
   in the Asia and Pacific Region</t>
  </si>
  <si>
    <t>France—Cooperation Fund for Project Preparation in the Greater Mekong 
   Subregion and in Other Specific Asian Countries</t>
  </si>
  <si>
    <t>Central Asia Regional Economic Cooperation Climate and Sustainability Project 
   Preparatory Fund</t>
  </si>
  <si>
    <t>Green and Resilient Rural Recovery Through Agri-Food 
   System Transformation in the Asia and Pacific Region 
   (Supplementary)</t>
  </si>
  <si>
    <t>Enhancing Food Security Through Smallholders' 
   Climate-Adaptive Potato Production</t>
  </si>
  <si>
    <t>Promoting Research and Innovation Through Modern and 
   Efficient Science and Technology Parks—Additional 
   Financing</t>
  </si>
  <si>
    <t>Enhancing Environmental Sustainability Through Inclusive, 
   Integrated Solutions (formerly Mainstreaming Circular 
   Economy Approaches for Sustainable Development) 
   (Supplementary)</t>
  </si>
  <si>
    <t>Integrated High-Impact Innovation in Sustainable Energy 
   Technology – Energy System Analysis, Technology Road 
   Maps, and Feasibility Studies for Pilot Testing—
   Subproject 1 (Supplementary)</t>
  </si>
  <si>
    <t>Maximizing Poverty Alleviation and Gender Co-Benefits 
   Through Innovative Clean Energy Solutions in Asia and 
   the Pacific (Supplementary)</t>
  </si>
  <si>
    <t>Accelerating Climate Resilience in Agriculture, Natural 
   Resources, and the Environment (Supplementary)</t>
  </si>
  <si>
    <t>Developing Climate–Food–Nature Investments in the Pacific 
   (Supplementary)</t>
  </si>
  <si>
    <t>Southeast Asia Resilient and Water-Secure Cities Facility 
   (Supplementary)</t>
  </si>
  <si>
    <t>Support for ASEAN+3 Bond Market Forum Under the 
   Asian Bond Markets Initiative Medium-Term Road Map, 
   2019–2022 (Supplementary)</t>
  </si>
  <si>
    <t>United Kingdom–Smart Energy Innovation Fund Under the Clean Energy 
   Financing Partnership Facility</t>
  </si>
  <si>
    <t>Clean Energy Fund Under the Clean Energy Financing Partnership Facility</t>
  </si>
  <si>
    <t>Community Resilience Partnership Program Trust Fund Under the Community 
   Resilience Financing Partnership Facility</t>
  </si>
  <si>
    <t>Energy Transition Mechanism Partnership Trust Fund Under the Clean Energy 
   Financing Partnership Facility</t>
  </si>
  <si>
    <t>Urban Resilience Trust Fund Under the Urban Financing Partnership Facility</t>
  </si>
  <si>
    <t>Water Innovation Trust Fund Under the Water Financing Partnership Facility</t>
  </si>
  <si>
    <t>Achieving Water Sector Priorities in Asia and the Pacific Under 
   Strategy 2030 (Supplementary)</t>
  </si>
  <si>
    <t>Water Resilience Trust Fund Under the Water Financing Partnership Facility</t>
  </si>
  <si>
    <t>Supporting Institutional Knowledge and Capacity 
   Development for Planning of Climate-Resilent and 
   Sustainable Projects</t>
  </si>
  <si>
    <t>Climate-Resilent Inclusive Infrastructure for Ethnic Minorities II</t>
  </si>
  <si>
    <t>Accelerating Sustainable and Climate-Resilent Infrastructure 
   Development in Indonesia</t>
  </si>
  <si>
    <t>Supporting Climate Change Action, Economic Globalization, 
   and Digital Transformation Through Advanced Statistics</t>
  </si>
  <si>
    <t>Promoting Upstream Low-Carbon and Sustainable 
   Environment Solutions in Southeast Asia</t>
  </si>
  <si>
    <t>TRUST FUNDS, Multipartner</t>
  </si>
  <si>
    <t>Risk-Layered Disaster Relief Finance Program</t>
  </si>
  <si>
    <t>Kyrgyz Republic–Uzbekistan Sustainable Cross-Border 
   Tourism Cluster Development</t>
  </si>
  <si>
    <t>Mainstreaming Green, Resilient, and Inclusive Approaches for 
   Cities in Asia and the Pacific: Low-Carbon, Green, and 
   Resilient City Development (Subproject 1)</t>
  </si>
  <si>
    <t>Regional Malaria and Other Communicable Disease Threats Trust Fund Under 
   the Health Financing Partnership Facility</t>
  </si>
  <si>
    <t>Koror–Airai Sanitation—Additional Financing</t>
  </si>
  <si>
    <t>Mainstreaming Green, Resilient, and Inclusive Approaches for 
   Cities in Asia and the Pacific: Low-Carbon, Green, and 
   Resilient City Development—Subproject 1</t>
  </si>
  <si>
    <t>Scaling Up the East Asian–Australasian Flyway Initiative 
   (Supplementary)</t>
  </si>
  <si>
    <t>Pandemic Prevention, Preparedness, and Response Trust Fund</t>
  </si>
  <si>
    <t>ADB = Asian Development Bank; ASEAN = Association of Southeast Asian Nations; ASEAN+3 = ASEAN, the People’s Republic of China, Japan, and the Republic of Korea; GEAPP = Global Energy Alliance for People and Planet LLC; Lao PDR = Lao People's Democratic Republic; LLC = limited liability company.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</si>
  <si>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Under the Renewable Energy Integration Program.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</si>
  <si>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Includes concessional cofinancing for public sector operations from public and private entities Other than official development assistance sources, such as 
   state-owned commercial banks, foundations, corporate social responsibility programs, and civil society organizations.</t>
    </r>
  </si>
  <si>
    <t>Promoting Climate-Resilient and Sustainable Blue Economies 
   (Supplementary)</t>
  </si>
  <si>
    <r>
      <t>OTHERS</t>
    </r>
    <r>
      <rPr>
        <b/>
        <vertAlign val="superscript"/>
        <sz val="10"/>
        <color rgb="FF000000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</si>
</sst>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007DB7"/>
      <name val="Arial"/>
      <family val="2"/>
    </font>
    <font>
      <sz val="9"/>
      <color rgb="FF007DB7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8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4" fontId="6" fillId="0" borderId="0" xfId="1" applyNumberFormat="1" applyFont="1"/>
    <xf numFmtId="4" fontId="6" fillId="0" borderId="0" xfId="0" applyNumberFormat="1" applyFont="1"/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" fontId="11" fillId="0" borderId="0" xfId="1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43" fontId="13" fillId="2" borderId="0" xfId="186" applyFont="1" applyFill="1" applyBorder="1" applyAlignment="1">
      <alignment vertical="center"/>
    </xf>
    <xf numFmtId="43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top"/>
    </xf>
    <xf numFmtId="43" fontId="10" fillId="2" borderId="0" xfId="183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43" fontId="10" fillId="2" borderId="0" xfId="186" applyFont="1" applyFill="1" applyAlignment="1">
      <alignment vertical="top"/>
    </xf>
    <xf numFmtId="43" fontId="10" fillId="2" borderId="0" xfId="0" applyNumberFormat="1" applyFont="1" applyFill="1" applyAlignment="1">
      <alignment vertical="top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>
      <alignment vertical="top" wrapText="1"/>
    </xf>
    <xf numFmtId="0" fontId="13" fillId="2" borderId="0" xfId="0" applyFont="1" applyFill="1" applyAlignment="1">
      <alignment horizontal="center" vertical="top" wrapText="1"/>
    </xf>
    <xf numFmtId="43" fontId="14" fillId="2" borderId="2" xfId="186" applyFont="1" applyFill="1" applyBorder="1" applyAlignment="1">
      <alignment vertical="top"/>
    </xf>
    <xf numFmtId="43" fontId="14" fillId="2" borderId="0" xfId="186" applyFont="1" applyFill="1" applyBorder="1" applyAlignment="1">
      <alignment vertical="top"/>
    </xf>
    <xf numFmtId="43" fontId="15" fillId="2" borderId="0" xfId="0" applyNumberFormat="1" applyFont="1" applyFill="1" applyAlignment="1">
      <alignment vertical="top"/>
    </xf>
    <xf numFmtId="43" fontId="15" fillId="2" borderId="0" xfId="183" applyFont="1" applyFill="1" applyAlignment="1">
      <alignment vertical="top"/>
    </xf>
    <xf numFmtId="0" fontId="15" fillId="2" borderId="0" xfId="0" applyFont="1" applyFill="1" applyAlignment="1">
      <alignment vertical="top"/>
    </xf>
    <xf numFmtId="43" fontId="14" fillId="2" borderId="0" xfId="186" applyFont="1" applyFill="1" applyAlignment="1">
      <alignment vertical="top"/>
    </xf>
    <xf numFmtId="43" fontId="14" fillId="2" borderId="0" xfId="0" applyNumberFormat="1" applyFont="1" applyFill="1" applyAlignment="1">
      <alignment vertical="top"/>
    </xf>
    <xf numFmtId="0" fontId="10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vertical="top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3" fillId="2" borderId="0" xfId="184" applyFont="1" applyFill="1" applyAlignment="1">
      <alignment vertical="top"/>
    </xf>
    <xf numFmtId="0" fontId="14" fillId="2" borderId="0" xfId="184" applyFont="1" applyFill="1" applyAlignment="1">
      <alignment vertical="top"/>
    </xf>
    <xf numFmtId="0" fontId="14" fillId="2" borderId="0" xfId="184" applyFont="1" applyFill="1" applyAlignment="1">
      <alignment vertical="top" wrapText="1"/>
    </xf>
    <xf numFmtId="43" fontId="14" fillId="2" borderId="0" xfId="184" applyNumberFormat="1" applyFont="1" applyFill="1" applyAlignment="1">
      <alignment vertical="top"/>
    </xf>
    <xf numFmtId="43" fontId="10" fillId="2" borderId="2" xfId="186" applyFont="1" applyFill="1" applyBorder="1" applyAlignment="1">
      <alignment vertical="top"/>
    </xf>
    <xf numFmtId="43" fontId="10" fillId="2" borderId="0" xfId="186" applyFont="1" applyFill="1" applyBorder="1" applyAlignment="1">
      <alignment vertical="top"/>
    </xf>
    <xf numFmtId="43" fontId="17" fillId="2" borderId="0" xfId="0" applyNumberFormat="1" applyFont="1" applyFill="1" applyAlignment="1">
      <alignment vertical="top"/>
    </xf>
    <xf numFmtId="0" fontId="17" fillId="2" borderId="0" xfId="0" applyFont="1" applyFill="1" applyAlignment="1">
      <alignment vertical="top"/>
    </xf>
    <xf numFmtId="43" fontId="17" fillId="2" borderId="0" xfId="183" applyFont="1" applyFill="1" applyAlignment="1">
      <alignment vertical="top"/>
    </xf>
    <xf numFmtId="43" fontId="14" fillId="2" borderId="5" xfId="0" applyNumberFormat="1" applyFont="1" applyFill="1" applyBorder="1" applyAlignment="1">
      <alignment vertical="top"/>
    </xf>
    <xf numFmtId="43" fontId="14" fillId="2" borderId="4" xfId="186" applyFont="1" applyFill="1" applyBorder="1" applyAlignment="1">
      <alignment vertical="top"/>
    </xf>
    <xf numFmtId="43" fontId="14" fillId="2" borderId="0" xfId="186" applyFont="1" applyFill="1" applyAlignment="1">
      <alignment horizontal="left" vertical="top"/>
    </xf>
    <xf numFmtId="43" fontId="14" fillId="2" borderId="5" xfId="186" applyFont="1" applyFill="1" applyBorder="1" applyAlignment="1">
      <alignment vertical="top"/>
    </xf>
    <xf numFmtId="0" fontId="18" fillId="2" borderId="0" xfId="0" applyFont="1" applyFill="1" applyAlignment="1">
      <alignment vertical="top" wrapText="1"/>
    </xf>
    <xf numFmtId="0" fontId="18" fillId="2" borderId="0" xfId="0" applyFont="1" applyFill="1" applyAlignment="1">
      <alignment vertical="top"/>
    </xf>
    <xf numFmtId="0" fontId="13" fillId="2" borderId="0" xfId="0" applyFont="1" applyFill="1" applyAlignment="1">
      <alignment vertical="top" wrapText="1"/>
    </xf>
    <xf numFmtId="43" fontId="13" fillId="2" borderId="0" xfId="186" applyFont="1" applyFill="1" applyBorder="1" applyAlignment="1">
      <alignment vertical="top"/>
    </xf>
    <xf numFmtId="43" fontId="13" fillId="2" borderId="0" xfId="0" applyNumberFormat="1" applyFont="1" applyFill="1" applyAlignment="1">
      <alignment vertical="top"/>
    </xf>
    <xf numFmtId="43" fontId="13" fillId="2" borderId="0" xfId="183" applyFont="1" applyFill="1" applyAlignment="1">
      <alignment vertical="top"/>
    </xf>
    <xf numFmtId="0" fontId="19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top" wrapText="1"/>
    </xf>
    <xf numFmtId="0" fontId="5" fillId="0" borderId="2" xfId="2" applyNumberFormat="1" applyFont="1" applyBorder="1" applyAlignment="1">
      <alignment horizontal="center" wrapText="1"/>
    </xf>
    <xf numFmtId="44" fontId="6" fillId="0" borderId="0" xfId="2" applyFont="1"/>
    <xf numFmtId="0" fontId="17" fillId="2" borderId="0" xfId="0" applyFont="1" applyFill="1" applyAlignment="1">
      <alignment vertical="top" wrapText="1"/>
    </xf>
    <xf numFmtId="43" fontId="14" fillId="2" borderId="0" xfId="183" applyFont="1" applyFill="1" applyAlignment="1">
      <alignment vertical="top"/>
    </xf>
    <xf numFmtId="43" fontId="14" fillId="2" borderId="0" xfId="180" applyFont="1" applyFill="1" applyAlignment="1">
      <alignment vertical="top"/>
    </xf>
    <xf numFmtId="164" fontId="14" fillId="2" borderId="0" xfId="0" applyNumberFormat="1" applyFont="1" applyFill="1" applyAlignment="1">
      <alignment vertical="top"/>
    </xf>
    <xf numFmtId="0" fontId="14" fillId="2" borderId="2" xfId="0" applyFont="1" applyFill="1" applyBorder="1" applyAlignment="1">
      <alignment vertical="top"/>
    </xf>
    <xf numFmtId="0" fontId="13" fillId="2" borderId="2" xfId="0" applyFont="1" applyFill="1" applyBorder="1" applyAlignment="1">
      <alignment vertical="top"/>
    </xf>
    <xf numFmtId="0" fontId="14" fillId="2" borderId="2" xfId="0" applyFont="1" applyFill="1" applyBorder="1" applyAlignment="1">
      <alignment vertical="top" wrapText="1"/>
    </xf>
    <xf numFmtId="43" fontId="13" fillId="2" borderId="2" xfId="1" applyFont="1" applyFill="1" applyBorder="1" applyAlignment="1">
      <alignment vertical="top"/>
    </xf>
    <xf numFmtId="0" fontId="10" fillId="0" borderId="0" xfId="0" applyFont="1" applyBorder="1"/>
    <xf numFmtId="0" fontId="11" fillId="2" borderId="0" xfId="0" applyFont="1" applyFill="1" applyAlignment="1">
      <alignment horizontal="left" vertical="center" wrapText="1"/>
    </xf>
    <xf numFmtId="0" fontId="13" fillId="2" borderId="0" xfId="184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44" fontId="5" fillId="0" borderId="1" xfId="2" applyFont="1" applyBorder="1" applyAlignment="1">
      <alignment horizontal="center" wrapText="1"/>
    </xf>
    <xf numFmtId="44" fontId="5" fillId="0" borderId="3" xfId="2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1" xfId="2" applyNumberFormat="1" applyFont="1" applyBorder="1" applyAlignment="1">
      <alignment horizontal="left" wrapText="1"/>
    </xf>
    <xf numFmtId="0" fontId="5" fillId="0" borderId="3" xfId="2" applyNumberFormat="1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</cellXfs>
  <cellStyles count="187">
    <cellStyle name="Comma" xfId="1" builtinId="3"/>
    <cellStyle name="Comma 2" xfId="186"/>
    <cellStyle name="Comma 3" xfId="180"/>
    <cellStyle name="Comma 5" xfId="183"/>
    <cellStyle name="Currency" xfId="2" builtinId="4"/>
    <cellStyle name="Currency 3" xfId="185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Normal" xfId="0" builtinId="0"/>
    <cellStyle name="Normal 2" xfId="182"/>
    <cellStyle name="Normal 3" xfId="179"/>
    <cellStyle name="Normal 3 4" xfId="184"/>
    <cellStyle name="Normal 4" xfId="181"/>
  </cellStyles>
  <dxfs count="0"/>
  <tableStyles count="0" defaultTableStyle="TableStyleMedium9" defaultPivotStyle="PivotStyleLight16"/>
  <colors>
    <mruColors>
      <color rgb="FF00A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289074</xdr:colOff>
      <xdr:row>0</xdr:row>
      <xdr:rowOff>28021</xdr:rowOff>
    </xdr:from>
    <xdr:to>
      <xdr:col>3</xdr:col>
      <xdr:colOff>64533</xdr:colOff>
      <xdr:row>5</xdr:row>
      <xdr:rowOff>40317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58" y="28021"/>
          <a:ext cx="4452285" cy="71785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ANNUAL REPORT 2025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https://www.adb.org/documents/adb-annual-report-2025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Keywords: cofinancing, commercial cofinancing, public sector, sovereign</a:t>
          </a:r>
        </a:p>
      </xdr:txBody>
    </xdr:sp>
    <xdr:clientData/>
  </xdr:twoCellAnchor>
  <xdr:twoCellAnchor editAs="oneCell">
    <xdr:from>
      <xdr:col>0</xdr:col>
      <xdr:colOff>27217</xdr:colOff>
      <xdr:row>0</xdr:row>
      <xdr:rowOff>50334</xdr:rowOff>
    </xdr:from>
    <xdr:to>
      <xdr:col>1</xdr:col>
      <xdr:colOff>204873</xdr:colOff>
      <xdr:row>3</xdr:row>
      <xdr:rowOff>112954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7" y="50334"/>
          <a:ext cx="395370" cy="51165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ittie Moreina M. Olalia" id="{7E2A1B81-D5D3-4431-AB2F-A6A80D800BE3}" userId="S::solalia@adb.org::b42e7221-8e9b-420c-8089-885f8ecddf2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345"/>
  <sheetViews>
    <sheetView tabSelected="1" topLeftCell="A307" zoomScaleNormal="100" zoomScalePageLayoutView="118" workbookViewId="0">
      <selection activeCell="C330" sqref="C330"/>
    </sheetView>
  </sheetViews>
  <sheetFormatPr defaultColWidth="8.85546875" defaultRowHeight="12" x14ac:dyDescent="0.2"/>
  <cols>
    <col min="1" max="1" width="3.28515625" style="2" customWidth="1"/>
    <col min="2" max="2" width="17.28515625" style="3" customWidth="1"/>
    <col min="3" max="3" width="54.28515625" style="3" customWidth="1"/>
    <col min="4" max="4" width="12.28515625" style="6" customWidth="1"/>
    <col min="5" max="5" width="1.85546875" style="7" customWidth="1"/>
    <col min="6" max="6" width="12.28515625" style="7" customWidth="1"/>
    <col min="7" max="16384" width="8.85546875" style="2"/>
  </cols>
  <sheetData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4" t="s">
        <v>71</v>
      </c>
    </row>
    <row r="8" spans="1:13" x14ac:dyDescent="0.2">
      <c r="A8" s="5" t="s">
        <v>18</v>
      </c>
    </row>
    <row r="9" spans="1:13" x14ac:dyDescent="0.2">
      <c r="A9" s="80" t="s">
        <v>12</v>
      </c>
      <c r="B9" s="80"/>
      <c r="C9" s="77" t="s">
        <v>0</v>
      </c>
      <c r="D9" s="79" t="s">
        <v>16</v>
      </c>
      <c r="E9" s="79"/>
      <c r="F9" s="79"/>
    </row>
    <row r="10" spans="1:13" s="63" customFormat="1" ht="24" x14ac:dyDescent="0.2">
      <c r="A10" s="81"/>
      <c r="B10" s="81"/>
      <c r="C10" s="78"/>
      <c r="D10" s="62" t="s">
        <v>13</v>
      </c>
      <c r="E10" s="62"/>
      <c r="F10" s="62" t="s">
        <v>14</v>
      </c>
    </row>
    <row r="11" spans="1:13" s="18" customFormat="1" ht="13.35" customHeight="1" x14ac:dyDescent="0.25">
      <c r="A11" s="13" t="s">
        <v>72</v>
      </c>
      <c r="B11" s="14"/>
      <c r="C11" s="15"/>
      <c r="D11" s="16">
        <f>SUM(D21,D27,D31,D37,D45,D49,D55)</f>
        <v>15863.39918</v>
      </c>
      <c r="E11" s="16"/>
      <c r="F11" s="16">
        <f>SUM(F21,F27,F31,F37,F45,F49,F55)</f>
        <v>49600</v>
      </c>
      <c r="G11" s="17"/>
      <c r="M11" s="19"/>
    </row>
    <row r="12" spans="1:13" s="18" customFormat="1" ht="12.75" x14ac:dyDescent="0.25">
      <c r="A12" s="20" t="s">
        <v>2</v>
      </c>
      <c r="C12" s="21"/>
      <c r="D12" s="22"/>
      <c r="E12" s="23"/>
      <c r="F12" s="22"/>
      <c r="G12" s="23"/>
      <c r="H12" s="23"/>
      <c r="M12" s="19"/>
    </row>
    <row r="13" spans="1:13" s="18" customFormat="1" ht="51" x14ac:dyDescent="0.25">
      <c r="B13" s="21" t="s">
        <v>6</v>
      </c>
      <c r="C13" s="21" t="s">
        <v>132</v>
      </c>
      <c r="D13" s="22">
        <v>1400</v>
      </c>
      <c r="E13" s="23"/>
      <c r="F13" s="23"/>
      <c r="G13" s="23"/>
      <c r="H13" s="23"/>
      <c r="M13" s="19"/>
    </row>
    <row r="14" spans="1:13" s="18" customFormat="1" ht="38.25" x14ac:dyDescent="0.25">
      <c r="B14" s="21" t="s">
        <v>6</v>
      </c>
      <c r="C14" s="21" t="s">
        <v>133</v>
      </c>
      <c r="D14" s="22">
        <v>700</v>
      </c>
      <c r="E14" s="23"/>
      <c r="F14" s="22"/>
      <c r="G14" s="23"/>
      <c r="H14" s="23"/>
      <c r="M14" s="19"/>
    </row>
    <row r="15" spans="1:13" s="18" customFormat="1" ht="38.25" x14ac:dyDescent="0.25">
      <c r="B15" s="21" t="s">
        <v>6</v>
      </c>
      <c r="C15" s="21" t="s">
        <v>134</v>
      </c>
      <c r="D15" s="22">
        <v>400</v>
      </c>
      <c r="E15" s="23"/>
      <c r="F15" s="22"/>
      <c r="G15" s="23"/>
      <c r="H15" s="23"/>
      <c r="M15" s="19"/>
    </row>
    <row r="16" spans="1:13" s="18" customFormat="1" ht="25.5" x14ac:dyDescent="0.25">
      <c r="B16" s="21" t="s">
        <v>36</v>
      </c>
      <c r="C16" s="21" t="s">
        <v>135</v>
      </c>
      <c r="D16" s="22"/>
      <c r="E16" s="23"/>
      <c r="F16" s="22">
        <v>700</v>
      </c>
      <c r="G16" s="23"/>
      <c r="H16" s="23"/>
      <c r="M16" s="19"/>
    </row>
    <row r="17" spans="1:13" s="18" customFormat="1" ht="12.75" x14ac:dyDescent="0.25">
      <c r="B17" s="21" t="s">
        <v>38</v>
      </c>
      <c r="C17" s="21" t="s">
        <v>73</v>
      </c>
      <c r="D17" s="22"/>
      <c r="E17" s="23"/>
      <c r="F17" s="22">
        <v>16600</v>
      </c>
      <c r="G17" s="23"/>
      <c r="H17" s="23"/>
      <c r="M17" s="19"/>
    </row>
    <row r="18" spans="1:13" s="18" customFormat="1" ht="25.5" x14ac:dyDescent="0.25">
      <c r="B18" s="21" t="s">
        <v>39</v>
      </c>
      <c r="C18" s="21" t="s">
        <v>136</v>
      </c>
      <c r="D18" s="23"/>
      <c r="E18" s="23"/>
      <c r="F18" s="22">
        <v>3800</v>
      </c>
      <c r="G18" s="23"/>
      <c r="H18" s="23"/>
      <c r="M18" s="19"/>
    </row>
    <row r="19" spans="1:13" s="18" customFormat="1" ht="12.75" x14ac:dyDescent="0.25">
      <c r="B19" s="21" t="s">
        <v>31</v>
      </c>
      <c r="C19" s="21" t="s">
        <v>74</v>
      </c>
      <c r="D19" s="23"/>
      <c r="E19" s="23"/>
      <c r="F19" s="22">
        <v>9900</v>
      </c>
      <c r="G19" s="23"/>
      <c r="H19" s="23"/>
      <c r="M19" s="19"/>
    </row>
    <row r="20" spans="1:13" s="18" customFormat="1" ht="25.5" x14ac:dyDescent="0.25">
      <c r="B20" s="21" t="s">
        <v>11</v>
      </c>
      <c r="C20" s="21" t="s">
        <v>61</v>
      </c>
      <c r="D20" s="22">
        <v>1006.3146</v>
      </c>
      <c r="E20" s="23"/>
      <c r="F20" s="22"/>
      <c r="G20" s="23"/>
      <c r="H20" s="23"/>
      <c r="M20" s="19"/>
    </row>
    <row r="21" spans="1:13" s="24" customFormat="1" ht="12.75" x14ac:dyDescent="0.25">
      <c r="B21" s="25"/>
      <c r="C21" s="26" t="s">
        <v>19</v>
      </c>
      <c r="D21" s="27">
        <f>SUM(D13:D20)</f>
        <v>3506.3146000000002</v>
      </c>
      <c r="E21" s="28"/>
      <c r="F21" s="27">
        <f>SUM(F13:F20)</f>
        <v>31000</v>
      </c>
      <c r="G21" s="33"/>
      <c r="H21" s="33"/>
      <c r="I21" s="29"/>
      <c r="J21" s="30"/>
      <c r="K21" s="31"/>
      <c r="L21" s="31"/>
      <c r="M21" s="65"/>
    </row>
    <row r="22" spans="1:13" s="24" customFormat="1" ht="12.75" x14ac:dyDescent="0.25">
      <c r="B22" s="25"/>
      <c r="C22" s="26"/>
      <c r="D22" s="32"/>
      <c r="E22" s="33"/>
      <c r="F22" s="32"/>
      <c r="G22" s="33"/>
      <c r="H22" s="33"/>
      <c r="I22" s="31"/>
      <c r="J22" s="30"/>
      <c r="K22" s="31"/>
      <c r="L22" s="31"/>
      <c r="M22" s="65"/>
    </row>
    <row r="23" spans="1:13" s="24" customFormat="1" ht="12.75" x14ac:dyDescent="0.25">
      <c r="A23" s="20" t="s">
        <v>52</v>
      </c>
      <c r="B23" s="25"/>
      <c r="C23" s="34"/>
      <c r="D23" s="32"/>
      <c r="E23" s="33"/>
      <c r="F23" s="32"/>
      <c r="G23" s="33"/>
      <c r="H23" s="33"/>
      <c r="I23" s="31"/>
      <c r="J23" s="30"/>
      <c r="K23" s="31"/>
      <c r="L23" s="31"/>
      <c r="M23" s="65"/>
    </row>
    <row r="24" spans="1:13" s="24" customFormat="1" ht="25.5" x14ac:dyDescent="0.25">
      <c r="B24" s="25" t="s">
        <v>11</v>
      </c>
      <c r="C24" s="35" t="s">
        <v>137</v>
      </c>
      <c r="D24" s="32">
        <v>707.93775000000005</v>
      </c>
      <c r="E24" s="33"/>
      <c r="F24" s="32"/>
      <c r="G24" s="33"/>
      <c r="H24" s="33"/>
      <c r="I24" s="31"/>
      <c r="J24" s="30"/>
      <c r="K24" s="31"/>
      <c r="L24" s="31"/>
      <c r="M24" s="65"/>
    </row>
    <row r="25" spans="1:13" s="24" customFormat="1" ht="38.25" x14ac:dyDescent="0.25">
      <c r="B25" s="25" t="s">
        <v>11</v>
      </c>
      <c r="C25" s="35" t="s">
        <v>138</v>
      </c>
      <c r="D25" s="32">
        <v>707.93775000000005</v>
      </c>
      <c r="E25" s="33"/>
      <c r="F25" s="32"/>
      <c r="G25" s="33"/>
      <c r="H25" s="33"/>
      <c r="I25" s="31"/>
      <c r="J25" s="30"/>
      <c r="K25" s="31"/>
      <c r="L25" s="31"/>
      <c r="M25" s="65"/>
    </row>
    <row r="26" spans="1:13" s="24" customFormat="1" ht="25.5" x14ac:dyDescent="0.25">
      <c r="B26" s="25" t="s">
        <v>11</v>
      </c>
      <c r="C26" s="35" t="s">
        <v>139</v>
      </c>
      <c r="D26" s="32">
        <v>707.93775000000005</v>
      </c>
      <c r="E26" s="33"/>
      <c r="F26" s="32"/>
      <c r="G26" s="33"/>
      <c r="H26" s="33"/>
      <c r="I26" s="31"/>
      <c r="J26" s="30"/>
      <c r="K26" s="31"/>
      <c r="L26" s="31"/>
      <c r="M26" s="65"/>
    </row>
    <row r="27" spans="1:13" s="24" customFormat="1" ht="12.75" x14ac:dyDescent="0.25">
      <c r="B27" s="25"/>
      <c r="C27" s="26" t="s">
        <v>19</v>
      </c>
      <c r="D27" s="27">
        <f>SUM(D24:D26)</f>
        <v>2123.8132500000002</v>
      </c>
      <c r="E27" s="33"/>
      <c r="F27" s="32"/>
      <c r="G27" s="33"/>
      <c r="H27" s="33"/>
      <c r="I27" s="31"/>
      <c r="J27" s="30"/>
      <c r="K27" s="31"/>
      <c r="L27" s="31"/>
      <c r="M27" s="65"/>
    </row>
    <row r="28" spans="1:13" s="24" customFormat="1" ht="12.75" x14ac:dyDescent="0.25">
      <c r="B28" s="25"/>
      <c r="C28" s="26"/>
      <c r="D28" s="28"/>
      <c r="E28" s="33"/>
      <c r="F28" s="33"/>
      <c r="G28" s="33"/>
      <c r="H28" s="33"/>
      <c r="I28" s="31"/>
      <c r="J28" s="30"/>
      <c r="K28" s="31"/>
      <c r="L28" s="31"/>
      <c r="M28" s="65"/>
    </row>
    <row r="29" spans="1:13" s="24" customFormat="1" ht="12.75" x14ac:dyDescent="0.25">
      <c r="A29" s="20" t="s">
        <v>75</v>
      </c>
      <c r="B29" s="25"/>
      <c r="C29" s="26"/>
      <c r="D29" s="32"/>
      <c r="E29" s="33"/>
      <c r="F29" s="32"/>
      <c r="G29" s="33"/>
      <c r="H29" s="33"/>
      <c r="I29" s="31"/>
      <c r="J29" s="30"/>
      <c r="K29" s="31"/>
      <c r="L29" s="31"/>
      <c r="M29" s="65"/>
    </row>
    <row r="30" spans="1:13" s="24" customFormat="1" ht="38.25" x14ac:dyDescent="0.25">
      <c r="B30" s="25" t="s">
        <v>11</v>
      </c>
      <c r="C30" s="36" t="s">
        <v>210</v>
      </c>
      <c r="D30" s="32">
        <v>68.346000000000004</v>
      </c>
      <c r="E30" s="33"/>
      <c r="F30" s="32"/>
      <c r="G30" s="33"/>
      <c r="H30" s="33"/>
      <c r="I30" s="31"/>
      <c r="J30" s="30"/>
      <c r="K30" s="31"/>
      <c r="L30" s="31"/>
      <c r="M30" s="65"/>
    </row>
    <row r="31" spans="1:13" s="24" customFormat="1" ht="12.75" x14ac:dyDescent="0.25">
      <c r="B31" s="25"/>
      <c r="C31" s="26" t="s">
        <v>19</v>
      </c>
      <c r="D31" s="27">
        <f>SUM(D30:D30)</f>
        <v>68.346000000000004</v>
      </c>
      <c r="E31" s="28"/>
      <c r="F31" s="32"/>
      <c r="G31" s="33"/>
      <c r="H31" s="33"/>
      <c r="I31" s="31"/>
      <c r="J31" s="30"/>
      <c r="K31" s="31"/>
      <c r="L31" s="31"/>
      <c r="M31" s="65"/>
    </row>
    <row r="32" spans="1:13" s="24" customFormat="1" ht="12.75" x14ac:dyDescent="0.25">
      <c r="B32" s="25"/>
      <c r="C32" s="26"/>
      <c r="D32" s="28"/>
      <c r="E32" s="33"/>
      <c r="F32" s="32"/>
      <c r="G32" s="33"/>
      <c r="H32" s="33"/>
      <c r="I32" s="31"/>
      <c r="J32" s="30"/>
      <c r="K32" s="31"/>
      <c r="L32" s="31"/>
      <c r="M32" s="65"/>
    </row>
    <row r="33" spans="1:13" s="24" customFormat="1" ht="12.75" x14ac:dyDescent="0.25">
      <c r="A33" s="20" t="s">
        <v>69</v>
      </c>
      <c r="B33" s="25"/>
      <c r="C33" s="26"/>
      <c r="D33" s="32"/>
      <c r="E33" s="33"/>
      <c r="F33" s="32"/>
      <c r="G33" s="33"/>
      <c r="H33" s="33"/>
      <c r="I33" s="31"/>
      <c r="J33" s="30"/>
      <c r="K33" s="31"/>
      <c r="L33" s="31"/>
      <c r="M33" s="65"/>
    </row>
    <row r="34" spans="1:13" s="24" customFormat="1" ht="38.25" x14ac:dyDescent="0.25">
      <c r="B34" s="25" t="s">
        <v>11</v>
      </c>
      <c r="C34" s="37" t="s">
        <v>210</v>
      </c>
      <c r="D34" s="32">
        <v>1024.4580000000001</v>
      </c>
      <c r="E34" s="33"/>
      <c r="F34" s="32"/>
      <c r="G34" s="33"/>
      <c r="H34" s="33"/>
      <c r="I34" s="31"/>
      <c r="J34" s="30"/>
      <c r="K34" s="31"/>
      <c r="L34" s="31"/>
      <c r="M34" s="65"/>
    </row>
    <row r="35" spans="1:13" s="24" customFormat="1" ht="51" x14ac:dyDescent="0.25">
      <c r="A35" s="20"/>
      <c r="B35" s="25" t="s">
        <v>11</v>
      </c>
      <c r="C35" s="37" t="s">
        <v>214</v>
      </c>
      <c r="D35" s="32">
        <v>58.669829999999997</v>
      </c>
      <c r="E35" s="33"/>
      <c r="F35" s="32"/>
      <c r="G35" s="33"/>
      <c r="H35" s="33"/>
      <c r="I35" s="31"/>
      <c r="J35" s="30"/>
      <c r="K35" s="31"/>
      <c r="L35" s="31"/>
      <c r="M35" s="65"/>
    </row>
    <row r="36" spans="1:13" s="24" customFormat="1" ht="38.25" x14ac:dyDescent="0.25">
      <c r="A36" s="20"/>
      <c r="B36" s="25" t="s">
        <v>11</v>
      </c>
      <c r="C36" s="37" t="s">
        <v>215</v>
      </c>
      <c r="D36" s="32">
        <v>100</v>
      </c>
      <c r="E36" s="33"/>
      <c r="F36" s="32"/>
      <c r="G36" s="33"/>
      <c r="H36" s="33"/>
      <c r="I36" s="31"/>
      <c r="J36" s="30"/>
      <c r="K36" s="31"/>
      <c r="L36" s="31"/>
      <c r="M36" s="65"/>
    </row>
    <row r="37" spans="1:13" s="24" customFormat="1" ht="12.75" x14ac:dyDescent="0.25">
      <c r="B37" s="25"/>
      <c r="C37" s="26" t="s">
        <v>19</v>
      </c>
      <c r="D37" s="27">
        <f>SUM(D34:E36)</f>
        <v>1183.1278300000001</v>
      </c>
      <c r="E37" s="33"/>
      <c r="F37" s="32"/>
      <c r="G37" s="33"/>
      <c r="H37" s="33"/>
      <c r="I37" s="31"/>
      <c r="J37" s="30"/>
      <c r="K37" s="31"/>
      <c r="L37" s="31"/>
      <c r="M37" s="65"/>
    </row>
    <row r="38" spans="1:13" s="24" customFormat="1" ht="12.75" x14ac:dyDescent="0.25">
      <c r="B38" s="25"/>
      <c r="C38" s="26"/>
      <c r="D38" s="28"/>
      <c r="E38" s="33"/>
      <c r="F38" s="32"/>
      <c r="G38" s="33"/>
      <c r="H38" s="33"/>
      <c r="I38" s="31"/>
      <c r="J38" s="30"/>
      <c r="K38" s="31"/>
      <c r="L38" s="31"/>
      <c r="M38" s="65"/>
    </row>
    <row r="39" spans="1:13" s="24" customFormat="1" ht="12.75" x14ac:dyDescent="0.25">
      <c r="A39" s="20" t="s">
        <v>1</v>
      </c>
      <c r="C39" s="25"/>
      <c r="D39" s="32"/>
      <c r="E39" s="33"/>
      <c r="F39" s="32"/>
      <c r="G39" s="33"/>
      <c r="H39" s="33"/>
      <c r="M39" s="65"/>
    </row>
    <row r="40" spans="1:13" s="24" customFormat="1" ht="25.5" x14ac:dyDescent="0.25">
      <c r="A40" s="20"/>
      <c r="B40" s="24" t="s">
        <v>36</v>
      </c>
      <c r="C40" s="25" t="s">
        <v>135</v>
      </c>
      <c r="D40" s="32"/>
      <c r="E40" s="33"/>
      <c r="F40" s="32">
        <v>1800</v>
      </c>
      <c r="G40" s="33"/>
      <c r="H40" s="33"/>
      <c r="M40" s="65"/>
    </row>
    <row r="41" spans="1:13" s="24" customFormat="1" ht="25.5" x14ac:dyDescent="0.25">
      <c r="A41" s="20"/>
      <c r="B41" s="24" t="s">
        <v>40</v>
      </c>
      <c r="C41" s="25" t="s">
        <v>140</v>
      </c>
      <c r="D41" s="32">
        <v>44</v>
      </c>
      <c r="E41" s="33"/>
      <c r="F41" s="32"/>
      <c r="G41" s="33"/>
      <c r="H41" s="33"/>
      <c r="M41" s="65"/>
    </row>
    <row r="42" spans="1:13" s="24" customFormat="1" ht="12.75" x14ac:dyDescent="0.25">
      <c r="A42" s="20"/>
      <c r="B42" s="24" t="s">
        <v>38</v>
      </c>
      <c r="C42" s="25" t="s">
        <v>73</v>
      </c>
      <c r="D42" s="32"/>
      <c r="E42" s="33"/>
      <c r="F42" s="32">
        <v>13800</v>
      </c>
      <c r="G42" s="33"/>
      <c r="H42" s="33"/>
      <c r="M42" s="65"/>
    </row>
    <row r="43" spans="1:13" s="24" customFormat="1" ht="25.5" x14ac:dyDescent="0.25">
      <c r="A43" s="20"/>
      <c r="B43" s="24" t="s">
        <v>39</v>
      </c>
      <c r="C43" s="25" t="s">
        <v>136</v>
      </c>
      <c r="D43" s="32"/>
      <c r="E43" s="33"/>
      <c r="F43" s="32">
        <v>2400</v>
      </c>
      <c r="G43" s="33"/>
      <c r="H43" s="33"/>
      <c r="M43" s="65"/>
    </row>
    <row r="44" spans="1:13" s="24" customFormat="1" ht="12.75" x14ac:dyDescent="0.25">
      <c r="A44" s="20"/>
      <c r="B44" s="24" t="s">
        <v>31</v>
      </c>
      <c r="C44" s="25" t="s">
        <v>74</v>
      </c>
      <c r="D44" s="32"/>
      <c r="E44" s="33"/>
      <c r="F44" s="32">
        <v>600</v>
      </c>
      <c r="G44" s="33"/>
      <c r="H44" s="33"/>
      <c r="M44" s="65"/>
    </row>
    <row r="45" spans="1:13" s="24" customFormat="1" ht="12.75" x14ac:dyDescent="0.25">
      <c r="B45" s="25"/>
      <c r="C45" s="26" t="s">
        <v>19</v>
      </c>
      <c r="D45" s="27">
        <f>SUM(D40:D44)</f>
        <v>44</v>
      </c>
      <c r="E45" s="33"/>
      <c r="F45" s="27">
        <f>SUM(F40:F44)</f>
        <v>18600</v>
      </c>
      <c r="G45" s="33"/>
      <c r="H45" s="33"/>
      <c r="J45" s="65"/>
      <c r="M45" s="65"/>
    </row>
    <row r="46" spans="1:13" s="24" customFormat="1" ht="12.75" x14ac:dyDescent="0.25">
      <c r="B46" s="25"/>
      <c r="C46" s="26"/>
      <c r="D46" s="28"/>
      <c r="E46" s="33"/>
      <c r="F46" s="28"/>
      <c r="G46" s="33"/>
      <c r="H46" s="33"/>
      <c r="J46" s="65"/>
      <c r="M46" s="65"/>
    </row>
    <row r="47" spans="1:13" s="24" customFormat="1" ht="12.75" x14ac:dyDescent="0.25">
      <c r="A47" s="38" t="s">
        <v>53</v>
      </c>
      <c r="B47" s="25"/>
      <c r="C47" s="26"/>
      <c r="D47" s="32"/>
      <c r="E47" s="33"/>
      <c r="F47" s="32"/>
      <c r="G47" s="33"/>
      <c r="H47" s="33"/>
      <c r="J47" s="65"/>
      <c r="M47" s="65"/>
    </row>
    <row r="48" spans="1:13" s="24" customFormat="1" ht="38.25" x14ac:dyDescent="0.25">
      <c r="B48" s="25" t="s">
        <v>5</v>
      </c>
      <c r="C48" s="37" t="s">
        <v>141</v>
      </c>
      <c r="D48" s="32">
        <v>6000</v>
      </c>
      <c r="E48" s="33"/>
      <c r="F48" s="28"/>
      <c r="G48" s="33"/>
      <c r="H48" s="33"/>
      <c r="J48" s="65"/>
      <c r="M48" s="65"/>
    </row>
    <row r="49" spans="1:13" s="24" customFormat="1" ht="12.75" x14ac:dyDescent="0.25">
      <c r="B49" s="25"/>
      <c r="C49" s="26" t="s">
        <v>19</v>
      </c>
      <c r="D49" s="27">
        <f>SUM(D48:D48)</f>
        <v>6000</v>
      </c>
      <c r="E49" s="33"/>
      <c r="F49" s="28"/>
      <c r="G49" s="33"/>
      <c r="H49" s="33"/>
      <c r="J49" s="65"/>
      <c r="M49" s="65"/>
    </row>
    <row r="50" spans="1:13" s="24" customFormat="1" ht="12.75" x14ac:dyDescent="0.25">
      <c r="B50" s="25"/>
      <c r="C50" s="26"/>
      <c r="D50" s="32"/>
      <c r="E50" s="33"/>
      <c r="F50" s="32"/>
      <c r="G50" s="33"/>
      <c r="H50" s="33"/>
      <c r="I50" s="31"/>
      <c r="J50" s="30"/>
      <c r="K50" s="31"/>
      <c r="L50" s="31"/>
      <c r="M50" s="65"/>
    </row>
    <row r="51" spans="1:13" s="24" customFormat="1" ht="12.75" x14ac:dyDescent="0.25">
      <c r="A51" s="38" t="s">
        <v>41</v>
      </c>
      <c r="B51" s="25"/>
      <c r="C51" s="26"/>
      <c r="D51" s="32"/>
      <c r="E51" s="33"/>
      <c r="F51" s="32"/>
      <c r="G51" s="33"/>
      <c r="H51" s="33"/>
      <c r="J51" s="65"/>
      <c r="M51" s="65"/>
    </row>
    <row r="52" spans="1:13" s="24" customFormat="1" ht="25.5" x14ac:dyDescent="0.25">
      <c r="B52" s="25" t="s">
        <v>5</v>
      </c>
      <c r="C52" s="37" t="s">
        <v>142</v>
      </c>
      <c r="D52" s="32">
        <v>1005.52</v>
      </c>
      <c r="E52" s="33"/>
      <c r="F52" s="28"/>
      <c r="G52" s="33"/>
      <c r="H52" s="33"/>
      <c r="J52" s="65"/>
      <c r="M52" s="65"/>
    </row>
    <row r="53" spans="1:13" s="24" customFormat="1" ht="12.75" x14ac:dyDescent="0.25">
      <c r="B53" s="25" t="s">
        <v>11</v>
      </c>
      <c r="C53" s="37" t="s">
        <v>25</v>
      </c>
      <c r="D53" s="32">
        <v>632.27750000000003</v>
      </c>
      <c r="E53" s="33"/>
      <c r="F53" s="28"/>
      <c r="G53" s="33"/>
      <c r="H53" s="33"/>
      <c r="J53" s="65"/>
      <c r="M53" s="65"/>
    </row>
    <row r="54" spans="1:13" s="24" customFormat="1" ht="12.75" x14ac:dyDescent="0.25">
      <c r="B54" s="25" t="s">
        <v>11</v>
      </c>
      <c r="C54" s="37" t="s">
        <v>76</v>
      </c>
      <c r="D54" s="32">
        <v>1300</v>
      </c>
      <c r="E54" s="33"/>
      <c r="F54" s="28"/>
      <c r="G54" s="33"/>
      <c r="H54" s="33"/>
      <c r="J54" s="65"/>
      <c r="M54" s="65"/>
    </row>
    <row r="55" spans="1:13" s="24" customFormat="1" ht="12.75" x14ac:dyDescent="0.25">
      <c r="B55" s="25"/>
      <c r="C55" s="26" t="s">
        <v>19</v>
      </c>
      <c r="D55" s="27">
        <f>SUM(D52:D54)</f>
        <v>2937.7975000000001</v>
      </c>
      <c r="E55" s="33"/>
      <c r="F55" s="28"/>
      <c r="G55" s="33"/>
      <c r="H55" s="33"/>
      <c r="J55" s="65"/>
      <c r="M55" s="65"/>
    </row>
    <row r="56" spans="1:13" s="24" customFormat="1" ht="12.75" x14ac:dyDescent="0.25">
      <c r="B56" s="25"/>
      <c r="C56" s="26"/>
      <c r="D56" s="32"/>
      <c r="E56" s="33"/>
      <c r="F56" s="32"/>
      <c r="G56" s="33"/>
      <c r="H56" s="33"/>
      <c r="I56" s="31"/>
      <c r="J56" s="30"/>
      <c r="K56" s="31"/>
      <c r="L56" s="31"/>
      <c r="M56" s="65"/>
    </row>
    <row r="57" spans="1:13" s="24" customFormat="1" ht="12.75" x14ac:dyDescent="0.25">
      <c r="B57" s="25"/>
      <c r="C57" s="26"/>
      <c r="D57" s="32"/>
      <c r="E57" s="33"/>
      <c r="F57" s="32"/>
      <c r="G57" s="33"/>
      <c r="H57" s="33"/>
      <c r="I57" s="31"/>
      <c r="J57" s="30"/>
      <c r="K57" s="31"/>
      <c r="L57" s="31"/>
      <c r="M57" s="65"/>
    </row>
    <row r="58" spans="1:13" s="24" customFormat="1" ht="12.75" x14ac:dyDescent="0.25">
      <c r="A58" s="13" t="s">
        <v>30</v>
      </c>
      <c r="B58" s="39"/>
      <c r="C58" s="40"/>
      <c r="D58" s="16">
        <f>SUM(D63,D67,D73,D105,D110,D130,D137,D142,D151)</f>
        <v>65190</v>
      </c>
      <c r="E58" s="16"/>
      <c r="F58" s="16">
        <f>SUM(F63,F67,F73,F105,F110,F130,F137,F142,F151)</f>
        <v>40000</v>
      </c>
      <c r="G58" s="33"/>
      <c r="H58" s="33"/>
      <c r="M58" s="65"/>
    </row>
    <row r="59" spans="1:13" s="18" customFormat="1" ht="12.75" x14ac:dyDescent="0.25">
      <c r="A59" s="41" t="s">
        <v>77</v>
      </c>
      <c r="B59" s="42"/>
      <c r="C59" s="43"/>
      <c r="D59" s="32"/>
      <c r="E59" s="44"/>
      <c r="F59" s="32"/>
      <c r="M59" s="19"/>
    </row>
    <row r="60" spans="1:13" s="18" customFormat="1" ht="25.5" x14ac:dyDescent="0.25">
      <c r="A60" s="41"/>
      <c r="B60" s="25" t="s">
        <v>11</v>
      </c>
      <c r="C60" s="43" t="s">
        <v>143</v>
      </c>
      <c r="D60" s="32">
        <v>500</v>
      </c>
      <c r="E60" s="44"/>
      <c r="F60" s="33"/>
      <c r="M60" s="19"/>
    </row>
    <row r="61" spans="1:13" s="18" customFormat="1" ht="12.75" x14ac:dyDescent="0.25">
      <c r="A61" s="41"/>
      <c r="B61" s="25" t="s">
        <v>11</v>
      </c>
      <c r="C61" s="43" t="s">
        <v>78</v>
      </c>
      <c r="D61" s="32">
        <v>800</v>
      </c>
      <c r="E61" s="44"/>
      <c r="F61" s="33"/>
      <c r="M61" s="19"/>
    </row>
    <row r="62" spans="1:13" s="18" customFormat="1" ht="25.5" x14ac:dyDescent="0.25">
      <c r="A62" s="41"/>
      <c r="B62" s="42" t="s">
        <v>11</v>
      </c>
      <c r="C62" s="43" t="s">
        <v>144</v>
      </c>
      <c r="D62" s="32">
        <v>850</v>
      </c>
      <c r="E62" s="44"/>
      <c r="F62" s="33"/>
      <c r="M62" s="19"/>
    </row>
    <row r="63" spans="1:13" s="18" customFormat="1" ht="12.75" x14ac:dyDescent="0.25">
      <c r="A63" s="24"/>
      <c r="B63" s="43"/>
      <c r="C63" s="26" t="s">
        <v>19</v>
      </c>
      <c r="D63" s="27">
        <f>SUM(D60:D62)</f>
        <v>2150</v>
      </c>
      <c r="E63" s="44"/>
      <c r="F63" s="33"/>
      <c r="M63" s="19"/>
    </row>
    <row r="64" spans="1:13" s="18" customFormat="1" ht="12.75" x14ac:dyDescent="0.25">
      <c r="C64" s="21"/>
      <c r="D64" s="22"/>
      <c r="F64" s="22"/>
      <c r="M64" s="19"/>
    </row>
    <row r="65" spans="1:14" s="24" customFormat="1" ht="25.5" customHeight="1" x14ac:dyDescent="0.25">
      <c r="A65" s="74" t="s">
        <v>208</v>
      </c>
      <c r="B65" s="74"/>
      <c r="C65" s="74"/>
      <c r="D65" s="74"/>
      <c r="E65" s="74"/>
      <c r="F65" s="74"/>
      <c r="G65" s="33"/>
      <c r="H65" s="33"/>
      <c r="I65" s="42"/>
      <c r="J65" s="42"/>
      <c r="K65" s="42"/>
      <c r="L65" s="42"/>
      <c r="M65" s="42"/>
      <c r="N65" s="66"/>
    </row>
    <row r="66" spans="1:14" s="24" customFormat="1" ht="25.5" x14ac:dyDescent="0.25">
      <c r="A66" s="41"/>
      <c r="B66" s="43" t="s">
        <v>11</v>
      </c>
      <c r="C66" s="43" t="s">
        <v>145</v>
      </c>
      <c r="D66" s="32">
        <v>250</v>
      </c>
      <c r="E66" s="44"/>
      <c r="F66" s="33"/>
      <c r="G66" s="33"/>
      <c r="H66" s="33"/>
      <c r="I66" s="42"/>
      <c r="J66" s="42"/>
      <c r="K66" s="42"/>
      <c r="L66" s="42"/>
      <c r="M66" s="42"/>
      <c r="N66" s="66"/>
    </row>
    <row r="67" spans="1:14" s="24" customFormat="1" ht="12.75" x14ac:dyDescent="0.25">
      <c r="B67" s="43"/>
      <c r="C67" s="26" t="s">
        <v>19</v>
      </c>
      <c r="D67" s="27">
        <f>SUM(D66:D66)</f>
        <v>250</v>
      </c>
      <c r="E67" s="44"/>
      <c r="F67" s="33"/>
      <c r="G67" s="33"/>
      <c r="H67" s="33"/>
      <c r="I67" s="42"/>
      <c r="J67" s="42"/>
      <c r="K67" s="42"/>
      <c r="L67" s="42"/>
      <c r="M67" s="42"/>
    </row>
    <row r="68" spans="1:14" s="24" customFormat="1" ht="12.75" x14ac:dyDescent="0.25">
      <c r="A68" s="13"/>
      <c r="B68" s="39"/>
      <c r="C68" s="40"/>
      <c r="D68" s="16"/>
      <c r="E68" s="16"/>
      <c r="F68" s="16"/>
      <c r="G68" s="33"/>
      <c r="H68" s="33"/>
      <c r="M68" s="65"/>
    </row>
    <row r="69" spans="1:14" s="24" customFormat="1" ht="12.75" x14ac:dyDescent="0.25">
      <c r="A69" s="41" t="s">
        <v>54</v>
      </c>
      <c r="B69" s="42"/>
      <c r="C69" s="43"/>
      <c r="D69" s="32"/>
      <c r="E69" s="44"/>
      <c r="F69" s="32"/>
      <c r="G69" s="33"/>
      <c r="H69" s="33"/>
      <c r="I69" s="42"/>
      <c r="J69" s="42"/>
      <c r="K69" s="42"/>
      <c r="L69" s="42"/>
      <c r="M69" s="42"/>
      <c r="N69" s="66"/>
    </row>
    <row r="70" spans="1:14" s="24" customFormat="1" ht="25.5" x14ac:dyDescent="0.25">
      <c r="A70" s="41"/>
      <c r="B70" s="25" t="s">
        <v>4</v>
      </c>
      <c r="C70" s="43" t="s">
        <v>146</v>
      </c>
      <c r="D70" s="32">
        <v>1000</v>
      </c>
      <c r="E70" s="44"/>
      <c r="F70" s="28"/>
      <c r="G70" s="33"/>
      <c r="H70" s="33"/>
      <c r="I70" s="42"/>
      <c r="J70" s="42"/>
      <c r="K70" s="42"/>
      <c r="L70" s="42"/>
      <c r="M70" s="42"/>
      <c r="N70" s="66"/>
    </row>
    <row r="71" spans="1:14" s="24" customFormat="1" ht="25.5" x14ac:dyDescent="0.25">
      <c r="B71" s="43" t="s">
        <v>6</v>
      </c>
      <c r="C71" s="37" t="s">
        <v>147</v>
      </c>
      <c r="D71" s="32"/>
      <c r="E71" s="44"/>
      <c r="F71" s="28">
        <v>3000</v>
      </c>
      <c r="G71" s="33"/>
      <c r="H71" s="33"/>
      <c r="I71" s="42"/>
      <c r="J71" s="42"/>
      <c r="K71" s="42"/>
      <c r="L71" s="42"/>
      <c r="M71" s="42"/>
    </row>
    <row r="72" spans="1:14" s="24" customFormat="1" ht="25.5" x14ac:dyDescent="0.25">
      <c r="B72" s="21" t="s">
        <v>9</v>
      </c>
      <c r="C72" s="37" t="s">
        <v>148</v>
      </c>
      <c r="D72" s="32"/>
      <c r="E72" s="44"/>
      <c r="F72" s="28">
        <v>1000</v>
      </c>
      <c r="G72" s="33"/>
      <c r="H72" s="33"/>
      <c r="I72" s="42"/>
      <c r="J72" s="42"/>
      <c r="K72" s="42"/>
      <c r="L72" s="42"/>
      <c r="M72" s="42"/>
    </row>
    <row r="73" spans="1:14" s="48" customFormat="1" ht="12.75" x14ac:dyDescent="0.25">
      <c r="A73" s="18"/>
      <c r="C73" s="26" t="s">
        <v>19</v>
      </c>
      <c r="D73" s="45">
        <f>SUM(D70:E72)</f>
        <v>1000</v>
      </c>
      <c r="E73" s="46"/>
      <c r="F73" s="45">
        <f>SUM(F70:F72)</f>
        <v>4000</v>
      </c>
      <c r="G73" s="47"/>
      <c r="H73" s="47"/>
      <c r="J73" s="49"/>
      <c r="M73" s="49"/>
    </row>
    <row r="74" spans="1:14" s="48" customFormat="1" ht="12.75" x14ac:dyDescent="0.25">
      <c r="C74" s="64"/>
    </row>
    <row r="75" spans="1:14" s="18" customFormat="1" ht="12.75" x14ac:dyDescent="0.25">
      <c r="A75" s="20" t="s">
        <v>32</v>
      </c>
      <c r="C75" s="21"/>
      <c r="D75" s="22"/>
      <c r="F75" s="22"/>
      <c r="M75" s="19"/>
    </row>
    <row r="76" spans="1:14" s="18" customFormat="1" ht="12.75" x14ac:dyDescent="0.25">
      <c r="A76" s="20"/>
      <c r="B76" s="25" t="s">
        <v>3</v>
      </c>
      <c r="C76" s="37" t="s">
        <v>79</v>
      </c>
      <c r="D76" s="32"/>
      <c r="E76" s="33"/>
      <c r="F76" s="32">
        <v>2000</v>
      </c>
      <c r="M76" s="19"/>
    </row>
    <row r="77" spans="1:14" s="18" customFormat="1" ht="25.5" x14ac:dyDescent="0.25">
      <c r="A77" s="24"/>
      <c r="B77" s="25" t="s">
        <v>23</v>
      </c>
      <c r="C77" s="35" t="s">
        <v>211</v>
      </c>
      <c r="D77" s="32"/>
      <c r="E77" s="33"/>
      <c r="F77" s="32">
        <v>3000</v>
      </c>
      <c r="M77" s="19"/>
    </row>
    <row r="78" spans="1:14" s="18" customFormat="1" ht="25.5" x14ac:dyDescent="0.25">
      <c r="A78" s="24"/>
      <c r="B78" s="25" t="s">
        <v>50</v>
      </c>
      <c r="C78" s="35" t="s">
        <v>149</v>
      </c>
      <c r="D78" s="32">
        <v>1500</v>
      </c>
      <c r="E78" s="33"/>
      <c r="F78" s="32"/>
      <c r="M78" s="19"/>
    </row>
    <row r="79" spans="1:14" s="18" customFormat="1" ht="25.5" x14ac:dyDescent="0.25">
      <c r="A79" s="24"/>
      <c r="B79" s="25" t="s">
        <v>29</v>
      </c>
      <c r="C79" s="35" t="s">
        <v>150</v>
      </c>
      <c r="D79" s="32">
        <v>2000</v>
      </c>
      <c r="E79" s="33"/>
      <c r="F79" s="32"/>
      <c r="M79" s="19"/>
    </row>
    <row r="80" spans="1:14" s="18" customFormat="1" ht="12.75" x14ac:dyDescent="0.25">
      <c r="A80" s="24"/>
      <c r="B80" s="25" t="s">
        <v>4</v>
      </c>
      <c r="C80" s="35" t="s">
        <v>80</v>
      </c>
      <c r="D80" s="32">
        <v>2000</v>
      </c>
      <c r="E80" s="33"/>
      <c r="F80" s="32"/>
      <c r="M80" s="19"/>
    </row>
    <row r="81" spans="1:13" s="18" customFormat="1" ht="12.75" x14ac:dyDescent="0.25">
      <c r="A81" s="24"/>
      <c r="B81" s="25" t="s">
        <v>4</v>
      </c>
      <c r="C81" s="35" t="s">
        <v>81</v>
      </c>
      <c r="D81" s="32">
        <v>1500</v>
      </c>
      <c r="E81" s="33"/>
      <c r="F81" s="32"/>
      <c r="M81" s="19"/>
    </row>
    <row r="82" spans="1:13" s="18" customFormat="1" ht="25.5" x14ac:dyDescent="0.25">
      <c r="A82" s="24"/>
      <c r="B82" s="25" t="s">
        <v>4</v>
      </c>
      <c r="C82" s="35" t="s">
        <v>151</v>
      </c>
      <c r="D82" s="32">
        <v>2000</v>
      </c>
      <c r="E82" s="33"/>
      <c r="F82" s="32"/>
      <c r="M82" s="19"/>
    </row>
    <row r="83" spans="1:13" s="18" customFormat="1" ht="25.5" x14ac:dyDescent="0.25">
      <c r="A83" s="24"/>
      <c r="B83" s="25" t="s">
        <v>56</v>
      </c>
      <c r="C83" s="35" t="s">
        <v>152</v>
      </c>
      <c r="D83" s="32">
        <v>2000</v>
      </c>
      <c r="E83" s="33"/>
      <c r="F83" s="32"/>
      <c r="M83" s="19"/>
    </row>
    <row r="84" spans="1:13" s="18" customFormat="1" ht="25.5" x14ac:dyDescent="0.25">
      <c r="A84" s="24"/>
      <c r="B84" s="25" t="s">
        <v>49</v>
      </c>
      <c r="C84" s="35" t="s">
        <v>153</v>
      </c>
      <c r="D84" s="32"/>
      <c r="E84" s="33"/>
      <c r="F84" s="32">
        <v>3000</v>
      </c>
      <c r="M84" s="19"/>
    </row>
    <row r="85" spans="1:13" s="18" customFormat="1" ht="12.75" x14ac:dyDescent="0.25">
      <c r="A85" s="24"/>
      <c r="B85" s="25" t="s">
        <v>17</v>
      </c>
      <c r="C85" s="35" t="s">
        <v>82</v>
      </c>
      <c r="D85" s="32"/>
      <c r="E85" s="33"/>
      <c r="F85" s="32">
        <v>3000</v>
      </c>
      <c r="M85" s="19"/>
    </row>
    <row r="86" spans="1:13" s="18" customFormat="1" ht="25.5" x14ac:dyDescent="0.25">
      <c r="A86" s="24"/>
      <c r="B86" s="25" t="s">
        <v>17</v>
      </c>
      <c r="C86" s="35" t="s">
        <v>154</v>
      </c>
      <c r="D86" s="32"/>
      <c r="E86" s="33"/>
      <c r="F86" s="32">
        <v>3000</v>
      </c>
      <c r="M86" s="19"/>
    </row>
    <row r="87" spans="1:13" s="18" customFormat="1" ht="25.5" x14ac:dyDescent="0.25">
      <c r="A87" s="24"/>
      <c r="B87" s="25" t="s">
        <v>7</v>
      </c>
      <c r="C87" s="35" t="s">
        <v>155</v>
      </c>
      <c r="D87" s="32">
        <v>1000</v>
      </c>
      <c r="E87" s="33"/>
      <c r="F87" s="32"/>
      <c r="M87" s="19"/>
    </row>
    <row r="88" spans="1:13" s="18" customFormat="1" ht="25.5" x14ac:dyDescent="0.25">
      <c r="A88" s="24"/>
      <c r="B88" s="25" t="s">
        <v>21</v>
      </c>
      <c r="C88" s="35" t="s">
        <v>156</v>
      </c>
      <c r="D88" s="32">
        <v>2000</v>
      </c>
      <c r="E88" s="33"/>
      <c r="F88" s="32"/>
      <c r="M88" s="19"/>
    </row>
    <row r="89" spans="1:13" s="18" customFormat="1" ht="12.75" x14ac:dyDescent="0.25">
      <c r="A89" s="24"/>
      <c r="B89" s="25" t="s">
        <v>21</v>
      </c>
      <c r="C89" s="35" t="s">
        <v>83</v>
      </c>
      <c r="D89" s="32"/>
      <c r="E89" s="33"/>
      <c r="F89" s="32">
        <v>3000</v>
      </c>
      <c r="M89" s="19"/>
    </row>
    <row r="90" spans="1:13" s="18" customFormat="1" ht="12.75" x14ac:dyDescent="0.25">
      <c r="A90" s="24"/>
      <c r="B90" s="25" t="s">
        <v>84</v>
      </c>
      <c r="C90" s="35" t="s">
        <v>85</v>
      </c>
      <c r="D90" s="32"/>
      <c r="E90" s="33"/>
      <c r="F90" s="32">
        <v>3000</v>
      </c>
      <c r="M90" s="19"/>
    </row>
    <row r="91" spans="1:13" s="18" customFormat="1" ht="12.75" x14ac:dyDescent="0.25">
      <c r="A91" s="24"/>
      <c r="B91" s="25" t="s">
        <v>84</v>
      </c>
      <c r="C91" s="35" t="s">
        <v>86</v>
      </c>
      <c r="D91" s="32"/>
      <c r="E91" s="33"/>
      <c r="F91" s="32">
        <v>3000</v>
      </c>
      <c r="M91" s="19"/>
    </row>
    <row r="92" spans="1:13" s="18" customFormat="1" ht="12.75" x14ac:dyDescent="0.25">
      <c r="A92" s="24"/>
      <c r="B92" s="25" t="s">
        <v>51</v>
      </c>
      <c r="C92" s="35" t="s">
        <v>87</v>
      </c>
      <c r="D92" s="32"/>
      <c r="E92" s="33"/>
      <c r="F92" s="32">
        <v>3000</v>
      </c>
      <c r="M92" s="19"/>
    </row>
    <row r="93" spans="1:13" s="18" customFormat="1" ht="12.75" x14ac:dyDescent="0.25">
      <c r="A93" s="24"/>
      <c r="B93" s="25" t="s">
        <v>88</v>
      </c>
      <c r="C93" s="35" t="s">
        <v>89</v>
      </c>
      <c r="D93" s="32">
        <v>2000</v>
      </c>
      <c r="E93" s="33"/>
      <c r="F93" s="32"/>
      <c r="M93" s="19"/>
    </row>
    <row r="94" spans="1:13" s="18" customFormat="1" ht="25.5" x14ac:dyDescent="0.25">
      <c r="A94" s="24"/>
      <c r="B94" s="25" t="s">
        <v>11</v>
      </c>
      <c r="C94" s="35" t="s">
        <v>216</v>
      </c>
      <c r="D94" s="32">
        <v>2000</v>
      </c>
      <c r="E94" s="33"/>
      <c r="F94" s="32"/>
      <c r="M94" s="19"/>
    </row>
    <row r="95" spans="1:13" s="18" customFormat="1" ht="25.5" x14ac:dyDescent="0.25">
      <c r="A95" s="24"/>
      <c r="B95" s="25" t="s">
        <v>11</v>
      </c>
      <c r="C95" s="35" t="s">
        <v>157</v>
      </c>
      <c r="D95" s="32">
        <v>2000</v>
      </c>
      <c r="E95" s="33"/>
      <c r="F95" s="32"/>
      <c r="M95" s="19"/>
    </row>
    <row r="96" spans="1:13" s="18" customFormat="1" ht="25.5" x14ac:dyDescent="0.25">
      <c r="A96" s="24"/>
      <c r="B96" s="25" t="s">
        <v>11</v>
      </c>
      <c r="C96" s="35" t="s">
        <v>217</v>
      </c>
      <c r="D96" s="32">
        <v>2000</v>
      </c>
      <c r="E96" s="33"/>
      <c r="F96" s="32"/>
      <c r="M96" s="19"/>
    </row>
    <row r="97" spans="1:13" s="18" customFormat="1" ht="38.25" x14ac:dyDescent="0.25">
      <c r="A97" s="24"/>
      <c r="B97" s="25" t="s">
        <v>11</v>
      </c>
      <c r="C97" s="35" t="s">
        <v>67</v>
      </c>
      <c r="D97" s="32">
        <v>1300</v>
      </c>
      <c r="E97" s="33"/>
      <c r="F97" s="32"/>
      <c r="M97" s="19"/>
    </row>
    <row r="98" spans="1:13" s="18" customFormat="1" ht="12.75" x14ac:dyDescent="0.25">
      <c r="A98" s="24"/>
      <c r="B98" s="25" t="s">
        <v>11</v>
      </c>
      <c r="C98" s="35" t="s">
        <v>90</v>
      </c>
      <c r="D98" s="32">
        <v>2000</v>
      </c>
      <c r="E98" s="33"/>
      <c r="F98" s="32"/>
      <c r="M98" s="19"/>
    </row>
    <row r="99" spans="1:13" s="18" customFormat="1" ht="25.5" x14ac:dyDescent="0.25">
      <c r="A99" s="24"/>
      <c r="B99" s="25" t="s">
        <v>11</v>
      </c>
      <c r="C99" s="35" t="s">
        <v>65</v>
      </c>
      <c r="D99" s="32">
        <v>440</v>
      </c>
      <c r="E99" s="33"/>
      <c r="F99" s="32"/>
      <c r="M99" s="19"/>
    </row>
    <row r="100" spans="1:13" s="18" customFormat="1" ht="38.25" x14ac:dyDescent="0.25">
      <c r="A100" s="24"/>
      <c r="B100" s="25" t="s">
        <v>11</v>
      </c>
      <c r="C100" s="35" t="s">
        <v>210</v>
      </c>
      <c r="D100" s="32">
        <v>600</v>
      </c>
      <c r="E100" s="33"/>
      <c r="F100" s="32"/>
      <c r="M100" s="19"/>
    </row>
    <row r="101" spans="1:13" s="18" customFormat="1" ht="25.5" x14ac:dyDescent="0.25">
      <c r="A101" s="24"/>
      <c r="B101" s="25" t="s">
        <v>11</v>
      </c>
      <c r="C101" s="35" t="s">
        <v>145</v>
      </c>
      <c r="D101" s="32">
        <v>2000</v>
      </c>
      <c r="E101" s="33"/>
      <c r="F101" s="32"/>
      <c r="M101" s="19"/>
    </row>
    <row r="102" spans="1:13" s="18" customFormat="1" ht="25.5" x14ac:dyDescent="0.25">
      <c r="A102" s="24"/>
      <c r="B102" s="25" t="s">
        <v>11</v>
      </c>
      <c r="C102" s="35" t="s">
        <v>218</v>
      </c>
      <c r="D102" s="32">
        <v>2000</v>
      </c>
      <c r="E102" s="33"/>
      <c r="F102" s="32"/>
      <c r="M102" s="19"/>
    </row>
    <row r="103" spans="1:13" s="18" customFormat="1" ht="38.25" x14ac:dyDescent="0.25">
      <c r="A103" s="24"/>
      <c r="B103" s="25" t="s">
        <v>11</v>
      </c>
      <c r="C103" s="35" t="s">
        <v>219</v>
      </c>
      <c r="D103" s="32">
        <v>1300</v>
      </c>
      <c r="E103" s="33"/>
      <c r="F103" s="32"/>
      <c r="M103" s="19"/>
    </row>
    <row r="104" spans="1:13" s="18" customFormat="1" ht="12.75" x14ac:dyDescent="0.25">
      <c r="A104" s="24"/>
      <c r="B104" s="25" t="s">
        <v>11</v>
      </c>
      <c r="C104" s="35" t="s">
        <v>91</v>
      </c>
      <c r="D104" s="32">
        <v>2000</v>
      </c>
      <c r="E104" s="33"/>
      <c r="F104" s="32"/>
      <c r="M104" s="19"/>
    </row>
    <row r="105" spans="1:13" s="18" customFormat="1" ht="12.75" x14ac:dyDescent="0.25">
      <c r="A105" s="24"/>
      <c r="B105" s="25"/>
      <c r="C105" s="26" t="s">
        <v>19</v>
      </c>
      <c r="D105" s="27">
        <f>SUM(D76:D104)</f>
        <v>33640</v>
      </c>
      <c r="E105" s="33"/>
      <c r="F105" s="27">
        <f>SUM(F76:F104)</f>
        <v>26000</v>
      </c>
      <c r="M105" s="19"/>
    </row>
    <row r="106" spans="1:13" s="18" customFormat="1" ht="12.75" x14ac:dyDescent="0.25">
      <c r="C106" s="21"/>
      <c r="D106" s="22"/>
      <c r="F106" s="22"/>
      <c r="M106" s="19"/>
    </row>
    <row r="107" spans="1:13" s="18" customFormat="1" ht="12.75" x14ac:dyDescent="0.25">
      <c r="A107" s="20" t="s">
        <v>33</v>
      </c>
      <c r="C107" s="21"/>
      <c r="D107" s="22"/>
      <c r="M107" s="19"/>
    </row>
    <row r="108" spans="1:13" s="18" customFormat="1" ht="25.5" x14ac:dyDescent="0.25">
      <c r="A108" s="20"/>
      <c r="B108" s="18" t="s">
        <v>92</v>
      </c>
      <c r="C108" s="21" t="s">
        <v>158</v>
      </c>
      <c r="F108" s="22">
        <v>10000</v>
      </c>
      <c r="M108" s="19"/>
    </row>
    <row r="109" spans="1:13" s="18" customFormat="1" ht="12.75" x14ac:dyDescent="0.25">
      <c r="A109" s="24"/>
      <c r="B109" s="25" t="s">
        <v>11</v>
      </c>
      <c r="C109" s="35" t="s">
        <v>93</v>
      </c>
      <c r="D109" s="22">
        <v>1000</v>
      </c>
      <c r="E109" s="33"/>
      <c r="F109" s="32"/>
      <c r="M109" s="19"/>
    </row>
    <row r="110" spans="1:13" s="18" customFormat="1" ht="12.75" x14ac:dyDescent="0.25">
      <c r="A110" s="24"/>
      <c r="B110" s="25"/>
      <c r="C110" s="26" t="s">
        <v>19</v>
      </c>
      <c r="D110" s="27">
        <f>SUM(D108:D109)</f>
        <v>1000</v>
      </c>
      <c r="E110" s="28"/>
      <c r="F110" s="27">
        <f>SUM(F108:F109)</f>
        <v>10000</v>
      </c>
      <c r="M110" s="19"/>
    </row>
    <row r="111" spans="1:13" s="18" customFormat="1" ht="12.75" x14ac:dyDescent="0.25">
      <c r="C111" s="21"/>
      <c r="D111" s="22"/>
      <c r="F111" s="22"/>
      <c r="M111" s="19"/>
    </row>
    <row r="112" spans="1:13" s="18" customFormat="1" ht="12.75" x14ac:dyDescent="0.25">
      <c r="A112" s="20" t="s">
        <v>22</v>
      </c>
      <c r="C112" s="21"/>
      <c r="D112" s="22"/>
      <c r="F112" s="22"/>
      <c r="M112" s="19"/>
    </row>
    <row r="113" spans="1:13" s="18" customFormat="1" ht="12.75" x14ac:dyDescent="0.25">
      <c r="A113" s="24"/>
      <c r="B113" s="25" t="s">
        <v>43</v>
      </c>
      <c r="C113" s="35" t="s">
        <v>94</v>
      </c>
      <c r="D113" s="32">
        <v>500</v>
      </c>
      <c r="E113" s="33"/>
      <c r="F113" s="32"/>
      <c r="M113" s="19"/>
    </row>
    <row r="114" spans="1:13" s="18" customFormat="1" ht="38.25" x14ac:dyDescent="0.25">
      <c r="A114" s="24"/>
      <c r="B114" s="25" t="s">
        <v>4</v>
      </c>
      <c r="C114" s="35" t="s">
        <v>228</v>
      </c>
      <c r="D114" s="32">
        <v>2000</v>
      </c>
      <c r="E114" s="33"/>
      <c r="F114" s="32"/>
      <c r="M114" s="19"/>
    </row>
    <row r="115" spans="1:13" s="18" customFormat="1" ht="12.75" x14ac:dyDescent="0.25">
      <c r="A115" s="24"/>
      <c r="B115" s="25" t="s">
        <v>95</v>
      </c>
      <c r="C115" s="35" t="s">
        <v>96</v>
      </c>
      <c r="D115" s="32">
        <v>1000</v>
      </c>
      <c r="E115" s="33"/>
      <c r="F115" s="32"/>
      <c r="M115" s="19"/>
    </row>
    <row r="116" spans="1:13" s="18" customFormat="1" ht="25.5" x14ac:dyDescent="0.25">
      <c r="A116" s="24"/>
      <c r="B116" s="25" t="s">
        <v>9</v>
      </c>
      <c r="C116" s="35" t="s">
        <v>159</v>
      </c>
      <c r="D116" s="32">
        <v>750</v>
      </c>
      <c r="E116" s="33"/>
      <c r="F116" s="32"/>
      <c r="M116" s="19"/>
    </row>
    <row r="117" spans="1:13" s="18" customFormat="1" ht="25.5" x14ac:dyDescent="0.25">
      <c r="A117" s="24"/>
      <c r="B117" s="25" t="s">
        <v>20</v>
      </c>
      <c r="C117" s="35" t="s">
        <v>231</v>
      </c>
      <c r="D117" s="32">
        <v>1000</v>
      </c>
      <c r="E117" s="33"/>
      <c r="F117" s="32"/>
      <c r="M117" s="19"/>
    </row>
    <row r="118" spans="1:13" s="18" customFormat="1" ht="38.25" x14ac:dyDescent="0.25">
      <c r="A118" s="24"/>
      <c r="B118" s="25" t="s">
        <v>27</v>
      </c>
      <c r="C118" s="35" t="s">
        <v>160</v>
      </c>
      <c r="D118" s="32">
        <v>950</v>
      </c>
      <c r="E118" s="33"/>
      <c r="F118" s="32"/>
      <c r="M118" s="19"/>
    </row>
    <row r="119" spans="1:13" s="18" customFormat="1" ht="12.75" x14ac:dyDescent="0.25">
      <c r="A119" s="24"/>
      <c r="B119" s="25" t="s">
        <v>11</v>
      </c>
      <c r="C119" s="35" t="s">
        <v>25</v>
      </c>
      <c r="D119" s="32">
        <v>1000</v>
      </c>
      <c r="E119" s="33"/>
      <c r="F119" s="32"/>
      <c r="M119" s="19"/>
    </row>
    <row r="120" spans="1:13" s="18" customFormat="1" ht="25.5" x14ac:dyDescent="0.25">
      <c r="A120" s="24"/>
      <c r="B120" s="25" t="s">
        <v>11</v>
      </c>
      <c r="C120" s="21" t="s">
        <v>166</v>
      </c>
      <c r="D120" s="32">
        <v>500</v>
      </c>
      <c r="E120" s="33"/>
      <c r="F120" s="32"/>
      <c r="M120" s="19"/>
    </row>
    <row r="121" spans="1:13" s="18" customFormat="1" ht="12.75" x14ac:dyDescent="0.25">
      <c r="A121" s="24"/>
      <c r="B121" s="25" t="s">
        <v>11</v>
      </c>
      <c r="C121" s="35" t="s">
        <v>97</v>
      </c>
      <c r="D121" s="32">
        <v>1000</v>
      </c>
      <c r="E121" s="33"/>
      <c r="F121" s="32"/>
      <c r="M121" s="19"/>
    </row>
    <row r="122" spans="1:13" s="18" customFormat="1" ht="38.25" x14ac:dyDescent="0.25">
      <c r="A122" s="24"/>
      <c r="B122" s="25" t="s">
        <v>11</v>
      </c>
      <c r="C122" s="35" t="s">
        <v>161</v>
      </c>
      <c r="D122" s="32">
        <v>900</v>
      </c>
      <c r="E122" s="33"/>
      <c r="F122" s="32"/>
      <c r="M122" s="19"/>
    </row>
    <row r="123" spans="1:13" s="18" customFormat="1" ht="12.75" x14ac:dyDescent="0.25">
      <c r="A123" s="24"/>
      <c r="B123" s="25" t="s">
        <v>11</v>
      </c>
      <c r="C123" s="35" t="s">
        <v>98</v>
      </c>
      <c r="D123" s="32">
        <v>1000</v>
      </c>
      <c r="E123" s="33"/>
      <c r="F123" s="32"/>
      <c r="M123" s="19"/>
    </row>
    <row r="124" spans="1:13" s="18" customFormat="1" ht="25.5" x14ac:dyDescent="0.25">
      <c r="A124" s="24"/>
      <c r="B124" s="25" t="s">
        <v>11</v>
      </c>
      <c r="C124" s="21" t="s">
        <v>68</v>
      </c>
      <c r="D124" s="32">
        <v>700</v>
      </c>
      <c r="E124" s="33"/>
      <c r="F124" s="32"/>
      <c r="M124" s="19"/>
    </row>
    <row r="125" spans="1:13" s="18" customFormat="1" ht="25.5" x14ac:dyDescent="0.25">
      <c r="A125" s="24"/>
      <c r="B125" s="25" t="s">
        <v>11</v>
      </c>
      <c r="C125" s="35" t="s">
        <v>162</v>
      </c>
      <c r="D125" s="32">
        <v>600</v>
      </c>
      <c r="E125" s="33"/>
      <c r="F125" s="32"/>
      <c r="M125" s="19"/>
    </row>
    <row r="126" spans="1:13" s="18" customFormat="1" ht="38.25" x14ac:dyDescent="0.25">
      <c r="A126" s="24"/>
      <c r="B126" s="25" t="s">
        <v>11</v>
      </c>
      <c r="C126" s="35" t="s">
        <v>163</v>
      </c>
      <c r="D126" s="32">
        <v>1500</v>
      </c>
      <c r="E126" s="33"/>
      <c r="F126" s="28"/>
      <c r="M126" s="19"/>
    </row>
    <row r="127" spans="1:13" s="18" customFormat="1" ht="25.5" x14ac:dyDescent="0.25">
      <c r="A127" s="24"/>
      <c r="B127" s="25" t="s">
        <v>11</v>
      </c>
      <c r="C127" s="35" t="s">
        <v>164</v>
      </c>
      <c r="D127" s="32">
        <v>1250</v>
      </c>
      <c r="E127" s="33"/>
      <c r="F127" s="32"/>
      <c r="M127" s="19"/>
    </row>
    <row r="128" spans="1:13" s="18" customFormat="1" ht="25.5" x14ac:dyDescent="0.25">
      <c r="A128" s="24"/>
      <c r="B128" s="25" t="s">
        <v>11</v>
      </c>
      <c r="C128" s="35" t="s">
        <v>165</v>
      </c>
      <c r="D128" s="32">
        <v>480</v>
      </c>
      <c r="E128" s="33"/>
      <c r="F128" s="32"/>
      <c r="M128" s="19"/>
    </row>
    <row r="129" spans="1:13" s="18" customFormat="1" ht="12.75" x14ac:dyDescent="0.25">
      <c r="A129" s="24"/>
      <c r="B129" s="25" t="s">
        <v>11</v>
      </c>
      <c r="C129" s="35" t="s">
        <v>99</v>
      </c>
      <c r="D129" s="32">
        <v>500</v>
      </c>
      <c r="E129" s="33"/>
      <c r="F129" s="32"/>
      <c r="M129" s="19"/>
    </row>
    <row r="130" spans="1:13" s="18" customFormat="1" ht="12.75" x14ac:dyDescent="0.25">
      <c r="A130" s="24"/>
      <c r="B130" s="25"/>
      <c r="C130" s="26" t="s">
        <v>19</v>
      </c>
      <c r="D130" s="50">
        <f>SUM(D113:D129)</f>
        <v>15630</v>
      </c>
      <c r="E130" s="33"/>
      <c r="F130" s="28"/>
      <c r="M130" s="19"/>
    </row>
    <row r="131" spans="1:13" s="18" customFormat="1" ht="12.75" x14ac:dyDescent="0.25">
      <c r="C131" s="21"/>
      <c r="D131" s="22"/>
      <c r="F131" s="22"/>
      <c r="M131" s="19"/>
    </row>
    <row r="132" spans="1:13" s="24" customFormat="1" ht="12.75" x14ac:dyDescent="0.25">
      <c r="A132" s="38" t="s">
        <v>44</v>
      </c>
      <c r="B132" s="25"/>
      <c r="C132" s="26"/>
      <c r="D132" s="32"/>
      <c r="E132" s="33"/>
      <c r="F132" s="32"/>
      <c r="G132" s="33"/>
      <c r="H132" s="33"/>
      <c r="J132" s="65"/>
      <c r="M132" s="65"/>
    </row>
    <row r="133" spans="1:13" s="24" customFormat="1" ht="12.75" x14ac:dyDescent="0.25">
      <c r="A133" s="38"/>
      <c r="B133" s="25" t="s">
        <v>3</v>
      </c>
      <c r="C133" s="37" t="s">
        <v>100</v>
      </c>
      <c r="D133" s="32">
        <v>1000</v>
      </c>
      <c r="E133" s="33"/>
      <c r="F133" s="32"/>
      <c r="G133" s="33"/>
      <c r="H133" s="33"/>
      <c r="J133" s="65"/>
      <c r="M133" s="65"/>
    </row>
    <row r="134" spans="1:13" s="24" customFormat="1" ht="25.5" x14ac:dyDescent="0.25">
      <c r="A134" s="38"/>
      <c r="B134" s="25" t="s">
        <v>7</v>
      </c>
      <c r="C134" s="37" t="s">
        <v>167</v>
      </c>
      <c r="D134" s="32">
        <v>1500</v>
      </c>
      <c r="E134" s="33"/>
      <c r="F134" s="32"/>
      <c r="G134" s="33"/>
      <c r="H134" s="33"/>
      <c r="J134" s="65"/>
      <c r="M134" s="65"/>
    </row>
    <row r="135" spans="1:13" s="24" customFormat="1" ht="25.5" x14ac:dyDescent="0.25">
      <c r="A135" s="38"/>
      <c r="B135" s="25" t="s">
        <v>20</v>
      </c>
      <c r="C135" s="37" t="s">
        <v>66</v>
      </c>
      <c r="D135" s="32">
        <v>500</v>
      </c>
      <c r="E135" s="33"/>
      <c r="F135" s="32"/>
      <c r="G135" s="33"/>
      <c r="H135" s="33"/>
      <c r="J135" s="65"/>
      <c r="M135" s="65"/>
    </row>
    <row r="136" spans="1:13" s="24" customFormat="1" ht="25.5" x14ac:dyDescent="0.25">
      <c r="B136" s="25" t="s">
        <v>11</v>
      </c>
      <c r="C136" s="37" t="s">
        <v>168</v>
      </c>
      <c r="D136" s="51">
        <v>1500</v>
      </c>
      <c r="E136" s="33"/>
      <c r="F136" s="32"/>
      <c r="G136" s="33"/>
      <c r="H136" s="33"/>
      <c r="J136" s="65"/>
      <c r="M136" s="65"/>
    </row>
    <row r="137" spans="1:13" s="24" customFormat="1" ht="12.75" x14ac:dyDescent="0.25">
      <c r="B137" s="25"/>
      <c r="C137" s="26" t="s">
        <v>19</v>
      </c>
      <c r="D137" s="51">
        <f>SUM(D133:D136)</f>
        <v>4500</v>
      </c>
      <c r="E137" s="28"/>
      <c r="F137" s="28"/>
      <c r="G137" s="33"/>
      <c r="H137" s="33"/>
      <c r="J137" s="65"/>
      <c r="M137" s="65"/>
    </row>
    <row r="138" spans="1:13" s="24" customFormat="1" ht="12.75" x14ac:dyDescent="0.25">
      <c r="B138" s="43"/>
      <c r="C138" s="26"/>
      <c r="D138" s="32"/>
      <c r="E138" s="44"/>
      <c r="F138" s="33"/>
      <c r="G138" s="33"/>
      <c r="H138" s="33"/>
      <c r="I138" s="42"/>
      <c r="J138" s="42"/>
      <c r="K138" s="42"/>
      <c r="L138" s="42"/>
      <c r="M138" s="42"/>
    </row>
    <row r="139" spans="1:13" s="24" customFormat="1" ht="12.75" customHeight="1" x14ac:dyDescent="0.25">
      <c r="A139" s="20" t="s">
        <v>70</v>
      </c>
      <c r="C139" s="25"/>
      <c r="D139" s="32"/>
      <c r="E139" s="33"/>
      <c r="F139" s="32"/>
      <c r="G139" s="33"/>
      <c r="H139" s="33"/>
      <c r="M139" s="65"/>
    </row>
    <row r="140" spans="1:13" s="24" customFormat="1" ht="38.25" x14ac:dyDescent="0.25">
      <c r="B140" s="24" t="s">
        <v>11</v>
      </c>
      <c r="C140" s="25" t="s">
        <v>169</v>
      </c>
      <c r="D140" s="32">
        <v>270</v>
      </c>
      <c r="E140" s="33"/>
      <c r="F140" s="32"/>
      <c r="G140" s="33"/>
      <c r="H140" s="67"/>
      <c r="K140" s="65"/>
      <c r="M140" s="65"/>
    </row>
    <row r="141" spans="1:13" s="24" customFormat="1" ht="25.5" x14ac:dyDescent="0.25">
      <c r="B141" s="24" t="s">
        <v>11</v>
      </c>
      <c r="C141" s="25" t="s">
        <v>232</v>
      </c>
      <c r="D141" s="32">
        <v>500</v>
      </c>
      <c r="E141" s="33"/>
      <c r="F141" s="32"/>
      <c r="G141" s="33"/>
      <c r="H141" s="67"/>
      <c r="K141" s="65"/>
      <c r="M141" s="65"/>
    </row>
    <row r="142" spans="1:13" s="24" customFormat="1" ht="12.75" x14ac:dyDescent="0.25">
      <c r="B142" s="25"/>
      <c r="C142" s="26" t="s">
        <v>19</v>
      </c>
      <c r="D142" s="27">
        <f>SUM(D140:D141)</f>
        <v>770</v>
      </c>
      <c r="E142" s="28"/>
      <c r="F142" s="32"/>
      <c r="G142" s="28"/>
      <c r="H142" s="33"/>
      <c r="J142" s="65"/>
      <c r="M142" s="65"/>
    </row>
    <row r="143" spans="1:13" s="24" customFormat="1" ht="12.75" x14ac:dyDescent="0.25">
      <c r="B143" s="25"/>
      <c r="C143" s="26"/>
      <c r="D143" s="28"/>
      <c r="E143" s="28"/>
      <c r="F143" s="32"/>
      <c r="G143" s="33"/>
      <c r="H143" s="33"/>
      <c r="J143" s="65"/>
      <c r="M143" s="65"/>
    </row>
    <row r="144" spans="1:13" s="24" customFormat="1" ht="25.5" customHeight="1" x14ac:dyDescent="0.25">
      <c r="A144" s="76" t="s">
        <v>220</v>
      </c>
      <c r="B144" s="76"/>
      <c r="C144" s="76"/>
      <c r="D144" s="76"/>
      <c r="E144" s="76"/>
      <c r="F144" s="76"/>
      <c r="G144" s="33"/>
      <c r="H144" s="33"/>
      <c r="I144" s="42"/>
      <c r="J144" s="42"/>
      <c r="K144" s="42"/>
      <c r="L144" s="42"/>
      <c r="M144" s="42"/>
    </row>
    <row r="145" spans="1:13" s="24" customFormat="1" ht="12.75" x14ac:dyDescent="0.25">
      <c r="B145" s="25" t="s">
        <v>43</v>
      </c>
      <c r="C145" s="37" t="s">
        <v>101</v>
      </c>
      <c r="D145" s="32">
        <v>1000</v>
      </c>
      <c r="E145" s="33"/>
      <c r="F145" s="32"/>
      <c r="G145" s="33"/>
      <c r="H145" s="33"/>
      <c r="I145" s="42"/>
      <c r="J145" s="42"/>
      <c r="K145" s="42"/>
      <c r="L145" s="42"/>
      <c r="M145" s="42"/>
    </row>
    <row r="146" spans="1:13" s="24" customFormat="1" ht="25.5" x14ac:dyDescent="0.25">
      <c r="B146" s="25" t="s">
        <v>3</v>
      </c>
      <c r="C146" s="25" t="s">
        <v>170</v>
      </c>
      <c r="D146" s="32">
        <v>1000</v>
      </c>
      <c r="G146" s="33"/>
      <c r="H146" s="33"/>
      <c r="I146" s="42"/>
      <c r="J146" s="42"/>
      <c r="K146" s="42"/>
      <c r="L146" s="42"/>
      <c r="M146" s="42"/>
    </row>
    <row r="147" spans="1:13" s="24" customFormat="1" ht="12.75" x14ac:dyDescent="0.25">
      <c r="B147" s="43" t="s">
        <v>5</v>
      </c>
      <c r="C147" s="37" t="s">
        <v>102</v>
      </c>
      <c r="D147" s="52">
        <v>750</v>
      </c>
      <c r="E147" s="44"/>
      <c r="F147" s="33"/>
      <c r="G147" s="33"/>
      <c r="H147" s="33"/>
      <c r="I147" s="42"/>
      <c r="J147" s="42"/>
      <c r="K147" s="42"/>
      <c r="L147" s="42"/>
      <c r="M147" s="42"/>
    </row>
    <row r="148" spans="1:13" s="24" customFormat="1" ht="12.75" x14ac:dyDescent="0.25">
      <c r="B148" s="43" t="s">
        <v>9</v>
      </c>
      <c r="C148" s="37" t="s">
        <v>103</v>
      </c>
      <c r="D148" s="32">
        <v>1000</v>
      </c>
      <c r="E148" s="44"/>
      <c r="F148" s="33"/>
      <c r="G148" s="33"/>
      <c r="H148" s="33"/>
      <c r="I148" s="42"/>
      <c r="J148" s="42"/>
      <c r="K148" s="42"/>
      <c r="L148" s="42"/>
      <c r="M148" s="42"/>
    </row>
    <row r="149" spans="1:13" s="24" customFormat="1" ht="25.5" x14ac:dyDescent="0.25">
      <c r="B149" s="43" t="s">
        <v>11</v>
      </c>
      <c r="C149" s="37" t="s">
        <v>171</v>
      </c>
      <c r="D149" s="32">
        <v>500</v>
      </c>
      <c r="E149" s="44"/>
      <c r="F149" s="33"/>
      <c r="G149" s="33"/>
      <c r="H149" s="33"/>
      <c r="I149" s="42"/>
      <c r="J149" s="42"/>
      <c r="K149" s="42"/>
      <c r="L149" s="42"/>
      <c r="M149" s="42"/>
    </row>
    <row r="150" spans="1:13" s="24" customFormat="1" ht="12.75" x14ac:dyDescent="0.25">
      <c r="B150" s="43" t="s">
        <v>11</v>
      </c>
      <c r="C150" s="37" t="s">
        <v>78</v>
      </c>
      <c r="D150" s="32">
        <v>2000</v>
      </c>
      <c r="E150" s="44"/>
      <c r="F150" s="33"/>
      <c r="G150" s="33"/>
      <c r="H150" s="33"/>
      <c r="I150" s="42"/>
      <c r="J150" s="42"/>
      <c r="K150" s="42"/>
      <c r="L150" s="42"/>
      <c r="M150" s="42"/>
    </row>
    <row r="151" spans="1:13" s="24" customFormat="1" ht="12.75" x14ac:dyDescent="0.25">
      <c r="B151" s="43"/>
      <c r="C151" s="26" t="s">
        <v>19</v>
      </c>
      <c r="D151" s="53">
        <f>SUM(D145:D150)</f>
        <v>6250</v>
      </c>
      <c r="E151" s="28"/>
      <c r="F151" s="28"/>
      <c r="G151" s="33"/>
      <c r="H151" s="33"/>
      <c r="I151" s="42"/>
      <c r="J151" s="42"/>
      <c r="K151" s="42"/>
      <c r="L151" s="42"/>
      <c r="M151" s="42"/>
    </row>
    <row r="152" spans="1:13" s="24" customFormat="1" ht="12.75" x14ac:dyDescent="0.25">
      <c r="B152" s="25"/>
      <c r="C152" s="26"/>
      <c r="D152" s="28"/>
      <c r="E152" s="28"/>
      <c r="F152" s="28"/>
      <c r="G152" s="33"/>
      <c r="H152" s="33"/>
      <c r="J152" s="65"/>
      <c r="M152" s="65"/>
    </row>
    <row r="153" spans="1:13" s="24" customFormat="1" ht="12.75" x14ac:dyDescent="0.25">
      <c r="B153" s="25"/>
      <c r="C153" s="26"/>
      <c r="D153" s="28"/>
      <c r="E153" s="28"/>
      <c r="F153" s="28"/>
      <c r="G153" s="33"/>
      <c r="H153" s="33"/>
      <c r="J153" s="65"/>
      <c r="M153" s="65"/>
    </row>
    <row r="154" spans="1:13" s="24" customFormat="1" ht="12.75" x14ac:dyDescent="0.25">
      <c r="A154" s="13" t="s">
        <v>233</v>
      </c>
      <c r="B154" s="39"/>
      <c r="C154" s="40"/>
      <c r="D154" s="16">
        <f>SUM(D164,D168,D172,D186,D195,D202,D207,D219,D225,D230,D234,D247,D255,D263)</f>
        <v>51021.75</v>
      </c>
      <c r="E154" s="16"/>
      <c r="F154" s="16">
        <f>SUM(F157,F164,F168,F172,F186,F195,F202,F207,F219,F225,F230,F234,F247,F255,F263)</f>
        <v>45850</v>
      </c>
      <c r="G154" s="33"/>
      <c r="H154" s="33"/>
      <c r="M154" s="65"/>
    </row>
    <row r="155" spans="1:13" s="24" customFormat="1" ht="12.75" x14ac:dyDescent="0.25">
      <c r="A155" s="20" t="s">
        <v>104</v>
      </c>
      <c r="C155" s="25"/>
      <c r="D155" s="32"/>
      <c r="E155" s="33"/>
      <c r="F155" s="32"/>
      <c r="G155" s="33"/>
      <c r="H155" s="33"/>
      <c r="M155" s="65"/>
    </row>
    <row r="156" spans="1:13" s="24" customFormat="1" ht="12.75" x14ac:dyDescent="0.25">
      <c r="B156" s="54" t="s">
        <v>105</v>
      </c>
      <c r="C156" s="25" t="s">
        <v>106</v>
      </c>
      <c r="D156" s="32"/>
      <c r="E156" s="33"/>
      <c r="F156" s="32">
        <v>26550</v>
      </c>
      <c r="G156" s="33"/>
      <c r="H156" s="33"/>
      <c r="M156" s="65"/>
    </row>
    <row r="157" spans="1:13" s="24" customFormat="1" ht="12.75" x14ac:dyDescent="0.25">
      <c r="B157" s="25"/>
      <c r="C157" s="26" t="s">
        <v>19</v>
      </c>
      <c r="D157" s="28"/>
      <c r="E157" s="28"/>
      <c r="F157" s="27">
        <f>SUM(F156:F156)</f>
        <v>26550</v>
      </c>
      <c r="G157" s="33"/>
      <c r="H157" s="33"/>
      <c r="M157" s="65"/>
    </row>
    <row r="158" spans="1:13" s="24" customFormat="1" ht="12.75" x14ac:dyDescent="0.25">
      <c r="B158" s="25"/>
      <c r="C158" s="26"/>
      <c r="D158" s="28"/>
      <c r="E158" s="33"/>
      <c r="F158" s="28"/>
      <c r="G158" s="33"/>
      <c r="H158" s="33"/>
      <c r="M158" s="65"/>
    </row>
    <row r="159" spans="1:13" s="24" customFormat="1" ht="12.75" x14ac:dyDescent="0.25">
      <c r="A159" s="20" t="s">
        <v>46</v>
      </c>
      <c r="C159" s="25"/>
      <c r="D159" s="32"/>
      <c r="E159" s="33"/>
      <c r="F159" s="32"/>
      <c r="G159" s="33"/>
      <c r="H159" s="33"/>
      <c r="M159" s="65"/>
    </row>
    <row r="160" spans="1:13" s="24" customFormat="1" ht="25.5" x14ac:dyDescent="0.25">
      <c r="B160" s="54" t="s">
        <v>50</v>
      </c>
      <c r="C160" s="54" t="s">
        <v>172</v>
      </c>
      <c r="D160" s="32"/>
      <c r="E160" s="33"/>
      <c r="F160" s="32">
        <v>2500</v>
      </c>
      <c r="G160" s="33"/>
      <c r="H160" s="33"/>
      <c r="M160" s="65"/>
    </row>
    <row r="161" spans="1:15" s="24" customFormat="1" ht="12.75" x14ac:dyDescent="0.25">
      <c r="B161" s="54" t="s">
        <v>84</v>
      </c>
      <c r="C161" s="25" t="s">
        <v>234</v>
      </c>
      <c r="D161" s="32"/>
      <c r="E161" s="28"/>
      <c r="F161" s="32">
        <v>3300</v>
      </c>
      <c r="G161" s="33"/>
      <c r="H161" s="33"/>
      <c r="M161" s="65"/>
    </row>
    <row r="162" spans="1:15" s="24" customFormat="1" ht="25.5" x14ac:dyDescent="0.25">
      <c r="B162" s="25" t="s">
        <v>11</v>
      </c>
      <c r="C162" s="25" t="s">
        <v>173</v>
      </c>
      <c r="D162" s="32">
        <v>3000</v>
      </c>
      <c r="E162" s="33"/>
      <c r="F162" s="32"/>
      <c r="G162" s="33"/>
      <c r="H162" s="33"/>
      <c r="M162" s="65"/>
    </row>
    <row r="163" spans="1:15" s="24" customFormat="1" ht="25.5" x14ac:dyDescent="0.25">
      <c r="B163" s="25" t="s">
        <v>11</v>
      </c>
      <c r="C163" s="25" t="s">
        <v>174</v>
      </c>
      <c r="D163" s="32">
        <v>1000</v>
      </c>
      <c r="E163" s="33"/>
      <c r="F163" s="28"/>
      <c r="G163" s="33"/>
      <c r="H163" s="33"/>
      <c r="M163" s="65"/>
    </row>
    <row r="164" spans="1:15" s="24" customFormat="1" ht="12.75" x14ac:dyDescent="0.25">
      <c r="C164" s="26" t="s">
        <v>19</v>
      </c>
      <c r="D164" s="27">
        <f>SUM(D160:D163)</f>
        <v>4000</v>
      </c>
      <c r="E164" s="28"/>
      <c r="F164" s="27">
        <f>SUM(F160:F163)</f>
        <v>5800</v>
      </c>
      <c r="G164" s="33"/>
      <c r="H164" s="33"/>
      <c r="M164" s="65"/>
    </row>
    <row r="165" spans="1:15" s="24" customFormat="1" ht="12.75" x14ac:dyDescent="0.25">
      <c r="B165" s="25"/>
      <c r="C165" s="26"/>
      <c r="D165" s="28"/>
      <c r="E165" s="28"/>
      <c r="F165" s="28"/>
      <c r="G165" s="33"/>
      <c r="H165" s="33"/>
      <c r="J165" s="65"/>
      <c r="M165" s="65"/>
    </row>
    <row r="166" spans="1:15" s="24" customFormat="1" ht="12.75" x14ac:dyDescent="0.25">
      <c r="A166" s="20" t="s">
        <v>57</v>
      </c>
      <c r="C166" s="25"/>
      <c r="D166" s="32"/>
      <c r="E166" s="33"/>
      <c r="F166" s="32"/>
      <c r="G166" s="33"/>
      <c r="H166" s="33"/>
      <c r="M166" s="65"/>
      <c r="O166" s="65"/>
    </row>
    <row r="167" spans="1:15" s="24" customFormat="1" ht="51" x14ac:dyDescent="0.25">
      <c r="B167" s="25" t="s">
        <v>11</v>
      </c>
      <c r="C167" s="25" t="s">
        <v>175</v>
      </c>
      <c r="D167" s="32">
        <v>5776</v>
      </c>
      <c r="E167" s="33"/>
      <c r="F167" s="32"/>
      <c r="G167" s="33"/>
      <c r="H167" s="33"/>
      <c r="M167" s="65"/>
    </row>
    <row r="168" spans="1:15" s="24" customFormat="1" ht="12.75" x14ac:dyDescent="0.25">
      <c r="B168" s="25"/>
      <c r="C168" s="26" t="s">
        <v>19</v>
      </c>
      <c r="D168" s="27">
        <f>SUM(D167)</f>
        <v>5776</v>
      </c>
      <c r="E168" s="33"/>
      <c r="F168" s="32"/>
      <c r="G168" s="33"/>
      <c r="H168" s="33"/>
      <c r="M168" s="65"/>
    </row>
    <row r="169" spans="1:15" s="24" customFormat="1" ht="12.75" x14ac:dyDescent="0.25">
      <c r="B169" s="25"/>
      <c r="C169" s="26"/>
      <c r="D169" s="28"/>
      <c r="E169" s="28"/>
      <c r="F169" s="28"/>
      <c r="G169" s="33"/>
      <c r="H169" s="33"/>
      <c r="J169" s="65"/>
      <c r="M169" s="65"/>
    </row>
    <row r="170" spans="1:15" s="24" customFormat="1" ht="25.5" customHeight="1" x14ac:dyDescent="0.25">
      <c r="A170" s="76" t="s">
        <v>209</v>
      </c>
      <c r="B170" s="76"/>
      <c r="C170" s="76"/>
      <c r="D170" s="76"/>
      <c r="E170" s="76"/>
      <c r="F170" s="76"/>
      <c r="G170" s="33"/>
      <c r="H170" s="33"/>
      <c r="I170" s="31"/>
      <c r="J170" s="30"/>
      <c r="K170" s="31"/>
      <c r="L170" s="31"/>
      <c r="M170" s="65"/>
    </row>
    <row r="171" spans="1:15" s="24" customFormat="1" ht="25.5" x14ac:dyDescent="0.25">
      <c r="B171" s="35" t="s">
        <v>11</v>
      </c>
      <c r="C171" s="37" t="s">
        <v>235</v>
      </c>
      <c r="D171" s="32">
        <v>225</v>
      </c>
      <c r="E171" s="33"/>
      <c r="F171" s="32"/>
      <c r="G171" s="33"/>
      <c r="H171" s="33"/>
      <c r="I171" s="31"/>
      <c r="J171" s="30"/>
      <c r="K171" s="31"/>
      <c r="L171" s="31"/>
      <c r="M171" s="65"/>
    </row>
    <row r="172" spans="1:15" s="24" customFormat="1" ht="12.75" x14ac:dyDescent="0.25">
      <c r="B172" s="25"/>
      <c r="C172" s="26" t="s">
        <v>19</v>
      </c>
      <c r="D172" s="27">
        <f>SUM(D171)</f>
        <v>225</v>
      </c>
      <c r="E172" s="33"/>
      <c r="F172" s="32"/>
      <c r="G172" s="33"/>
      <c r="H172" s="33"/>
      <c r="J172" s="65"/>
      <c r="M172" s="65"/>
    </row>
    <row r="173" spans="1:15" s="24" customFormat="1" ht="12.75" x14ac:dyDescent="0.25">
      <c r="B173" s="43"/>
      <c r="C173" s="26"/>
      <c r="D173" s="28"/>
      <c r="E173" s="44"/>
      <c r="F173" s="28"/>
      <c r="G173" s="33"/>
      <c r="H173" s="33"/>
      <c r="I173" s="42"/>
      <c r="J173" s="42"/>
      <c r="K173" s="42"/>
      <c r="L173" s="42"/>
      <c r="M173" s="42"/>
    </row>
    <row r="174" spans="1:15" s="24" customFormat="1" ht="12.75" x14ac:dyDescent="0.25">
      <c r="A174" s="20" t="s">
        <v>221</v>
      </c>
      <c r="C174" s="25"/>
      <c r="D174" s="32"/>
      <c r="E174" s="33"/>
      <c r="F174" s="32"/>
      <c r="G174" s="33"/>
      <c r="H174" s="33"/>
      <c r="M174" s="65"/>
      <c r="O174" s="65"/>
    </row>
    <row r="175" spans="1:15" s="24" customFormat="1" ht="25.5" x14ac:dyDescent="0.25">
      <c r="A175" s="20"/>
      <c r="B175" s="35" t="s">
        <v>43</v>
      </c>
      <c r="C175" s="37" t="s">
        <v>176</v>
      </c>
      <c r="D175" s="32">
        <v>600</v>
      </c>
      <c r="E175" s="33"/>
      <c r="F175" s="32"/>
      <c r="G175" s="33"/>
      <c r="H175" s="33"/>
      <c r="M175" s="65"/>
      <c r="O175" s="65"/>
    </row>
    <row r="176" spans="1:15" s="24" customFormat="1" ht="12.75" x14ac:dyDescent="0.25">
      <c r="A176" s="20"/>
      <c r="B176" s="35" t="s">
        <v>50</v>
      </c>
      <c r="C176" s="37" t="s">
        <v>107</v>
      </c>
      <c r="D176" s="32">
        <v>750</v>
      </c>
      <c r="E176" s="33"/>
      <c r="F176" s="32"/>
      <c r="G176" s="33"/>
      <c r="H176" s="33"/>
      <c r="M176" s="65"/>
      <c r="O176" s="65"/>
    </row>
    <row r="177" spans="1:15" s="24" customFormat="1" ht="25.5" x14ac:dyDescent="0.25">
      <c r="A177" s="20"/>
      <c r="B177" s="35" t="s">
        <v>4</v>
      </c>
      <c r="C177" s="37" t="s">
        <v>146</v>
      </c>
      <c r="D177" s="32">
        <v>1000</v>
      </c>
      <c r="E177" s="33"/>
      <c r="F177" s="32"/>
      <c r="G177" s="33"/>
      <c r="H177" s="33"/>
      <c r="M177" s="65"/>
      <c r="O177" s="65"/>
    </row>
    <row r="178" spans="1:15" s="24" customFormat="1" ht="25.5" x14ac:dyDescent="0.25">
      <c r="A178" s="20"/>
      <c r="B178" s="35" t="s">
        <v>6</v>
      </c>
      <c r="C178" s="37" t="s">
        <v>230</v>
      </c>
      <c r="D178" s="32">
        <v>1000</v>
      </c>
      <c r="E178" s="33"/>
      <c r="F178" s="32"/>
      <c r="G178" s="33"/>
      <c r="H178" s="33"/>
      <c r="M178" s="65"/>
      <c r="O178" s="65"/>
    </row>
    <row r="179" spans="1:15" s="24" customFormat="1" ht="12.75" x14ac:dyDescent="0.25">
      <c r="B179" s="35" t="s">
        <v>6</v>
      </c>
      <c r="C179" s="37" t="s">
        <v>108</v>
      </c>
      <c r="D179" s="32">
        <v>1000</v>
      </c>
      <c r="E179" s="33"/>
      <c r="F179" s="32"/>
      <c r="G179" s="33"/>
      <c r="H179" s="33"/>
      <c r="M179" s="65"/>
    </row>
    <row r="180" spans="1:15" s="24" customFormat="1" ht="25.5" x14ac:dyDescent="0.25">
      <c r="B180" s="35" t="s">
        <v>6</v>
      </c>
      <c r="C180" s="37" t="s">
        <v>177</v>
      </c>
      <c r="D180" s="32">
        <v>1000</v>
      </c>
      <c r="E180" s="33"/>
      <c r="F180" s="32"/>
      <c r="G180" s="33"/>
      <c r="H180" s="33"/>
      <c r="M180" s="65"/>
    </row>
    <row r="181" spans="1:15" s="24" customFormat="1" ht="25.5" x14ac:dyDescent="0.25">
      <c r="B181" s="35" t="s">
        <v>95</v>
      </c>
      <c r="C181" s="37" t="s">
        <v>178</v>
      </c>
      <c r="D181" s="32">
        <v>1000</v>
      </c>
      <c r="E181" s="33"/>
      <c r="F181" s="32"/>
      <c r="G181" s="33"/>
      <c r="H181" s="33"/>
      <c r="M181" s="65"/>
    </row>
    <row r="182" spans="1:15" s="24" customFormat="1" ht="38.25" x14ac:dyDescent="0.25">
      <c r="B182" s="35" t="s">
        <v>9</v>
      </c>
      <c r="C182" s="37" t="s">
        <v>179</v>
      </c>
      <c r="D182" s="32">
        <v>225</v>
      </c>
      <c r="E182" s="33"/>
      <c r="F182" s="32"/>
      <c r="G182" s="33"/>
      <c r="H182" s="33"/>
      <c r="M182" s="65"/>
    </row>
    <row r="183" spans="1:15" s="24" customFormat="1" ht="12.75" x14ac:dyDescent="0.25">
      <c r="B183" s="35" t="s">
        <v>7</v>
      </c>
      <c r="C183" s="37" t="s">
        <v>109</v>
      </c>
      <c r="D183" s="32">
        <v>700</v>
      </c>
      <c r="E183" s="33"/>
      <c r="F183" s="32"/>
      <c r="G183" s="33"/>
      <c r="H183" s="33"/>
      <c r="M183" s="65"/>
    </row>
    <row r="184" spans="1:15" s="24" customFormat="1" ht="12.75" x14ac:dyDescent="0.25">
      <c r="B184" s="35" t="s">
        <v>84</v>
      </c>
      <c r="C184" s="37" t="s">
        <v>110</v>
      </c>
      <c r="D184" s="32">
        <v>300</v>
      </c>
      <c r="E184" s="33"/>
      <c r="F184" s="32"/>
      <c r="G184" s="33"/>
      <c r="H184" s="33"/>
      <c r="M184" s="65"/>
    </row>
    <row r="185" spans="1:15" s="24" customFormat="1" ht="25.5" x14ac:dyDescent="0.25">
      <c r="B185" s="35" t="s">
        <v>88</v>
      </c>
      <c r="C185" s="37" t="s">
        <v>180</v>
      </c>
      <c r="D185" s="32">
        <v>1000</v>
      </c>
      <c r="E185" s="33"/>
      <c r="F185" s="32"/>
      <c r="G185" s="33"/>
      <c r="H185" s="33"/>
      <c r="M185" s="65"/>
    </row>
    <row r="186" spans="1:15" s="24" customFormat="1" ht="12.75" x14ac:dyDescent="0.25">
      <c r="B186" s="25"/>
      <c r="C186" s="26" t="s">
        <v>19</v>
      </c>
      <c r="D186" s="27">
        <f>SUM(D175:D185)</f>
        <v>8575</v>
      </c>
      <c r="E186" s="33"/>
      <c r="F186" s="28"/>
      <c r="G186" s="33"/>
      <c r="H186" s="33"/>
      <c r="M186" s="65"/>
    </row>
    <row r="187" spans="1:15" s="24" customFormat="1" ht="12.75" x14ac:dyDescent="0.25">
      <c r="A187" s="20"/>
      <c r="B187" s="25"/>
      <c r="C187" s="26"/>
      <c r="D187" s="32"/>
      <c r="E187" s="33"/>
      <c r="F187" s="32"/>
      <c r="G187" s="33"/>
      <c r="H187" s="33"/>
      <c r="M187" s="65"/>
    </row>
    <row r="188" spans="1:15" s="24" customFormat="1" ht="25.5" customHeight="1" x14ac:dyDescent="0.25">
      <c r="A188" s="75" t="s">
        <v>222</v>
      </c>
      <c r="B188" s="75"/>
      <c r="C188" s="75"/>
      <c r="D188" s="75"/>
      <c r="E188" s="75"/>
      <c r="F188" s="75"/>
      <c r="G188" s="33"/>
      <c r="H188" s="33"/>
      <c r="M188" s="65"/>
      <c r="O188" s="65"/>
    </row>
    <row r="189" spans="1:15" s="24" customFormat="1" ht="12.75" x14ac:dyDescent="0.25">
      <c r="B189" s="25" t="s">
        <v>49</v>
      </c>
      <c r="C189" s="25" t="s">
        <v>111</v>
      </c>
      <c r="D189" s="32">
        <v>1000</v>
      </c>
      <c r="E189" s="33"/>
      <c r="F189" s="32"/>
      <c r="G189" s="33"/>
      <c r="H189" s="33"/>
      <c r="M189" s="65"/>
    </row>
    <row r="190" spans="1:15" s="24" customFormat="1" ht="25.5" x14ac:dyDescent="0.25">
      <c r="B190" s="25" t="s">
        <v>51</v>
      </c>
      <c r="C190" s="25" t="s">
        <v>181</v>
      </c>
      <c r="D190" s="32">
        <v>2500</v>
      </c>
      <c r="E190" s="33"/>
      <c r="F190" s="32"/>
      <c r="G190" s="33"/>
      <c r="H190" s="33"/>
      <c r="M190" s="65"/>
    </row>
    <row r="191" spans="1:15" s="24" customFormat="1" ht="25.5" x14ac:dyDescent="0.25">
      <c r="B191" s="25" t="s">
        <v>11</v>
      </c>
      <c r="C191" s="25" t="s">
        <v>216</v>
      </c>
      <c r="D191" s="32">
        <v>500</v>
      </c>
      <c r="E191" s="33"/>
      <c r="F191" s="32"/>
      <c r="G191" s="33"/>
      <c r="H191" s="33"/>
      <c r="M191" s="65"/>
    </row>
    <row r="192" spans="1:15" s="24" customFormat="1" ht="25.5" x14ac:dyDescent="0.25">
      <c r="B192" s="25" t="s">
        <v>11</v>
      </c>
      <c r="C192" s="25" t="s">
        <v>182</v>
      </c>
      <c r="D192" s="32">
        <v>225</v>
      </c>
      <c r="E192" s="33"/>
      <c r="F192" s="32"/>
      <c r="G192" s="33"/>
      <c r="H192" s="33"/>
      <c r="M192" s="65"/>
    </row>
    <row r="193" spans="1:15" s="24" customFormat="1" ht="25.5" x14ac:dyDescent="0.25">
      <c r="B193" s="25" t="s">
        <v>11</v>
      </c>
      <c r="C193" s="25" t="s">
        <v>137</v>
      </c>
      <c r="D193" s="32">
        <v>2500</v>
      </c>
      <c r="E193" s="33"/>
      <c r="F193" s="32"/>
      <c r="G193" s="33"/>
      <c r="H193" s="33"/>
      <c r="M193" s="65"/>
    </row>
    <row r="194" spans="1:15" s="24" customFormat="1" ht="25.5" x14ac:dyDescent="0.25">
      <c r="B194" s="25" t="s">
        <v>11</v>
      </c>
      <c r="C194" s="25" t="s">
        <v>144</v>
      </c>
      <c r="D194" s="32">
        <v>395.75</v>
      </c>
      <c r="E194" s="33"/>
      <c r="F194" s="28"/>
      <c r="G194" s="33"/>
      <c r="H194" s="33"/>
      <c r="M194" s="65"/>
    </row>
    <row r="195" spans="1:15" s="24" customFormat="1" ht="12.75" x14ac:dyDescent="0.25">
      <c r="C195" s="26" t="s">
        <v>19</v>
      </c>
      <c r="D195" s="27">
        <f>SUM(D189:D194)</f>
        <v>7120.75</v>
      </c>
      <c r="E195" s="33"/>
      <c r="F195" s="28"/>
      <c r="G195" s="33"/>
      <c r="H195" s="33"/>
      <c r="M195" s="65"/>
    </row>
    <row r="196" spans="1:15" s="24" customFormat="1" ht="12.75" x14ac:dyDescent="0.25">
      <c r="B196" s="25"/>
      <c r="C196" s="26"/>
      <c r="D196" s="32"/>
      <c r="E196" s="33"/>
      <c r="F196" s="32"/>
      <c r="G196" s="33"/>
      <c r="H196" s="33"/>
      <c r="M196" s="65"/>
    </row>
    <row r="197" spans="1:15" s="24" customFormat="1" ht="12.75" x14ac:dyDescent="0.25">
      <c r="A197" s="38" t="s">
        <v>58</v>
      </c>
      <c r="B197" s="25"/>
      <c r="C197" s="26"/>
      <c r="D197" s="32"/>
      <c r="E197" s="33"/>
      <c r="F197" s="32"/>
      <c r="G197" s="33"/>
      <c r="H197" s="33"/>
      <c r="M197" s="65"/>
    </row>
    <row r="198" spans="1:15" s="24" customFormat="1" ht="25.5" x14ac:dyDescent="0.25">
      <c r="B198" s="25" t="s">
        <v>24</v>
      </c>
      <c r="C198" s="37" t="s">
        <v>183</v>
      </c>
      <c r="D198" s="32">
        <v>225</v>
      </c>
      <c r="E198" s="33"/>
      <c r="F198" s="32"/>
      <c r="G198" s="33"/>
      <c r="H198" s="33"/>
      <c r="M198" s="65"/>
    </row>
    <row r="199" spans="1:15" s="24" customFormat="1" ht="12.75" x14ac:dyDescent="0.25">
      <c r="B199" s="25" t="s">
        <v>6</v>
      </c>
      <c r="C199" s="37" t="s">
        <v>112</v>
      </c>
      <c r="D199" s="32">
        <v>225</v>
      </c>
      <c r="E199" s="33"/>
      <c r="F199" s="32"/>
      <c r="G199" s="33"/>
      <c r="H199" s="33"/>
      <c r="M199" s="65"/>
    </row>
    <row r="200" spans="1:15" s="24" customFormat="1" ht="25.5" x14ac:dyDescent="0.25">
      <c r="B200" s="25" t="s">
        <v>42</v>
      </c>
      <c r="C200" s="37" t="s">
        <v>184</v>
      </c>
      <c r="D200" s="32">
        <v>225</v>
      </c>
      <c r="E200" s="33"/>
      <c r="F200" s="32"/>
      <c r="G200" s="33"/>
      <c r="H200" s="33"/>
      <c r="M200" s="65"/>
    </row>
    <row r="201" spans="1:15" s="24" customFormat="1" ht="25.5" x14ac:dyDescent="0.25">
      <c r="B201" s="25" t="s">
        <v>9</v>
      </c>
      <c r="C201" s="37" t="s">
        <v>185</v>
      </c>
      <c r="D201" s="32">
        <v>225</v>
      </c>
      <c r="E201" s="33"/>
      <c r="F201" s="32"/>
      <c r="G201" s="33"/>
      <c r="H201" s="33"/>
      <c r="M201" s="65"/>
    </row>
    <row r="202" spans="1:15" s="24" customFormat="1" ht="12.75" x14ac:dyDescent="0.25">
      <c r="C202" s="26" t="s">
        <v>19</v>
      </c>
      <c r="D202" s="27">
        <f>SUM(D198:D201)</f>
        <v>900</v>
      </c>
      <c r="E202" s="33"/>
      <c r="F202" s="28"/>
      <c r="G202" s="33"/>
      <c r="H202" s="33"/>
      <c r="M202" s="65"/>
    </row>
    <row r="203" spans="1:15" s="24" customFormat="1" ht="12.75" x14ac:dyDescent="0.25">
      <c r="C203" s="26"/>
      <c r="D203" s="28"/>
      <c r="E203" s="33"/>
      <c r="F203" s="28"/>
      <c r="G203" s="33"/>
      <c r="H203" s="33"/>
      <c r="M203" s="65"/>
    </row>
    <row r="204" spans="1:15" s="24" customFormat="1" ht="25.5" customHeight="1" x14ac:dyDescent="0.25">
      <c r="A204" s="75" t="s">
        <v>223</v>
      </c>
      <c r="B204" s="75"/>
      <c r="C204" s="75"/>
      <c r="D204" s="75"/>
      <c r="E204" s="75"/>
      <c r="F204" s="75"/>
      <c r="G204" s="33"/>
      <c r="H204" s="33"/>
      <c r="M204" s="65"/>
      <c r="O204" s="65"/>
    </row>
    <row r="205" spans="1:15" s="24" customFormat="1" ht="25.5" x14ac:dyDescent="0.25">
      <c r="B205" s="25" t="s">
        <v>11</v>
      </c>
      <c r="C205" s="25" t="s">
        <v>186</v>
      </c>
      <c r="D205" s="32">
        <v>850</v>
      </c>
      <c r="E205" s="33"/>
      <c r="F205" s="33"/>
      <c r="G205" s="33"/>
      <c r="H205" s="33"/>
      <c r="M205" s="65"/>
    </row>
    <row r="206" spans="1:15" s="24" customFormat="1" ht="25.5" x14ac:dyDescent="0.25">
      <c r="B206" s="25" t="s">
        <v>11</v>
      </c>
      <c r="C206" s="25" t="s">
        <v>63</v>
      </c>
      <c r="D206" s="32">
        <v>600</v>
      </c>
      <c r="E206" s="33"/>
      <c r="F206" s="33"/>
      <c r="G206" s="33"/>
      <c r="H206" s="33"/>
      <c r="M206" s="65"/>
    </row>
    <row r="207" spans="1:15" s="24" customFormat="1" ht="12.75" x14ac:dyDescent="0.25">
      <c r="B207" s="25"/>
      <c r="C207" s="26" t="s">
        <v>19</v>
      </c>
      <c r="D207" s="27">
        <f>SUM(D205:D206)</f>
        <v>1450</v>
      </c>
      <c r="E207" s="33"/>
      <c r="F207" s="33"/>
      <c r="G207" s="33"/>
      <c r="H207" s="33"/>
      <c r="M207" s="65"/>
    </row>
    <row r="208" spans="1:15" s="24" customFormat="1" ht="12.75" x14ac:dyDescent="0.25">
      <c r="C208" s="26"/>
      <c r="D208" s="28"/>
      <c r="E208" s="33"/>
      <c r="F208" s="28"/>
      <c r="G208" s="33"/>
      <c r="H208" s="33"/>
      <c r="M208" s="65"/>
    </row>
    <row r="209" spans="1:15" s="24" customFormat="1" ht="12.75" x14ac:dyDescent="0.25">
      <c r="A209" s="20" t="s">
        <v>47</v>
      </c>
      <c r="B209" s="31"/>
      <c r="C209" s="25"/>
      <c r="D209" s="32"/>
      <c r="E209" s="33"/>
      <c r="F209" s="32"/>
      <c r="G209" s="33"/>
      <c r="H209" s="33"/>
      <c r="M209" s="65"/>
      <c r="O209" s="65"/>
    </row>
    <row r="210" spans="1:15" s="24" customFormat="1" ht="25.5" x14ac:dyDescent="0.25">
      <c r="A210" s="20"/>
      <c r="B210" s="55" t="s">
        <v>4</v>
      </c>
      <c r="C210" s="25" t="s">
        <v>187</v>
      </c>
      <c r="D210" s="32">
        <v>500</v>
      </c>
      <c r="E210" s="33"/>
      <c r="F210" s="32"/>
      <c r="G210" s="33"/>
      <c r="H210" s="33"/>
      <c r="M210" s="65"/>
      <c r="O210" s="65"/>
    </row>
    <row r="211" spans="1:15" s="24" customFormat="1" ht="12.75" x14ac:dyDescent="0.25">
      <c r="B211" s="25" t="s">
        <v>49</v>
      </c>
      <c r="C211" s="25" t="s">
        <v>113</v>
      </c>
      <c r="D211" s="32">
        <v>800</v>
      </c>
      <c r="E211" s="33"/>
      <c r="F211" s="32"/>
      <c r="G211" s="33"/>
      <c r="H211" s="33"/>
      <c r="M211" s="65"/>
    </row>
    <row r="212" spans="1:15" s="24" customFormat="1" ht="25.5" x14ac:dyDescent="0.25">
      <c r="B212" s="25" t="s">
        <v>9</v>
      </c>
      <c r="C212" s="25" t="s">
        <v>148</v>
      </c>
      <c r="D212" s="32"/>
      <c r="E212" s="33"/>
      <c r="F212" s="32">
        <v>3000</v>
      </c>
      <c r="G212" s="33"/>
      <c r="H212" s="33"/>
      <c r="M212" s="65"/>
    </row>
    <row r="213" spans="1:15" s="24" customFormat="1" ht="12.75" x14ac:dyDescent="0.25">
      <c r="B213" s="25" t="s">
        <v>7</v>
      </c>
      <c r="C213" s="25" t="s">
        <v>109</v>
      </c>
      <c r="D213" s="32">
        <v>900</v>
      </c>
      <c r="E213" s="33"/>
      <c r="F213" s="32"/>
      <c r="G213" s="33"/>
      <c r="H213" s="33"/>
      <c r="M213" s="65"/>
    </row>
    <row r="214" spans="1:15" s="24" customFormat="1" ht="12.75" x14ac:dyDescent="0.25">
      <c r="B214" s="25" t="s">
        <v>20</v>
      </c>
      <c r="C214" s="25" t="s">
        <v>114</v>
      </c>
      <c r="D214" s="32">
        <v>400</v>
      </c>
      <c r="E214" s="33"/>
      <c r="F214" s="32"/>
      <c r="G214" s="33"/>
      <c r="H214" s="33"/>
      <c r="M214" s="65"/>
    </row>
    <row r="215" spans="1:15" s="24" customFormat="1" ht="12.75" x14ac:dyDescent="0.25">
      <c r="B215" s="25" t="s">
        <v>27</v>
      </c>
      <c r="C215" s="25" t="s">
        <v>229</v>
      </c>
      <c r="D215" s="32"/>
      <c r="E215" s="33"/>
      <c r="F215" s="32">
        <v>1000</v>
      </c>
      <c r="G215" s="33"/>
      <c r="H215" s="33"/>
      <c r="M215" s="65"/>
    </row>
    <row r="216" spans="1:15" s="24" customFormat="1" ht="25.5" x14ac:dyDescent="0.25">
      <c r="B216" s="25" t="s">
        <v>11</v>
      </c>
      <c r="C216" s="25" t="s">
        <v>157</v>
      </c>
      <c r="D216" s="32">
        <v>800</v>
      </c>
      <c r="E216" s="33"/>
      <c r="F216" s="32"/>
      <c r="G216" s="33"/>
      <c r="H216" s="33"/>
      <c r="M216" s="65"/>
    </row>
    <row r="217" spans="1:15" s="24" customFormat="1" ht="25.5" x14ac:dyDescent="0.25">
      <c r="B217" s="25" t="s">
        <v>11</v>
      </c>
      <c r="C217" s="25" t="s">
        <v>188</v>
      </c>
      <c r="D217" s="32">
        <v>1100</v>
      </c>
      <c r="E217" s="33"/>
      <c r="F217" s="32"/>
      <c r="G217" s="33"/>
      <c r="H217" s="33"/>
      <c r="M217" s="65"/>
    </row>
    <row r="218" spans="1:15" s="24" customFormat="1" ht="38.25" x14ac:dyDescent="0.25">
      <c r="B218" s="25" t="s">
        <v>11</v>
      </c>
      <c r="C218" s="25" t="s">
        <v>236</v>
      </c>
      <c r="D218" s="32">
        <v>600</v>
      </c>
      <c r="E218" s="33"/>
      <c r="F218" s="32"/>
      <c r="G218" s="33"/>
      <c r="H218" s="33"/>
      <c r="M218" s="65"/>
    </row>
    <row r="219" spans="1:15" s="24" customFormat="1" ht="12.75" x14ac:dyDescent="0.25">
      <c r="B219" s="25"/>
      <c r="C219" s="26" t="s">
        <v>19</v>
      </c>
      <c r="D219" s="27">
        <f>SUM(D210:D218)</f>
        <v>5100</v>
      </c>
      <c r="E219" s="33"/>
      <c r="F219" s="27">
        <f>SUM(F210:F218)</f>
        <v>4000</v>
      </c>
      <c r="G219" s="33"/>
      <c r="H219" s="33"/>
      <c r="M219" s="65"/>
    </row>
    <row r="220" spans="1:15" s="24" customFormat="1" ht="12.75" x14ac:dyDescent="0.25">
      <c r="B220" s="25"/>
      <c r="C220" s="26"/>
      <c r="D220" s="28"/>
      <c r="E220" s="33"/>
      <c r="F220" s="28"/>
      <c r="G220" s="33"/>
      <c r="H220" s="33"/>
      <c r="M220" s="65"/>
    </row>
    <row r="221" spans="1:15" s="24" customFormat="1" ht="12.75" x14ac:dyDescent="0.25">
      <c r="A221" s="20" t="s">
        <v>115</v>
      </c>
      <c r="B221" s="25"/>
      <c r="C221" s="26"/>
      <c r="D221" s="32"/>
      <c r="E221" s="33"/>
      <c r="F221" s="32"/>
      <c r="G221" s="33"/>
      <c r="H221" s="33"/>
      <c r="M221" s="65"/>
    </row>
    <row r="222" spans="1:15" s="24" customFormat="1" ht="12.75" x14ac:dyDescent="0.25">
      <c r="B222" s="25" t="s">
        <v>23</v>
      </c>
      <c r="C222" s="25" t="s">
        <v>116</v>
      </c>
      <c r="D222" s="32">
        <v>500</v>
      </c>
      <c r="E222" s="33"/>
      <c r="F222" s="32"/>
      <c r="G222" s="33"/>
      <c r="H222" s="33"/>
      <c r="M222" s="65"/>
    </row>
    <row r="223" spans="1:15" s="24" customFormat="1" ht="38.25" x14ac:dyDescent="0.25">
      <c r="B223" s="25" t="s">
        <v>4</v>
      </c>
      <c r="C223" s="25" t="s">
        <v>189</v>
      </c>
      <c r="D223" s="32">
        <v>500</v>
      </c>
      <c r="E223" s="33"/>
      <c r="F223" s="32"/>
      <c r="G223" s="33"/>
      <c r="H223" s="33"/>
      <c r="M223" s="65"/>
    </row>
    <row r="224" spans="1:15" s="24" customFormat="1" ht="12.75" x14ac:dyDescent="0.25">
      <c r="B224" s="25" t="s">
        <v>17</v>
      </c>
      <c r="C224" s="25" t="s">
        <v>117</v>
      </c>
      <c r="D224" s="32"/>
      <c r="E224" s="33"/>
      <c r="F224" s="32">
        <v>500</v>
      </c>
      <c r="G224" s="33"/>
      <c r="H224" s="33"/>
      <c r="M224" s="65"/>
    </row>
    <row r="225" spans="1:13" s="24" customFormat="1" ht="12.75" x14ac:dyDescent="0.25">
      <c r="B225" s="25"/>
      <c r="C225" s="26" t="s">
        <v>19</v>
      </c>
      <c r="D225" s="27">
        <f>SUM(D222:D224)</f>
        <v>1000</v>
      </c>
      <c r="E225" s="33"/>
      <c r="F225" s="27">
        <f>SUM(F222:F224)</f>
        <v>500</v>
      </c>
      <c r="G225" s="33"/>
      <c r="H225" s="33"/>
      <c r="M225" s="65"/>
    </row>
    <row r="226" spans="1:13" s="24" customFormat="1" ht="12.75" x14ac:dyDescent="0.25">
      <c r="B226" s="25"/>
      <c r="C226" s="26"/>
      <c r="D226" s="28"/>
      <c r="E226" s="33"/>
      <c r="F226" s="28"/>
      <c r="G226" s="33"/>
      <c r="H226" s="33"/>
      <c r="M226" s="65"/>
    </row>
    <row r="227" spans="1:13" s="24" customFormat="1" ht="12.75" x14ac:dyDescent="0.25">
      <c r="A227" s="20" t="s">
        <v>59</v>
      </c>
      <c r="B227" s="25"/>
      <c r="C227" s="26"/>
      <c r="D227" s="32"/>
      <c r="E227" s="33"/>
      <c r="F227" s="32"/>
      <c r="G227" s="33"/>
      <c r="H227" s="33"/>
      <c r="M227" s="65"/>
    </row>
    <row r="228" spans="1:13" s="24" customFormat="1" ht="12.75" x14ac:dyDescent="0.25">
      <c r="B228" s="25" t="s">
        <v>11</v>
      </c>
      <c r="C228" s="25" t="s">
        <v>76</v>
      </c>
      <c r="D228" s="32">
        <v>500</v>
      </c>
      <c r="E228" s="33"/>
      <c r="F228" s="32"/>
      <c r="G228" s="33"/>
      <c r="H228" s="33"/>
      <c r="M228" s="65"/>
    </row>
    <row r="229" spans="1:13" s="24" customFormat="1" ht="25.5" x14ac:dyDescent="0.25">
      <c r="B229" s="25" t="s">
        <v>11</v>
      </c>
      <c r="C229" s="25" t="s">
        <v>68</v>
      </c>
      <c r="D229" s="32">
        <v>600</v>
      </c>
      <c r="E229" s="33"/>
      <c r="F229" s="28"/>
      <c r="G229" s="33"/>
      <c r="H229" s="33"/>
      <c r="M229" s="65"/>
    </row>
    <row r="230" spans="1:13" s="24" customFormat="1" ht="12.75" x14ac:dyDescent="0.25">
      <c r="B230" s="25"/>
      <c r="C230" s="26" t="s">
        <v>19</v>
      </c>
      <c r="D230" s="27">
        <f>SUM(D228:D229)</f>
        <v>1100</v>
      </c>
      <c r="E230" s="33"/>
      <c r="F230" s="28"/>
      <c r="G230" s="33"/>
      <c r="H230" s="33"/>
      <c r="M230" s="65"/>
    </row>
    <row r="231" spans="1:13" s="24" customFormat="1" ht="12.75" x14ac:dyDescent="0.25">
      <c r="B231" s="25"/>
      <c r="C231" s="26"/>
      <c r="D231" s="28"/>
      <c r="E231" s="33"/>
      <c r="F231" s="32"/>
      <c r="G231" s="33"/>
      <c r="H231" s="33"/>
      <c r="M231" s="65"/>
    </row>
    <row r="232" spans="1:13" s="24" customFormat="1" ht="25.5" customHeight="1" x14ac:dyDescent="0.25">
      <c r="A232" s="75" t="s">
        <v>237</v>
      </c>
      <c r="B232" s="75"/>
      <c r="C232" s="75"/>
      <c r="D232" s="75"/>
      <c r="E232" s="75"/>
      <c r="F232" s="75"/>
      <c r="G232" s="33"/>
      <c r="H232" s="33"/>
      <c r="M232" s="65"/>
    </row>
    <row r="233" spans="1:13" s="24" customFormat="1" ht="12.75" x14ac:dyDescent="0.25">
      <c r="B233" s="25" t="s">
        <v>11</v>
      </c>
      <c r="C233" s="25" t="s">
        <v>118</v>
      </c>
      <c r="D233" s="32">
        <v>300</v>
      </c>
      <c r="E233" s="33"/>
      <c r="F233" s="28"/>
      <c r="G233" s="33"/>
      <c r="H233" s="33"/>
      <c r="M233" s="65"/>
    </row>
    <row r="234" spans="1:13" s="24" customFormat="1" ht="12.75" x14ac:dyDescent="0.25">
      <c r="B234" s="25"/>
      <c r="C234" s="26" t="s">
        <v>19</v>
      </c>
      <c r="D234" s="27">
        <f>SUM(D233:D233)</f>
        <v>300</v>
      </c>
      <c r="E234" s="33"/>
      <c r="F234" s="28"/>
      <c r="G234" s="33"/>
      <c r="H234" s="33"/>
      <c r="M234" s="65"/>
    </row>
    <row r="235" spans="1:13" s="24" customFormat="1" ht="12.75" x14ac:dyDescent="0.25">
      <c r="B235" s="25"/>
      <c r="C235" s="26"/>
      <c r="D235" s="28"/>
      <c r="E235" s="33"/>
      <c r="F235" s="32"/>
      <c r="G235" s="33"/>
      <c r="H235" s="33"/>
      <c r="M235" s="65"/>
    </row>
    <row r="236" spans="1:13" s="24" customFormat="1" ht="12.75" x14ac:dyDescent="0.25">
      <c r="A236" s="20" t="s">
        <v>224</v>
      </c>
      <c r="B236" s="25"/>
      <c r="C236" s="26"/>
      <c r="D236" s="32"/>
      <c r="E236" s="33"/>
      <c r="G236" s="33"/>
      <c r="H236" s="33"/>
      <c r="M236" s="65"/>
    </row>
    <row r="237" spans="1:13" s="24" customFormat="1" ht="12.75" x14ac:dyDescent="0.25">
      <c r="A237" s="20"/>
      <c r="B237" s="25" t="s">
        <v>3</v>
      </c>
      <c r="C237" s="25" t="s">
        <v>119</v>
      </c>
      <c r="D237" s="32"/>
      <c r="E237" s="33"/>
      <c r="F237" s="32">
        <v>4000</v>
      </c>
      <c r="G237" s="33"/>
      <c r="H237" s="33"/>
      <c r="M237" s="65"/>
    </row>
    <row r="238" spans="1:13" s="24" customFormat="1" ht="25.5" x14ac:dyDescent="0.25">
      <c r="A238" s="20"/>
      <c r="B238" s="25" t="s">
        <v>50</v>
      </c>
      <c r="C238" s="25" t="s">
        <v>190</v>
      </c>
      <c r="E238" s="33"/>
      <c r="F238" s="32">
        <v>3000</v>
      </c>
      <c r="G238" s="33"/>
      <c r="H238" s="33"/>
      <c r="M238" s="65"/>
    </row>
    <row r="239" spans="1:13" s="24" customFormat="1" ht="25.5" x14ac:dyDescent="0.25">
      <c r="A239" s="20"/>
      <c r="B239" s="25" t="s">
        <v>4</v>
      </c>
      <c r="C239" s="25" t="s">
        <v>191</v>
      </c>
      <c r="D239" s="32">
        <v>1000</v>
      </c>
      <c r="E239" s="33"/>
      <c r="F239" s="32"/>
      <c r="G239" s="33"/>
      <c r="H239" s="33"/>
      <c r="M239" s="65"/>
    </row>
    <row r="240" spans="1:13" s="24" customFormat="1" ht="25.5" x14ac:dyDescent="0.25">
      <c r="A240" s="20"/>
      <c r="B240" s="25" t="s">
        <v>6</v>
      </c>
      <c r="C240" s="25" t="s">
        <v>192</v>
      </c>
      <c r="D240" s="32">
        <v>1500</v>
      </c>
      <c r="E240" s="33"/>
      <c r="F240" s="32"/>
      <c r="G240" s="33"/>
      <c r="H240" s="33"/>
      <c r="M240" s="65"/>
    </row>
    <row r="241" spans="1:13" s="24" customFormat="1" ht="12.75" x14ac:dyDescent="0.25">
      <c r="B241" s="25" t="s">
        <v>5</v>
      </c>
      <c r="C241" s="25" t="s">
        <v>120</v>
      </c>
      <c r="D241" s="32">
        <v>1600</v>
      </c>
      <c r="E241" s="33"/>
      <c r="F241" s="28"/>
      <c r="G241" s="33"/>
      <c r="H241" s="33"/>
      <c r="M241" s="65"/>
    </row>
    <row r="242" spans="1:13" s="24" customFormat="1" ht="12.75" x14ac:dyDescent="0.25">
      <c r="A242" s="20"/>
      <c r="B242" s="25" t="s">
        <v>55</v>
      </c>
      <c r="C242" s="25" t="s">
        <v>238</v>
      </c>
      <c r="D242" s="32"/>
      <c r="E242" s="33"/>
      <c r="F242" s="32">
        <v>2000</v>
      </c>
      <c r="G242" s="33"/>
      <c r="H242" s="33"/>
      <c r="M242" s="65"/>
    </row>
    <row r="243" spans="1:13" s="24" customFormat="1" ht="38.25" x14ac:dyDescent="0.25">
      <c r="A243" s="20"/>
      <c r="B243" s="25" t="s">
        <v>11</v>
      </c>
      <c r="C243" s="25" t="s">
        <v>239</v>
      </c>
      <c r="D243" s="32">
        <v>1000</v>
      </c>
      <c r="E243" s="33"/>
      <c r="F243" s="32"/>
      <c r="G243" s="33"/>
      <c r="H243" s="33"/>
      <c r="M243" s="65"/>
    </row>
    <row r="244" spans="1:13" s="24" customFormat="1" ht="12.75" x14ac:dyDescent="0.25">
      <c r="A244" s="20"/>
      <c r="B244" s="25" t="s">
        <v>11</v>
      </c>
      <c r="C244" s="25" t="s">
        <v>93</v>
      </c>
      <c r="D244" s="32">
        <v>1500</v>
      </c>
      <c r="E244" s="33"/>
      <c r="F244" s="32"/>
      <c r="G244" s="33"/>
      <c r="H244" s="33"/>
      <c r="M244" s="65"/>
    </row>
    <row r="245" spans="1:13" s="24" customFormat="1" ht="25.5" x14ac:dyDescent="0.25">
      <c r="A245" s="20"/>
      <c r="B245" s="25" t="s">
        <v>11</v>
      </c>
      <c r="C245" s="25" t="s">
        <v>193</v>
      </c>
      <c r="D245" s="32">
        <v>2000</v>
      </c>
      <c r="E245" s="33"/>
      <c r="F245" s="32"/>
      <c r="G245" s="33"/>
      <c r="H245" s="33"/>
      <c r="M245" s="65"/>
    </row>
    <row r="246" spans="1:13" s="24" customFormat="1" ht="25.5" x14ac:dyDescent="0.25">
      <c r="A246" s="20"/>
      <c r="B246" s="25" t="s">
        <v>11</v>
      </c>
      <c r="C246" s="25" t="s">
        <v>194</v>
      </c>
      <c r="D246" s="32">
        <v>1150</v>
      </c>
      <c r="E246" s="33"/>
      <c r="F246" s="32"/>
      <c r="G246" s="33"/>
      <c r="H246" s="33"/>
      <c r="M246" s="65"/>
    </row>
    <row r="247" spans="1:13" s="24" customFormat="1" ht="12.75" x14ac:dyDescent="0.25">
      <c r="C247" s="26" t="s">
        <v>19</v>
      </c>
      <c r="D247" s="27">
        <f>SUM(D237:E246)</f>
        <v>9750</v>
      </c>
      <c r="E247" s="28"/>
      <c r="F247" s="27">
        <f>SUM(F237:F246)</f>
        <v>9000</v>
      </c>
      <c r="G247" s="33"/>
      <c r="H247" s="33"/>
      <c r="M247" s="65"/>
    </row>
    <row r="248" spans="1:13" s="24" customFormat="1" ht="12.75" x14ac:dyDescent="0.25">
      <c r="B248" s="25"/>
      <c r="C248" s="26"/>
      <c r="D248" s="28"/>
      <c r="E248" s="33"/>
      <c r="F248" s="28"/>
      <c r="G248" s="33"/>
      <c r="H248" s="33"/>
      <c r="M248" s="65"/>
    </row>
    <row r="249" spans="1:13" s="20" customFormat="1" ht="14.25" customHeight="1" x14ac:dyDescent="0.25">
      <c r="A249" s="20" t="s">
        <v>225</v>
      </c>
      <c r="B249" s="56"/>
      <c r="C249" s="56"/>
      <c r="D249" s="57"/>
      <c r="E249" s="58"/>
      <c r="F249" s="57"/>
      <c r="G249" s="58"/>
      <c r="H249" s="58"/>
      <c r="M249" s="59"/>
    </row>
    <row r="250" spans="1:13" s="24" customFormat="1" ht="12.75" x14ac:dyDescent="0.25">
      <c r="B250" s="25" t="s">
        <v>84</v>
      </c>
      <c r="C250" s="25" t="s">
        <v>121</v>
      </c>
      <c r="D250" s="32">
        <v>300</v>
      </c>
      <c r="E250" s="33"/>
      <c r="F250" s="57"/>
      <c r="G250" s="33"/>
      <c r="H250" s="33"/>
      <c r="M250" s="65"/>
    </row>
    <row r="251" spans="1:13" s="24" customFormat="1" ht="25.5" x14ac:dyDescent="0.25">
      <c r="B251" s="25" t="s">
        <v>20</v>
      </c>
      <c r="C251" s="25" t="s">
        <v>66</v>
      </c>
      <c r="D251" s="32">
        <v>300</v>
      </c>
      <c r="E251" s="33"/>
      <c r="F251" s="57"/>
      <c r="G251" s="33"/>
      <c r="H251" s="33"/>
      <c r="M251" s="65"/>
    </row>
    <row r="252" spans="1:13" s="24" customFormat="1" ht="25.5" x14ac:dyDescent="0.25">
      <c r="B252" s="25" t="s">
        <v>11</v>
      </c>
      <c r="C252" s="25" t="s">
        <v>226</v>
      </c>
      <c r="D252" s="28">
        <v>725</v>
      </c>
    </row>
    <row r="253" spans="1:13" s="24" customFormat="1" ht="38.25" x14ac:dyDescent="0.25">
      <c r="B253" s="25" t="s">
        <v>11</v>
      </c>
      <c r="C253" s="25" t="s">
        <v>239</v>
      </c>
      <c r="D253" s="28">
        <v>500</v>
      </c>
      <c r="E253" s="33"/>
      <c r="F253" s="28"/>
      <c r="G253" s="33"/>
      <c r="H253" s="33"/>
      <c r="M253" s="65"/>
    </row>
    <row r="254" spans="1:13" s="24" customFormat="1" ht="12.75" x14ac:dyDescent="0.25">
      <c r="B254" s="25" t="s">
        <v>11</v>
      </c>
      <c r="C254" s="37" t="s">
        <v>45</v>
      </c>
      <c r="D254" s="28">
        <v>500</v>
      </c>
      <c r="E254" s="33"/>
      <c r="F254" s="28"/>
      <c r="G254" s="33"/>
      <c r="H254" s="33"/>
      <c r="M254" s="65"/>
    </row>
    <row r="255" spans="1:13" s="24" customFormat="1" ht="12.75" x14ac:dyDescent="0.25">
      <c r="C255" s="26" t="s">
        <v>19</v>
      </c>
      <c r="D255" s="27">
        <f>SUM(D250:D254)</f>
        <v>2325</v>
      </c>
      <c r="E255" s="33"/>
      <c r="F255" s="57"/>
      <c r="G255" s="33"/>
      <c r="H255" s="33"/>
      <c r="M255" s="65"/>
    </row>
    <row r="256" spans="1:13" s="24" customFormat="1" ht="12.75" x14ac:dyDescent="0.25">
      <c r="B256" s="25"/>
      <c r="C256" s="26"/>
      <c r="D256" s="28"/>
      <c r="E256" s="33"/>
      <c r="F256" s="28"/>
      <c r="G256" s="33"/>
      <c r="H256" s="33"/>
      <c r="M256" s="65"/>
    </row>
    <row r="257" spans="1:13" s="20" customFormat="1" ht="14.25" customHeight="1" x14ac:dyDescent="0.25">
      <c r="A257" s="20" t="s">
        <v>227</v>
      </c>
      <c r="B257" s="56"/>
      <c r="C257" s="56"/>
      <c r="E257" s="23"/>
      <c r="F257" s="46"/>
      <c r="G257" s="58"/>
      <c r="H257" s="58"/>
      <c r="M257" s="59"/>
    </row>
    <row r="258" spans="1:13" s="20" customFormat="1" ht="25.5" x14ac:dyDescent="0.25">
      <c r="B258" s="25" t="s">
        <v>3</v>
      </c>
      <c r="C258" s="25" t="s">
        <v>195</v>
      </c>
      <c r="D258" s="23">
        <v>500</v>
      </c>
      <c r="E258" s="23"/>
      <c r="F258" s="46"/>
      <c r="G258" s="58"/>
      <c r="H258" s="58"/>
      <c r="M258" s="59"/>
    </row>
    <row r="259" spans="1:13" s="24" customFormat="1" ht="25.5" x14ac:dyDescent="0.25">
      <c r="B259" s="25" t="s">
        <v>11</v>
      </c>
      <c r="C259" s="25" t="s">
        <v>226</v>
      </c>
      <c r="D259" s="32">
        <v>1000</v>
      </c>
      <c r="E259" s="33"/>
      <c r="F259" s="28"/>
      <c r="G259" s="33"/>
      <c r="H259" s="33"/>
      <c r="M259" s="65"/>
    </row>
    <row r="260" spans="1:13" s="24" customFormat="1" ht="25.5" x14ac:dyDescent="0.25">
      <c r="B260" s="25" t="s">
        <v>11</v>
      </c>
      <c r="C260" s="25" t="s">
        <v>68</v>
      </c>
      <c r="D260" s="32">
        <v>400</v>
      </c>
      <c r="E260" s="33"/>
      <c r="F260" s="28"/>
      <c r="G260" s="33"/>
      <c r="H260" s="33"/>
      <c r="M260" s="65"/>
    </row>
    <row r="261" spans="1:13" s="24" customFormat="1" ht="25.5" x14ac:dyDescent="0.25">
      <c r="B261" s="25" t="s">
        <v>11</v>
      </c>
      <c r="C261" s="25" t="s">
        <v>193</v>
      </c>
      <c r="D261" s="32">
        <v>500</v>
      </c>
      <c r="E261" s="33"/>
      <c r="F261" s="28"/>
      <c r="G261" s="33"/>
      <c r="H261" s="33"/>
      <c r="M261" s="65"/>
    </row>
    <row r="262" spans="1:13" s="24" customFormat="1" ht="25.5" x14ac:dyDescent="0.25">
      <c r="B262" s="25" t="s">
        <v>11</v>
      </c>
      <c r="C262" s="25" t="s">
        <v>196</v>
      </c>
      <c r="D262" s="32">
        <v>1000</v>
      </c>
      <c r="E262" s="33"/>
      <c r="F262" s="28"/>
      <c r="G262" s="33"/>
      <c r="H262" s="33"/>
      <c r="M262" s="65"/>
    </row>
    <row r="263" spans="1:13" s="24" customFormat="1" ht="12.75" x14ac:dyDescent="0.25">
      <c r="B263" s="25"/>
      <c r="C263" s="26" t="s">
        <v>19</v>
      </c>
      <c r="D263" s="27">
        <f>SUM(D258:D262)</f>
        <v>3400</v>
      </c>
      <c r="E263" s="33"/>
      <c r="F263" s="28"/>
      <c r="G263" s="33"/>
      <c r="H263" s="33"/>
      <c r="M263" s="65"/>
    </row>
    <row r="264" spans="1:13" s="24" customFormat="1" ht="12.75" x14ac:dyDescent="0.25">
      <c r="B264" s="25"/>
      <c r="C264" s="26"/>
      <c r="D264" s="32"/>
      <c r="E264" s="33"/>
      <c r="F264" s="32"/>
      <c r="G264" s="33"/>
      <c r="H264" s="33"/>
      <c r="M264" s="65"/>
    </row>
    <row r="265" spans="1:13" s="24" customFormat="1" ht="12.75" x14ac:dyDescent="0.25">
      <c r="B265" s="25"/>
      <c r="C265" s="26"/>
      <c r="D265" s="32"/>
      <c r="E265" s="33"/>
      <c r="F265" s="32"/>
      <c r="G265" s="33"/>
      <c r="H265" s="33"/>
      <c r="M265" s="65"/>
    </row>
    <row r="266" spans="1:13" s="24" customFormat="1" ht="14.25" x14ac:dyDescent="0.25">
      <c r="A266" s="60" t="s">
        <v>122</v>
      </c>
      <c r="B266" s="39"/>
      <c r="C266" s="40"/>
      <c r="D266" s="16">
        <f>SUM(D271,D277,D281,D288,D292,D297,D306,D310,D314,D318,D327)</f>
        <v>27402.787</v>
      </c>
      <c r="E266" s="16"/>
      <c r="F266" s="16">
        <f>SUM(F271,F277,F281,F288,F292,F297,F306,F310,F314,F318,F327,F333,F337)</f>
        <v>169000</v>
      </c>
      <c r="G266" s="33"/>
      <c r="H266" s="33"/>
      <c r="M266" s="65"/>
    </row>
    <row r="267" spans="1:13" s="24" customFormat="1" ht="12.75" x14ac:dyDescent="0.25">
      <c r="A267" s="38" t="s">
        <v>34</v>
      </c>
      <c r="C267" s="26"/>
      <c r="D267" s="32"/>
      <c r="E267" s="33"/>
      <c r="F267" s="32"/>
      <c r="G267" s="33"/>
      <c r="H267" s="33"/>
      <c r="I267" s="31"/>
      <c r="J267" s="30"/>
      <c r="K267" s="31"/>
      <c r="L267" s="31"/>
      <c r="M267" s="65"/>
    </row>
    <row r="268" spans="1:13" s="24" customFormat="1" ht="38.25" x14ac:dyDescent="0.25">
      <c r="B268" s="24" t="s">
        <v>6</v>
      </c>
      <c r="C268" s="25" t="s">
        <v>212</v>
      </c>
      <c r="D268" s="32"/>
      <c r="E268" s="33"/>
      <c r="F268" s="32">
        <v>5000</v>
      </c>
      <c r="G268" s="33"/>
      <c r="H268" s="33"/>
      <c r="I268" s="31"/>
      <c r="J268" s="30"/>
      <c r="K268" s="31"/>
      <c r="L268" s="31"/>
      <c r="M268" s="65"/>
    </row>
    <row r="269" spans="1:13" s="24" customFormat="1" ht="38.25" x14ac:dyDescent="0.25">
      <c r="B269" s="24" t="s">
        <v>11</v>
      </c>
      <c r="C269" s="25" t="s">
        <v>62</v>
      </c>
      <c r="D269" s="32">
        <v>2000</v>
      </c>
      <c r="E269" s="33"/>
      <c r="F269" s="32"/>
      <c r="G269" s="33"/>
      <c r="H269" s="33"/>
      <c r="I269" s="31"/>
      <c r="J269" s="30"/>
      <c r="K269" s="31"/>
      <c r="L269" s="31"/>
      <c r="M269" s="65"/>
    </row>
    <row r="270" spans="1:13" s="24" customFormat="1" ht="25.5" x14ac:dyDescent="0.25">
      <c r="B270" s="24" t="s">
        <v>11</v>
      </c>
      <c r="C270" s="25" t="s">
        <v>197</v>
      </c>
      <c r="D270" s="32">
        <v>4000</v>
      </c>
      <c r="E270" s="33"/>
      <c r="F270" s="32"/>
      <c r="G270" s="33"/>
      <c r="H270" s="33"/>
      <c r="I270" s="31"/>
      <c r="J270" s="30"/>
      <c r="K270" s="31"/>
      <c r="L270" s="31"/>
      <c r="M270" s="65"/>
    </row>
    <row r="271" spans="1:13" s="24" customFormat="1" ht="12.75" x14ac:dyDescent="0.25">
      <c r="B271" s="25"/>
      <c r="C271" s="26" t="s">
        <v>19</v>
      </c>
      <c r="D271" s="27">
        <f>SUM(D268:D270)</f>
        <v>6000</v>
      </c>
      <c r="E271" s="28"/>
      <c r="F271" s="27">
        <f>SUM(F268:F270)</f>
        <v>5000</v>
      </c>
      <c r="G271" s="33"/>
      <c r="H271" s="33"/>
      <c r="J271" s="65"/>
      <c r="M271" s="65"/>
    </row>
    <row r="272" spans="1:13" s="24" customFormat="1" ht="12.75" x14ac:dyDescent="0.25">
      <c r="A272" s="20"/>
      <c r="C272" s="25"/>
      <c r="D272" s="57"/>
      <c r="E272" s="57"/>
      <c r="F272" s="57"/>
      <c r="G272" s="33"/>
      <c r="H272" s="33"/>
      <c r="M272" s="65"/>
    </row>
    <row r="273" spans="1:14" s="24" customFormat="1" ht="12.75" x14ac:dyDescent="0.25">
      <c r="A273" s="41" t="s">
        <v>35</v>
      </c>
      <c r="B273" s="42"/>
      <c r="C273" s="43"/>
      <c r="D273" s="32"/>
      <c r="E273" s="44"/>
      <c r="F273" s="32"/>
      <c r="G273" s="33"/>
      <c r="H273" s="33"/>
      <c r="I273" s="42"/>
      <c r="J273" s="42"/>
      <c r="K273" s="42"/>
      <c r="L273" s="42"/>
      <c r="M273" s="42"/>
      <c r="N273" s="66"/>
    </row>
    <row r="274" spans="1:14" s="24" customFormat="1" ht="12.75" x14ac:dyDescent="0.25">
      <c r="A274" s="41"/>
      <c r="B274" s="25" t="s">
        <v>105</v>
      </c>
      <c r="C274" s="43" t="s">
        <v>106</v>
      </c>
      <c r="D274" s="32"/>
      <c r="E274" s="44"/>
      <c r="F274" s="32">
        <v>1590</v>
      </c>
      <c r="G274" s="33"/>
      <c r="H274" s="33"/>
      <c r="I274" s="42"/>
      <c r="J274" s="42"/>
      <c r="K274" s="42"/>
      <c r="L274" s="42"/>
      <c r="M274" s="42"/>
      <c r="N274" s="66"/>
    </row>
    <row r="275" spans="1:14" s="24" customFormat="1" ht="25.5" x14ac:dyDescent="0.25">
      <c r="A275" s="41"/>
      <c r="B275" s="25" t="s">
        <v>36</v>
      </c>
      <c r="C275" s="43" t="s">
        <v>135</v>
      </c>
      <c r="D275" s="28"/>
      <c r="E275" s="44"/>
      <c r="F275" s="32">
        <v>1700</v>
      </c>
      <c r="G275" s="33"/>
      <c r="H275" s="33"/>
      <c r="I275" s="42"/>
      <c r="J275" s="42"/>
      <c r="K275" s="42"/>
      <c r="L275" s="42"/>
      <c r="M275" s="42"/>
      <c r="N275" s="66"/>
    </row>
    <row r="276" spans="1:14" s="24" customFormat="1" ht="25.5" x14ac:dyDescent="0.25">
      <c r="A276" s="41"/>
      <c r="B276" s="25" t="s">
        <v>39</v>
      </c>
      <c r="C276" s="43" t="s">
        <v>136</v>
      </c>
      <c r="D276" s="32"/>
      <c r="E276" s="44"/>
      <c r="F276" s="32">
        <v>1100</v>
      </c>
      <c r="G276" s="33"/>
      <c r="H276" s="33"/>
      <c r="I276" s="42"/>
      <c r="J276" s="42"/>
      <c r="K276" s="42"/>
      <c r="L276" s="42"/>
      <c r="M276" s="42"/>
      <c r="N276" s="66"/>
    </row>
    <row r="277" spans="1:14" s="24" customFormat="1" ht="12.75" x14ac:dyDescent="0.25">
      <c r="B277" s="43"/>
      <c r="C277" s="26" t="s">
        <v>19</v>
      </c>
      <c r="D277" s="28"/>
      <c r="E277" s="44"/>
      <c r="F277" s="27">
        <f>SUM(F274:F276)</f>
        <v>4390</v>
      </c>
      <c r="G277" s="33"/>
      <c r="H277" s="33"/>
      <c r="I277" s="42"/>
      <c r="J277" s="42"/>
      <c r="K277" s="42"/>
      <c r="L277" s="42"/>
      <c r="M277" s="42"/>
    </row>
    <row r="278" spans="1:14" s="24" customFormat="1" ht="12.75" x14ac:dyDescent="0.25">
      <c r="A278" s="41"/>
      <c r="B278" s="25"/>
      <c r="C278" s="43"/>
      <c r="D278" s="32"/>
      <c r="E278" s="44"/>
      <c r="F278" s="32"/>
      <c r="G278" s="33"/>
      <c r="H278" s="33"/>
      <c r="I278" s="42"/>
      <c r="J278" s="42"/>
      <c r="K278" s="42"/>
      <c r="L278" s="42"/>
      <c r="M278" s="42"/>
      <c r="N278" s="66"/>
    </row>
    <row r="279" spans="1:14" s="24" customFormat="1" ht="12.75" x14ac:dyDescent="0.25">
      <c r="A279" s="38" t="s">
        <v>123</v>
      </c>
      <c r="B279" s="35"/>
      <c r="C279" s="37"/>
      <c r="D279" s="32"/>
      <c r="E279" s="33"/>
      <c r="F279" s="32"/>
      <c r="G279" s="33"/>
      <c r="H279" s="33"/>
      <c r="I279" s="31"/>
      <c r="J279" s="30"/>
      <c r="K279" s="31"/>
      <c r="L279" s="31"/>
      <c r="M279" s="65"/>
    </row>
    <row r="280" spans="1:14" s="24" customFormat="1" ht="25.5" x14ac:dyDescent="0.25">
      <c r="B280" s="35" t="s">
        <v>24</v>
      </c>
      <c r="C280" s="37" t="s">
        <v>198</v>
      </c>
      <c r="D280" s="32"/>
      <c r="E280" s="33"/>
      <c r="F280" s="28">
        <v>16450</v>
      </c>
      <c r="G280" s="33"/>
      <c r="H280" s="33"/>
      <c r="I280" s="31"/>
      <c r="J280" s="30"/>
      <c r="K280" s="31"/>
      <c r="L280" s="31"/>
      <c r="M280" s="65"/>
    </row>
    <row r="281" spans="1:14" s="24" customFormat="1" ht="12.75" x14ac:dyDescent="0.25">
      <c r="C281" s="26" t="s">
        <v>19</v>
      </c>
      <c r="E281" s="28"/>
      <c r="F281" s="27">
        <f>SUM(F280:F280)</f>
        <v>16450</v>
      </c>
      <c r="G281" s="33"/>
      <c r="H281" s="33"/>
      <c r="J281" s="65"/>
      <c r="M281" s="65"/>
    </row>
    <row r="282" spans="1:14" s="24" customFormat="1" ht="12.75" x14ac:dyDescent="0.25">
      <c r="B282" s="35"/>
      <c r="C282" s="37"/>
      <c r="D282" s="32"/>
      <c r="E282" s="33"/>
      <c r="F282" s="32"/>
      <c r="G282" s="33"/>
      <c r="H282" s="33"/>
      <c r="I282" s="31"/>
      <c r="J282" s="30"/>
      <c r="K282" s="31"/>
      <c r="L282" s="31"/>
      <c r="M282" s="65"/>
    </row>
    <row r="283" spans="1:14" s="24" customFormat="1" ht="12.75" x14ac:dyDescent="0.25">
      <c r="A283" s="38" t="s">
        <v>10</v>
      </c>
      <c r="B283" s="35"/>
      <c r="C283" s="61"/>
      <c r="D283" s="32"/>
      <c r="E283" s="33"/>
      <c r="F283" s="32"/>
      <c r="G283" s="33"/>
      <c r="H283" s="33"/>
      <c r="I283" s="31"/>
      <c r="J283" s="30"/>
      <c r="K283" s="31"/>
      <c r="L283" s="31"/>
      <c r="M283" s="65"/>
    </row>
    <row r="284" spans="1:14" s="24" customFormat="1" ht="12.75" x14ac:dyDescent="0.25">
      <c r="B284" s="35" t="s">
        <v>11</v>
      </c>
      <c r="C284" s="37" t="s">
        <v>25</v>
      </c>
      <c r="D284" s="32">
        <v>450</v>
      </c>
      <c r="E284" s="33"/>
      <c r="F284" s="32"/>
      <c r="G284" s="33"/>
      <c r="H284" s="33"/>
      <c r="I284" s="31"/>
      <c r="J284" s="30"/>
      <c r="K284" s="31"/>
      <c r="L284" s="31"/>
      <c r="M284" s="65"/>
    </row>
    <row r="285" spans="1:14" s="24" customFormat="1" ht="51" x14ac:dyDescent="0.25">
      <c r="A285" s="38"/>
      <c r="B285" s="35" t="s">
        <v>11</v>
      </c>
      <c r="C285" s="83" t="s">
        <v>213</v>
      </c>
      <c r="D285" s="32">
        <v>321.14</v>
      </c>
      <c r="E285" s="33"/>
      <c r="F285" s="32"/>
      <c r="G285" s="33"/>
      <c r="H285" s="33"/>
      <c r="I285" s="31"/>
      <c r="J285" s="30"/>
      <c r="K285" s="31"/>
      <c r="L285" s="31"/>
      <c r="M285" s="65"/>
    </row>
    <row r="286" spans="1:14" s="24" customFormat="1" ht="25.5" x14ac:dyDescent="0.25">
      <c r="A286" s="38"/>
      <c r="B286" s="24" t="s">
        <v>11</v>
      </c>
      <c r="C286" s="37" t="s">
        <v>245</v>
      </c>
      <c r="D286" s="32">
        <v>7190.83</v>
      </c>
      <c r="E286" s="33"/>
      <c r="F286" s="32"/>
      <c r="G286" s="33"/>
      <c r="H286" s="33"/>
      <c r="I286" s="31"/>
      <c r="J286" s="30"/>
      <c r="K286" s="31"/>
      <c r="L286" s="31"/>
      <c r="M286" s="65"/>
    </row>
    <row r="287" spans="1:14" s="24" customFormat="1" ht="25.5" x14ac:dyDescent="0.25">
      <c r="B287" s="24" t="s">
        <v>11</v>
      </c>
      <c r="C287" s="37" t="s">
        <v>240</v>
      </c>
      <c r="D287" s="32">
        <v>91.745000000000005</v>
      </c>
      <c r="E287" s="33"/>
      <c r="F287" s="28"/>
      <c r="G287" s="33"/>
      <c r="H287" s="33"/>
      <c r="I287" s="31"/>
      <c r="J287" s="30"/>
      <c r="K287" s="31"/>
      <c r="L287" s="31"/>
      <c r="M287" s="65"/>
    </row>
    <row r="288" spans="1:14" s="24" customFormat="1" ht="12.75" x14ac:dyDescent="0.25">
      <c r="C288" s="26" t="s">
        <v>19</v>
      </c>
      <c r="D288" s="27">
        <f>SUM(D284:D287)</f>
        <v>8053.7150000000001</v>
      </c>
      <c r="E288" s="28"/>
      <c r="F288" s="28"/>
      <c r="G288" s="33"/>
      <c r="H288" s="33"/>
      <c r="J288" s="65"/>
      <c r="M288" s="65"/>
    </row>
    <row r="289" spans="1:14" s="24" customFormat="1" ht="12.75" x14ac:dyDescent="0.25">
      <c r="A289" s="41"/>
      <c r="B289" s="25"/>
      <c r="C289" s="43"/>
      <c r="D289" s="32"/>
      <c r="E289" s="44"/>
      <c r="F289" s="32"/>
      <c r="G289" s="33"/>
      <c r="H289" s="33"/>
      <c r="I289" s="42"/>
      <c r="J289" s="42"/>
      <c r="K289" s="42"/>
      <c r="L289" s="42"/>
      <c r="M289" s="42"/>
      <c r="N289" s="66"/>
    </row>
    <row r="290" spans="1:14" s="24" customFormat="1" ht="12.75" x14ac:dyDescent="0.25">
      <c r="A290" s="38" t="s">
        <v>124</v>
      </c>
      <c r="B290" s="35"/>
      <c r="C290" s="37"/>
      <c r="D290" s="32"/>
      <c r="E290" s="33"/>
      <c r="F290" s="32"/>
      <c r="G290" s="33"/>
      <c r="H290" s="33"/>
      <c r="I290" s="31"/>
      <c r="J290" s="30"/>
      <c r="K290" s="31"/>
      <c r="L290" s="31"/>
      <c r="M290" s="65"/>
    </row>
    <row r="291" spans="1:14" s="24" customFormat="1" ht="25.5" x14ac:dyDescent="0.25">
      <c r="B291" s="35" t="s">
        <v>7</v>
      </c>
      <c r="C291" s="37" t="s">
        <v>199</v>
      </c>
      <c r="D291" s="32">
        <v>405</v>
      </c>
      <c r="E291" s="33"/>
      <c r="F291" s="32"/>
      <c r="G291" s="33"/>
      <c r="H291" s="33"/>
      <c r="I291" s="31"/>
      <c r="J291" s="30"/>
      <c r="K291" s="31"/>
      <c r="L291" s="31"/>
      <c r="M291" s="65"/>
    </row>
    <row r="292" spans="1:14" s="24" customFormat="1" ht="12.75" x14ac:dyDescent="0.25">
      <c r="C292" s="26" t="s">
        <v>19</v>
      </c>
      <c r="D292" s="27">
        <f>SUM(D291:D291)</f>
        <v>405</v>
      </c>
      <c r="E292" s="28"/>
      <c r="F292" s="28"/>
      <c r="G292" s="33"/>
      <c r="H292" s="33"/>
      <c r="J292" s="65"/>
      <c r="M292" s="65"/>
    </row>
    <row r="293" spans="1:14" s="24" customFormat="1" ht="12.75" x14ac:dyDescent="0.25">
      <c r="A293" s="41"/>
      <c r="B293" s="25"/>
      <c r="C293" s="43"/>
      <c r="D293" s="32"/>
      <c r="E293" s="44"/>
      <c r="F293" s="32"/>
      <c r="G293" s="33"/>
      <c r="H293" s="33"/>
      <c r="I293" s="42"/>
      <c r="J293" s="42"/>
      <c r="K293" s="42"/>
      <c r="L293" s="42"/>
      <c r="M293" s="42"/>
      <c r="N293" s="66"/>
    </row>
    <row r="294" spans="1:14" s="24" customFormat="1" ht="12.75" x14ac:dyDescent="0.25">
      <c r="A294" s="38" t="s">
        <v>60</v>
      </c>
      <c r="B294" s="35"/>
      <c r="C294" s="37"/>
      <c r="D294" s="32"/>
      <c r="E294" s="33"/>
      <c r="F294" s="32"/>
      <c r="G294" s="33"/>
      <c r="H294" s="33"/>
      <c r="I294" s="31"/>
      <c r="J294" s="30"/>
      <c r="K294" s="31"/>
      <c r="L294" s="31"/>
      <c r="M294" s="65"/>
    </row>
    <row r="295" spans="1:14" s="24" customFormat="1" ht="12.75" x14ac:dyDescent="0.25">
      <c r="B295" s="35" t="s">
        <v>36</v>
      </c>
      <c r="C295" s="37" t="s">
        <v>125</v>
      </c>
      <c r="D295" s="32"/>
      <c r="E295" s="33"/>
      <c r="F295" s="32">
        <v>5000</v>
      </c>
      <c r="G295" s="33"/>
      <c r="H295" s="33"/>
      <c r="I295" s="31"/>
      <c r="J295" s="30"/>
      <c r="K295" s="31"/>
      <c r="L295" s="31"/>
      <c r="M295" s="65"/>
    </row>
    <row r="296" spans="1:14" s="24" customFormat="1" ht="25.5" x14ac:dyDescent="0.25">
      <c r="B296" s="35" t="s">
        <v>11</v>
      </c>
      <c r="C296" s="37" t="s">
        <v>200</v>
      </c>
      <c r="D296" s="32">
        <v>994.072</v>
      </c>
      <c r="E296" s="33"/>
      <c r="F296" s="28"/>
      <c r="G296" s="33"/>
      <c r="H296" s="33"/>
      <c r="I296" s="31"/>
      <c r="J296" s="30"/>
      <c r="K296" s="31"/>
      <c r="L296" s="31"/>
      <c r="M296" s="65"/>
    </row>
    <row r="297" spans="1:14" s="24" customFormat="1" ht="12.75" x14ac:dyDescent="0.25">
      <c r="C297" s="26" t="s">
        <v>19</v>
      </c>
      <c r="D297" s="27">
        <f>SUM(D295:D296)</f>
        <v>994.072</v>
      </c>
      <c r="E297" s="28"/>
      <c r="F297" s="27">
        <f>SUM(F295:F296)</f>
        <v>5000</v>
      </c>
      <c r="G297" s="33"/>
      <c r="H297" s="33"/>
      <c r="J297" s="65"/>
      <c r="M297" s="65"/>
    </row>
    <row r="298" spans="1:14" s="24" customFormat="1" ht="12.75" x14ac:dyDescent="0.25">
      <c r="C298" s="26"/>
      <c r="D298" s="28"/>
      <c r="E298" s="28"/>
      <c r="F298" s="28"/>
      <c r="G298" s="33"/>
      <c r="H298" s="33"/>
      <c r="J298" s="65"/>
      <c r="M298" s="65"/>
    </row>
    <row r="299" spans="1:14" s="24" customFormat="1" ht="12.75" x14ac:dyDescent="0.25">
      <c r="A299" s="38" t="s">
        <v>126</v>
      </c>
      <c r="B299" s="35"/>
      <c r="C299" s="37"/>
      <c r="D299" s="32"/>
      <c r="E299" s="33"/>
      <c r="F299" s="32"/>
      <c r="G299" s="33"/>
      <c r="H299" s="33"/>
      <c r="I299" s="31"/>
      <c r="J299" s="30"/>
      <c r="K299" s="31"/>
      <c r="L299" s="31"/>
      <c r="M299" s="65"/>
    </row>
    <row r="300" spans="1:14" s="24" customFormat="1" ht="25.5" x14ac:dyDescent="0.25">
      <c r="B300" s="35" t="s">
        <v>50</v>
      </c>
      <c r="C300" s="37" t="s">
        <v>201</v>
      </c>
      <c r="D300" s="32">
        <v>300</v>
      </c>
      <c r="E300" s="33"/>
      <c r="F300" s="32"/>
      <c r="G300" s="33"/>
      <c r="H300" s="33"/>
      <c r="I300" s="31"/>
      <c r="J300" s="30"/>
      <c r="K300" s="31"/>
      <c r="L300" s="31"/>
      <c r="M300" s="65"/>
    </row>
    <row r="301" spans="1:14" s="24" customFormat="1" ht="25.5" x14ac:dyDescent="0.25">
      <c r="B301" s="35" t="s">
        <v>6</v>
      </c>
      <c r="C301" s="37" t="s">
        <v>230</v>
      </c>
      <c r="D301" s="32">
        <v>400</v>
      </c>
      <c r="E301" s="33"/>
      <c r="F301" s="32"/>
      <c r="G301" s="33"/>
      <c r="H301" s="33"/>
      <c r="I301" s="31"/>
      <c r="J301" s="30"/>
      <c r="K301" s="31"/>
      <c r="L301" s="31"/>
      <c r="M301" s="65"/>
    </row>
    <row r="302" spans="1:14" s="24" customFormat="1" ht="12.75" x14ac:dyDescent="0.25">
      <c r="B302" s="25" t="s">
        <v>49</v>
      </c>
      <c r="C302" s="37" t="s">
        <v>127</v>
      </c>
      <c r="D302" s="32"/>
      <c r="E302" s="33"/>
      <c r="F302" s="32">
        <v>8000</v>
      </c>
      <c r="G302" s="33"/>
      <c r="H302" s="33"/>
      <c r="I302" s="31"/>
      <c r="J302" s="30"/>
      <c r="K302" s="31"/>
      <c r="L302" s="31"/>
      <c r="M302" s="65"/>
    </row>
    <row r="303" spans="1:14" s="24" customFormat="1" ht="12.75" x14ac:dyDescent="0.25">
      <c r="B303" s="35" t="s">
        <v>9</v>
      </c>
      <c r="C303" s="37" t="s">
        <v>128</v>
      </c>
      <c r="D303" s="32"/>
      <c r="E303" s="33"/>
      <c r="F303" s="32">
        <v>20000</v>
      </c>
      <c r="G303" s="33"/>
      <c r="H303" s="33"/>
      <c r="I303" s="31"/>
      <c r="J303" s="30"/>
      <c r="K303" s="31"/>
      <c r="L303" s="31"/>
      <c r="M303" s="65"/>
    </row>
    <row r="304" spans="1:14" s="24" customFormat="1" ht="25.5" x14ac:dyDescent="0.25">
      <c r="B304" s="35" t="s">
        <v>51</v>
      </c>
      <c r="C304" s="37" t="s">
        <v>202</v>
      </c>
      <c r="D304" s="32"/>
      <c r="E304" s="33"/>
      <c r="F304" s="32">
        <v>3000</v>
      </c>
      <c r="G304" s="33"/>
      <c r="H304" s="33"/>
      <c r="I304" s="31"/>
      <c r="J304" s="30"/>
      <c r="K304" s="31"/>
      <c r="L304" s="31"/>
      <c r="M304" s="65"/>
    </row>
    <row r="305" spans="1:14" s="24" customFormat="1" ht="25.5" x14ac:dyDescent="0.25">
      <c r="B305" s="35" t="s">
        <v>11</v>
      </c>
      <c r="C305" s="37" t="s">
        <v>203</v>
      </c>
      <c r="D305" s="32">
        <v>500</v>
      </c>
      <c r="E305" s="33"/>
      <c r="F305" s="32"/>
      <c r="G305" s="33"/>
      <c r="H305" s="33"/>
      <c r="I305" s="31"/>
      <c r="J305" s="30"/>
      <c r="K305" s="31"/>
      <c r="L305" s="31"/>
      <c r="M305" s="65"/>
    </row>
    <row r="306" spans="1:14" s="24" customFormat="1" ht="12.75" x14ac:dyDescent="0.25">
      <c r="C306" s="26" t="s">
        <v>19</v>
      </c>
      <c r="D306" s="27">
        <f>SUM(D300:D305)</f>
        <v>1200</v>
      </c>
      <c r="E306" s="28"/>
      <c r="F306" s="27">
        <f>SUM(F300:F305)</f>
        <v>31000</v>
      </c>
      <c r="G306" s="33"/>
      <c r="H306" s="33"/>
      <c r="J306" s="65"/>
      <c r="M306" s="65"/>
    </row>
    <row r="307" spans="1:14" s="24" customFormat="1" ht="12.75" x14ac:dyDescent="0.25">
      <c r="C307" s="26"/>
      <c r="D307" s="28"/>
      <c r="E307" s="28"/>
      <c r="F307" s="28"/>
      <c r="G307" s="33"/>
      <c r="H307" s="33"/>
      <c r="J307" s="65"/>
      <c r="M307" s="65"/>
    </row>
    <row r="308" spans="1:14" s="24" customFormat="1" ht="12.75" x14ac:dyDescent="0.25">
      <c r="A308" s="20" t="s">
        <v>48</v>
      </c>
      <c r="C308" s="25"/>
      <c r="D308" s="32"/>
      <c r="E308" s="33"/>
      <c r="F308" s="33"/>
      <c r="G308" s="33"/>
      <c r="H308" s="33"/>
      <c r="M308" s="65"/>
      <c r="N308" s="65"/>
    </row>
    <row r="309" spans="1:14" s="24" customFormat="1" ht="12.75" x14ac:dyDescent="0.25">
      <c r="A309" s="20"/>
      <c r="B309" s="42" t="s">
        <v>105</v>
      </c>
      <c r="C309" s="25" t="s">
        <v>106</v>
      </c>
      <c r="D309" s="32"/>
      <c r="E309" s="33"/>
      <c r="F309" s="33">
        <v>1260</v>
      </c>
      <c r="G309" s="33"/>
      <c r="H309" s="33"/>
      <c r="M309" s="65"/>
      <c r="N309" s="65"/>
    </row>
    <row r="310" spans="1:14" s="24" customFormat="1" ht="12.75" x14ac:dyDescent="0.25">
      <c r="C310" s="26" t="s">
        <v>19</v>
      </c>
      <c r="D310" s="28"/>
      <c r="E310" s="28"/>
      <c r="F310" s="27">
        <f>SUM(F309:F309)</f>
        <v>1260</v>
      </c>
      <c r="G310" s="33"/>
      <c r="H310" s="33"/>
      <c r="M310" s="65"/>
    </row>
    <row r="311" spans="1:14" s="24" customFormat="1" ht="12.75" x14ac:dyDescent="0.25">
      <c r="B311" s="43"/>
      <c r="C311" s="26"/>
      <c r="D311" s="28"/>
      <c r="E311" s="44"/>
      <c r="F311" s="33"/>
      <c r="G311" s="33"/>
      <c r="H311" s="33"/>
      <c r="I311" s="42"/>
      <c r="J311" s="42"/>
      <c r="K311" s="42"/>
      <c r="L311" s="42"/>
      <c r="M311" s="42"/>
    </row>
    <row r="312" spans="1:14" s="24" customFormat="1" ht="12.75" x14ac:dyDescent="0.25">
      <c r="A312" s="38" t="s">
        <v>241</v>
      </c>
      <c r="B312" s="35"/>
      <c r="C312" s="37"/>
      <c r="D312" s="32"/>
      <c r="E312" s="33"/>
      <c r="F312" s="32"/>
      <c r="G312" s="33"/>
      <c r="H312" s="33"/>
      <c r="I312" s="31"/>
      <c r="J312" s="30"/>
      <c r="K312" s="31"/>
      <c r="L312" s="31"/>
      <c r="M312" s="65"/>
    </row>
    <row r="313" spans="1:14" s="24" customFormat="1" ht="25.5" x14ac:dyDescent="0.25">
      <c r="B313" s="35" t="s">
        <v>21</v>
      </c>
      <c r="C313" s="37" t="s">
        <v>204</v>
      </c>
      <c r="D313" s="32"/>
      <c r="E313" s="33"/>
      <c r="F313" s="28">
        <v>6900</v>
      </c>
      <c r="G313" s="33"/>
      <c r="H313" s="33"/>
      <c r="I313" s="31"/>
      <c r="J313" s="30"/>
      <c r="K313" s="31"/>
      <c r="L313" s="31"/>
      <c r="M313" s="65"/>
    </row>
    <row r="314" spans="1:14" s="24" customFormat="1" ht="12.75" x14ac:dyDescent="0.25">
      <c r="C314" s="26" t="s">
        <v>19</v>
      </c>
      <c r="D314" s="28"/>
      <c r="E314" s="28"/>
      <c r="F314" s="27">
        <f>SUM(F313)</f>
        <v>6900</v>
      </c>
      <c r="G314" s="33"/>
      <c r="H314" s="33"/>
      <c r="J314" s="65"/>
      <c r="M314" s="65"/>
    </row>
    <row r="315" spans="1:14" s="24" customFormat="1" ht="12.75" x14ac:dyDescent="0.25">
      <c r="B315" s="43"/>
      <c r="C315" s="26"/>
      <c r="D315" s="28"/>
      <c r="E315" s="44"/>
      <c r="F315" s="33"/>
      <c r="G315" s="33"/>
      <c r="H315" s="33"/>
      <c r="I315" s="42"/>
      <c r="J315" s="42"/>
      <c r="K315" s="42"/>
      <c r="L315" s="42"/>
      <c r="M315" s="42"/>
    </row>
    <row r="316" spans="1:14" s="24" customFormat="1" ht="12.75" x14ac:dyDescent="0.25">
      <c r="A316" s="38" t="s">
        <v>26</v>
      </c>
      <c r="B316" s="35"/>
      <c r="C316" s="37"/>
      <c r="D316" s="32"/>
      <c r="E316" s="33"/>
      <c r="F316" s="32"/>
      <c r="G316" s="33"/>
      <c r="H316" s="33"/>
      <c r="I316" s="31"/>
      <c r="J316" s="30"/>
      <c r="K316" s="31"/>
      <c r="L316" s="31"/>
      <c r="M316" s="65"/>
    </row>
    <row r="317" spans="1:14" s="24" customFormat="1" ht="27" x14ac:dyDescent="0.25">
      <c r="B317" s="35" t="s">
        <v>11</v>
      </c>
      <c r="C317" s="37" t="s">
        <v>205</v>
      </c>
      <c r="D317" s="32">
        <v>750</v>
      </c>
      <c r="E317" s="33"/>
      <c r="F317" s="32"/>
      <c r="G317" s="33"/>
      <c r="H317" s="33"/>
      <c r="I317" s="31"/>
      <c r="J317" s="30"/>
      <c r="K317" s="31"/>
      <c r="L317" s="31"/>
      <c r="M317" s="65"/>
    </row>
    <row r="318" spans="1:14" s="24" customFormat="1" ht="12.75" x14ac:dyDescent="0.25">
      <c r="B318" s="25"/>
      <c r="C318" s="26" t="s">
        <v>19</v>
      </c>
      <c r="D318" s="27">
        <f>SUM(D317:D317)</f>
        <v>750</v>
      </c>
      <c r="E318" s="33"/>
      <c r="F318" s="32"/>
      <c r="G318" s="33"/>
      <c r="H318" s="33"/>
      <c r="J318" s="65"/>
      <c r="M318" s="65"/>
    </row>
    <row r="319" spans="1:14" s="24" customFormat="1" ht="12.75" x14ac:dyDescent="0.25">
      <c r="B319" s="43"/>
      <c r="C319" s="26"/>
      <c r="D319" s="28"/>
      <c r="E319" s="44"/>
      <c r="F319" s="33"/>
      <c r="G319" s="33"/>
      <c r="H319" s="33"/>
      <c r="I319" s="42"/>
      <c r="J319" s="42"/>
      <c r="K319" s="42"/>
      <c r="L319" s="42"/>
      <c r="M319" s="42"/>
    </row>
    <row r="320" spans="1:14" s="24" customFormat="1" ht="12.75" x14ac:dyDescent="0.25">
      <c r="A320" s="20" t="s">
        <v>15</v>
      </c>
      <c r="C320" s="25"/>
      <c r="D320" s="32"/>
      <c r="E320" s="33"/>
      <c r="F320" s="32"/>
      <c r="G320" s="33"/>
      <c r="H320" s="33"/>
      <c r="M320" s="65"/>
      <c r="N320" s="65"/>
    </row>
    <row r="321" spans="1:15" s="24" customFormat="1" ht="25.5" x14ac:dyDescent="0.25">
      <c r="A321" s="20"/>
      <c r="B321" s="24" t="s">
        <v>36</v>
      </c>
      <c r="C321" s="25" t="s">
        <v>135</v>
      </c>
      <c r="D321" s="32"/>
      <c r="E321" s="33"/>
      <c r="F321" s="32">
        <v>10000</v>
      </c>
      <c r="G321" s="33"/>
      <c r="H321" s="33"/>
      <c r="M321" s="65"/>
      <c r="N321" s="65"/>
    </row>
    <row r="322" spans="1:15" s="24" customFormat="1" ht="12.75" x14ac:dyDescent="0.25">
      <c r="A322" s="20"/>
      <c r="B322" s="24" t="s">
        <v>38</v>
      </c>
      <c r="C322" s="25" t="s">
        <v>73</v>
      </c>
      <c r="D322" s="32"/>
      <c r="E322" s="33"/>
      <c r="F322" s="32">
        <v>12000</v>
      </c>
      <c r="G322" s="33"/>
      <c r="H322" s="33"/>
      <c r="M322" s="65"/>
      <c r="N322" s="65"/>
    </row>
    <row r="323" spans="1:15" s="24" customFormat="1" ht="12.75" x14ac:dyDescent="0.25">
      <c r="A323" s="20"/>
      <c r="B323" s="24" t="s">
        <v>38</v>
      </c>
      <c r="C323" s="25" t="s">
        <v>129</v>
      </c>
      <c r="D323" s="32"/>
      <c r="E323" s="33"/>
      <c r="F323" s="32">
        <v>40000</v>
      </c>
      <c r="G323" s="33"/>
      <c r="H323" s="33"/>
      <c r="M323" s="65"/>
      <c r="N323" s="65"/>
    </row>
    <row r="324" spans="1:15" s="24" customFormat="1" ht="25.5" x14ac:dyDescent="0.25">
      <c r="A324" s="20"/>
      <c r="B324" s="24" t="s">
        <v>39</v>
      </c>
      <c r="C324" s="25" t="s">
        <v>136</v>
      </c>
      <c r="D324" s="32"/>
      <c r="E324" s="33"/>
      <c r="F324" s="32">
        <v>7000</v>
      </c>
      <c r="G324" s="33"/>
      <c r="H324" s="33"/>
      <c r="M324" s="65"/>
      <c r="N324" s="65"/>
    </row>
    <row r="325" spans="1:15" s="24" customFormat="1" ht="12.75" x14ac:dyDescent="0.25">
      <c r="A325" s="20"/>
      <c r="B325" s="24" t="s">
        <v>31</v>
      </c>
      <c r="C325" s="25" t="s">
        <v>74</v>
      </c>
      <c r="D325" s="32"/>
      <c r="E325" s="33"/>
      <c r="F325" s="32">
        <v>30000</v>
      </c>
      <c r="G325" s="33"/>
      <c r="H325" s="33"/>
      <c r="M325" s="65"/>
      <c r="N325" s="65"/>
    </row>
    <row r="326" spans="1:15" s="24" customFormat="1" ht="25.5" x14ac:dyDescent="0.25">
      <c r="A326" s="20"/>
      <c r="B326" s="24" t="s">
        <v>11</v>
      </c>
      <c r="C326" s="25" t="s">
        <v>64</v>
      </c>
      <c r="D326" s="32">
        <v>10000</v>
      </c>
      <c r="E326" s="33"/>
      <c r="G326" s="33"/>
      <c r="H326" s="33"/>
      <c r="M326" s="65"/>
      <c r="N326" s="65"/>
    </row>
    <row r="327" spans="1:15" s="24" customFormat="1" ht="12.75" x14ac:dyDescent="0.25">
      <c r="B327" s="25"/>
      <c r="C327" s="26" t="s">
        <v>19</v>
      </c>
      <c r="D327" s="27">
        <f>SUM(D321:D326)</f>
        <v>10000</v>
      </c>
      <c r="E327" s="28"/>
      <c r="F327" s="27">
        <f>SUM(F321:F326)</f>
        <v>99000</v>
      </c>
      <c r="G327" s="33"/>
      <c r="H327" s="33"/>
      <c r="M327" s="65"/>
    </row>
    <row r="328" spans="1:15" s="24" customFormat="1" ht="12.75" x14ac:dyDescent="0.25">
      <c r="B328" s="25"/>
      <c r="C328" s="26"/>
      <c r="D328" s="28"/>
      <c r="E328" s="28"/>
      <c r="F328" s="28"/>
      <c r="G328" s="33"/>
      <c r="H328" s="33"/>
      <c r="M328" s="65"/>
    </row>
    <row r="329" spans="1:15" s="24" customFormat="1" ht="12.75" x14ac:dyDescent="0.25">
      <c r="B329" s="25"/>
      <c r="C329" s="26"/>
      <c r="D329" s="28"/>
      <c r="E329" s="28"/>
      <c r="F329" s="28"/>
      <c r="G329" s="33"/>
      <c r="H329" s="33"/>
      <c r="M329" s="65"/>
    </row>
    <row r="330" spans="1:15" s="24" customFormat="1" ht="14.25" x14ac:dyDescent="0.25">
      <c r="A330" s="60" t="s">
        <v>246</v>
      </c>
      <c r="B330" s="39"/>
      <c r="C330" s="40"/>
      <c r="D330" s="16">
        <f>SUM(D333,D337)</f>
        <v>500</v>
      </c>
      <c r="E330" s="16"/>
      <c r="F330" s="16">
        <f>SUM(F333,F337)</f>
        <v>0</v>
      </c>
      <c r="G330" s="33"/>
      <c r="H330" s="33"/>
      <c r="M330" s="65"/>
    </row>
    <row r="331" spans="1:15" s="24" customFormat="1" ht="12.75" x14ac:dyDescent="0.25">
      <c r="A331" s="41" t="s">
        <v>130</v>
      </c>
      <c r="B331" s="42"/>
      <c r="C331" s="43"/>
      <c r="D331" s="32"/>
      <c r="E331" s="44"/>
      <c r="F331" s="32"/>
      <c r="G331" s="33"/>
      <c r="H331" s="33"/>
      <c r="I331" s="42"/>
      <c r="J331" s="42"/>
      <c r="K331" s="42"/>
      <c r="L331" s="42"/>
      <c r="M331" s="42"/>
      <c r="N331" s="66"/>
    </row>
    <row r="332" spans="1:15" s="24" customFormat="1" ht="25.5" x14ac:dyDescent="0.25">
      <c r="A332" s="41"/>
      <c r="B332" s="25" t="s">
        <v>11</v>
      </c>
      <c r="C332" s="43" t="s">
        <v>207</v>
      </c>
      <c r="D332" s="32">
        <v>250</v>
      </c>
      <c r="E332" s="44"/>
      <c r="F332" s="28"/>
      <c r="G332" s="33"/>
      <c r="H332" s="33"/>
      <c r="I332" s="42"/>
      <c r="J332" s="42"/>
      <c r="K332" s="42"/>
      <c r="L332" s="42"/>
      <c r="M332" s="42"/>
      <c r="N332" s="66"/>
    </row>
    <row r="333" spans="1:15" s="24" customFormat="1" ht="12.75" x14ac:dyDescent="0.25">
      <c r="A333" s="18"/>
      <c r="B333" s="48"/>
      <c r="C333" s="26" t="s">
        <v>19</v>
      </c>
      <c r="D333" s="45">
        <f>SUM(D332:E332)</f>
        <v>250</v>
      </c>
      <c r="E333" s="46"/>
      <c r="F333" s="46"/>
      <c r="G333" s="47"/>
      <c r="H333" s="47"/>
      <c r="I333" s="48"/>
      <c r="J333" s="49"/>
      <c r="K333" s="48"/>
      <c r="L333" s="48"/>
      <c r="M333" s="49"/>
      <c r="N333" s="48"/>
      <c r="O333" s="48"/>
    </row>
    <row r="334" spans="1:15" s="24" customFormat="1" ht="12.75" x14ac:dyDescent="0.25">
      <c r="B334" s="25"/>
      <c r="C334" s="26"/>
      <c r="D334" s="28"/>
      <c r="E334" s="28"/>
      <c r="F334" s="28"/>
      <c r="G334" s="33"/>
      <c r="H334" s="33"/>
      <c r="M334" s="65"/>
    </row>
    <row r="335" spans="1:15" s="24" customFormat="1" ht="12.75" x14ac:dyDescent="0.25">
      <c r="A335" s="20" t="s">
        <v>131</v>
      </c>
      <c r="C335" s="25"/>
      <c r="D335" s="32"/>
      <c r="E335" s="33"/>
      <c r="F335" s="33"/>
      <c r="G335" s="33"/>
      <c r="H335" s="33"/>
      <c r="M335" s="65"/>
      <c r="N335" s="65"/>
    </row>
    <row r="336" spans="1:15" s="24" customFormat="1" ht="25.5" x14ac:dyDescent="0.25">
      <c r="A336" s="20"/>
      <c r="B336" s="42" t="s">
        <v>11</v>
      </c>
      <c r="C336" s="25" t="s">
        <v>206</v>
      </c>
      <c r="D336" s="32">
        <v>250</v>
      </c>
      <c r="E336" s="33"/>
      <c r="F336" s="33"/>
      <c r="G336" s="33"/>
      <c r="H336" s="33"/>
      <c r="M336" s="65"/>
      <c r="N336" s="65"/>
    </row>
    <row r="337" spans="1:13" s="24" customFormat="1" ht="12.75" x14ac:dyDescent="0.25">
      <c r="C337" s="26" t="s">
        <v>19</v>
      </c>
      <c r="D337" s="27">
        <f>SUM(D336)</f>
        <v>250</v>
      </c>
      <c r="E337" s="28"/>
      <c r="F337" s="28"/>
      <c r="G337" s="33"/>
      <c r="H337" s="33"/>
      <c r="M337" s="65"/>
    </row>
    <row r="338" spans="1:13" s="18" customFormat="1" ht="12.95" customHeight="1" x14ac:dyDescent="0.25">
      <c r="A338" s="13"/>
      <c r="B338" s="14"/>
      <c r="C338" s="15"/>
      <c r="D338" s="16"/>
      <c r="E338" s="16"/>
      <c r="F338" s="16"/>
      <c r="G338" s="17"/>
      <c r="M338" s="19"/>
    </row>
    <row r="339" spans="1:13" s="72" customFormat="1" ht="12.75" x14ac:dyDescent="0.2">
      <c r="A339" s="68"/>
      <c r="B339" s="69" t="s">
        <v>8</v>
      </c>
      <c r="C339" s="70"/>
      <c r="D339" s="71">
        <v>159977.93618000002</v>
      </c>
      <c r="E339" s="71"/>
      <c r="F339" s="71">
        <v>304450</v>
      </c>
    </row>
    <row r="340" spans="1:13" ht="3.75" customHeight="1" x14ac:dyDescent="0.2"/>
    <row r="341" spans="1:13" s="9" customFormat="1" ht="35.25" customHeight="1" x14ac:dyDescent="0.25">
      <c r="A341" s="82" t="s">
        <v>242</v>
      </c>
      <c r="B341" s="82"/>
      <c r="C341" s="82"/>
      <c r="D341" s="82"/>
      <c r="E341" s="82"/>
      <c r="F341" s="82"/>
    </row>
    <row r="342" spans="1:13" s="9" customFormat="1" ht="12" customHeight="1" x14ac:dyDescent="0.25">
      <c r="A342" s="9" t="s">
        <v>28</v>
      </c>
      <c r="B342" s="10"/>
      <c r="C342" s="10"/>
      <c r="D342" s="11"/>
      <c r="E342" s="12"/>
      <c r="F342" s="12"/>
    </row>
    <row r="343" spans="1:13" s="9" customFormat="1" ht="12" customHeight="1" x14ac:dyDescent="0.25">
      <c r="A343" s="73" t="s">
        <v>37</v>
      </c>
      <c r="B343" s="73"/>
      <c r="C343" s="73"/>
      <c r="D343" s="73"/>
      <c r="E343" s="73"/>
      <c r="F343" s="73"/>
    </row>
    <row r="344" spans="1:13" s="9" customFormat="1" ht="12" customHeight="1" x14ac:dyDescent="0.25">
      <c r="A344" s="8" t="s">
        <v>243</v>
      </c>
      <c r="B344" s="10"/>
      <c r="C344" s="10"/>
      <c r="D344" s="11"/>
      <c r="E344" s="12"/>
      <c r="F344" s="12"/>
    </row>
    <row r="345" spans="1:13" s="9" customFormat="1" ht="23.25" customHeight="1" x14ac:dyDescent="0.25">
      <c r="A345" s="73" t="s">
        <v>244</v>
      </c>
      <c r="B345" s="73"/>
      <c r="C345" s="73"/>
      <c r="D345" s="73"/>
      <c r="E345" s="73"/>
      <c r="F345" s="73"/>
    </row>
  </sheetData>
  <mergeCells count="12">
    <mergeCell ref="C9:C10"/>
    <mergeCell ref="D9:F9"/>
    <mergeCell ref="A9:B10"/>
    <mergeCell ref="A343:F343"/>
    <mergeCell ref="A341:F341"/>
    <mergeCell ref="A345:F345"/>
    <mergeCell ref="A65:F65"/>
    <mergeCell ref="A188:F188"/>
    <mergeCell ref="A144:F144"/>
    <mergeCell ref="A170:F170"/>
    <mergeCell ref="A204:F204"/>
    <mergeCell ref="A232:F232"/>
  </mergeCells>
  <phoneticPr fontId="2" type="noConversion"/>
  <printOptions horizontalCentered="1"/>
  <pageMargins left="0.5" right="0.5" top="0.76076779026217201" bottom="0.76" header="0.3" footer="0.3"/>
  <pageSetup scale="94" fitToHeight="0" orientation="portrait" r:id="rId1"/>
  <headerFooter differentFirst="1">
    <oddHeader>&amp;L&amp;"Arial,Bold"&amp;8&amp;K000000Projects Involving Public Sector Grant Cofinancing  &amp;"Arial,Italic"continued</oddHeader>
  </headerFooter>
  <rowBreaks count="2" manualBreakCount="2">
    <brk id="143" max="16383" man="1"/>
    <brk id="33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BF4019002FD4293BE5C09C1F742EE" ma:contentTypeVersion="48" ma:contentTypeDescription="Create a new document." ma:contentTypeScope="" ma:versionID="aff32c61142acc62e53e35b474fb45bf">
  <xsd:schema xmlns:xsd="http://www.w3.org/2001/XMLSchema" xmlns:xs="http://www.w3.org/2001/XMLSchema" xmlns:p="http://schemas.microsoft.com/office/2006/metadata/properties" xmlns:ns2="1134bccf-6d35-46b7-8b6b-29e5e827eda3" xmlns:ns3="c1fdd505-2570-46c2-bd04-3e0f2d874cf5" xmlns:ns4="eb1aca99-be51-4055-beab-55088af7aa9e" targetNamespace="http://schemas.microsoft.com/office/2006/metadata/properties" ma:root="true" ma:fieldsID="933a3311a301bc8dd1f7a3fbed5b6d04" ns2:_="" ns3:_="" ns4:_="">
    <xsd:import namespace="1134bccf-6d35-46b7-8b6b-29e5e827eda3"/>
    <xsd:import namespace="c1fdd505-2570-46c2-bd04-3e0f2d874cf5"/>
    <xsd:import namespace="eb1aca99-be51-4055-beab-55088af7aa9e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Comments" minOccurs="0"/>
                <xsd:element ref="ns2:DOC_x0020_Reviewers" minOccurs="0"/>
                <xsd:element ref="ns2:Requesting_x0020_Department" minOccurs="0"/>
                <xsd:element ref="ns2:DateReceived" minOccurs="0"/>
                <xsd:element ref="ns2:ContactPerson" minOccurs="0"/>
                <xsd:element ref="ns2:DateTransmitt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j78542b1fffc4a1c84659474212e3133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bccf-6d35-46b7-8b6b-29e5e827eda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_x0024_Resources_x003a_core_x002c_Signoff_Status_x003b_" ma:readOnly="false">
      <xsd:simpleType>
        <xsd:restriction base="dms:Text">
          <xsd:maxLength value="255"/>
        </xsd:restriction>
      </xsd:simpleType>
    </xsd:element>
    <xsd:element name="Comments" ma:index="3" nillable="true" ma:displayName="Comments" ma:description="Comments" ma:format="Dropdown" ma:internalName="Comments">
      <xsd:simpleType>
        <xsd:restriction base="dms:Note"/>
      </xsd:simpleType>
    </xsd:element>
    <xsd:element name="DOC_x0020_Reviewers" ma:index="4" nillable="true" ma:displayName="DOC Reviewers" ma:format="Dropdown" ma:hidden="true" ma:list="UserInfo" ma:SharePointGroup="0" ma:internalName="DOC_x0020_Reviewe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questing_x0020_Department" ma:index="5" nillable="true" ma:displayName="Requesting Department" ma:description="Requesting Department" ma:format="Dropdown" ma:hidden="true" ma:list="UserInfo" ma:SharePointGroup="0" ma:internalName="Requesting_x0020_Departme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7" nillable="true" ma:displayName="Date Received" ma:format="DateOnly" ma:hidden="true" ma:internalName="DateReceived" ma:readOnly="false">
      <xsd:simpleType>
        <xsd:restriction base="dms:DateTime"/>
      </xsd:simpleType>
    </xsd:element>
    <xsd:element name="ContactPerson" ma:index="8" nillable="true" ma:displayName="Contact Person" ma:format="Dropdown" ma:hidden="true" ma:list="UserInfo" ma:SharePointGroup="0" ma:internalName="ContactPerso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ransmitted" ma:index="9" nillable="true" ma:displayName="Date Transmitted" ma:format="DateOnly" ma:hidden="true" ma:internalName="DateTransmitted" ma:readOnly="fals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30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ca99-be51-4055-beab-55088af7a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34bccf-6d35-46b7-8b6b-29e5e827eda3" xsi:nil="true"/>
    <MediaServiceFastMetadata xmlns="1134bccf-6d35-46b7-8b6b-29e5e827eda3" xsi:nil="true"/>
    <DateTransmitted xmlns="1134bccf-6d35-46b7-8b6b-29e5e827eda3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DateReceived xmlns="1134bccf-6d35-46b7-8b6b-29e5e827eda3" xsi:nil="true"/>
    <Comments xmlns="1134bccf-6d35-46b7-8b6b-29e5e827eda3" xsi:nil="true"/>
    <ContactPerson xmlns="1134bccf-6d35-46b7-8b6b-29e5e827eda3">
      <UserInfo>
        <DisplayName/>
        <AccountId xsi:nil="true"/>
        <AccountType/>
      </UserInfo>
    </ContactPerson>
    <Requesting_x0020_Department xmlns="1134bccf-6d35-46b7-8b6b-29e5e827eda3">
      <UserInfo>
        <DisplayName/>
        <AccountId xsi:nil="true"/>
        <AccountType/>
      </UserInfo>
    </Requesting_x0020_Department>
    <DOC_x0020_Reviewers xmlns="1134bccf-6d35-46b7-8b6b-29e5e827eda3">
      <UserInfo>
        <DisplayName/>
        <AccountId xsi:nil="true"/>
        <AccountType/>
      </UserInfo>
    </DOC_x0020_Reviewers>
    <MediaServiceMetadata xmlns="1134bccf-6d35-46b7-8b6b-29e5e827eda3" xsi:nil="true"/>
    <lcf76f155ced4ddcb4097134ff3c332f xmlns="1134bccf-6d35-46b7-8b6b-29e5e827ed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3279C0-9D68-43BD-93CE-173AC108B586}"/>
</file>

<file path=customXml/itemProps2.xml><?xml version="1.0" encoding="utf-8"?>
<ds:datastoreItem xmlns:ds="http://schemas.openxmlformats.org/officeDocument/2006/customXml" ds:itemID="{F766E964-9DED-478D-958C-04E72F13C2BC}"/>
</file>

<file path=customXml/itemProps3.xml><?xml version="1.0" encoding="utf-8"?>
<ds:datastoreItem xmlns:ds="http://schemas.openxmlformats.org/officeDocument/2006/customXml" ds:itemID="{D1AE6D3C-DCD3-4B9E-AA2D-24B7626817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Grants</vt:lpstr>
      <vt:lpstr>Grants!Print_Area</vt:lpstr>
      <vt:lpstr>Grants!Print_Titles</vt:lpstr>
    </vt:vector>
  </TitlesOfParts>
  <Company>Asian Development Bank</Company>
  <LinksUpToDate>false</LinksUpToDate>
  <SharedDoc>false</SharedDoc>
  <HyperlinkBase>www.adb.org/ar2012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2012: Projects Involving Official Cofinancing</dc:title>
  <dc:subject>ADB Annual Report 2012</dc:subject>
  <dc:creator>Asian Development Bank</dc:creator>
  <cp:keywords>asian development bank, adb, adb annual report 2012, asian development bank annual report 2012, cofinancing, official cofinancing, private sector, nonsovereign</cp:keywords>
  <cp:lastModifiedBy>Amir</cp:lastModifiedBy>
  <cp:lastPrinted>2026-04-08T08:07:29Z</cp:lastPrinted>
  <dcterms:created xsi:type="dcterms:W3CDTF">2013-01-07T02:15:48Z</dcterms:created>
  <dcterms:modified xsi:type="dcterms:W3CDTF">2026-04-08T08:13:39Z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0x0101008C1BF4019002FD4293BE5C09C1F742EE</vt:lpwstr>
  </property>
  <property fmtid="{D5CDD505-2E9C-101B-9397-08002B2CF9AE}" pid="3" name="TaxCatchAll">
    <vt:lpwstr>1;#English;#3;#DOC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MSIP_Label_817d4574-7375-4d17-b29c-6e4c6df0fcb0_Enabled">
    <vt:lpwstr>True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SetDate">
    <vt:lpwstr>2026-04-14T06:21:05Z</vt:lpwstr>
  </property>
  <property fmtid="{D5CDD505-2E9C-101B-9397-08002B2CF9AE}" pid="8" name="MSIP_Label_817d4574-7375-4d17-b29c-6e4c6df0fcb0_Name">
    <vt:lpwstr>Internal</vt:lpwstr>
  </property>
  <property fmtid="{D5CDD505-2E9C-101B-9397-08002B2CF9AE}" pid="9" name="MSIP_Label_817d4574-7375-4d17-b29c-6e4c6df0fcb0_ActionId">
    <vt:lpwstr>f71a1ac0-2dea-4f43-99fb-7a2dc1b2c9f1</vt:lpwstr>
  </property>
  <property fmtid="{D5CDD505-2E9C-101B-9397-08002B2CF9AE}" pid="10" name="MSIP_Label_817d4574-7375-4d17-b29c-6e4c6df0fcb0_Removed">
    <vt:lpwstr>False</vt:lpwstr>
  </property>
  <property fmtid="{D5CDD505-2E9C-101B-9397-08002B2CF9AE}" pid="11" name="MSIP_Label_817d4574-7375-4d17-b29c-6e4c6df0fcb0_Extended_MSFT_Method">
    <vt:lpwstr>Standard</vt:lpwstr>
  </property>
  <property fmtid="{D5CDD505-2E9C-101B-9397-08002B2CF9AE}" pid="12" name="Sensitivity">
    <vt:lpwstr>Internal</vt:lpwstr>
  </property>
</Properties>
</file>